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120" yWindow="-120" windowWidth="29040" windowHeight="15840" firstSheet="47" activeTab="58"/>
  </bookViews>
  <sheets>
    <sheet name="01" sheetId="29" r:id="rId1"/>
    <sheet name="02-01110" sheetId="27" r:id="rId2"/>
    <sheet name="02-01120" sheetId="28" r:id="rId3"/>
    <sheet name="03" sheetId="30" r:id="rId4"/>
    <sheet name="18" sheetId="1" r:id="rId5"/>
    <sheet name="19-08310" sheetId="36" r:id="rId6"/>
    <sheet name="19-08330" sheetId="37" r:id="rId7"/>
    <sheet name="19-08340" sheetId="38" r:id="rId8"/>
    <sheet name="19-08520" sheetId="39" r:id="rId9"/>
    <sheet name="20" sheetId="40" r:id="rId10"/>
    <sheet name="22" sheetId="2" r:id="rId11"/>
    <sheet name="24" sheetId="3" r:id="rId12"/>
    <sheet name="28" sheetId="44" r:id="rId13"/>
    <sheet name="29-01110" sheetId="53" r:id="rId14"/>
    <sheet name="29-01140" sheetId="54" r:id="rId15"/>
    <sheet name="29-03310" sheetId="55" r:id="rId16"/>
    <sheet name="30" sheetId="45" r:id="rId17"/>
    <sheet name="31" sheetId="4" r:id="rId18"/>
    <sheet name="35" sheetId="46" r:id="rId19"/>
    <sheet name="41" sheetId="47" r:id="rId20"/>
    <sheet name="50" sheetId="31" r:id="rId21"/>
    <sheet name="55" sheetId="48" r:id="rId22"/>
    <sheet name="57" sheetId="32" r:id="rId23"/>
    <sheet name="63-03320" sheetId="57" r:id="rId24"/>
    <sheet name="63-0330" sheetId="56" r:id="rId25"/>
    <sheet name="63-03360" sheetId="58" r:id="rId26"/>
    <sheet name="66" sheetId="5" r:id="rId27"/>
    <sheet name="67" sheetId="6" r:id="rId28"/>
    <sheet name="73-01610" sheetId="49" r:id="rId29"/>
    <sheet name="73-01620" sheetId="50" r:id="rId30"/>
    <sheet name="76" sheetId="51" r:id="rId31"/>
    <sheet name="77" sheetId="41" r:id="rId32"/>
    <sheet name="82" sheetId="42" r:id="rId33"/>
    <sheet name="87_DSHQ" sheetId="61" r:id="rId34"/>
    <sheet name="87_APP" sheetId="62" r:id="rId35"/>
    <sheet name="87_AMBU" sheetId="63" r:id="rId36"/>
    <sheet name="87_AKSHI" sheetId="64" r:id="rId37"/>
    <sheet name="87_ASIG" sheetId="65" r:id="rId38"/>
    <sheet name="87_AKSK" sheetId="66" r:id="rId39"/>
    <sheet name="87_ASPA" sheetId="67" r:id="rId40"/>
    <sheet name="87_DAP" sheetId="68" r:id="rId41"/>
    <sheet name="87_AKSIK" sheetId="69" r:id="rId42"/>
    <sheet name="87_Pakicat Kombetare" sheetId="70" r:id="rId43"/>
    <sheet name="87_IQ" sheetId="71" r:id="rId44"/>
    <sheet name="87_Bashkeqeverisja" sheetId="72" r:id="rId45"/>
    <sheet name="87_Agj Auditimit" sheetId="73" r:id="rId46"/>
    <sheet name="87_AKPT" sheetId="74" r:id="rId47"/>
    <sheet name="87_KEK" sheetId="75" r:id="rId48"/>
    <sheet name="87_Startup" sheetId="81" r:id="rId49"/>
    <sheet name="87_Agjencia Media" sheetId="76" r:id="rId50"/>
    <sheet name="87_AMVV" sheetId="77" r:id="rId51"/>
    <sheet name="87_SASPAC" sheetId="78" r:id="rId52"/>
    <sheet name="87_Mbeshtetje per Rinine" sheetId="79" r:id="rId53"/>
    <sheet name="87_Kultet Fetare" sheetId="80" r:id="rId54"/>
    <sheet name="88" sheetId="33" r:id="rId55"/>
    <sheet name="90" sheetId="52" r:id="rId56"/>
    <sheet name="91" sheetId="43" r:id="rId57"/>
    <sheet name="92" sheetId="34" r:id="rId58"/>
    <sheet name="95" sheetId="35" r:id="rId59"/>
  </sheets>
  <externalReferences>
    <externalReference r:id="rId60"/>
  </externalReferences>
  <definedNames>
    <definedName name="JR_PAGE_ANCHOR_0_1" localSheetId="2">'02-01120'!$A$1</definedName>
    <definedName name="JR_PAGE_ANCHOR_0_1" localSheetId="3">'03'!$A$1</definedName>
    <definedName name="JR_PAGE_ANCHOR_0_1" localSheetId="6">'19-08330'!$A$1</definedName>
    <definedName name="JR_PAGE_ANCHOR_0_1" localSheetId="7">'19-08340'!$A$1</definedName>
    <definedName name="JR_PAGE_ANCHOR_0_1" localSheetId="8">'19-08520'!$A$1</definedName>
    <definedName name="JR_PAGE_ANCHOR_0_1" localSheetId="9">'20'!$A$1</definedName>
    <definedName name="JR_PAGE_ANCHOR_0_1" localSheetId="10">'22'!$A$1</definedName>
    <definedName name="JR_PAGE_ANCHOR_0_1" localSheetId="11">'24'!$A$1</definedName>
    <definedName name="JR_PAGE_ANCHOR_0_1" localSheetId="14">'29-01140'!$A$1</definedName>
    <definedName name="JR_PAGE_ANCHOR_0_1" localSheetId="15">'29-03310'!$A$1</definedName>
    <definedName name="JR_PAGE_ANCHOR_0_1" localSheetId="16">'30'!$A$1</definedName>
    <definedName name="JR_PAGE_ANCHOR_0_1" localSheetId="17">'31'!$A$1</definedName>
    <definedName name="JR_PAGE_ANCHOR_0_1" localSheetId="18">'35'!$A$1</definedName>
    <definedName name="JR_PAGE_ANCHOR_0_1" localSheetId="19">'41'!$A$1</definedName>
    <definedName name="JR_PAGE_ANCHOR_0_1" localSheetId="20">'50'!$A$1</definedName>
    <definedName name="JR_PAGE_ANCHOR_0_1" localSheetId="21">'55'!$A$1</definedName>
    <definedName name="JR_PAGE_ANCHOR_0_1" localSheetId="22">'57'!$A$1</definedName>
    <definedName name="JR_PAGE_ANCHOR_0_1" localSheetId="26">'66'!$A$1</definedName>
    <definedName name="JR_PAGE_ANCHOR_0_1" localSheetId="27">'67'!$A$1</definedName>
    <definedName name="JR_PAGE_ANCHOR_0_1" localSheetId="28">'73-01610'!$A$1</definedName>
    <definedName name="JR_PAGE_ANCHOR_0_1" localSheetId="29">'73-01620'!$A$1</definedName>
    <definedName name="JR_PAGE_ANCHOR_0_1" localSheetId="30">'76'!$A$1</definedName>
    <definedName name="JR_PAGE_ANCHOR_0_1" localSheetId="31">'77'!$A$1</definedName>
    <definedName name="JR_PAGE_ANCHOR_0_1" localSheetId="32">'82'!$A$1</definedName>
    <definedName name="JR_PAGE_ANCHOR_0_1" localSheetId="54">'88'!$A$1</definedName>
    <definedName name="JR_PAGE_ANCHOR_0_1" localSheetId="55">'90'!$A$1</definedName>
    <definedName name="JR_PAGE_ANCHOR_0_1" localSheetId="56">'91'!$A$1</definedName>
    <definedName name="JR_PAGE_ANCHOR_0_1" localSheetId="57">'92'!$A$1</definedName>
    <definedName name="JR_PAGE_ANCHOR_0_1" localSheetId="58">'95'!$A$1</definedName>
    <definedName name="JR_PAGE_ANCHOR_0_1">'18'!$A$1</definedName>
    <definedName name="_xlnm.Print_Area" localSheetId="0">'01'!$A$1:$H$412</definedName>
    <definedName name="_xlnm.Print_Area" localSheetId="1">'02-01110'!$A$1:$H$593</definedName>
    <definedName name="_xlnm.Print_Area" localSheetId="2">'02-01120'!$A$1:$H$360</definedName>
    <definedName name="_xlnm.Print_Area" localSheetId="3">'03'!$A$1:$H$287</definedName>
    <definedName name="_xlnm.Print_Area" localSheetId="4">'18'!$A$1:$H$578</definedName>
    <definedName name="_xlnm.Print_Area" localSheetId="5">'19-08310'!$A$1:$H$181</definedName>
    <definedName name="_xlnm.Print_Area" localSheetId="6">'19-08330'!$A$1:$H$122</definedName>
    <definedName name="_xlnm.Print_Area" localSheetId="7">'19-08340'!$A$1:$H$121</definedName>
    <definedName name="_xlnm.Print_Area" localSheetId="8">'19-08520'!$A$1:$H$182</definedName>
    <definedName name="_xlnm.Print_Area" localSheetId="9">'20'!$A$1:$H$349</definedName>
    <definedName name="_xlnm.Print_Area" localSheetId="10">'22'!$A$1:$H$595</definedName>
    <definedName name="_xlnm.Print_Area" localSheetId="11">'24'!$A$1:$H$235</definedName>
    <definedName name="_xlnm.Print_Area" localSheetId="12">'28'!$A$1:$H$686</definedName>
    <definedName name="_xlnm.Print_Area" localSheetId="13">'29-01110'!$A$1:$H$294</definedName>
    <definedName name="_xlnm.Print_Area" localSheetId="14">'29-01140'!$A$1:$H$122</definedName>
    <definedName name="_xlnm.Print_Area" localSheetId="15">'29-03310'!$A$1:$H$525</definedName>
    <definedName name="_xlnm.Print_Area" localSheetId="16">'30'!$A$1:$H$348</definedName>
    <definedName name="_xlnm.Print_Area" localSheetId="17">'31'!$A$1:$H$189</definedName>
    <definedName name="_xlnm.Print_Area" localSheetId="18">'35'!$A$1:$H$185</definedName>
    <definedName name="_xlnm.Print_Area" localSheetId="19">'41'!$A$1:$H$520</definedName>
    <definedName name="_xlnm.Print_Area" localSheetId="20">'50'!$A$1:$H$414</definedName>
    <definedName name="_xlnm.Print_Area" localSheetId="21">'55'!$A$1:$H$481</definedName>
    <definedName name="_xlnm.Print_Area" localSheetId="22">'57'!$A$1:$H$297</definedName>
    <definedName name="_xlnm.Print_Area" localSheetId="24">'63-0330'!$A$2:$R$380</definedName>
    <definedName name="_xlnm.Print_Area" localSheetId="23">'63-03320'!$A$1:$G$209</definedName>
    <definedName name="_xlnm.Print_Area" localSheetId="25">'63-03360'!$B$2:$H$152</definedName>
    <definedName name="_xlnm.Print_Area" localSheetId="26">'66'!$A$1:$H$240</definedName>
    <definedName name="_xlnm.Print_Area" localSheetId="27">'67'!$A$1:$H$183</definedName>
    <definedName name="_xlnm.Print_Area" localSheetId="28">'73-01610'!$A$1:$H$292</definedName>
    <definedName name="_xlnm.Print_Area" localSheetId="29">'73-01620'!$A$1:$H$121</definedName>
    <definedName name="_xlnm.Print_Area" localSheetId="30">'76'!$A$1:$H$356</definedName>
    <definedName name="_xlnm.Print_Area" localSheetId="31">'77'!$A$1:$H$188</definedName>
    <definedName name="_xlnm.Print_Area" localSheetId="32">'82'!$A$1:$H$186</definedName>
    <definedName name="_xlnm.Print_Area" localSheetId="45">'87_Agj Auditimit'!$A$1:$G$244</definedName>
    <definedName name="_xlnm.Print_Area" localSheetId="49">'87_Agjencia Media'!$A$1:$G$381</definedName>
    <definedName name="_xlnm.Print_Area" localSheetId="46">'87_AKPT'!$A$1:$G$372</definedName>
    <definedName name="_xlnm.Print_Area" localSheetId="36">'87_AKSHI'!$A$1:$G$1054</definedName>
    <definedName name="_xlnm.Print_Area" localSheetId="41">'87_AKSIK'!$A$1:$H$198</definedName>
    <definedName name="_xlnm.Print_Area" localSheetId="38">'87_AKSK'!$A$1:$G$452</definedName>
    <definedName name="_xlnm.Print_Area" localSheetId="35">'87_AMBU'!$A$1:$M$204</definedName>
    <definedName name="_xlnm.Print_Area" localSheetId="50">'87_AMVV'!$A$2:$L$386</definedName>
    <definedName name="_xlnm.Print_Area" localSheetId="34">'87_APP'!$A$1:$G$128</definedName>
    <definedName name="_xlnm.Print_Area" localSheetId="37">'87_ASIG'!$A$1:$G$371</definedName>
    <definedName name="_xlnm.Print_Area" localSheetId="39">'87_ASPA'!$A$2:$L$391</definedName>
    <definedName name="_xlnm.Print_Area" localSheetId="44">'87_Bashkeqeverisja'!$A$1:$H$241</definedName>
    <definedName name="_xlnm.Print_Area" localSheetId="40">'87_DAP'!$A$1:$E$508</definedName>
    <definedName name="_xlnm.Print_Area" localSheetId="33">'87_DSHQ'!$A$1:$F$189</definedName>
    <definedName name="_xlnm.Print_Area" localSheetId="43">'87_IQ'!$A$1:$F$153</definedName>
    <definedName name="_xlnm.Print_Area" localSheetId="47">'87_KEK'!$A$2:$L$388</definedName>
    <definedName name="_xlnm.Print_Area" localSheetId="53">'87_Kultet Fetare'!$A$1:$H$238</definedName>
    <definedName name="_xlnm.Print_Area" localSheetId="52">'87_Mbeshtetje per Rinine'!$A$1:$F$401</definedName>
    <definedName name="_xlnm.Print_Area" localSheetId="42">'87_Pakicat Kombetare'!$A$2:$L$239</definedName>
    <definedName name="_xlnm.Print_Area" localSheetId="51">'87_SASPAC'!$A$1:$F$307</definedName>
    <definedName name="_xlnm.Print_Area" localSheetId="48">'87_Startup'!$A$1:$G$236</definedName>
    <definedName name="_xlnm.Print_Area" localSheetId="54">'88'!$A$1:$H$237</definedName>
    <definedName name="_xlnm.Print_Area" localSheetId="55">'90'!$A$1:$H$243</definedName>
    <definedName name="_xlnm.Print_Area" localSheetId="56">'91'!$A$1:$H$300</definedName>
    <definedName name="_xlnm.Print_Area" localSheetId="57">'92'!$A$1:$H$350</definedName>
    <definedName name="_xlnm.Print_Area" localSheetId="58">'95'!$A$1:$H$240</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34" i="81" l="1"/>
  <c r="E234" i="81"/>
  <c r="D234" i="81"/>
  <c r="C234" i="81"/>
  <c r="F233" i="81"/>
  <c r="E233" i="81"/>
  <c r="D233" i="81"/>
  <c r="C233" i="81"/>
  <c r="F232" i="81"/>
  <c r="E232" i="81"/>
  <c r="D232" i="81"/>
  <c r="C232" i="81"/>
  <c r="F231" i="81"/>
  <c r="F230" i="81" s="1"/>
  <c r="E231" i="81"/>
  <c r="E230" i="81" s="1"/>
  <c r="D231" i="81"/>
  <c r="C231" i="81"/>
  <c r="C230" i="81" s="1"/>
  <c r="F229" i="81"/>
  <c r="E229" i="81"/>
  <c r="D229" i="81"/>
  <c r="C229" i="81"/>
  <c r="F228" i="81"/>
  <c r="E228" i="81"/>
  <c r="D228" i="81"/>
  <c r="C228" i="81"/>
  <c r="F227" i="81"/>
  <c r="E227" i="81"/>
  <c r="D227" i="81"/>
  <c r="C227" i="81"/>
  <c r="F226" i="81"/>
  <c r="F225" i="81" s="1"/>
  <c r="E226" i="81"/>
  <c r="E225" i="81" s="1"/>
  <c r="D226" i="81"/>
  <c r="C226" i="81"/>
  <c r="C225" i="81" s="1"/>
  <c r="F224" i="81"/>
  <c r="E224" i="81"/>
  <c r="D224" i="81"/>
  <c r="C224" i="81"/>
  <c r="F223" i="81"/>
  <c r="E223" i="81"/>
  <c r="D223" i="81"/>
  <c r="C223" i="81"/>
  <c r="D222" i="81"/>
  <c r="C222" i="81"/>
  <c r="F221" i="81"/>
  <c r="E221" i="81"/>
  <c r="D221" i="81"/>
  <c r="C221" i="81"/>
  <c r="F220" i="81"/>
  <c r="E220" i="81"/>
  <c r="E219" i="81" s="1"/>
  <c r="D220" i="81"/>
  <c r="C220" i="81"/>
  <c r="C219" i="81" s="1"/>
  <c r="C218" i="81"/>
  <c r="F217" i="81"/>
  <c r="E217" i="81"/>
  <c r="D217" i="81"/>
  <c r="C217" i="81"/>
  <c r="F215" i="81"/>
  <c r="E215" i="81"/>
  <c r="D215" i="81"/>
  <c r="C215" i="81"/>
  <c r="F214" i="81"/>
  <c r="F213" i="81" s="1"/>
  <c r="E214" i="81"/>
  <c r="D214" i="81"/>
  <c r="C214" i="81"/>
  <c r="C213" i="81" s="1"/>
  <c r="F212" i="81"/>
  <c r="E212" i="81"/>
  <c r="D212" i="81"/>
  <c r="C212" i="81"/>
  <c r="F211" i="81"/>
  <c r="F210" i="81" s="1"/>
  <c r="E211" i="81"/>
  <c r="E210" i="81" s="1"/>
  <c r="D211" i="81"/>
  <c r="C211" i="81"/>
  <c r="C210" i="81" s="1"/>
  <c r="F209" i="81"/>
  <c r="E209" i="81"/>
  <c r="D209" i="81"/>
  <c r="C209" i="81"/>
  <c r="F208" i="81"/>
  <c r="E208" i="81"/>
  <c r="E207" i="81" s="1"/>
  <c r="D208" i="81"/>
  <c r="D207" i="81" s="1"/>
  <c r="C208" i="81"/>
  <c r="F207" i="81"/>
  <c r="F206" i="81"/>
  <c r="E206" i="81"/>
  <c r="D206" i="81"/>
  <c r="C206" i="81"/>
  <c r="F205" i="81"/>
  <c r="F204" i="81" s="1"/>
  <c r="E205" i="81"/>
  <c r="D205" i="81"/>
  <c r="C205" i="81"/>
  <c r="E204" i="81"/>
  <c r="F191" i="81"/>
  <c r="E191" i="81"/>
  <c r="D191" i="81"/>
  <c r="C191" i="81"/>
  <c r="F185" i="81"/>
  <c r="E185" i="81"/>
  <c r="D185" i="81"/>
  <c r="F183" i="81"/>
  <c r="F184" i="81" s="1"/>
  <c r="E183" i="81"/>
  <c r="D183" i="81"/>
  <c r="C183" i="81"/>
  <c r="C184" i="81" s="1"/>
  <c r="D171" i="81"/>
  <c r="D142" i="81" s="1"/>
  <c r="E168" i="81"/>
  <c r="E171" i="81" s="1"/>
  <c r="C165" i="81"/>
  <c r="C171" i="81" s="1"/>
  <c r="F164" i="81"/>
  <c r="E164" i="81"/>
  <c r="D164" i="81"/>
  <c r="F144" i="81"/>
  <c r="E144" i="81"/>
  <c r="D144" i="81"/>
  <c r="F133" i="81"/>
  <c r="F104" i="81" s="1"/>
  <c r="E133" i="81"/>
  <c r="E104" i="81" s="1"/>
  <c r="E105" i="81" s="1"/>
  <c r="D133" i="81"/>
  <c r="D104" i="81" s="1"/>
  <c r="C133" i="81"/>
  <c r="C104" i="81" s="1"/>
  <c r="F106" i="81"/>
  <c r="E106" i="81"/>
  <c r="D106" i="81"/>
  <c r="F96" i="81"/>
  <c r="F67" i="81" s="1"/>
  <c r="E96" i="81"/>
  <c r="E67" i="81" s="1"/>
  <c r="E68" i="81" s="1"/>
  <c r="D96" i="81"/>
  <c r="D67" i="81" s="1"/>
  <c r="C96" i="81"/>
  <c r="C67" i="81" s="1"/>
  <c r="F69" i="81"/>
  <c r="E69" i="81"/>
  <c r="D69" i="81"/>
  <c r="E56" i="81"/>
  <c r="C53" i="81"/>
  <c r="F52" i="81"/>
  <c r="F218" i="81" s="1"/>
  <c r="E52" i="81"/>
  <c r="E218" i="81" s="1"/>
  <c r="E216" i="81" s="1"/>
  <c r="D52" i="81"/>
  <c r="D218" i="81" s="1"/>
  <c r="D216" i="81" s="1"/>
  <c r="F44" i="81"/>
  <c r="E44" i="81"/>
  <c r="D44" i="81"/>
  <c r="C44" i="81"/>
  <c r="F41" i="81"/>
  <c r="E41" i="81"/>
  <c r="D41" i="81"/>
  <c r="C41" i="81"/>
  <c r="F38" i="81"/>
  <c r="E38" i="81"/>
  <c r="D38" i="81"/>
  <c r="C38" i="81"/>
  <c r="F32" i="81"/>
  <c r="E32" i="81"/>
  <c r="D32" i="81"/>
  <c r="E186" i="81" l="1"/>
  <c r="D204" i="81"/>
  <c r="E59" i="81"/>
  <c r="D59" i="81"/>
  <c r="C204" i="81"/>
  <c r="D210" i="81"/>
  <c r="F168" i="81"/>
  <c r="F171" i="81" s="1"/>
  <c r="D30" i="81"/>
  <c r="D31" i="81" s="1"/>
  <c r="E97" i="81"/>
  <c r="E107" i="81"/>
  <c r="D186" i="81"/>
  <c r="F186" i="81"/>
  <c r="D107" i="81"/>
  <c r="D134" i="81"/>
  <c r="E134" i="81"/>
  <c r="D184" i="81"/>
  <c r="D187" i="81" s="1"/>
  <c r="C207" i="81"/>
  <c r="D219" i="81"/>
  <c r="F216" i="81"/>
  <c r="D105" i="81"/>
  <c r="E108" i="81" s="1"/>
  <c r="E184" i="81"/>
  <c r="D230" i="81"/>
  <c r="C59" i="81"/>
  <c r="D202" i="81"/>
  <c r="D213" i="81"/>
  <c r="F219" i="81"/>
  <c r="D225" i="81"/>
  <c r="E213" i="81"/>
  <c r="E70" i="81"/>
  <c r="F70" i="81"/>
  <c r="F68" i="81"/>
  <c r="F71" i="81" s="1"/>
  <c r="C134" i="81"/>
  <c r="C105" i="81"/>
  <c r="D70" i="81"/>
  <c r="D68" i="81"/>
  <c r="D97" i="81"/>
  <c r="F142" i="81"/>
  <c r="F172" i="81" s="1"/>
  <c r="C216" i="81"/>
  <c r="C202" i="81"/>
  <c r="C142" i="81"/>
  <c r="C143" i="81" s="1"/>
  <c r="F105" i="81"/>
  <c r="F108" i="81" s="1"/>
  <c r="F107" i="81"/>
  <c r="E142" i="81"/>
  <c r="E172" i="81"/>
  <c r="E202" i="81"/>
  <c r="C30" i="81"/>
  <c r="C31" i="81" s="1"/>
  <c r="E30" i="81"/>
  <c r="C68" i="81"/>
  <c r="C97" i="81"/>
  <c r="D172" i="81"/>
  <c r="D143" i="81"/>
  <c r="F56" i="81"/>
  <c r="E222" i="81"/>
  <c r="F97" i="81"/>
  <c r="F134" i="81"/>
  <c r="E187" i="81" l="1"/>
  <c r="D145" i="81"/>
  <c r="D71" i="81"/>
  <c r="D33" i="81"/>
  <c r="D108" i="81"/>
  <c r="C60" i="81"/>
  <c r="C203" i="81" s="1"/>
  <c r="C235" i="81" s="1"/>
  <c r="D34" i="81"/>
  <c r="D146" i="81"/>
  <c r="D60" i="81"/>
  <c r="D203" i="81" s="1"/>
  <c r="D235" i="81" s="1"/>
  <c r="F187" i="81"/>
  <c r="E145" i="81"/>
  <c r="E143" i="81"/>
  <c r="E146" i="81" s="1"/>
  <c r="F143" i="81"/>
  <c r="F145" i="81"/>
  <c r="E31" i="81"/>
  <c r="E34" i="81" s="1"/>
  <c r="E33" i="81"/>
  <c r="E60" i="81"/>
  <c r="E203" i="81" s="1"/>
  <c r="E235" i="81" s="1"/>
  <c r="E71" i="81"/>
  <c r="F59" i="81"/>
  <c r="F222" i="81"/>
  <c r="F146" i="81" l="1"/>
  <c r="F30" i="81"/>
  <c r="F60" i="81" s="1"/>
  <c r="F202" i="81"/>
  <c r="F203" i="81" l="1"/>
  <c r="F235" i="81" s="1"/>
  <c r="F31" i="81"/>
  <c r="F34" i="81" s="1"/>
  <c r="F33" i="81"/>
  <c r="D150" i="67" l="1"/>
  <c r="D351" i="67" s="1"/>
  <c r="E150" i="67"/>
  <c r="F150" i="67"/>
  <c r="C150" i="67"/>
  <c r="E351" i="67"/>
  <c r="F351" i="67"/>
  <c r="D352" i="67"/>
  <c r="E352" i="67"/>
  <c r="F352" i="67"/>
  <c r="C352" i="67"/>
  <c r="C351" i="67"/>
  <c r="D353" i="66"/>
  <c r="E353" i="66"/>
  <c r="E386" i="66" s="1"/>
  <c r="F353" i="66"/>
  <c r="C354" i="66"/>
  <c r="C353" i="66"/>
  <c r="C386" i="66" s="1"/>
  <c r="F386" i="66"/>
  <c r="D386" i="66"/>
  <c r="D618" i="64"/>
  <c r="E618" i="64"/>
  <c r="F618" i="64"/>
  <c r="C618" i="64"/>
  <c r="C1021" i="64" s="1"/>
  <c r="D316" i="64"/>
  <c r="E316" i="64"/>
  <c r="E1021" i="64" s="1"/>
  <c r="F316" i="64"/>
  <c r="C316" i="64"/>
  <c r="C298" i="64" s="1"/>
  <c r="D298" i="64"/>
  <c r="D1020" i="64" s="1"/>
  <c r="F298" i="64"/>
  <c r="D1021" i="64"/>
  <c r="F1021" i="64"/>
  <c r="F1049" i="64"/>
  <c r="E1049" i="64"/>
  <c r="D1049" i="64"/>
  <c r="C1049" i="64"/>
  <c r="G236" i="80"/>
  <c r="F236" i="80"/>
  <c r="E236" i="80"/>
  <c r="D236" i="80"/>
  <c r="G235" i="80"/>
  <c r="F235" i="80"/>
  <c r="E235" i="80"/>
  <c r="D235" i="80"/>
  <c r="G234" i="80"/>
  <c r="F234" i="80"/>
  <c r="E234" i="80"/>
  <c r="E232" i="80" s="1"/>
  <c r="D234" i="80"/>
  <c r="D232" i="80" s="1"/>
  <c r="G233" i="80"/>
  <c r="G232" i="80" s="1"/>
  <c r="F233" i="80"/>
  <c r="F232" i="80" s="1"/>
  <c r="E233" i="80"/>
  <c r="D233" i="80"/>
  <c r="G231" i="80"/>
  <c r="F231" i="80"/>
  <c r="E231" i="80"/>
  <c r="D231" i="80"/>
  <c r="G230" i="80"/>
  <c r="F230" i="80"/>
  <c r="E230" i="80"/>
  <c r="D230" i="80"/>
  <c r="G229" i="80"/>
  <c r="F229" i="80"/>
  <c r="E229" i="80"/>
  <c r="D229" i="80"/>
  <c r="G228" i="80"/>
  <c r="F228" i="80"/>
  <c r="E228" i="80"/>
  <c r="E227" i="80" s="1"/>
  <c r="D228" i="80"/>
  <c r="D227" i="80" s="1"/>
  <c r="G227" i="80"/>
  <c r="F227" i="80"/>
  <c r="G226" i="80"/>
  <c r="F226" i="80"/>
  <c r="E226" i="80"/>
  <c r="D226" i="80"/>
  <c r="G225" i="80"/>
  <c r="F225" i="80"/>
  <c r="E225" i="80"/>
  <c r="D225" i="80"/>
  <c r="E224" i="80"/>
  <c r="D224" i="80"/>
  <c r="G223" i="80"/>
  <c r="F223" i="80"/>
  <c r="E223" i="80"/>
  <c r="D223" i="80"/>
  <c r="G222" i="80"/>
  <c r="G221" i="80" s="1"/>
  <c r="F222" i="80"/>
  <c r="E222" i="80"/>
  <c r="E221" i="80" s="1"/>
  <c r="D222" i="80"/>
  <c r="D221" i="80" s="1"/>
  <c r="F221" i="80"/>
  <c r="G220" i="80"/>
  <c r="F220" i="80"/>
  <c r="E220" i="80"/>
  <c r="D220" i="80"/>
  <c r="G219" i="80"/>
  <c r="F219" i="80"/>
  <c r="E219" i="80"/>
  <c r="D219" i="80"/>
  <c r="G218" i="80"/>
  <c r="F218" i="80"/>
  <c r="E218" i="80"/>
  <c r="D218" i="80"/>
  <c r="G217" i="80"/>
  <c r="F217" i="80"/>
  <c r="E217" i="80"/>
  <c r="D217" i="80"/>
  <c r="G216" i="80"/>
  <c r="G215" i="80" s="1"/>
  <c r="F216" i="80"/>
  <c r="F215" i="80" s="1"/>
  <c r="E216" i="80"/>
  <c r="E215" i="80" s="1"/>
  <c r="D216" i="80"/>
  <c r="D215" i="80" s="1"/>
  <c r="G214" i="80"/>
  <c r="F214" i="80"/>
  <c r="E214" i="80"/>
  <c r="D214" i="80"/>
  <c r="G213" i="80"/>
  <c r="F213" i="80"/>
  <c r="E213" i="80"/>
  <c r="D213" i="80"/>
  <c r="G212" i="80"/>
  <c r="F212" i="80"/>
  <c r="E212" i="80"/>
  <c r="D212" i="80"/>
  <c r="G211" i="80"/>
  <c r="F211" i="80"/>
  <c r="E211" i="80"/>
  <c r="D211" i="80"/>
  <c r="G210" i="80"/>
  <c r="G209" i="80" s="1"/>
  <c r="F210" i="80"/>
  <c r="E210" i="80"/>
  <c r="E209" i="80" s="1"/>
  <c r="D210" i="80"/>
  <c r="D209" i="80" s="1"/>
  <c r="F209" i="80"/>
  <c r="G208" i="80"/>
  <c r="F208" i="80"/>
  <c r="E208" i="80"/>
  <c r="E206" i="80" s="1"/>
  <c r="D208" i="80"/>
  <c r="D206" i="80" s="1"/>
  <c r="G207" i="80"/>
  <c r="G206" i="80" s="1"/>
  <c r="F207" i="80"/>
  <c r="F206" i="80" s="1"/>
  <c r="E207" i="80"/>
  <c r="D207" i="80"/>
  <c r="F204" i="80"/>
  <c r="E204" i="80"/>
  <c r="D204" i="80"/>
  <c r="G197" i="80"/>
  <c r="F197" i="80"/>
  <c r="E197" i="80"/>
  <c r="D197" i="80"/>
  <c r="G192" i="80"/>
  <c r="G202" i="80" s="1"/>
  <c r="G184" i="80" s="1"/>
  <c r="G185" i="80" s="1"/>
  <c r="G188" i="80" s="1"/>
  <c r="F192" i="80"/>
  <c r="F202" i="80" s="1"/>
  <c r="F184" i="80" s="1"/>
  <c r="E192" i="80"/>
  <c r="D192" i="80"/>
  <c r="D202" i="80" s="1"/>
  <c r="D184" i="80" s="1"/>
  <c r="D185" i="80" s="1"/>
  <c r="G187" i="80"/>
  <c r="G186" i="80"/>
  <c r="F186" i="80"/>
  <c r="E186" i="80"/>
  <c r="F185" i="80"/>
  <c r="F177" i="80"/>
  <c r="E177" i="80"/>
  <c r="G167" i="80"/>
  <c r="G177" i="80" s="1"/>
  <c r="F167" i="80"/>
  <c r="E167" i="80"/>
  <c r="D167" i="80"/>
  <c r="D177" i="80" s="1"/>
  <c r="E163" i="80"/>
  <c r="G162" i="80"/>
  <c r="F162" i="80"/>
  <c r="E162" i="80"/>
  <c r="G161" i="80"/>
  <c r="F161" i="80"/>
  <c r="E161" i="80"/>
  <c r="G160" i="80"/>
  <c r="F160" i="80"/>
  <c r="F163" i="80" s="1"/>
  <c r="E160" i="80"/>
  <c r="D160" i="80"/>
  <c r="G146" i="80"/>
  <c r="G151" i="80" s="1"/>
  <c r="F146" i="80"/>
  <c r="F151" i="80" s="1"/>
  <c r="G141" i="80"/>
  <c r="F141" i="80"/>
  <c r="E141" i="80"/>
  <c r="E151" i="80" s="1"/>
  <c r="D141" i="80"/>
  <c r="D151" i="80" s="1"/>
  <c r="F136" i="80"/>
  <c r="E136" i="80"/>
  <c r="G135" i="80"/>
  <c r="F135" i="80"/>
  <c r="E135" i="80"/>
  <c r="F134" i="80"/>
  <c r="F137" i="80" s="1"/>
  <c r="E134" i="80"/>
  <c r="E137" i="80" s="1"/>
  <c r="D134" i="80"/>
  <c r="E126" i="80"/>
  <c r="G116" i="80"/>
  <c r="G126" i="80" s="1"/>
  <c r="F116" i="80"/>
  <c r="F126" i="80" s="1"/>
  <c r="E116" i="80"/>
  <c r="D116" i="80"/>
  <c r="D126" i="80" s="1"/>
  <c r="G112" i="80"/>
  <c r="G111" i="80"/>
  <c r="F111" i="80"/>
  <c r="E111" i="80"/>
  <c r="G110" i="80"/>
  <c r="F110" i="80"/>
  <c r="E110" i="80"/>
  <c r="G109" i="80"/>
  <c r="F109" i="80"/>
  <c r="F112" i="80" s="1"/>
  <c r="E109" i="80"/>
  <c r="D109" i="80"/>
  <c r="E112" i="80" s="1"/>
  <c r="G97" i="80"/>
  <c r="G96" i="80"/>
  <c r="F96" i="80"/>
  <c r="F97" i="80" s="1"/>
  <c r="E96" i="80"/>
  <c r="E97" i="80" s="1"/>
  <c r="D96" i="80"/>
  <c r="D97" i="80" s="1"/>
  <c r="G71" i="80"/>
  <c r="G70" i="80"/>
  <c r="F70" i="80"/>
  <c r="E70" i="80"/>
  <c r="G69" i="80"/>
  <c r="F69" i="80"/>
  <c r="E69" i="80"/>
  <c r="G68" i="80"/>
  <c r="F68" i="80"/>
  <c r="F71" i="80" s="1"/>
  <c r="E68" i="80"/>
  <c r="E71" i="80" s="1"/>
  <c r="D68" i="80"/>
  <c r="E60" i="80"/>
  <c r="D60" i="80"/>
  <c r="E59" i="80"/>
  <c r="F56" i="80"/>
  <c r="G53" i="80"/>
  <c r="F53" i="80"/>
  <c r="E53" i="80"/>
  <c r="D53" i="80"/>
  <c r="D44" i="80"/>
  <c r="D59" i="80" s="1"/>
  <c r="G34" i="80"/>
  <c r="G33" i="80"/>
  <c r="F33" i="80"/>
  <c r="E33" i="80"/>
  <c r="G32" i="80"/>
  <c r="F32" i="80"/>
  <c r="E32" i="80"/>
  <c r="G31" i="80"/>
  <c r="F31" i="80"/>
  <c r="F34" i="80" s="1"/>
  <c r="E31" i="80"/>
  <c r="D31" i="80"/>
  <c r="E394" i="79"/>
  <c r="E393" i="79" s="1"/>
  <c r="D394" i="79"/>
  <c r="D393" i="79" s="1"/>
  <c r="C394" i="79"/>
  <c r="C393" i="79" s="1"/>
  <c r="B394" i="79"/>
  <c r="B393" i="79" s="1"/>
  <c r="C388" i="79"/>
  <c r="B388" i="79"/>
  <c r="E387" i="79"/>
  <c r="D387" i="79"/>
  <c r="C387" i="79"/>
  <c r="B387" i="79"/>
  <c r="E386" i="79"/>
  <c r="D386" i="79"/>
  <c r="C386" i="79"/>
  <c r="B386" i="79"/>
  <c r="E385" i="79"/>
  <c r="D385" i="79"/>
  <c r="C385" i="79"/>
  <c r="B385" i="79"/>
  <c r="E384" i="79"/>
  <c r="D384" i="79"/>
  <c r="C384" i="79"/>
  <c r="B384" i="79"/>
  <c r="E383" i="79"/>
  <c r="D383" i="79"/>
  <c r="C383" i="79"/>
  <c r="B383" i="79"/>
  <c r="B382" i="79"/>
  <c r="E381" i="79"/>
  <c r="D381" i="79"/>
  <c r="C381" i="79"/>
  <c r="B381" i="79"/>
  <c r="E380" i="79"/>
  <c r="E379" i="79" s="1"/>
  <c r="D380" i="79"/>
  <c r="D379" i="79" s="1"/>
  <c r="C380" i="79"/>
  <c r="C379" i="79" s="1"/>
  <c r="B380" i="79"/>
  <c r="B379" i="79" s="1"/>
  <c r="B366" i="79" s="1"/>
  <c r="E378" i="79"/>
  <c r="D378" i="79"/>
  <c r="C378" i="79"/>
  <c r="B378" i="79"/>
  <c r="E377" i="79"/>
  <c r="D377" i="79"/>
  <c r="C377" i="79"/>
  <c r="B377" i="79"/>
  <c r="E376" i="79"/>
  <c r="D376" i="79"/>
  <c r="C376" i="79"/>
  <c r="B376" i="79"/>
  <c r="E374" i="79"/>
  <c r="D374" i="79"/>
  <c r="C374" i="79"/>
  <c r="B374" i="79"/>
  <c r="E373" i="79"/>
  <c r="D373" i="79"/>
  <c r="C373" i="79"/>
  <c r="B373" i="79"/>
  <c r="E371" i="79"/>
  <c r="D371" i="79"/>
  <c r="C371" i="79"/>
  <c r="B371" i="79"/>
  <c r="E370" i="79"/>
  <c r="D370" i="79"/>
  <c r="C370" i="79"/>
  <c r="B370" i="79"/>
  <c r="E369" i="79"/>
  <c r="D369" i="79"/>
  <c r="C369" i="79"/>
  <c r="B369" i="79"/>
  <c r="E368" i="79"/>
  <c r="E367" i="79" s="1"/>
  <c r="D368" i="79"/>
  <c r="D367" i="79" s="1"/>
  <c r="D366" i="79" s="1"/>
  <c r="C368" i="79"/>
  <c r="C367" i="79" s="1"/>
  <c r="B368" i="79"/>
  <c r="B367" i="79" s="1"/>
  <c r="E359" i="79"/>
  <c r="D359" i="79"/>
  <c r="C359" i="79"/>
  <c r="B359" i="79"/>
  <c r="E354" i="79"/>
  <c r="E364" i="79" s="1"/>
  <c r="D354" i="79"/>
  <c r="D364" i="79" s="1"/>
  <c r="C354" i="79"/>
  <c r="C364" i="79" s="1"/>
  <c r="B354" i="79"/>
  <c r="B364" i="79" s="1"/>
  <c r="E350" i="79"/>
  <c r="D350" i="79"/>
  <c r="C350" i="79"/>
  <c r="E348" i="79"/>
  <c r="D348" i="79"/>
  <c r="C348" i="79"/>
  <c r="C337" i="79"/>
  <c r="C319" i="79" s="1"/>
  <c r="C322" i="79" s="1"/>
  <c r="E332" i="79"/>
  <c r="D332" i="79"/>
  <c r="C332" i="79"/>
  <c r="B332" i="79"/>
  <c r="E327" i="79"/>
  <c r="E337" i="79" s="1"/>
  <c r="E319" i="79" s="1"/>
  <c r="D327" i="79"/>
  <c r="D337" i="79" s="1"/>
  <c r="D319" i="79" s="1"/>
  <c r="D322" i="79" s="1"/>
  <c r="C327" i="79"/>
  <c r="B327" i="79"/>
  <c r="B337" i="79" s="1"/>
  <c r="B319" i="79" s="1"/>
  <c r="E323" i="79"/>
  <c r="D323" i="79"/>
  <c r="C323" i="79"/>
  <c r="E321" i="79"/>
  <c r="D321" i="79"/>
  <c r="C321" i="79"/>
  <c r="E310" i="79"/>
  <c r="E292" i="79" s="1"/>
  <c r="D310" i="79"/>
  <c r="D292" i="79" s="1"/>
  <c r="D295" i="79" s="1"/>
  <c r="E305" i="79"/>
  <c r="D305" i="79"/>
  <c r="C305" i="79"/>
  <c r="B305" i="79"/>
  <c r="E300" i="79"/>
  <c r="D300" i="79"/>
  <c r="C300" i="79"/>
  <c r="C310" i="79" s="1"/>
  <c r="C292" i="79" s="1"/>
  <c r="B300" i="79"/>
  <c r="B310" i="79" s="1"/>
  <c r="B292" i="79" s="1"/>
  <c r="E296" i="79"/>
  <c r="D296" i="79"/>
  <c r="C296" i="79"/>
  <c r="E294" i="79"/>
  <c r="D294" i="79"/>
  <c r="C294" i="79"/>
  <c r="E278" i="79"/>
  <c r="D278" i="79"/>
  <c r="C278" i="79"/>
  <c r="B278" i="79"/>
  <c r="E273" i="79"/>
  <c r="E283" i="79" s="1"/>
  <c r="E265" i="79" s="1"/>
  <c r="D273" i="79"/>
  <c r="D283" i="79" s="1"/>
  <c r="D265" i="79" s="1"/>
  <c r="D268" i="79" s="1"/>
  <c r="C273" i="79"/>
  <c r="C283" i="79" s="1"/>
  <c r="C265" i="79" s="1"/>
  <c r="C268" i="79" s="1"/>
  <c r="B273" i="79"/>
  <c r="B283" i="79" s="1"/>
  <c r="E269" i="79"/>
  <c r="D269" i="79"/>
  <c r="C269" i="79"/>
  <c r="E267" i="79"/>
  <c r="D267" i="79"/>
  <c r="C267" i="79"/>
  <c r="B265" i="79"/>
  <c r="E251" i="79"/>
  <c r="D251" i="79"/>
  <c r="C251" i="79"/>
  <c r="B251" i="79"/>
  <c r="E246" i="79"/>
  <c r="E256" i="79" s="1"/>
  <c r="E238" i="79" s="1"/>
  <c r="E241" i="79" s="1"/>
  <c r="D246" i="79"/>
  <c r="D256" i="79" s="1"/>
  <c r="C246" i="79"/>
  <c r="C256" i="79" s="1"/>
  <c r="B246" i="79"/>
  <c r="B256" i="79" s="1"/>
  <c r="B238" i="79" s="1"/>
  <c r="E242" i="79"/>
  <c r="D242" i="79"/>
  <c r="C242" i="79"/>
  <c r="E240" i="79"/>
  <c r="D240" i="79"/>
  <c r="C240" i="79"/>
  <c r="D238" i="79"/>
  <c r="C238" i="79"/>
  <c r="C241" i="79" s="1"/>
  <c r="E224" i="79"/>
  <c r="D224" i="79"/>
  <c r="C224" i="79"/>
  <c r="B224" i="79"/>
  <c r="E219" i="79"/>
  <c r="E229" i="79" s="1"/>
  <c r="D219" i="79"/>
  <c r="D229" i="79" s="1"/>
  <c r="C219" i="79"/>
  <c r="C229" i="79" s="1"/>
  <c r="C211" i="79" s="1"/>
  <c r="B219" i="79"/>
  <c r="B229" i="79" s="1"/>
  <c r="B211" i="79" s="1"/>
  <c r="E215" i="79"/>
  <c r="D215" i="79"/>
  <c r="C215" i="79"/>
  <c r="E213" i="79"/>
  <c r="D213" i="79"/>
  <c r="C213" i="79"/>
  <c r="E211" i="79"/>
  <c r="D211" i="79"/>
  <c r="D214" i="79" s="1"/>
  <c r="E197" i="79"/>
  <c r="D197" i="79"/>
  <c r="C197" i="79"/>
  <c r="B197" i="79"/>
  <c r="E192" i="79"/>
  <c r="E202" i="79" s="1"/>
  <c r="E184" i="79" s="1"/>
  <c r="D192" i="79"/>
  <c r="D202" i="79" s="1"/>
  <c r="D184" i="79" s="1"/>
  <c r="C192" i="79"/>
  <c r="C202" i="79" s="1"/>
  <c r="C184" i="79" s="1"/>
  <c r="B192" i="79"/>
  <c r="B202" i="79" s="1"/>
  <c r="E186" i="79"/>
  <c r="D186" i="79"/>
  <c r="C186" i="79"/>
  <c r="E185" i="79"/>
  <c r="B185" i="79"/>
  <c r="E175" i="79"/>
  <c r="E170" i="79"/>
  <c r="D170" i="79"/>
  <c r="C170" i="79"/>
  <c r="C175" i="79" s="1"/>
  <c r="C157" i="79" s="1"/>
  <c r="B170" i="79"/>
  <c r="B175" i="79" s="1"/>
  <c r="E165" i="79"/>
  <c r="E388" i="79" s="1"/>
  <c r="D165" i="79"/>
  <c r="D388" i="79" s="1"/>
  <c r="C165" i="79"/>
  <c r="B165" i="79"/>
  <c r="E159" i="79"/>
  <c r="D159" i="79"/>
  <c r="C159" i="79"/>
  <c r="B158" i="79"/>
  <c r="E157" i="79"/>
  <c r="D145" i="79"/>
  <c r="E139" i="79"/>
  <c r="D139" i="79"/>
  <c r="C139" i="79"/>
  <c r="C145" i="79" s="1"/>
  <c r="B139" i="79"/>
  <c r="B145" i="79" s="1"/>
  <c r="E136" i="79"/>
  <c r="E145" i="79" s="1"/>
  <c r="D136" i="79"/>
  <c r="C136" i="79"/>
  <c r="B136" i="79"/>
  <c r="E130" i="79"/>
  <c r="D130" i="79"/>
  <c r="C130" i="79"/>
  <c r="B130" i="79"/>
  <c r="E127" i="79"/>
  <c r="D127" i="79"/>
  <c r="C127" i="79"/>
  <c r="B127" i="79"/>
  <c r="E124" i="79"/>
  <c r="D124" i="79"/>
  <c r="C124" i="79"/>
  <c r="B124" i="79"/>
  <c r="E118" i="79"/>
  <c r="D118" i="79"/>
  <c r="C118" i="79"/>
  <c r="E100" i="79"/>
  <c r="D100" i="79"/>
  <c r="C100" i="79"/>
  <c r="B100" i="79"/>
  <c r="E97" i="79"/>
  <c r="D97" i="79"/>
  <c r="D106" i="79" s="1"/>
  <c r="C97" i="79"/>
  <c r="C106" i="79" s="1"/>
  <c r="B97" i="79"/>
  <c r="B106" i="79" s="1"/>
  <c r="E91" i="79"/>
  <c r="D91" i="79"/>
  <c r="C91" i="79"/>
  <c r="B91" i="79"/>
  <c r="E88" i="79"/>
  <c r="D88" i="79"/>
  <c r="C88" i="79"/>
  <c r="B88" i="79"/>
  <c r="E85" i="79"/>
  <c r="D85" i="79"/>
  <c r="C85" i="79"/>
  <c r="B85" i="79"/>
  <c r="E79" i="79"/>
  <c r="D79" i="79"/>
  <c r="C79" i="79"/>
  <c r="E61" i="79"/>
  <c r="E67" i="79" s="1"/>
  <c r="D61" i="79"/>
  <c r="D382" i="79" s="1"/>
  <c r="C61" i="79"/>
  <c r="C382" i="79" s="1"/>
  <c r="C366" i="79" s="1"/>
  <c r="B61" i="79"/>
  <c r="E58" i="79"/>
  <c r="D58" i="79"/>
  <c r="D67" i="79" s="1"/>
  <c r="C58" i="79"/>
  <c r="B58" i="79"/>
  <c r="E52" i="79"/>
  <c r="D52" i="79"/>
  <c r="C52" i="79"/>
  <c r="B52" i="79"/>
  <c r="E49" i="79"/>
  <c r="D49" i="79"/>
  <c r="C49" i="79"/>
  <c r="B49" i="79"/>
  <c r="E46" i="79"/>
  <c r="D46" i="79"/>
  <c r="C46" i="79"/>
  <c r="B46" i="79"/>
  <c r="E40" i="79"/>
  <c r="D40" i="79"/>
  <c r="C40" i="79"/>
  <c r="D38" i="79"/>
  <c r="E22" i="79"/>
  <c r="D22" i="79"/>
  <c r="C22" i="79"/>
  <c r="F304" i="78"/>
  <c r="E304" i="78"/>
  <c r="D304" i="78"/>
  <c r="C304" i="78"/>
  <c r="F303" i="78"/>
  <c r="E303" i="78"/>
  <c r="D303" i="78"/>
  <c r="C303" i="78"/>
  <c r="F302" i="78"/>
  <c r="E302" i="78"/>
  <c r="D302" i="78"/>
  <c r="C302" i="78"/>
  <c r="F301" i="78"/>
  <c r="F300" i="78" s="1"/>
  <c r="E301" i="78"/>
  <c r="E300" i="78" s="1"/>
  <c r="D301" i="78"/>
  <c r="D300" i="78" s="1"/>
  <c r="C301" i="78"/>
  <c r="C300" i="78" s="1"/>
  <c r="F296" i="78"/>
  <c r="F295" i="78" s="1"/>
  <c r="E296" i="78"/>
  <c r="E295" i="78" s="1"/>
  <c r="D296" i="78"/>
  <c r="D295" i="78" s="1"/>
  <c r="C296" i="78"/>
  <c r="C295" i="78" s="1"/>
  <c r="F294" i="78"/>
  <c r="E294" i="78"/>
  <c r="D294" i="78"/>
  <c r="C294" i="78"/>
  <c r="F293" i="78"/>
  <c r="E293" i="78"/>
  <c r="D293" i="78"/>
  <c r="C293" i="78"/>
  <c r="D292" i="78"/>
  <c r="C292" i="78"/>
  <c r="F291" i="78"/>
  <c r="E291" i="78"/>
  <c r="D291" i="78"/>
  <c r="C291" i="78"/>
  <c r="F290" i="78"/>
  <c r="E290" i="78"/>
  <c r="D290" i="78"/>
  <c r="C290" i="78"/>
  <c r="C289" i="78"/>
  <c r="F288" i="78"/>
  <c r="E288" i="78"/>
  <c r="D288" i="78"/>
  <c r="C288" i="78"/>
  <c r="F287" i="78"/>
  <c r="E287" i="78"/>
  <c r="D287" i="78"/>
  <c r="C287" i="78"/>
  <c r="F286" i="78"/>
  <c r="E286" i="78"/>
  <c r="D286" i="78"/>
  <c r="C286" i="78"/>
  <c r="F285" i="78"/>
  <c r="E285" i="78"/>
  <c r="D285" i="78"/>
  <c r="C285" i="78"/>
  <c r="F284" i="78"/>
  <c r="F283" i="78" s="1"/>
  <c r="E284" i="78"/>
  <c r="E283" i="78" s="1"/>
  <c r="D284" i="78"/>
  <c r="D283" i="78" s="1"/>
  <c r="C284" i="78"/>
  <c r="C283" i="78"/>
  <c r="F282" i="78"/>
  <c r="E282" i="78"/>
  <c r="D282" i="78"/>
  <c r="C282" i="78"/>
  <c r="C280" i="78" s="1"/>
  <c r="D281" i="78"/>
  <c r="C281" i="78"/>
  <c r="D280" i="78"/>
  <c r="F279" i="78"/>
  <c r="E279" i="78"/>
  <c r="D279" i="78"/>
  <c r="C279" i="78"/>
  <c r="F278" i="78"/>
  <c r="E278" i="78"/>
  <c r="D278" i="78"/>
  <c r="C278" i="78"/>
  <c r="F276" i="78"/>
  <c r="E276" i="78"/>
  <c r="D276" i="78"/>
  <c r="C276" i="78"/>
  <c r="C273" i="78" s="1"/>
  <c r="F275" i="78"/>
  <c r="F274" i="78" s="1"/>
  <c r="E275" i="78"/>
  <c r="E274" i="78" s="1"/>
  <c r="D275" i="78"/>
  <c r="C275" i="78"/>
  <c r="D274" i="78"/>
  <c r="F257" i="78"/>
  <c r="E257" i="78"/>
  <c r="D257" i="78"/>
  <c r="F256" i="78"/>
  <c r="E256" i="78"/>
  <c r="D256" i="78"/>
  <c r="F255" i="78"/>
  <c r="E255" i="78"/>
  <c r="D255" i="78"/>
  <c r="F230" i="78"/>
  <c r="E230" i="78"/>
  <c r="D230" i="78"/>
  <c r="F229" i="78"/>
  <c r="E229" i="78"/>
  <c r="D229" i="78"/>
  <c r="F228" i="78"/>
  <c r="E228" i="78"/>
  <c r="D228" i="78"/>
  <c r="F217" i="78"/>
  <c r="E217" i="78"/>
  <c r="D217" i="78"/>
  <c r="C217" i="78"/>
  <c r="F212" i="78"/>
  <c r="E212" i="78"/>
  <c r="D212" i="78"/>
  <c r="C212" i="78"/>
  <c r="F202" i="78"/>
  <c r="E202" i="78"/>
  <c r="D202" i="78"/>
  <c r="F201" i="78"/>
  <c r="E201" i="78"/>
  <c r="D201" i="78"/>
  <c r="F200" i="78"/>
  <c r="F203" i="78" s="1"/>
  <c r="E200" i="78"/>
  <c r="E203" i="78" s="1"/>
  <c r="D200" i="78"/>
  <c r="C200" i="78"/>
  <c r="F185" i="78"/>
  <c r="E185" i="78"/>
  <c r="E190" i="78" s="1"/>
  <c r="D185" i="78"/>
  <c r="D190" i="78" s="1"/>
  <c r="C185" i="78"/>
  <c r="F180" i="78"/>
  <c r="F190" i="78" s="1"/>
  <c r="E180" i="78"/>
  <c r="D180" i="78"/>
  <c r="C180" i="78"/>
  <c r="F175" i="78"/>
  <c r="E175" i="78"/>
  <c r="F174" i="78"/>
  <c r="E174" i="78"/>
  <c r="D174" i="78"/>
  <c r="F173" i="78"/>
  <c r="F176" i="78" s="1"/>
  <c r="E173" i="78"/>
  <c r="D173" i="78"/>
  <c r="F159" i="78"/>
  <c r="E159" i="78"/>
  <c r="D159" i="78"/>
  <c r="C159" i="78"/>
  <c r="F154" i="78"/>
  <c r="F164" i="78" s="1"/>
  <c r="E154" i="78"/>
  <c r="D154" i="78"/>
  <c r="C154" i="78"/>
  <c r="C164" i="78" s="1"/>
  <c r="F148" i="78"/>
  <c r="E148" i="78"/>
  <c r="D148" i="78"/>
  <c r="F147" i="78"/>
  <c r="E147" i="78"/>
  <c r="E150" i="78" s="1"/>
  <c r="F146" i="78"/>
  <c r="F149" i="78" s="1"/>
  <c r="E146" i="78"/>
  <c r="E149" i="78" s="1"/>
  <c r="D146" i="78"/>
  <c r="D147" i="78" s="1"/>
  <c r="D150" i="78" s="1"/>
  <c r="C146" i="78"/>
  <c r="C147" i="78" s="1"/>
  <c r="F136" i="78"/>
  <c r="F120" i="78"/>
  <c r="F135" i="78" s="1"/>
  <c r="E120" i="78"/>
  <c r="D120" i="78"/>
  <c r="D135" i="78" s="1"/>
  <c r="D136" i="78" s="1"/>
  <c r="C120" i="78"/>
  <c r="C135" i="78" s="1"/>
  <c r="C136" i="78" s="1"/>
  <c r="D109" i="78"/>
  <c r="F108" i="78"/>
  <c r="E108" i="78"/>
  <c r="D108" i="78"/>
  <c r="C107" i="78"/>
  <c r="F106" i="78"/>
  <c r="D106" i="78"/>
  <c r="D107" i="78" s="1"/>
  <c r="C106" i="78"/>
  <c r="C98" i="78"/>
  <c r="F97" i="78"/>
  <c r="F98" i="78" s="1"/>
  <c r="E97" i="78"/>
  <c r="E98" i="78" s="1"/>
  <c r="D97" i="78"/>
  <c r="D98" i="78" s="1"/>
  <c r="F82" i="78"/>
  <c r="E82" i="78"/>
  <c r="D82" i="78"/>
  <c r="C82" i="78"/>
  <c r="C97" i="78" s="1"/>
  <c r="F72" i="78"/>
  <c r="F70" i="78"/>
  <c r="E70" i="78"/>
  <c r="D70" i="78"/>
  <c r="F68" i="78"/>
  <c r="F69" i="78" s="1"/>
  <c r="E68" i="78"/>
  <c r="E69" i="78" s="1"/>
  <c r="D68" i="78"/>
  <c r="C68" i="78"/>
  <c r="C69" i="78" s="1"/>
  <c r="D59" i="78"/>
  <c r="D60" i="78" s="1"/>
  <c r="C59" i="78"/>
  <c r="C60" i="78" s="1"/>
  <c r="F56" i="78"/>
  <c r="F292" i="78" s="1"/>
  <c r="E56" i="78"/>
  <c r="E292" i="78" s="1"/>
  <c r="D56" i="78"/>
  <c r="F53" i="78"/>
  <c r="F289" i="78" s="1"/>
  <c r="E53" i="78"/>
  <c r="E289" i="78" s="1"/>
  <c r="D53" i="78"/>
  <c r="D289" i="78" s="1"/>
  <c r="F47" i="78"/>
  <c r="E47" i="78"/>
  <c r="E30" i="78" s="1"/>
  <c r="D47" i="78"/>
  <c r="F45" i="78"/>
  <c r="F281" i="78" s="1"/>
  <c r="E45" i="78"/>
  <c r="E281" i="78" s="1"/>
  <c r="E44" i="78"/>
  <c r="D44" i="78"/>
  <c r="C44" i="78"/>
  <c r="F41" i="78"/>
  <c r="E41" i="78"/>
  <c r="E277" i="78" s="1"/>
  <c r="D41" i="78"/>
  <c r="D277" i="78" s="1"/>
  <c r="C41" i="78"/>
  <c r="C277" i="78" s="1"/>
  <c r="F38" i="78"/>
  <c r="E38" i="78"/>
  <c r="D38" i="78"/>
  <c r="C38" i="78"/>
  <c r="F32" i="78"/>
  <c r="E32" i="78"/>
  <c r="D32" i="78"/>
  <c r="D30" i="78"/>
  <c r="D272" i="78" s="1"/>
  <c r="C30" i="78"/>
  <c r="C31" i="78" s="1"/>
  <c r="F378" i="77"/>
  <c r="E378" i="77"/>
  <c r="D378" i="77"/>
  <c r="C378" i="77"/>
  <c r="F377" i="77"/>
  <c r="E377" i="77"/>
  <c r="D377" i="77"/>
  <c r="C377" i="77"/>
  <c r="F376" i="77"/>
  <c r="E376" i="77"/>
  <c r="D376" i="77"/>
  <c r="C376" i="77"/>
  <c r="F375" i="77"/>
  <c r="E375" i="77"/>
  <c r="D375" i="77"/>
  <c r="C375" i="77"/>
  <c r="F374" i="77"/>
  <c r="E374" i="77"/>
  <c r="D374" i="77"/>
  <c r="C374" i="77"/>
  <c r="F373" i="77"/>
  <c r="E373" i="77"/>
  <c r="D373" i="77"/>
  <c r="C373" i="77"/>
  <c r="F372" i="77"/>
  <c r="E372" i="77"/>
  <c r="D372" i="77"/>
  <c r="C372" i="77"/>
  <c r="F371" i="77"/>
  <c r="E371" i="77"/>
  <c r="D371" i="77"/>
  <c r="C371" i="77"/>
  <c r="F370" i="77"/>
  <c r="E370" i="77"/>
  <c r="D370" i="77"/>
  <c r="D369" i="77" s="1"/>
  <c r="C370" i="77"/>
  <c r="C369" i="77" s="1"/>
  <c r="F369" i="77"/>
  <c r="E369" i="77"/>
  <c r="F368" i="77"/>
  <c r="E368" i="77"/>
  <c r="D368" i="77"/>
  <c r="C368" i="77"/>
  <c r="F367" i="77"/>
  <c r="E367" i="77"/>
  <c r="D367" i="77"/>
  <c r="C367" i="77"/>
  <c r="D366" i="77"/>
  <c r="C366" i="77"/>
  <c r="F365" i="77"/>
  <c r="E365" i="77"/>
  <c r="D365" i="77"/>
  <c r="C365" i="77"/>
  <c r="F364" i="77"/>
  <c r="E364" i="77"/>
  <c r="D364" i="77"/>
  <c r="D363" i="77" s="1"/>
  <c r="C364" i="77"/>
  <c r="C363" i="77" s="1"/>
  <c r="F363" i="77"/>
  <c r="E363" i="77"/>
  <c r="F362" i="77"/>
  <c r="E362" i="77"/>
  <c r="D362" i="77"/>
  <c r="C362" i="77"/>
  <c r="F361" i="77"/>
  <c r="E361" i="77"/>
  <c r="D361" i="77"/>
  <c r="C361" i="77"/>
  <c r="F360" i="77"/>
  <c r="E360" i="77"/>
  <c r="D360" i="77"/>
  <c r="C360" i="77"/>
  <c r="F359" i="77"/>
  <c r="E359" i="77"/>
  <c r="D359" i="77"/>
  <c r="C359" i="77"/>
  <c r="F358" i="77"/>
  <c r="F357" i="77" s="1"/>
  <c r="E358" i="77"/>
  <c r="E357" i="77" s="1"/>
  <c r="D358" i="77"/>
  <c r="D357" i="77" s="1"/>
  <c r="C358" i="77"/>
  <c r="C357" i="77" s="1"/>
  <c r="F356" i="77"/>
  <c r="E356" i="77"/>
  <c r="D356" i="77"/>
  <c r="C356" i="77"/>
  <c r="F355" i="77"/>
  <c r="E355" i="77"/>
  <c r="D355" i="77"/>
  <c r="C355" i="77"/>
  <c r="F354" i="77"/>
  <c r="E354" i="77"/>
  <c r="D354" i="77"/>
  <c r="C354" i="77"/>
  <c r="F353" i="77"/>
  <c r="E353" i="77"/>
  <c r="D353" i="77"/>
  <c r="C353" i="77"/>
  <c r="F352" i="77"/>
  <c r="F351" i="77" s="1"/>
  <c r="E352" i="77"/>
  <c r="E351" i="77" s="1"/>
  <c r="D352" i="77"/>
  <c r="D351" i="77" s="1"/>
  <c r="C352" i="77"/>
  <c r="C351" i="77" s="1"/>
  <c r="F350" i="77"/>
  <c r="E350" i="77"/>
  <c r="D350" i="77"/>
  <c r="C350" i="77"/>
  <c r="F349" i="77"/>
  <c r="E349" i="77"/>
  <c r="D349" i="77"/>
  <c r="C349" i="77"/>
  <c r="F348" i="77"/>
  <c r="E348" i="77"/>
  <c r="D348" i="77"/>
  <c r="C348" i="77"/>
  <c r="F339" i="77"/>
  <c r="E339" i="77"/>
  <c r="D339" i="77"/>
  <c r="C339" i="77"/>
  <c r="F334" i="77"/>
  <c r="F344" i="77" s="1"/>
  <c r="F326" i="77" s="1"/>
  <c r="F327" i="77" s="1"/>
  <c r="E334" i="77"/>
  <c r="E344" i="77" s="1"/>
  <c r="E326" i="77" s="1"/>
  <c r="D334" i="77"/>
  <c r="C334" i="77"/>
  <c r="F329" i="77"/>
  <c r="F328" i="77"/>
  <c r="E328" i="77"/>
  <c r="D328" i="77"/>
  <c r="E327" i="77"/>
  <c r="F313" i="77"/>
  <c r="E313" i="77"/>
  <c r="D313" i="77"/>
  <c r="C313" i="77"/>
  <c r="F308" i="77"/>
  <c r="F318" i="77" s="1"/>
  <c r="E308" i="77"/>
  <c r="E318" i="77" s="1"/>
  <c r="E300" i="77" s="1"/>
  <c r="D308" i="77"/>
  <c r="D318" i="77" s="1"/>
  <c r="D300" i="77" s="1"/>
  <c r="C308" i="77"/>
  <c r="C318" i="77" s="1"/>
  <c r="C300" i="77" s="1"/>
  <c r="C301" i="77" s="1"/>
  <c r="F302" i="77"/>
  <c r="E302" i="77"/>
  <c r="D302" i="77"/>
  <c r="F300" i="77"/>
  <c r="F288" i="77"/>
  <c r="E288" i="77"/>
  <c r="D288" i="77"/>
  <c r="C288" i="77"/>
  <c r="F283" i="77"/>
  <c r="F293" i="77" s="1"/>
  <c r="E283" i="77"/>
  <c r="D283" i="77"/>
  <c r="D293" i="77" s="1"/>
  <c r="C283" i="77"/>
  <c r="C293" i="77" s="1"/>
  <c r="E279" i="77"/>
  <c r="F278" i="77"/>
  <c r="E278" i="77"/>
  <c r="D278" i="77"/>
  <c r="F277" i="77"/>
  <c r="E277" i="77"/>
  <c r="D277" i="77"/>
  <c r="F276" i="77"/>
  <c r="F279" i="77" s="1"/>
  <c r="E276" i="77"/>
  <c r="D276" i="77"/>
  <c r="D279" i="77" s="1"/>
  <c r="C276" i="77"/>
  <c r="F263" i="77"/>
  <c r="E263" i="77"/>
  <c r="D263" i="77"/>
  <c r="C263" i="77"/>
  <c r="F258" i="77"/>
  <c r="F268" i="77" s="1"/>
  <c r="F250" i="77" s="1"/>
  <c r="E258" i="77"/>
  <c r="E268" i="77" s="1"/>
  <c r="D258" i="77"/>
  <c r="D268" i="77" s="1"/>
  <c r="C258" i="77"/>
  <c r="C268" i="77" s="1"/>
  <c r="F252" i="77"/>
  <c r="E252" i="77"/>
  <c r="D252" i="77"/>
  <c r="E250" i="77"/>
  <c r="E251" i="77" s="1"/>
  <c r="D250" i="77"/>
  <c r="C250" i="77"/>
  <c r="C251" i="77" s="1"/>
  <c r="F234" i="77"/>
  <c r="E234" i="77"/>
  <c r="D234" i="77"/>
  <c r="C234" i="77"/>
  <c r="F229" i="77"/>
  <c r="F239" i="77" s="1"/>
  <c r="E229" i="77"/>
  <c r="E239" i="77" s="1"/>
  <c r="D229" i="77"/>
  <c r="D239" i="77" s="1"/>
  <c r="C229" i="77"/>
  <c r="C239" i="77" s="1"/>
  <c r="F223" i="77"/>
  <c r="E223" i="77"/>
  <c r="D223" i="77"/>
  <c r="C222" i="77"/>
  <c r="F208" i="77"/>
  <c r="E208" i="77"/>
  <c r="D208" i="77"/>
  <c r="C208" i="77"/>
  <c r="F203" i="77"/>
  <c r="F213" i="77" s="1"/>
  <c r="F195" i="77" s="1"/>
  <c r="E203" i="77"/>
  <c r="E213" i="77" s="1"/>
  <c r="E195" i="77" s="1"/>
  <c r="D203" i="77"/>
  <c r="D213" i="77" s="1"/>
  <c r="D195" i="77" s="1"/>
  <c r="C203" i="77"/>
  <c r="C213" i="77" s="1"/>
  <c r="C195" i="77" s="1"/>
  <c r="C196" i="77" s="1"/>
  <c r="F197" i="77"/>
  <c r="E197" i="77"/>
  <c r="D197" i="77"/>
  <c r="F183" i="77"/>
  <c r="E183" i="77"/>
  <c r="D183" i="77"/>
  <c r="C183" i="77"/>
  <c r="F178" i="77"/>
  <c r="F188" i="77" s="1"/>
  <c r="E178" i="77"/>
  <c r="D178" i="77"/>
  <c r="D188" i="77" s="1"/>
  <c r="D170" i="77" s="1"/>
  <c r="C178" i="77"/>
  <c r="C188" i="77" s="1"/>
  <c r="F173" i="77"/>
  <c r="F172" i="77"/>
  <c r="E172" i="77"/>
  <c r="D172" i="77"/>
  <c r="F171" i="77"/>
  <c r="E171" i="77"/>
  <c r="C171" i="77"/>
  <c r="F158" i="77"/>
  <c r="E158" i="77"/>
  <c r="D158" i="77"/>
  <c r="C158" i="77"/>
  <c r="F153" i="77"/>
  <c r="F163" i="77" s="1"/>
  <c r="E153" i="77"/>
  <c r="E163" i="77" s="1"/>
  <c r="D153" i="77"/>
  <c r="D163" i="77" s="1"/>
  <c r="C153" i="77"/>
  <c r="C163" i="77" s="1"/>
  <c r="F149" i="77"/>
  <c r="F148" i="77"/>
  <c r="E148" i="77"/>
  <c r="D148" i="77"/>
  <c r="F147" i="77"/>
  <c r="E147" i="77"/>
  <c r="D147" i="77"/>
  <c r="F146" i="77"/>
  <c r="E146" i="77"/>
  <c r="E149" i="77" s="1"/>
  <c r="D146" i="77"/>
  <c r="D149" i="77" s="1"/>
  <c r="C146" i="77"/>
  <c r="D134" i="77"/>
  <c r="C134" i="77"/>
  <c r="F133" i="77"/>
  <c r="F134" i="77" s="1"/>
  <c r="E133" i="77"/>
  <c r="E134" i="77" s="1"/>
  <c r="D133" i="77"/>
  <c r="C133" i="77"/>
  <c r="F107" i="77"/>
  <c r="F106" i="77"/>
  <c r="E106" i="77"/>
  <c r="D106" i="77"/>
  <c r="E105" i="77"/>
  <c r="D105" i="77"/>
  <c r="D108" i="77" s="1"/>
  <c r="F104" i="77"/>
  <c r="F105" i="77" s="1"/>
  <c r="E104" i="77"/>
  <c r="E107" i="77" s="1"/>
  <c r="D104" i="77"/>
  <c r="D107" i="77" s="1"/>
  <c r="C104" i="77"/>
  <c r="C105" i="77" s="1"/>
  <c r="E97" i="77"/>
  <c r="D97" i="77"/>
  <c r="F96" i="77"/>
  <c r="F97" i="77" s="1"/>
  <c r="E96" i="77"/>
  <c r="D96" i="77"/>
  <c r="C96" i="77"/>
  <c r="E71" i="77"/>
  <c r="F69" i="77"/>
  <c r="E69" i="77"/>
  <c r="D69" i="77"/>
  <c r="F68" i="77"/>
  <c r="F71" i="77" s="1"/>
  <c r="E68" i="77"/>
  <c r="F67" i="77"/>
  <c r="F70" i="77" s="1"/>
  <c r="E67" i="77"/>
  <c r="E70" i="77" s="1"/>
  <c r="D67" i="77"/>
  <c r="D68" i="77" s="1"/>
  <c r="E56" i="77"/>
  <c r="F53" i="77"/>
  <c r="E53" i="77"/>
  <c r="D53" i="77"/>
  <c r="C53" i="77"/>
  <c r="F44" i="77"/>
  <c r="E44" i="77"/>
  <c r="D44" i="77"/>
  <c r="C44" i="77"/>
  <c r="E41" i="77"/>
  <c r="D41" i="77"/>
  <c r="C41" i="77"/>
  <c r="F38" i="77"/>
  <c r="E38" i="77"/>
  <c r="D38" i="77"/>
  <c r="C38" i="77"/>
  <c r="F32" i="77"/>
  <c r="E32" i="77"/>
  <c r="D32" i="77"/>
  <c r="E379" i="76"/>
  <c r="D379" i="76"/>
  <c r="C379" i="76"/>
  <c r="B379" i="76"/>
  <c r="E378" i="76"/>
  <c r="D378" i="76"/>
  <c r="C378" i="76"/>
  <c r="B378" i="76"/>
  <c r="E377" i="76"/>
  <c r="C377" i="76"/>
  <c r="B377" i="76"/>
  <c r="B375" i="76" s="1"/>
  <c r="E376" i="76"/>
  <c r="E375" i="76" s="1"/>
  <c r="D376" i="76"/>
  <c r="C376" i="76"/>
  <c r="B376" i="76"/>
  <c r="D375" i="76"/>
  <c r="C375" i="76"/>
  <c r="E374" i="76"/>
  <c r="D374" i="76"/>
  <c r="C374" i="76"/>
  <c r="B374" i="76"/>
  <c r="E373" i="76"/>
  <c r="D373" i="76"/>
  <c r="C373" i="76"/>
  <c r="B373" i="76"/>
  <c r="E372" i="76"/>
  <c r="D372" i="76"/>
  <c r="C372" i="76"/>
  <c r="B372" i="76"/>
  <c r="B371" i="76"/>
  <c r="B370" i="76" s="1"/>
  <c r="E369" i="76"/>
  <c r="D369" i="76"/>
  <c r="C369" i="76"/>
  <c r="B369" i="76"/>
  <c r="E368" i="76"/>
  <c r="D368" i="76"/>
  <c r="C368" i="76"/>
  <c r="B368" i="76"/>
  <c r="C367" i="76"/>
  <c r="E366" i="76"/>
  <c r="D366" i="76"/>
  <c r="C366" i="76"/>
  <c r="B366" i="76"/>
  <c r="E365" i="76"/>
  <c r="D365" i="76"/>
  <c r="D364" i="76" s="1"/>
  <c r="C365" i="76"/>
  <c r="C364" i="76" s="1"/>
  <c r="B365" i="76"/>
  <c r="B364" i="76" s="1"/>
  <c r="E364" i="76"/>
  <c r="E363" i="76"/>
  <c r="D363" i="76"/>
  <c r="C363" i="76"/>
  <c r="B363" i="76"/>
  <c r="E362" i="76"/>
  <c r="D362" i="76"/>
  <c r="C362" i="76"/>
  <c r="B362" i="76"/>
  <c r="E361" i="76"/>
  <c r="D361" i="76"/>
  <c r="C361" i="76"/>
  <c r="B361" i="76"/>
  <c r="E360" i="76"/>
  <c r="D360" i="76"/>
  <c r="C360" i="76"/>
  <c r="B360" i="76"/>
  <c r="E359" i="76"/>
  <c r="D359" i="76"/>
  <c r="D358" i="76" s="1"/>
  <c r="C359" i="76"/>
  <c r="C358" i="76" s="1"/>
  <c r="B359" i="76"/>
  <c r="B358" i="76" s="1"/>
  <c r="E358" i="76"/>
  <c r="E357" i="76"/>
  <c r="D357" i="76"/>
  <c r="C357" i="76"/>
  <c r="B357" i="76"/>
  <c r="E356" i="76"/>
  <c r="D356" i="76"/>
  <c r="C356" i="76"/>
  <c r="B356" i="76"/>
  <c r="E355" i="76"/>
  <c r="D355" i="76"/>
  <c r="C355" i="76"/>
  <c r="B355" i="76"/>
  <c r="E354" i="76"/>
  <c r="D354" i="76"/>
  <c r="C354" i="76"/>
  <c r="B354" i="76"/>
  <c r="E353" i="76"/>
  <c r="E352" i="76" s="1"/>
  <c r="D353" i="76"/>
  <c r="D352" i="76" s="1"/>
  <c r="C353" i="76"/>
  <c r="C352" i="76" s="1"/>
  <c r="B353" i="76"/>
  <c r="B352" i="76" s="1"/>
  <c r="E351" i="76"/>
  <c r="D351" i="76"/>
  <c r="C351" i="76"/>
  <c r="B351" i="76"/>
  <c r="E350" i="76"/>
  <c r="D350" i="76"/>
  <c r="C350" i="76"/>
  <c r="B350" i="76"/>
  <c r="E349" i="76"/>
  <c r="D349" i="76"/>
  <c r="C349" i="76"/>
  <c r="B349" i="76"/>
  <c r="E340" i="76"/>
  <c r="E336" i="76" s="1"/>
  <c r="D340" i="76"/>
  <c r="D336" i="76" s="1"/>
  <c r="C340" i="76"/>
  <c r="C336" i="76" s="1"/>
  <c r="C371" i="76" s="1"/>
  <c r="B340" i="76"/>
  <c r="B336" i="76" s="1"/>
  <c r="B335" i="76"/>
  <c r="B345" i="76" s="1"/>
  <c r="B327" i="76" s="1"/>
  <c r="E314" i="76"/>
  <c r="D314" i="76"/>
  <c r="C314" i="76"/>
  <c r="B314" i="76"/>
  <c r="E309" i="76"/>
  <c r="E319" i="76" s="1"/>
  <c r="E301" i="76" s="1"/>
  <c r="D309" i="76"/>
  <c r="D319" i="76" s="1"/>
  <c r="D301" i="76" s="1"/>
  <c r="C309" i="76"/>
  <c r="C319" i="76" s="1"/>
  <c r="C301" i="76" s="1"/>
  <c r="B309" i="76"/>
  <c r="B319" i="76" s="1"/>
  <c r="B301" i="76" s="1"/>
  <c r="E289" i="76"/>
  <c r="D289" i="76"/>
  <c r="C289" i="76"/>
  <c r="B289" i="76"/>
  <c r="E284" i="76"/>
  <c r="E294" i="76" s="1"/>
  <c r="D284" i="76"/>
  <c r="D294" i="76" s="1"/>
  <c r="C284" i="76"/>
  <c r="C294" i="76" s="1"/>
  <c r="B284" i="76"/>
  <c r="B294" i="76" s="1"/>
  <c r="E264" i="76"/>
  <c r="D264" i="76"/>
  <c r="C264" i="76"/>
  <c r="B264" i="76"/>
  <c r="E259" i="76"/>
  <c r="E269" i="76" s="1"/>
  <c r="E251" i="76" s="1"/>
  <c r="D259" i="76"/>
  <c r="D269" i="76" s="1"/>
  <c r="C259" i="76"/>
  <c r="B259" i="76"/>
  <c r="D251" i="76"/>
  <c r="C251" i="76"/>
  <c r="B251" i="76"/>
  <c r="E235" i="76"/>
  <c r="D235" i="76"/>
  <c r="C235" i="76"/>
  <c r="B235" i="76"/>
  <c r="E230" i="76"/>
  <c r="E240" i="76" s="1"/>
  <c r="D230" i="76"/>
  <c r="D240" i="76" s="1"/>
  <c r="C230" i="76"/>
  <c r="C240" i="76" s="1"/>
  <c r="B230" i="76"/>
  <c r="B240" i="76" s="1"/>
  <c r="C222" i="76"/>
  <c r="B222" i="76"/>
  <c r="E209" i="76"/>
  <c r="D209" i="76"/>
  <c r="C209" i="76"/>
  <c r="B209" i="76"/>
  <c r="E204" i="76"/>
  <c r="E214" i="76" s="1"/>
  <c r="E196" i="76" s="1"/>
  <c r="E197" i="76" s="1"/>
  <c r="D204" i="76"/>
  <c r="D214" i="76" s="1"/>
  <c r="D196" i="76" s="1"/>
  <c r="C204" i="76"/>
  <c r="C214" i="76" s="1"/>
  <c r="C196" i="76" s="1"/>
  <c r="C199" i="76" s="1"/>
  <c r="B204" i="76"/>
  <c r="B214" i="76" s="1"/>
  <c r="B196" i="76" s="1"/>
  <c r="B197" i="76" s="1"/>
  <c r="E198" i="76"/>
  <c r="D198" i="76"/>
  <c r="C198" i="76"/>
  <c r="D197" i="76"/>
  <c r="E184" i="76"/>
  <c r="D184" i="76"/>
  <c r="C184" i="76"/>
  <c r="B184" i="76"/>
  <c r="E179" i="76"/>
  <c r="E189" i="76" s="1"/>
  <c r="D179" i="76"/>
  <c r="D189" i="76" s="1"/>
  <c r="C179" i="76"/>
  <c r="C189" i="76" s="1"/>
  <c r="C171" i="76" s="1"/>
  <c r="B179" i="76"/>
  <c r="B189" i="76" s="1"/>
  <c r="E159" i="76"/>
  <c r="D159" i="76"/>
  <c r="C159" i="76"/>
  <c r="B159" i="76"/>
  <c r="E154" i="76"/>
  <c r="E164" i="76" s="1"/>
  <c r="D154" i="76"/>
  <c r="D164" i="76" s="1"/>
  <c r="C154" i="76"/>
  <c r="C164" i="76" s="1"/>
  <c r="B154" i="76"/>
  <c r="B164" i="76" s="1"/>
  <c r="E147" i="76"/>
  <c r="D147" i="76"/>
  <c r="C147" i="76"/>
  <c r="B147" i="76"/>
  <c r="B135" i="76"/>
  <c r="E134" i="76"/>
  <c r="D134" i="76"/>
  <c r="C134" i="76"/>
  <c r="C135" i="76" s="1"/>
  <c r="B134" i="76"/>
  <c r="C108" i="76"/>
  <c r="E107" i="76"/>
  <c r="D107" i="76"/>
  <c r="C107" i="76"/>
  <c r="C106" i="76"/>
  <c r="C109" i="76" s="1"/>
  <c r="B106" i="76"/>
  <c r="C105" i="76"/>
  <c r="B105" i="76"/>
  <c r="C98" i="76"/>
  <c r="B98" i="76"/>
  <c r="E97" i="76"/>
  <c r="D97" i="76"/>
  <c r="D98" i="76" s="1"/>
  <c r="C97" i="76"/>
  <c r="B97" i="76"/>
  <c r="B68" i="76" s="1"/>
  <c r="B69" i="76" s="1"/>
  <c r="D71" i="76"/>
  <c r="E70" i="76"/>
  <c r="D70" i="76"/>
  <c r="C70" i="76"/>
  <c r="D69" i="76"/>
  <c r="C69" i="76"/>
  <c r="C72" i="76" s="1"/>
  <c r="D68" i="76"/>
  <c r="C68" i="76"/>
  <c r="C71" i="76" s="1"/>
  <c r="E57" i="76"/>
  <c r="E60" i="76" s="1"/>
  <c r="D57" i="76"/>
  <c r="C57" i="76"/>
  <c r="B57" i="76"/>
  <c r="E54" i="76"/>
  <c r="D54" i="76"/>
  <c r="C54" i="76"/>
  <c r="B54" i="76"/>
  <c r="E45" i="76"/>
  <c r="D45" i="76"/>
  <c r="C45" i="76"/>
  <c r="B45" i="76"/>
  <c r="E42" i="76"/>
  <c r="D42" i="76"/>
  <c r="C42" i="76"/>
  <c r="B42" i="76"/>
  <c r="E39" i="76"/>
  <c r="D39" i="76"/>
  <c r="C39" i="76"/>
  <c r="B39" i="76"/>
  <c r="E33" i="76"/>
  <c r="D33" i="76"/>
  <c r="C33" i="76"/>
  <c r="E31" i="76"/>
  <c r="F378" i="75"/>
  <c r="E378" i="75"/>
  <c r="D378" i="75"/>
  <c r="C378" i="75"/>
  <c r="F377" i="75"/>
  <c r="E377" i="75"/>
  <c r="D377" i="75"/>
  <c r="C377" i="75"/>
  <c r="F376" i="75"/>
  <c r="E376" i="75"/>
  <c r="D376" i="75"/>
  <c r="C376" i="75"/>
  <c r="F375" i="75"/>
  <c r="E375" i="75"/>
  <c r="D375" i="75"/>
  <c r="C375" i="75"/>
  <c r="C374" i="75" s="1"/>
  <c r="F374" i="75"/>
  <c r="E374" i="75"/>
  <c r="D374" i="75"/>
  <c r="F373" i="75"/>
  <c r="E373" i="75"/>
  <c r="D373" i="75"/>
  <c r="C373" i="75"/>
  <c r="F372" i="75"/>
  <c r="E372" i="75"/>
  <c r="D372" i="75"/>
  <c r="C372" i="75"/>
  <c r="F371" i="75"/>
  <c r="E371" i="75"/>
  <c r="D371" i="75"/>
  <c r="C371" i="75"/>
  <c r="F370" i="75"/>
  <c r="F369" i="75" s="1"/>
  <c r="E370" i="75"/>
  <c r="E369" i="75" s="1"/>
  <c r="D370" i="75"/>
  <c r="D369" i="75" s="1"/>
  <c r="C370" i="75"/>
  <c r="C369" i="75"/>
  <c r="F368" i="75"/>
  <c r="E368" i="75"/>
  <c r="D368" i="75"/>
  <c r="C368" i="75"/>
  <c r="F367" i="75"/>
  <c r="E367" i="75"/>
  <c r="D367" i="75"/>
  <c r="C367" i="75"/>
  <c r="F366" i="75"/>
  <c r="E366" i="75"/>
  <c r="D366" i="75"/>
  <c r="C366" i="75"/>
  <c r="F365" i="75"/>
  <c r="E365" i="75"/>
  <c r="D365" i="75"/>
  <c r="C365" i="75"/>
  <c r="F364" i="75"/>
  <c r="F363" i="75" s="1"/>
  <c r="E364" i="75"/>
  <c r="E363" i="75" s="1"/>
  <c r="D364" i="75"/>
  <c r="D363" i="75" s="1"/>
  <c r="C364" i="75"/>
  <c r="C363" i="75" s="1"/>
  <c r="F362" i="75"/>
  <c r="E362" i="75"/>
  <c r="D362" i="75"/>
  <c r="C362" i="75"/>
  <c r="F361" i="75"/>
  <c r="E361" i="75"/>
  <c r="D361" i="75"/>
  <c r="C361" i="75"/>
  <c r="F360" i="75"/>
  <c r="E360" i="75"/>
  <c r="D360" i="75"/>
  <c r="C360" i="75"/>
  <c r="F359" i="75"/>
  <c r="E359" i="75"/>
  <c r="D359" i="75"/>
  <c r="C359" i="75"/>
  <c r="F358" i="75"/>
  <c r="F357" i="75" s="1"/>
  <c r="E358" i="75"/>
  <c r="E357" i="75" s="1"/>
  <c r="D358" i="75"/>
  <c r="D357" i="75" s="1"/>
  <c r="C358" i="75"/>
  <c r="C357" i="75" s="1"/>
  <c r="F356" i="75"/>
  <c r="E356" i="75"/>
  <c r="D356" i="75"/>
  <c r="C356" i="75"/>
  <c r="F355" i="75"/>
  <c r="E355" i="75"/>
  <c r="D355" i="75"/>
  <c r="C355" i="75"/>
  <c r="F354" i="75"/>
  <c r="E354" i="75"/>
  <c r="D354" i="75"/>
  <c r="C354" i="75"/>
  <c r="F353" i="75"/>
  <c r="E353" i="75"/>
  <c r="D353" i="75"/>
  <c r="C353" i="75"/>
  <c r="F352" i="75"/>
  <c r="F351" i="75" s="1"/>
  <c r="E352" i="75"/>
  <c r="E351" i="75" s="1"/>
  <c r="D352" i="75"/>
  <c r="D351" i="75" s="1"/>
  <c r="C352" i="75"/>
  <c r="C351" i="75" s="1"/>
  <c r="F350" i="75"/>
  <c r="E350" i="75"/>
  <c r="D350" i="75"/>
  <c r="C350" i="75"/>
  <c r="F349" i="75"/>
  <c r="E349" i="75"/>
  <c r="D349" i="75"/>
  <c r="C349" i="75"/>
  <c r="F348" i="75"/>
  <c r="E348" i="75"/>
  <c r="D348" i="75"/>
  <c r="C348" i="75"/>
  <c r="F339" i="75"/>
  <c r="E339" i="75"/>
  <c r="D339" i="75"/>
  <c r="C339" i="75"/>
  <c r="F334" i="75"/>
  <c r="F344" i="75" s="1"/>
  <c r="F326" i="75" s="1"/>
  <c r="E334" i="75"/>
  <c r="E344" i="75" s="1"/>
  <c r="E326" i="75" s="1"/>
  <c r="D334" i="75"/>
  <c r="C334" i="75"/>
  <c r="C344" i="75" s="1"/>
  <c r="C326" i="75" s="1"/>
  <c r="C327" i="75" s="1"/>
  <c r="F328" i="75"/>
  <c r="E328" i="75"/>
  <c r="D328" i="75"/>
  <c r="F318" i="75"/>
  <c r="F300" i="75" s="1"/>
  <c r="E318" i="75"/>
  <c r="E300" i="75" s="1"/>
  <c r="E301" i="75" s="1"/>
  <c r="F313" i="75"/>
  <c r="E313" i="75"/>
  <c r="D313" i="75"/>
  <c r="C313" i="75"/>
  <c r="C250" i="75" s="1"/>
  <c r="C251" i="75" s="1"/>
  <c r="F308" i="75"/>
  <c r="E308" i="75"/>
  <c r="D308" i="75"/>
  <c r="D318" i="75" s="1"/>
  <c r="D300" i="75" s="1"/>
  <c r="C308" i="75"/>
  <c r="C318" i="75" s="1"/>
  <c r="C300" i="75" s="1"/>
  <c r="E303" i="75"/>
  <c r="D303" i="75"/>
  <c r="F302" i="75"/>
  <c r="E302" i="75"/>
  <c r="D302" i="75"/>
  <c r="D301" i="75"/>
  <c r="D304" i="75" s="1"/>
  <c r="C301" i="75"/>
  <c r="F288" i="75"/>
  <c r="E288" i="75"/>
  <c r="D288" i="75"/>
  <c r="C288" i="75"/>
  <c r="F283" i="75"/>
  <c r="F293" i="75" s="1"/>
  <c r="E283" i="75"/>
  <c r="E293" i="75" s="1"/>
  <c r="D283" i="75"/>
  <c r="D293" i="75" s="1"/>
  <c r="C283" i="75"/>
  <c r="C293" i="75" s="1"/>
  <c r="F279" i="75"/>
  <c r="F278" i="75"/>
  <c r="E278" i="75"/>
  <c r="D278" i="75"/>
  <c r="F277" i="75"/>
  <c r="E277" i="75"/>
  <c r="D277" i="75"/>
  <c r="F276" i="75"/>
  <c r="E276" i="75"/>
  <c r="E279" i="75" s="1"/>
  <c r="D276" i="75"/>
  <c r="D279" i="75" s="1"/>
  <c r="C276" i="75"/>
  <c r="F263" i="75"/>
  <c r="E263" i="75"/>
  <c r="D263" i="75"/>
  <c r="C263" i="75"/>
  <c r="F258" i="75"/>
  <c r="F268" i="75" s="1"/>
  <c r="E258" i="75"/>
  <c r="E268" i="75" s="1"/>
  <c r="D258" i="75"/>
  <c r="D268" i="75" s="1"/>
  <c r="C258" i="75"/>
  <c r="C268" i="75" s="1"/>
  <c r="D253" i="75"/>
  <c r="F252" i="75"/>
  <c r="E252" i="75"/>
  <c r="D252" i="75"/>
  <c r="F250" i="75"/>
  <c r="E250" i="75"/>
  <c r="D250" i="75"/>
  <c r="D251" i="75" s="1"/>
  <c r="D254" i="75" s="1"/>
  <c r="F234" i="75"/>
  <c r="E234" i="75"/>
  <c r="D234" i="75"/>
  <c r="C234" i="75"/>
  <c r="F229" i="75"/>
  <c r="E229" i="75"/>
  <c r="D229" i="75"/>
  <c r="C229" i="75"/>
  <c r="C239" i="75" s="1"/>
  <c r="C221" i="75" s="1"/>
  <c r="F223" i="75"/>
  <c r="E223" i="75"/>
  <c r="D223" i="75"/>
  <c r="F213" i="75"/>
  <c r="F195" i="75" s="1"/>
  <c r="E213" i="75"/>
  <c r="E195" i="75" s="1"/>
  <c r="F208" i="75"/>
  <c r="E208" i="75"/>
  <c r="D208" i="75"/>
  <c r="C208" i="75"/>
  <c r="F203" i="75"/>
  <c r="E203" i="75"/>
  <c r="D203" i="75"/>
  <c r="D213" i="75" s="1"/>
  <c r="D195" i="75" s="1"/>
  <c r="C203" i="75"/>
  <c r="C213" i="75" s="1"/>
  <c r="C195" i="75" s="1"/>
  <c r="C196" i="75" s="1"/>
  <c r="F197" i="75"/>
  <c r="E197" i="75"/>
  <c r="D197" i="75"/>
  <c r="F183" i="75"/>
  <c r="E183" i="75"/>
  <c r="D183" i="75"/>
  <c r="C183" i="75"/>
  <c r="F178" i="75"/>
  <c r="E178" i="75"/>
  <c r="E188" i="75" s="1"/>
  <c r="D178" i="75"/>
  <c r="D188" i="75" s="1"/>
  <c r="D170" i="75" s="1"/>
  <c r="C178" i="75"/>
  <c r="C188" i="75" s="1"/>
  <c r="F174" i="75"/>
  <c r="F173" i="75"/>
  <c r="F172" i="75"/>
  <c r="E172" i="75"/>
  <c r="D172" i="75"/>
  <c r="F171" i="75"/>
  <c r="E171" i="75"/>
  <c r="C171" i="75"/>
  <c r="F146" i="75"/>
  <c r="E146" i="75"/>
  <c r="D146" i="75"/>
  <c r="C146" i="75"/>
  <c r="F133" i="75"/>
  <c r="E133" i="75"/>
  <c r="E104" i="75" s="1"/>
  <c r="D133" i="75"/>
  <c r="C133" i="75"/>
  <c r="C104" i="75" s="1"/>
  <c r="F106" i="75"/>
  <c r="E106" i="75"/>
  <c r="D106" i="75"/>
  <c r="C105" i="75"/>
  <c r="F104" i="75"/>
  <c r="F96" i="75"/>
  <c r="F67" i="75" s="1"/>
  <c r="E96" i="75"/>
  <c r="D96" i="75"/>
  <c r="D67" i="75" s="1"/>
  <c r="D70" i="75" s="1"/>
  <c r="C96" i="75"/>
  <c r="F69" i="75"/>
  <c r="E69" i="75"/>
  <c r="D69" i="75"/>
  <c r="D68" i="75"/>
  <c r="C68" i="75"/>
  <c r="C67" i="75"/>
  <c r="C97" i="75" s="1"/>
  <c r="F60" i="75"/>
  <c r="E60" i="75"/>
  <c r="D60" i="75"/>
  <c r="C60" i="75"/>
  <c r="F369" i="74"/>
  <c r="E369" i="74"/>
  <c r="D369" i="74"/>
  <c r="C369" i="74"/>
  <c r="F368" i="74"/>
  <c r="E368" i="74"/>
  <c r="D368" i="74"/>
  <c r="C368" i="74"/>
  <c r="F367" i="74"/>
  <c r="E367" i="74"/>
  <c r="D367" i="74"/>
  <c r="C367" i="74"/>
  <c r="F366" i="74"/>
  <c r="F365" i="74" s="1"/>
  <c r="E366" i="74"/>
  <c r="D366" i="74"/>
  <c r="C366" i="74"/>
  <c r="C365" i="74" s="1"/>
  <c r="E365" i="74"/>
  <c r="D365" i="74"/>
  <c r="F364" i="74"/>
  <c r="E364" i="74"/>
  <c r="D364" i="74"/>
  <c r="C364" i="74"/>
  <c r="F363" i="74"/>
  <c r="E363" i="74"/>
  <c r="D363" i="74"/>
  <c r="C363" i="74"/>
  <c r="F362" i="74"/>
  <c r="E362" i="74"/>
  <c r="D362" i="74"/>
  <c r="C362" i="74"/>
  <c r="C360" i="74" s="1"/>
  <c r="F361" i="74"/>
  <c r="E361" i="74"/>
  <c r="D361" i="74"/>
  <c r="D360" i="74" s="1"/>
  <c r="C361" i="74"/>
  <c r="F360" i="74"/>
  <c r="E360" i="74"/>
  <c r="F359" i="74"/>
  <c r="E359" i="74"/>
  <c r="D359" i="74"/>
  <c r="C359" i="74"/>
  <c r="F358" i="74"/>
  <c r="E358" i="74"/>
  <c r="D358" i="74"/>
  <c r="C358" i="74"/>
  <c r="D357" i="74"/>
  <c r="C357" i="74"/>
  <c r="F356" i="74"/>
  <c r="E356" i="74"/>
  <c r="D356" i="74"/>
  <c r="C356" i="74"/>
  <c r="C354" i="74" s="1"/>
  <c r="F355" i="74"/>
  <c r="E355" i="74"/>
  <c r="F354" i="74"/>
  <c r="E354" i="74"/>
  <c r="D354" i="74"/>
  <c r="F353" i="74"/>
  <c r="E353" i="74"/>
  <c r="D353" i="74"/>
  <c r="C353" i="74"/>
  <c r="F352" i="74"/>
  <c r="F351" i="74" s="1"/>
  <c r="E352" i="74"/>
  <c r="E351" i="74" s="1"/>
  <c r="D352" i="74"/>
  <c r="D351" i="74" s="1"/>
  <c r="C352" i="74"/>
  <c r="C351" i="74"/>
  <c r="F350" i="74"/>
  <c r="E350" i="74"/>
  <c r="D350" i="74"/>
  <c r="C350" i="74"/>
  <c r="F349" i="74"/>
  <c r="E349" i="74"/>
  <c r="D349" i="74"/>
  <c r="C349" i="74"/>
  <c r="F348" i="74"/>
  <c r="E348" i="74"/>
  <c r="D348" i="74"/>
  <c r="C348" i="74"/>
  <c r="F347" i="74"/>
  <c r="E347" i="74"/>
  <c r="D347" i="74"/>
  <c r="C347" i="74"/>
  <c r="F346" i="74"/>
  <c r="F345" i="74" s="1"/>
  <c r="E346" i="74"/>
  <c r="D346" i="74"/>
  <c r="D345" i="74" s="1"/>
  <c r="C346" i="74"/>
  <c r="E345" i="74"/>
  <c r="C345" i="74"/>
  <c r="F344" i="74"/>
  <c r="E344" i="74"/>
  <c r="D344" i="74"/>
  <c r="C344" i="74"/>
  <c r="F343" i="74"/>
  <c r="E343" i="74"/>
  <c r="E342" i="74" s="1"/>
  <c r="D343" i="74"/>
  <c r="C343" i="74"/>
  <c r="F342" i="74"/>
  <c r="D342" i="74"/>
  <c r="C342" i="74"/>
  <c r="F341" i="74"/>
  <c r="E341" i="74"/>
  <c r="E339" i="74" s="1"/>
  <c r="D341" i="74"/>
  <c r="C341" i="74"/>
  <c r="F340" i="74"/>
  <c r="F339" i="74" s="1"/>
  <c r="E340" i="74"/>
  <c r="D340" i="74"/>
  <c r="D339" i="74" s="1"/>
  <c r="C340" i="74"/>
  <c r="C339" i="74"/>
  <c r="F335" i="74"/>
  <c r="F330" i="74"/>
  <c r="E330" i="74"/>
  <c r="D330" i="74"/>
  <c r="C330" i="74"/>
  <c r="F325" i="74"/>
  <c r="E325" i="74"/>
  <c r="D325" i="74"/>
  <c r="D335" i="74" s="1"/>
  <c r="C325" i="74"/>
  <c r="C335" i="74" s="1"/>
  <c r="E322" i="74"/>
  <c r="E304" i="74" s="1"/>
  <c r="E307" i="74" s="1"/>
  <c r="F317" i="74"/>
  <c r="E317" i="74"/>
  <c r="D317" i="74"/>
  <c r="C317" i="74"/>
  <c r="F312" i="74"/>
  <c r="E312" i="74"/>
  <c r="D312" i="74"/>
  <c r="D322" i="74" s="1"/>
  <c r="D304" i="74" s="1"/>
  <c r="D305" i="74" s="1"/>
  <c r="D308" i="74" s="1"/>
  <c r="C312" i="74"/>
  <c r="C322" i="74" s="1"/>
  <c r="F306" i="74"/>
  <c r="E306" i="74"/>
  <c r="D306" i="74"/>
  <c r="E305" i="74"/>
  <c r="E308" i="74" s="1"/>
  <c r="C305" i="74"/>
  <c r="F291" i="74"/>
  <c r="E291" i="74"/>
  <c r="E296" i="74" s="1"/>
  <c r="D291" i="74"/>
  <c r="C291" i="74"/>
  <c r="F286" i="74"/>
  <c r="F296" i="74" s="1"/>
  <c r="E286" i="74"/>
  <c r="D286" i="74"/>
  <c r="D296" i="74" s="1"/>
  <c r="C286" i="74"/>
  <c r="C296" i="74" s="1"/>
  <c r="E282" i="74"/>
  <c r="F281" i="74"/>
  <c r="E281" i="74"/>
  <c r="D281" i="74"/>
  <c r="F280" i="74"/>
  <c r="E280" i="74"/>
  <c r="D280" i="74"/>
  <c r="F279" i="74"/>
  <c r="F282" i="74" s="1"/>
  <c r="E279" i="74"/>
  <c r="D279" i="74"/>
  <c r="D282" i="74" s="1"/>
  <c r="C279" i="74"/>
  <c r="F265" i="74"/>
  <c r="E265" i="74"/>
  <c r="D265" i="74"/>
  <c r="C265" i="74"/>
  <c r="F260" i="74"/>
  <c r="F270" i="74" s="1"/>
  <c r="E260" i="74"/>
  <c r="E270" i="74" s="1"/>
  <c r="D260" i="74"/>
  <c r="D270" i="74" s="1"/>
  <c r="C260" i="74"/>
  <c r="F256" i="74"/>
  <c r="E256" i="74"/>
  <c r="F255" i="74"/>
  <c r="E255" i="74"/>
  <c r="D255" i="74"/>
  <c r="F254" i="74"/>
  <c r="E254" i="74"/>
  <c r="D254" i="74"/>
  <c r="F253" i="74"/>
  <c r="C253" i="74"/>
  <c r="D256" i="74" s="1"/>
  <c r="D241" i="74"/>
  <c r="F236" i="74"/>
  <c r="E236" i="74"/>
  <c r="D236" i="74"/>
  <c r="C236" i="74"/>
  <c r="F231" i="74"/>
  <c r="F241" i="74" s="1"/>
  <c r="E231" i="74"/>
  <c r="E241" i="74" s="1"/>
  <c r="D231" i="74"/>
  <c r="C231" i="74"/>
  <c r="C241" i="74" s="1"/>
  <c r="E227" i="74"/>
  <c r="F226" i="74"/>
  <c r="E226" i="74"/>
  <c r="F225" i="74"/>
  <c r="E225" i="74"/>
  <c r="D225" i="74"/>
  <c r="F224" i="74"/>
  <c r="F227" i="74" s="1"/>
  <c r="E224" i="74"/>
  <c r="D224" i="74"/>
  <c r="F215" i="74"/>
  <c r="F197" i="74" s="1"/>
  <c r="F198" i="74" s="1"/>
  <c r="F210" i="74"/>
  <c r="E210" i="74"/>
  <c r="D210" i="74"/>
  <c r="C210" i="74"/>
  <c r="F205" i="74"/>
  <c r="E205" i="74"/>
  <c r="E215" i="74" s="1"/>
  <c r="E197" i="74" s="1"/>
  <c r="D205" i="74"/>
  <c r="C205" i="74"/>
  <c r="C215" i="74" s="1"/>
  <c r="C197" i="74" s="1"/>
  <c r="C198" i="74" s="1"/>
  <c r="F200" i="74"/>
  <c r="F199" i="74"/>
  <c r="E199" i="74"/>
  <c r="D199" i="74"/>
  <c r="E198" i="74"/>
  <c r="E190" i="74"/>
  <c r="E172" i="74" s="1"/>
  <c r="F185" i="74"/>
  <c r="E185" i="74"/>
  <c r="D185" i="74"/>
  <c r="C185" i="74"/>
  <c r="F180" i="74"/>
  <c r="F190" i="74" s="1"/>
  <c r="F172" i="74" s="1"/>
  <c r="E180" i="74"/>
  <c r="D180" i="74"/>
  <c r="D190" i="74" s="1"/>
  <c r="D172" i="74" s="1"/>
  <c r="C180" i="74"/>
  <c r="C190" i="74" s="1"/>
  <c r="F174" i="74"/>
  <c r="E174" i="74"/>
  <c r="D174" i="74"/>
  <c r="C173" i="74"/>
  <c r="F160" i="74"/>
  <c r="E160" i="74"/>
  <c r="D160" i="74"/>
  <c r="C160" i="74"/>
  <c r="F155" i="74"/>
  <c r="F165" i="74" s="1"/>
  <c r="E155" i="74"/>
  <c r="D155" i="74"/>
  <c r="C155" i="74"/>
  <c r="C165" i="74" s="1"/>
  <c r="F150" i="74"/>
  <c r="E150" i="74"/>
  <c r="D150" i="74"/>
  <c r="F149" i="74"/>
  <c r="E149" i="74"/>
  <c r="D149" i="74"/>
  <c r="F148" i="74"/>
  <c r="E148" i="74"/>
  <c r="D148" i="74"/>
  <c r="D151" i="74" s="1"/>
  <c r="C148" i="74"/>
  <c r="F135" i="74"/>
  <c r="E135" i="74"/>
  <c r="D135" i="74"/>
  <c r="C135" i="74"/>
  <c r="F108" i="74"/>
  <c r="E108" i="74"/>
  <c r="D108" i="74"/>
  <c r="F107" i="74"/>
  <c r="D107" i="74"/>
  <c r="F106" i="74"/>
  <c r="D106" i="74"/>
  <c r="D109" i="74" s="1"/>
  <c r="C106" i="74"/>
  <c r="C107" i="74" s="1"/>
  <c r="E99" i="74"/>
  <c r="D99" i="74"/>
  <c r="F98" i="74"/>
  <c r="F69" i="74" s="1"/>
  <c r="F70" i="74" s="1"/>
  <c r="F73" i="74" s="1"/>
  <c r="E98" i="74"/>
  <c r="D98" i="74"/>
  <c r="D69" i="74" s="1"/>
  <c r="C98" i="74"/>
  <c r="F71" i="74"/>
  <c r="E71" i="74"/>
  <c r="D71" i="74"/>
  <c r="E70" i="74"/>
  <c r="E69" i="74"/>
  <c r="E72" i="74" s="1"/>
  <c r="F58" i="74"/>
  <c r="E58" i="74"/>
  <c r="C58" i="74"/>
  <c r="F55" i="74"/>
  <c r="E55" i="74"/>
  <c r="D55" i="74"/>
  <c r="C55" i="74"/>
  <c r="C61" i="74" s="1"/>
  <c r="F46" i="74"/>
  <c r="E46" i="74"/>
  <c r="D46" i="74"/>
  <c r="C46" i="74"/>
  <c r="F43" i="74"/>
  <c r="E43" i="74"/>
  <c r="D43" i="74"/>
  <c r="C43" i="74"/>
  <c r="F40" i="74"/>
  <c r="E40" i="74"/>
  <c r="D40" i="74"/>
  <c r="C40" i="74"/>
  <c r="F34" i="74"/>
  <c r="E34" i="74"/>
  <c r="D34" i="74"/>
  <c r="F241" i="73"/>
  <c r="E241" i="73"/>
  <c r="F240" i="73"/>
  <c r="E240" i="73"/>
  <c r="D240" i="73"/>
  <c r="C240" i="73"/>
  <c r="F239" i="73"/>
  <c r="E239" i="73"/>
  <c r="D239" i="73"/>
  <c r="C239" i="73"/>
  <c r="F238" i="73"/>
  <c r="E238" i="73"/>
  <c r="D238" i="73"/>
  <c r="C238" i="73"/>
  <c r="F237" i="73"/>
  <c r="E237" i="73"/>
  <c r="D237" i="73"/>
  <c r="C237" i="73"/>
  <c r="F236" i="73"/>
  <c r="E236" i="73"/>
  <c r="D236" i="73"/>
  <c r="C236" i="73"/>
  <c r="F235" i="73"/>
  <c r="F234" i="73" s="1"/>
  <c r="E235" i="73"/>
  <c r="E234" i="73" s="1"/>
  <c r="D235" i="73"/>
  <c r="C235" i="73"/>
  <c r="D234" i="73"/>
  <c r="C234" i="73"/>
  <c r="F233" i="73"/>
  <c r="E233" i="73"/>
  <c r="D233" i="73"/>
  <c r="C233" i="73"/>
  <c r="F232" i="73"/>
  <c r="E232" i="73"/>
  <c r="D232" i="73"/>
  <c r="D231" i="73" s="1"/>
  <c r="C232" i="73"/>
  <c r="C231" i="73" s="1"/>
  <c r="F231" i="73"/>
  <c r="E231" i="73"/>
  <c r="F230" i="73"/>
  <c r="E230" i="73"/>
  <c r="D230" i="73"/>
  <c r="C230" i="73"/>
  <c r="F229" i="73"/>
  <c r="F228" i="73" s="1"/>
  <c r="E229" i="73"/>
  <c r="E228" i="73" s="1"/>
  <c r="D229" i="73"/>
  <c r="C229" i="73"/>
  <c r="D228" i="73"/>
  <c r="C228" i="73"/>
  <c r="F227" i="73"/>
  <c r="E227" i="73"/>
  <c r="D227" i="73"/>
  <c r="C227" i="73"/>
  <c r="F226" i="73"/>
  <c r="E226" i="73"/>
  <c r="D226" i="73"/>
  <c r="D225" i="73" s="1"/>
  <c r="C226" i="73"/>
  <c r="C225" i="73" s="1"/>
  <c r="F225" i="73"/>
  <c r="E225" i="73"/>
  <c r="F224" i="73"/>
  <c r="E224" i="73"/>
  <c r="D224" i="73"/>
  <c r="C224" i="73"/>
  <c r="F223" i="73"/>
  <c r="F222" i="73" s="1"/>
  <c r="E223" i="73"/>
  <c r="E222" i="73" s="1"/>
  <c r="D223" i="73"/>
  <c r="C223" i="73"/>
  <c r="D222" i="73"/>
  <c r="C222" i="73"/>
  <c r="F221" i="73"/>
  <c r="E221" i="73"/>
  <c r="D221" i="73"/>
  <c r="C221" i="73"/>
  <c r="F220" i="73"/>
  <c r="E220" i="73"/>
  <c r="D220" i="73"/>
  <c r="D219" i="73" s="1"/>
  <c r="C220" i="73"/>
  <c r="C219" i="73" s="1"/>
  <c r="F219" i="73"/>
  <c r="E219" i="73"/>
  <c r="F215" i="73"/>
  <c r="E215" i="73"/>
  <c r="D215" i="73"/>
  <c r="C215" i="73"/>
  <c r="C205" i="73" s="1"/>
  <c r="E205" i="73"/>
  <c r="D205" i="73"/>
  <c r="F194" i="73"/>
  <c r="E194" i="73"/>
  <c r="D194" i="73"/>
  <c r="C194" i="73"/>
  <c r="E184" i="73"/>
  <c r="D184" i="73"/>
  <c r="C184" i="73"/>
  <c r="F174" i="73"/>
  <c r="E174" i="73"/>
  <c r="D174" i="73"/>
  <c r="C174" i="73"/>
  <c r="F164" i="73"/>
  <c r="E164" i="73"/>
  <c r="D164" i="73"/>
  <c r="C164" i="73"/>
  <c r="F155" i="73"/>
  <c r="F156" i="73" s="1"/>
  <c r="E155" i="73"/>
  <c r="E156" i="73" s="1"/>
  <c r="E218" i="73" s="1"/>
  <c r="D155" i="73"/>
  <c r="C155" i="73"/>
  <c r="F149" i="73"/>
  <c r="E149" i="73"/>
  <c r="D149" i="73"/>
  <c r="C149" i="73"/>
  <c r="C150" i="73" s="1"/>
  <c r="F148" i="73"/>
  <c r="E148" i="73"/>
  <c r="D148" i="73"/>
  <c r="F147" i="73"/>
  <c r="F150" i="73" s="1"/>
  <c r="E147" i="73"/>
  <c r="E150" i="73" s="1"/>
  <c r="D147" i="73"/>
  <c r="C147" i="73"/>
  <c r="C148" i="73" s="1"/>
  <c r="F134" i="73"/>
  <c r="E134" i="73"/>
  <c r="D134" i="73"/>
  <c r="C134" i="73"/>
  <c r="F97" i="73"/>
  <c r="E97" i="73"/>
  <c r="D97" i="73"/>
  <c r="C97" i="73"/>
  <c r="F68" i="73"/>
  <c r="F98" i="73" s="1"/>
  <c r="E68" i="73"/>
  <c r="E98" i="73" s="1"/>
  <c r="D68" i="73"/>
  <c r="D98" i="73" s="1"/>
  <c r="C68" i="73"/>
  <c r="C98" i="73" s="1"/>
  <c r="D60" i="73"/>
  <c r="C60" i="73"/>
  <c r="E57" i="73"/>
  <c r="F57" i="73" s="1"/>
  <c r="F45" i="73"/>
  <c r="E45" i="73"/>
  <c r="E60" i="73" s="1"/>
  <c r="D45" i="73"/>
  <c r="C45" i="73"/>
  <c r="F42" i="73"/>
  <c r="E42" i="73"/>
  <c r="D42" i="73"/>
  <c r="C42" i="73"/>
  <c r="F39" i="73"/>
  <c r="E39" i="73"/>
  <c r="C39" i="73"/>
  <c r="F33" i="73"/>
  <c r="E33" i="73"/>
  <c r="D33" i="73"/>
  <c r="F239" i="72"/>
  <c r="E239" i="72"/>
  <c r="D239" i="72"/>
  <c r="C239" i="72"/>
  <c r="F238" i="72"/>
  <c r="E238" i="72"/>
  <c r="D238" i="72"/>
  <c r="C238" i="72"/>
  <c r="F237" i="72"/>
  <c r="E237" i="72"/>
  <c r="D237" i="72"/>
  <c r="C237" i="72"/>
  <c r="F236" i="72"/>
  <c r="F235" i="72" s="1"/>
  <c r="E236" i="72"/>
  <c r="E235" i="72" s="1"/>
  <c r="D236" i="72"/>
  <c r="C236" i="72"/>
  <c r="D235" i="72"/>
  <c r="C235" i="72"/>
  <c r="F234" i="72"/>
  <c r="E234" i="72"/>
  <c r="D234" i="72"/>
  <c r="C234" i="72"/>
  <c r="F233" i="72"/>
  <c r="E233" i="72"/>
  <c r="D233" i="72"/>
  <c r="C233" i="72"/>
  <c r="F232" i="72"/>
  <c r="E232" i="72"/>
  <c r="D232" i="72"/>
  <c r="C232" i="72"/>
  <c r="F231" i="72"/>
  <c r="E231" i="72"/>
  <c r="D231" i="72"/>
  <c r="D230" i="72" s="1"/>
  <c r="C231" i="72"/>
  <c r="C230" i="72" s="1"/>
  <c r="F230" i="72"/>
  <c r="E230" i="72"/>
  <c r="F229" i="72"/>
  <c r="E229" i="72"/>
  <c r="D229" i="72"/>
  <c r="C229" i="72"/>
  <c r="F228" i="72"/>
  <c r="E228" i="72"/>
  <c r="D228" i="72"/>
  <c r="C228" i="72"/>
  <c r="E227" i="72"/>
  <c r="D227" i="72"/>
  <c r="F226" i="72"/>
  <c r="E226" i="72"/>
  <c r="D226" i="72"/>
  <c r="C226" i="72"/>
  <c r="F225" i="72"/>
  <c r="E225" i="72"/>
  <c r="D225" i="72"/>
  <c r="D224" i="72" s="1"/>
  <c r="C225" i="72"/>
  <c r="C224" i="72" s="1"/>
  <c r="F224" i="72"/>
  <c r="E224" i="72"/>
  <c r="F223" i="72"/>
  <c r="E223" i="72"/>
  <c r="D223" i="72"/>
  <c r="C223" i="72"/>
  <c r="F222" i="72"/>
  <c r="F221" i="72" s="1"/>
  <c r="E222" i="72"/>
  <c r="E221" i="72" s="1"/>
  <c r="D222" i="72"/>
  <c r="C222" i="72"/>
  <c r="D221" i="72"/>
  <c r="C221" i="72"/>
  <c r="F220" i="72"/>
  <c r="E220" i="72"/>
  <c r="D220" i="72"/>
  <c r="C220" i="72"/>
  <c r="F219" i="72"/>
  <c r="E219" i="72"/>
  <c r="D219" i="72"/>
  <c r="D218" i="72" s="1"/>
  <c r="C219" i="72"/>
  <c r="C218" i="72" s="1"/>
  <c r="F218" i="72"/>
  <c r="E218" i="72"/>
  <c r="F217" i="72"/>
  <c r="E217" i="72"/>
  <c r="D217" i="72"/>
  <c r="C217" i="72"/>
  <c r="E216" i="72"/>
  <c r="E215" i="72" s="1"/>
  <c r="F214" i="72"/>
  <c r="E214" i="72"/>
  <c r="D214" i="72"/>
  <c r="C214" i="72"/>
  <c r="F213" i="72"/>
  <c r="E213" i="72"/>
  <c r="D213" i="72"/>
  <c r="D212" i="72" s="1"/>
  <c r="C213" i="72"/>
  <c r="C212" i="72" s="1"/>
  <c r="F212" i="72"/>
  <c r="E212" i="72"/>
  <c r="F211" i="72"/>
  <c r="E211" i="72"/>
  <c r="D211" i="72"/>
  <c r="C211" i="72"/>
  <c r="F210" i="72"/>
  <c r="F209" i="72" s="1"/>
  <c r="E210" i="72"/>
  <c r="E209" i="72" s="1"/>
  <c r="D210" i="72"/>
  <c r="C210" i="72"/>
  <c r="D209" i="72"/>
  <c r="C209" i="72"/>
  <c r="F200" i="72"/>
  <c r="E200" i="72"/>
  <c r="D200" i="72"/>
  <c r="C200" i="72"/>
  <c r="F195" i="72"/>
  <c r="F205" i="72" s="1"/>
  <c r="F187" i="72" s="1"/>
  <c r="E195" i="72"/>
  <c r="E205" i="72" s="1"/>
  <c r="D195" i="72"/>
  <c r="D205" i="72" s="1"/>
  <c r="C195" i="72"/>
  <c r="C205" i="72" s="1"/>
  <c r="E191" i="72"/>
  <c r="E190" i="72"/>
  <c r="F189" i="72"/>
  <c r="E189" i="72"/>
  <c r="D189" i="72"/>
  <c r="E188" i="72"/>
  <c r="D188" i="72"/>
  <c r="F175" i="72"/>
  <c r="E175" i="72"/>
  <c r="D175" i="72"/>
  <c r="F160" i="72"/>
  <c r="E160" i="72"/>
  <c r="D160" i="72"/>
  <c r="D216" i="72" s="1"/>
  <c r="D215" i="72" s="1"/>
  <c r="C160" i="72"/>
  <c r="C175" i="72" s="1"/>
  <c r="F148" i="72"/>
  <c r="E148" i="72"/>
  <c r="D148" i="72"/>
  <c r="F134" i="72"/>
  <c r="F133" i="72"/>
  <c r="E133" i="72"/>
  <c r="E104" i="72" s="1"/>
  <c r="D133" i="72"/>
  <c r="D134" i="72" s="1"/>
  <c r="C133" i="72"/>
  <c r="F106" i="72"/>
  <c r="E106" i="72"/>
  <c r="D106" i="72"/>
  <c r="F105" i="72"/>
  <c r="F104" i="72"/>
  <c r="F107" i="72" s="1"/>
  <c r="D104" i="72"/>
  <c r="D105" i="72" s="1"/>
  <c r="C104" i="72"/>
  <c r="F96" i="72"/>
  <c r="F67" i="72" s="1"/>
  <c r="E96" i="72"/>
  <c r="E97" i="72" s="1"/>
  <c r="D96" i="72"/>
  <c r="C96" i="72"/>
  <c r="F69" i="72"/>
  <c r="E69" i="72"/>
  <c r="D69" i="72"/>
  <c r="E67" i="72"/>
  <c r="E68" i="72" s="1"/>
  <c r="D67" i="72"/>
  <c r="E59" i="72"/>
  <c r="D59" i="72"/>
  <c r="E56" i="72"/>
  <c r="F56" i="72" s="1"/>
  <c r="C56" i="72"/>
  <c r="C227" i="72" s="1"/>
  <c r="F53" i="72"/>
  <c r="E53" i="72"/>
  <c r="D53" i="72"/>
  <c r="C53" i="72"/>
  <c r="F44" i="72"/>
  <c r="F216" i="72" s="1"/>
  <c r="F215" i="72" s="1"/>
  <c r="E44" i="72"/>
  <c r="D44" i="72"/>
  <c r="C44" i="72"/>
  <c r="F41" i="72"/>
  <c r="E41" i="72"/>
  <c r="D41" i="72"/>
  <c r="C41" i="72"/>
  <c r="F38" i="72"/>
  <c r="E38" i="72"/>
  <c r="D38" i="72"/>
  <c r="C38" i="72"/>
  <c r="F32" i="72"/>
  <c r="E32" i="72"/>
  <c r="D32" i="72"/>
  <c r="F151" i="71"/>
  <c r="E151" i="71"/>
  <c r="D151" i="71"/>
  <c r="C151" i="71"/>
  <c r="F150" i="71"/>
  <c r="E150" i="71"/>
  <c r="D150" i="71"/>
  <c r="C150" i="71"/>
  <c r="F149" i="71"/>
  <c r="E149" i="71"/>
  <c r="D149" i="71"/>
  <c r="C149" i="71"/>
  <c r="F148" i="71"/>
  <c r="E148" i="71"/>
  <c r="E147" i="71" s="1"/>
  <c r="D148" i="71"/>
  <c r="D147" i="71" s="1"/>
  <c r="C148" i="71"/>
  <c r="C147" i="71" s="1"/>
  <c r="F147" i="71"/>
  <c r="F146" i="71"/>
  <c r="E146" i="71"/>
  <c r="D146" i="71"/>
  <c r="C146" i="71"/>
  <c r="F145" i="71"/>
  <c r="E145" i="71"/>
  <c r="D145" i="71"/>
  <c r="C145" i="71"/>
  <c r="F144" i="71"/>
  <c r="E144" i="71"/>
  <c r="D144" i="71"/>
  <c r="D142" i="71" s="1"/>
  <c r="C144" i="71"/>
  <c r="F143" i="71"/>
  <c r="F142" i="71" s="1"/>
  <c r="E143" i="71"/>
  <c r="D143" i="71"/>
  <c r="C143" i="71"/>
  <c r="E142" i="71"/>
  <c r="C142" i="71"/>
  <c r="F141" i="71"/>
  <c r="E141" i="71"/>
  <c r="D141" i="71"/>
  <c r="C141" i="71"/>
  <c r="F140" i="71"/>
  <c r="E140" i="71"/>
  <c r="E139" i="71" s="1"/>
  <c r="D140" i="71"/>
  <c r="D139" i="71" s="1"/>
  <c r="C140" i="71"/>
  <c r="C139" i="71" s="1"/>
  <c r="C132" i="71" s="1"/>
  <c r="F139" i="71"/>
  <c r="F138" i="71"/>
  <c r="E138" i="71"/>
  <c r="D138" i="71"/>
  <c r="C138" i="71"/>
  <c r="F137" i="71"/>
  <c r="F136" i="71" s="1"/>
  <c r="E137" i="71"/>
  <c r="D137" i="71"/>
  <c r="C137" i="71"/>
  <c r="E136" i="71"/>
  <c r="D136" i="71"/>
  <c r="C136" i="71"/>
  <c r="F135" i="71"/>
  <c r="E135" i="71"/>
  <c r="D135" i="71"/>
  <c r="C135" i="71"/>
  <c r="F134" i="71"/>
  <c r="E134" i="71"/>
  <c r="E133" i="71" s="1"/>
  <c r="E132" i="71" s="1"/>
  <c r="D134" i="71"/>
  <c r="D133" i="71" s="1"/>
  <c r="C134" i="71"/>
  <c r="C133" i="71" s="1"/>
  <c r="F133" i="71"/>
  <c r="F124" i="71"/>
  <c r="E124" i="71"/>
  <c r="D124" i="71"/>
  <c r="C124" i="71"/>
  <c r="F119" i="71"/>
  <c r="E119" i="71"/>
  <c r="D119" i="71"/>
  <c r="C119" i="71"/>
  <c r="C129" i="71" s="1"/>
  <c r="C111" i="71" s="1"/>
  <c r="F111" i="71"/>
  <c r="F131" i="71" s="1"/>
  <c r="E111" i="71"/>
  <c r="D111" i="71"/>
  <c r="F95" i="71"/>
  <c r="F100" i="71" s="1"/>
  <c r="F82" i="71" s="1"/>
  <c r="E95" i="71"/>
  <c r="E100" i="71" s="1"/>
  <c r="D95" i="71"/>
  <c r="D100" i="71" s="1"/>
  <c r="C95" i="71"/>
  <c r="C100" i="71" s="1"/>
  <c r="C82" i="71" s="1"/>
  <c r="F90" i="71"/>
  <c r="E90" i="71"/>
  <c r="D90" i="71"/>
  <c r="C90" i="71"/>
  <c r="E82" i="71"/>
  <c r="D82" i="71"/>
  <c r="F70" i="71"/>
  <c r="E70" i="71"/>
  <c r="D70" i="71"/>
  <c r="C70" i="71"/>
  <c r="F65" i="71"/>
  <c r="F75" i="71" s="1"/>
  <c r="F57" i="71" s="1"/>
  <c r="E65" i="71"/>
  <c r="E75" i="71" s="1"/>
  <c r="E57" i="71" s="1"/>
  <c r="E58" i="71" s="1"/>
  <c r="D65" i="71"/>
  <c r="C65" i="71"/>
  <c r="C75" i="71" s="1"/>
  <c r="C57" i="71" s="1"/>
  <c r="C58" i="71" s="1"/>
  <c r="F59" i="71"/>
  <c r="E59" i="71"/>
  <c r="D59" i="71"/>
  <c r="F58" i="71"/>
  <c r="F42" i="71"/>
  <c r="E42" i="71"/>
  <c r="D42" i="71"/>
  <c r="C42" i="71"/>
  <c r="F39" i="71"/>
  <c r="F45" i="71" s="1"/>
  <c r="F28" i="71" s="1"/>
  <c r="E39" i="71"/>
  <c r="E45" i="71" s="1"/>
  <c r="E28" i="71" s="1"/>
  <c r="D39" i="71"/>
  <c r="C39" i="71"/>
  <c r="C45" i="71" s="1"/>
  <c r="F36" i="71"/>
  <c r="E36" i="71"/>
  <c r="D36" i="71"/>
  <c r="D45" i="71" s="1"/>
  <c r="D28" i="71" s="1"/>
  <c r="C36" i="71"/>
  <c r="F30" i="71"/>
  <c r="E30" i="71"/>
  <c r="D30" i="71"/>
  <c r="F29" i="71"/>
  <c r="C28" i="71"/>
  <c r="C29" i="71" s="1"/>
  <c r="F234" i="70"/>
  <c r="E234" i="70"/>
  <c r="D234" i="70"/>
  <c r="C234" i="70"/>
  <c r="F233" i="70"/>
  <c r="E233" i="70"/>
  <c r="D233" i="70"/>
  <c r="C233" i="70"/>
  <c r="F232" i="70"/>
  <c r="E232" i="70"/>
  <c r="D232" i="70"/>
  <c r="C232" i="70"/>
  <c r="F231" i="70"/>
  <c r="F230" i="70" s="1"/>
  <c r="E231" i="70"/>
  <c r="D231" i="70"/>
  <c r="C231" i="70"/>
  <c r="E230" i="70"/>
  <c r="D230" i="70"/>
  <c r="C230" i="70"/>
  <c r="F229" i="70"/>
  <c r="E229" i="70"/>
  <c r="D229" i="70"/>
  <c r="C229" i="70"/>
  <c r="F228" i="70"/>
  <c r="E228" i="70"/>
  <c r="D228" i="70"/>
  <c r="C228" i="70"/>
  <c r="F227" i="70"/>
  <c r="E227" i="70"/>
  <c r="D227" i="70"/>
  <c r="C227" i="70"/>
  <c r="F226" i="70"/>
  <c r="E226" i="70"/>
  <c r="E225" i="70" s="1"/>
  <c r="D226" i="70"/>
  <c r="D225" i="70" s="1"/>
  <c r="C226" i="70"/>
  <c r="C225" i="70" s="1"/>
  <c r="F225" i="70"/>
  <c r="F224" i="70"/>
  <c r="E224" i="70"/>
  <c r="D224" i="70"/>
  <c r="C224" i="70"/>
  <c r="F223" i="70"/>
  <c r="F222" i="70" s="1"/>
  <c r="E223" i="70"/>
  <c r="D223" i="70"/>
  <c r="C223" i="70"/>
  <c r="E222" i="70"/>
  <c r="D222" i="70"/>
  <c r="C222" i="70"/>
  <c r="F221" i="70"/>
  <c r="E221" i="70"/>
  <c r="D221" i="70"/>
  <c r="C221" i="70"/>
  <c r="F220" i="70"/>
  <c r="E220" i="70"/>
  <c r="E219" i="70" s="1"/>
  <c r="D220" i="70"/>
  <c r="D219" i="70" s="1"/>
  <c r="C220" i="70"/>
  <c r="C219" i="70" s="1"/>
  <c r="F219" i="70"/>
  <c r="F218" i="70"/>
  <c r="E218" i="70"/>
  <c r="D218" i="70"/>
  <c r="C218" i="70"/>
  <c r="F217" i="70"/>
  <c r="F216" i="70" s="1"/>
  <c r="E217" i="70"/>
  <c r="D217" i="70"/>
  <c r="C217" i="70"/>
  <c r="E216" i="70"/>
  <c r="D216" i="70"/>
  <c r="C216" i="70"/>
  <c r="F215" i="70"/>
  <c r="E215" i="70"/>
  <c r="D215" i="70"/>
  <c r="C215" i="70"/>
  <c r="F214" i="70"/>
  <c r="E214" i="70"/>
  <c r="E213" i="70" s="1"/>
  <c r="D214" i="70"/>
  <c r="C214" i="70"/>
  <c r="C213" i="70" s="1"/>
  <c r="F213" i="70"/>
  <c r="D213" i="70"/>
  <c r="F212" i="70"/>
  <c r="E212" i="70"/>
  <c r="D212" i="70"/>
  <c r="C212" i="70"/>
  <c r="C210" i="70" s="1"/>
  <c r="F211" i="70"/>
  <c r="F210" i="70" s="1"/>
  <c r="E211" i="70"/>
  <c r="D211" i="70"/>
  <c r="C211" i="70"/>
  <c r="E210" i="70"/>
  <c r="D210" i="70"/>
  <c r="F209" i="70"/>
  <c r="E209" i="70"/>
  <c r="D209" i="70"/>
  <c r="C209" i="70"/>
  <c r="F208" i="70"/>
  <c r="E208" i="70"/>
  <c r="D208" i="70"/>
  <c r="C208" i="70"/>
  <c r="C207" i="70" s="1"/>
  <c r="F207" i="70"/>
  <c r="E207" i="70"/>
  <c r="D207" i="70"/>
  <c r="F206" i="70"/>
  <c r="E206" i="70"/>
  <c r="D206" i="70"/>
  <c r="C206" i="70"/>
  <c r="C204" i="70" s="1"/>
  <c r="F205" i="70"/>
  <c r="F204" i="70" s="1"/>
  <c r="E205" i="70"/>
  <c r="E204" i="70" s="1"/>
  <c r="D205" i="70"/>
  <c r="D204" i="70" s="1"/>
  <c r="C205" i="70"/>
  <c r="F200" i="70"/>
  <c r="F182" i="70" s="1"/>
  <c r="F195" i="70"/>
  <c r="E195" i="70"/>
  <c r="D195" i="70"/>
  <c r="C195" i="70"/>
  <c r="F190" i="70"/>
  <c r="E190" i="70"/>
  <c r="E200" i="70" s="1"/>
  <c r="E182" i="70" s="1"/>
  <c r="E183" i="70" s="1"/>
  <c r="D190" i="70"/>
  <c r="D200" i="70" s="1"/>
  <c r="D182" i="70" s="1"/>
  <c r="C190" i="70"/>
  <c r="C200" i="70" s="1"/>
  <c r="C182" i="70" s="1"/>
  <c r="F184" i="70"/>
  <c r="E184" i="70"/>
  <c r="D184" i="70"/>
  <c r="C183" i="70"/>
  <c r="F169" i="70"/>
  <c r="E169" i="70"/>
  <c r="D169" i="70"/>
  <c r="C169" i="70"/>
  <c r="F164" i="70"/>
  <c r="F174" i="70" s="1"/>
  <c r="F156" i="70" s="1"/>
  <c r="E164" i="70"/>
  <c r="E174" i="70" s="1"/>
  <c r="E156" i="70" s="1"/>
  <c r="D164" i="70"/>
  <c r="D174" i="70" s="1"/>
  <c r="D156" i="70" s="1"/>
  <c r="C164" i="70"/>
  <c r="C174" i="70" s="1"/>
  <c r="C156" i="70" s="1"/>
  <c r="C157" i="70" s="1"/>
  <c r="F158" i="70"/>
  <c r="E158" i="70"/>
  <c r="D158" i="70"/>
  <c r="E149" i="70"/>
  <c r="F144" i="70"/>
  <c r="E144" i="70"/>
  <c r="D144" i="70"/>
  <c r="C144" i="70"/>
  <c r="F139" i="70"/>
  <c r="F149" i="70" s="1"/>
  <c r="E139" i="70"/>
  <c r="D139" i="70"/>
  <c r="D149" i="70" s="1"/>
  <c r="D131" i="70" s="1"/>
  <c r="C139" i="70"/>
  <c r="C149" i="70" s="1"/>
  <c r="F134" i="70"/>
  <c r="F133" i="70"/>
  <c r="E133" i="70"/>
  <c r="D133" i="70"/>
  <c r="F132" i="70"/>
  <c r="F135" i="70" s="1"/>
  <c r="E132" i="70"/>
  <c r="C132" i="70"/>
  <c r="F124" i="70"/>
  <c r="E124" i="70"/>
  <c r="F119" i="70"/>
  <c r="E119" i="70"/>
  <c r="D119" i="70"/>
  <c r="C119" i="70"/>
  <c r="F114" i="70"/>
  <c r="E114" i="70"/>
  <c r="D114" i="70"/>
  <c r="D124" i="70" s="1"/>
  <c r="C114" i="70"/>
  <c r="C124" i="70" s="1"/>
  <c r="F108" i="70"/>
  <c r="E108" i="70"/>
  <c r="D108" i="70"/>
  <c r="F106" i="70"/>
  <c r="C95" i="70"/>
  <c r="F94" i="70"/>
  <c r="F85" i="70"/>
  <c r="E85" i="70"/>
  <c r="D85" i="70"/>
  <c r="C85" i="70"/>
  <c r="C94" i="70" s="1"/>
  <c r="C65" i="70" s="1"/>
  <c r="F79" i="70"/>
  <c r="E79" i="70"/>
  <c r="E94" i="70" s="1"/>
  <c r="D79" i="70"/>
  <c r="D94" i="70" s="1"/>
  <c r="C79" i="70"/>
  <c r="F67" i="70"/>
  <c r="E67" i="70"/>
  <c r="D67" i="70"/>
  <c r="C66" i="70"/>
  <c r="E57" i="70"/>
  <c r="F54" i="70"/>
  <c r="E54" i="70"/>
  <c r="D54" i="70"/>
  <c r="D57" i="70" s="1"/>
  <c r="D28" i="70" s="1"/>
  <c r="F51" i="70"/>
  <c r="E51" i="70"/>
  <c r="D51" i="70"/>
  <c r="C51" i="70"/>
  <c r="F42" i="70"/>
  <c r="E42" i="70"/>
  <c r="D42" i="70"/>
  <c r="C42" i="70"/>
  <c r="F39" i="70"/>
  <c r="E39" i="70"/>
  <c r="D39" i="70"/>
  <c r="C39" i="70"/>
  <c r="F36" i="70"/>
  <c r="E36" i="70"/>
  <c r="D36" i="70"/>
  <c r="C36" i="70"/>
  <c r="F30" i="70"/>
  <c r="E30" i="70"/>
  <c r="D30" i="70"/>
  <c r="F196" i="69"/>
  <c r="E196" i="69"/>
  <c r="D196" i="69"/>
  <c r="C196" i="69"/>
  <c r="F195" i="69"/>
  <c r="E195" i="69"/>
  <c r="D195" i="69"/>
  <c r="C195" i="69"/>
  <c r="F194" i="69"/>
  <c r="E194" i="69"/>
  <c r="D194" i="69"/>
  <c r="C194" i="69"/>
  <c r="F193" i="69"/>
  <c r="E193" i="69"/>
  <c r="D193" i="69"/>
  <c r="C193" i="69"/>
  <c r="D192" i="69"/>
  <c r="C192" i="69"/>
  <c r="F191" i="69"/>
  <c r="E191" i="69"/>
  <c r="D191" i="69"/>
  <c r="C191" i="69"/>
  <c r="F190" i="69"/>
  <c r="E190" i="69"/>
  <c r="D190" i="69"/>
  <c r="C190" i="69"/>
  <c r="F189" i="69"/>
  <c r="E189" i="69"/>
  <c r="D189" i="69"/>
  <c r="C189" i="69"/>
  <c r="F188" i="69"/>
  <c r="E188" i="69"/>
  <c r="D188" i="69"/>
  <c r="C188" i="69"/>
  <c r="F187" i="69"/>
  <c r="E187" i="69"/>
  <c r="D187" i="69"/>
  <c r="C187" i="69"/>
  <c r="F186" i="69"/>
  <c r="E186" i="69"/>
  <c r="D186" i="69"/>
  <c r="C186" i="69"/>
  <c r="F185" i="69"/>
  <c r="E185" i="69"/>
  <c r="D185" i="69"/>
  <c r="C185" i="69"/>
  <c r="F184" i="69"/>
  <c r="E184" i="69"/>
  <c r="D184" i="69"/>
  <c r="C184" i="69"/>
  <c r="F183" i="69"/>
  <c r="E183" i="69"/>
  <c r="D183" i="69"/>
  <c r="C183" i="69"/>
  <c r="F182" i="69"/>
  <c r="E182" i="69"/>
  <c r="D182" i="69"/>
  <c r="C182" i="69"/>
  <c r="F181" i="69"/>
  <c r="E181" i="69"/>
  <c r="D181" i="69"/>
  <c r="C181" i="69"/>
  <c r="D180" i="69"/>
  <c r="C180" i="69"/>
  <c r="F179" i="69"/>
  <c r="E179" i="69"/>
  <c r="D179" i="69"/>
  <c r="C179" i="69"/>
  <c r="F178" i="69"/>
  <c r="E178" i="69"/>
  <c r="D178" i="69"/>
  <c r="C178" i="69"/>
  <c r="F176" i="69"/>
  <c r="E176" i="69"/>
  <c r="D176" i="69"/>
  <c r="C176" i="69"/>
  <c r="F175" i="69"/>
  <c r="E175" i="69"/>
  <c r="D175" i="69"/>
  <c r="C175" i="69"/>
  <c r="D174" i="69"/>
  <c r="C174" i="69"/>
  <c r="C172" i="69"/>
  <c r="F170" i="69"/>
  <c r="E170" i="69"/>
  <c r="D170" i="69"/>
  <c r="C170" i="69"/>
  <c r="F163" i="69"/>
  <c r="E163" i="69"/>
  <c r="D163" i="69"/>
  <c r="F162" i="69"/>
  <c r="E162" i="69"/>
  <c r="D162" i="69"/>
  <c r="F161" i="69"/>
  <c r="E161" i="69"/>
  <c r="D161" i="69"/>
  <c r="D164" i="69" s="1"/>
  <c r="C161" i="69"/>
  <c r="F152" i="69"/>
  <c r="E152" i="69"/>
  <c r="D152" i="69"/>
  <c r="C152" i="69"/>
  <c r="D146" i="69"/>
  <c r="F145" i="69"/>
  <c r="E145" i="69"/>
  <c r="D145" i="69"/>
  <c r="F144" i="69"/>
  <c r="E144" i="69"/>
  <c r="D144" i="69"/>
  <c r="F143" i="69"/>
  <c r="E143" i="69"/>
  <c r="E146" i="69" s="1"/>
  <c r="D143" i="69"/>
  <c r="C143" i="69"/>
  <c r="F134" i="69"/>
  <c r="E134" i="69"/>
  <c r="D134" i="69"/>
  <c r="C134" i="69"/>
  <c r="E128" i="69"/>
  <c r="F127" i="69"/>
  <c r="E127" i="69"/>
  <c r="D127" i="69"/>
  <c r="F126" i="69"/>
  <c r="E126" i="69"/>
  <c r="D126" i="69"/>
  <c r="F125" i="69"/>
  <c r="F128" i="69" s="1"/>
  <c r="E125" i="69"/>
  <c r="D125" i="69"/>
  <c r="D128" i="69" s="1"/>
  <c r="C125" i="69"/>
  <c r="F116" i="69"/>
  <c r="E116" i="69"/>
  <c r="D116" i="69"/>
  <c r="C116" i="69"/>
  <c r="F110" i="69"/>
  <c r="D110" i="69"/>
  <c r="F109" i="69"/>
  <c r="E109" i="69"/>
  <c r="D109" i="69"/>
  <c r="F108" i="69"/>
  <c r="E108" i="69"/>
  <c r="D108" i="69"/>
  <c r="F107" i="69"/>
  <c r="E107" i="69"/>
  <c r="E110" i="69" s="1"/>
  <c r="D107" i="69"/>
  <c r="C107" i="69"/>
  <c r="F98" i="69"/>
  <c r="E98" i="69"/>
  <c r="D98" i="69"/>
  <c r="C98" i="69"/>
  <c r="E92" i="69"/>
  <c r="F91" i="69"/>
  <c r="E91" i="69"/>
  <c r="D91" i="69"/>
  <c r="F90" i="69"/>
  <c r="E90" i="69"/>
  <c r="D90" i="69"/>
  <c r="F89" i="69"/>
  <c r="F92" i="69" s="1"/>
  <c r="E89" i="69"/>
  <c r="D89" i="69"/>
  <c r="D92" i="69" s="1"/>
  <c r="C89" i="69"/>
  <c r="F80" i="69"/>
  <c r="E80" i="69"/>
  <c r="D80" i="69"/>
  <c r="C80" i="69"/>
  <c r="F74" i="69"/>
  <c r="F73" i="69"/>
  <c r="E73" i="69"/>
  <c r="D73" i="69"/>
  <c r="F72" i="69"/>
  <c r="E72" i="69"/>
  <c r="D72" i="69"/>
  <c r="F71" i="69"/>
  <c r="E71" i="69"/>
  <c r="E74" i="69" s="1"/>
  <c r="D71" i="69"/>
  <c r="D74" i="69" s="1"/>
  <c r="C71" i="69"/>
  <c r="E56" i="69"/>
  <c r="C56" i="69"/>
  <c r="F44" i="69"/>
  <c r="F180" i="69" s="1"/>
  <c r="E44" i="69"/>
  <c r="E180" i="69" s="1"/>
  <c r="D44" i="69"/>
  <c r="C44" i="69"/>
  <c r="C59" i="69" s="1"/>
  <c r="C60" i="69" s="1"/>
  <c r="F41" i="69"/>
  <c r="F177" i="69" s="1"/>
  <c r="E41" i="69"/>
  <c r="E177" i="69" s="1"/>
  <c r="D41" i="69"/>
  <c r="D177" i="69" s="1"/>
  <c r="C41" i="69"/>
  <c r="C177" i="69" s="1"/>
  <c r="F38" i="69"/>
  <c r="F174" i="69" s="1"/>
  <c r="E38" i="69"/>
  <c r="E174" i="69" s="1"/>
  <c r="D38" i="69"/>
  <c r="C38" i="69"/>
  <c r="E34" i="69"/>
  <c r="D34" i="69"/>
  <c r="F33" i="69"/>
  <c r="E33" i="69"/>
  <c r="D33" i="69"/>
  <c r="F32" i="69"/>
  <c r="E32" i="69"/>
  <c r="D32" i="69"/>
  <c r="F31" i="69"/>
  <c r="F34" i="69" s="1"/>
  <c r="E31" i="69"/>
  <c r="D31" i="69"/>
  <c r="C31" i="69"/>
  <c r="E504" i="68"/>
  <c r="D504" i="68"/>
  <c r="C504" i="68"/>
  <c r="B504" i="68"/>
  <c r="E503" i="68"/>
  <c r="D503" i="68"/>
  <c r="C503" i="68"/>
  <c r="B503" i="68"/>
  <c r="E502" i="68"/>
  <c r="D502" i="68"/>
  <c r="C502" i="68"/>
  <c r="E501" i="68"/>
  <c r="D501" i="68"/>
  <c r="C501" i="68"/>
  <c r="C500" i="68" s="1"/>
  <c r="B501" i="68"/>
  <c r="F500" i="68"/>
  <c r="E500" i="68"/>
  <c r="D500" i="68"/>
  <c r="B500" i="68"/>
  <c r="E493" i="68"/>
  <c r="D493" i="68"/>
  <c r="C493" i="68"/>
  <c r="B493" i="68"/>
  <c r="E492" i="68"/>
  <c r="D492" i="68"/>
  <c r="C492" i="68"/>
  <c r="B492" i="68"/>
  <c r="E491" i="68"/>
  <c r="D491" i="68"/>
  <c r="C491" i="68"/>
  <c r="E490" i="68"/>
  <c r="D490" i="68"/>
  <c r="C490" i="68"/>
  <c r="B490" i="68"/>
  <c r="E489" i="68"/>
  <c r="D489" i="68"/>
  <c r="C489" i="68"/>
  <c r="C488" i="68" s="1"/>
  <c r="B489" i="68"/>
  <c r="E488" i="68"/>
  <c r="D488" i="68"/>
  <c r="B488" i="68"/>
  <c r="E487" i="68"/>
  <c r="D487" i="68"/>
  <c r="C487" i="68"/>
  <c r="B487" i="68"/>
  <c r="E486" i="68"/>
  <c r="E485" i="68" s="1"/>
  <c r="D486" i="68"/>
  <c r="D485" i="68" s="1"/>
  <c r="C486" i="68"/>
  <c r="B486" i="68"/>
  <c r="B485" i="68" s="1"/>
  <c r="C485" i="68"/>
  <c r="E484" i="68"/>
  <c r="D484" i="68"/>
  <c r="C484" i="68"/>
  <c r="B484" i="68"/>
  <c r="E483" i="68"/>
  <c r="D483" i="68"/>
  <c r="C483" i="68"/>
  <c r="C482" i="68" s="1"/>
  <c r="B483" i="68"/>
  <c r="E482" i="68"/>
  <c r="D482" i="68"/>
  <c r="B482" i="68"/>
  <c r="E481" i="68"/>
  <c r="D481" i="68"/>
  <c r="C481" i="68"/>
  <c r="B481" i="68"/>
  <c r="E480" i="68"/>
  <c r="D480" i="68"/>
  <c r="C480" i="68"/>
  <c r="B480" i="68"/>
  <c r="E478" i="68"/>
  <c r="D478" i="68"/>
  <c r="C478" i="68"/>
  <c r="B478" i="68"/>
  <c r="E477" i="68"/>
  <c r="D477" i="68"/>
  <c r="C477" i="68"/>
  <c r="B477" i="68"/>
  <c r="E476" i="68"/>
  <c r="D476" i="68"/>
  <c r="C476" i="68"/>
  <c r="B476" i="68"/>
  <c r="E475" i="68"/>
  <c r="D475" i="68"/>
  <c r="C475" i="68"/>
  <c r="B475" i="68"/>
  <c r="E474" i="68"/>
  <c r="E473" i="68" s="1"/>
  <c r="D474" i="68"/>
  <c r="D473" i="68" s="1"/>
  <c r="C474" i="68"/>
  <c r="C473" i="68" s="1"/>
  <c r="B474" i="68"/>
  <c r="B473" i="68" s="1"/>
  <c r="E469" i="68"/>
  <c r="D469" i="68"/>
  <c r="C469" i="68"/>
  <c r="E464" i="68"/>
  <c r="D464" i="68"/>
  <c r="C464" i="68"/>
  <c r="B464" i="68"/>
  <c r="B469" i="68" s="1"/>
  <c r="B451" i="68" s="1"/>
  <c r="C455" i="68"/>
  <c r="E453" i="68"/>
  <c r="D453" i="68"/>
  <c r="C453" i="68"/>
  <c r="C452" i="68"/>
  <c r="E444" i="68"/>
  <c r="E426" i="68" s="1"/>
  <c r="D444" i="68"/>
  <c r="D426" i="68" s="1"/>
  <c r="C444" i="68"/>
  <c r="E439" i="68"/>
  <c r="D439" i="68"/>
  <c r="C439" i="68"/>
  <c r="B439" i="68"/>
  <c r="B444" i="68" s="1"/>
  <c r="E428" i="68"/>
  <c r="D428" i="68"/>
  <c r="C428" i="68"/>
  <c r="B427" i="68"/>
  <c r="C426" i="68"/>
  <c r="E418" i="68"/>
  <c r="D418" i="68"/>
  <c r="C418" i="68"/>
  <c r="E413" i="68"/>
  <c r="E401" i="68" s="1"/>
  <c r="D413" i="68"/>
  <c r="C413" i="68"/>
  <c r="B413" i="68"/>
  <c r="B418" i="68" s="1"/>
  <c r="E403" i="68"/>
  <c r="D403" i="68"/>
  <c r="C403" i="68"/>
  <c r="D402" i="68"/>
  <c r="D401" i="68"/>
  <c r="C401" i="68"/>
  <c r="B401" i="68"/>
  <c r="B402" i="68" s="1"/>
  <c r="E390" i="68"/>
  <c r="D390" i="68"/>
  <c r="E385" i="68"/>
  <c r="D385" i="68"/>
  <c r="C385" i="68"/>
  <c r="C390" i="68" s="1"/>
  <c r="B385" i="68"/>
  <c r="B390" i="68" s="1"/>
  <c r="B373" i="68" s="1"/>
  <c r="E376" i="68"/>
  <c r="D376" i="68"/>
  <c r="E375" i="68"/>
  <c r="D375" i="68"/>
  <c r="C375" i="68"/>
  <c r="E374" i="68"/>
  <c r="E377" i="68" s="1"/>
  <c r="D374" i="68"/>
  <c r="C374" i="68"/>
  <c r="D377" i="68" s="1"/>
  <c r="E346" i="68"/>
  <c r="D346" i="68"/>
  <c r="C346" i="68"/>
  <c r="B346" i="68"/>
  <c r="E334" i="68"/>
  <c r="D334" i="68"/>
  <c r="C334" i="68"/>
  <c r="F332" i="68"/>
  <c r="B325" i="68"/>
  <c r="E324" i="68"/>
  <c r="D324" i="68"/>
  <c r="E309" i="68"/>
  <c r="D309" i="68"/>
  <c r="C309" i="68"/>
  <c r="C324" i="68" s="1"/>
  <c r="B309" i="68"/>
  <c r="B324" i="68" s="1"/>
  <c r="B295" i="68" s="1"/>
  <c r="B296" i="68" s="1"/>
  <c r="E297" i="68"/>
  <c r="D297" i="68"/>
  <c r="C297" i="68"/>
  <c r="D295" i="68"/>
  <c r="E287" i="68"/>
  <c r="E288" i="68" s="1"/>
  <c r="D287" i="68"/>
  <c r="C287" i="68"/>
  <c r="B287" i="68"/>
  <c r="E272" i="68"/>
  <c r="D272" i="68"/>
  <c r="C272" i="68"/>
  <c r="B272" i="68"/>
  <c r="E260" i="68"/>
  <c r="D260" i="68"/>
  <c r="C260" i="68"/>
  <c r="E259" i="68"/>
  <c r="F258" i="68"/>
  <c r="E258" i="68"/>
  <c r="B258" i="68"/>
  <c r="B259" i="68" s="1"/>
  <c r="C250" i="68"/>
  <c r="B250" i="68"/>
  <c r="E235" i="68"/>
  <c r="E250" i="68" s="1"/>
  <c r="E251" i="68" s="1"/>
  <c r="D235" i="68"/>
  <c r="D250" i="68" s="1"/>
  <c r="C235" i="68"/>
  <c r="B235" i="68"/>
  <c r="E223" i="68"/>
  <c r="D223" i="68"/>
  <c r="C223" i="68"/>
  <c r="B222" i="68"/>
  <c r="E221" i="68"/>
  <c r="B221" i="68"/>
  <c r="B214" i="68"/>
  <c r="E213" i="68"/>
  <c r="E198" i="68"/>
  <c r="D198" i="68"/>
  <c r="D213" i="68" s="1"/>
  <c r="C198" i="68"/>
  <c r="C213" i="68" s="1"/>
  <c r="B198" i="68"/>
  <c r="B213" i="68" s="1"/>
  <c r="B184" i="68" s="1"/>
  <c r="B185" i="68" s="1"/>
  <c r="E186" i="68"/>
  <c r="D186" i="68"/>
  <c r="C186" i="68"/>
  <c r="F184" i="68"/>
  <c r="D184" i="68"/>
  <c r="C184" i="68"/>
  <c r="D176" i="68"/>
  <c r="E170" i="68"/>
  <c r="E176" i="68" s="1"/>
  <c r="D170" i="68"/>
  <c r="C170" i="68"/>
  <c r="B170" i="68"/>
  <c r="B176" i="68" s="1"/>
  <c r="E161" i="68"/>
  <c r="D161" i="68"/>
  <c r="C161" i="68"/>
  <c r="C176" i="68" s="1"/>
  <c r="B161" i="68"/>
  <c r="E149" i="68"/>
  <c r="D149" i="68"/>
  <c r="C149" i="68"/>
  <c r="E139" i="68"/>
  <c r="D139" i="68"/>
  <c r="E133" i="68"/>
  <c r="D133" i="68"/>
  <c r="C133" i="68"/>
  <c r="C139" i="68" s="1"/>
  <c r="B133" i="68"/>
  <c r="E124" i="68"/>
  <c r="D124" i="68"/>
  <c r="C124" i="68"/>
  <c r="B124" i="68"/>
  <c r="B139" i="68" s="1"/>
  <c r="E112" i="68"/>
  <c r="D112" i="68"/>
  <c r="C112" i="68"/>
  <c r="E110" i="68"/>
  <c r="E102" i="68"/>
  <c r="D102" i="68"/>
  <c r="D103" i="68" s="1"/>
  <c r="C102" i="68"/>
  <c r="E87" i="68"/>
  <c r="D87" i="68"/>
  <c r="C87" i="68"/>
  <c r="B87" i="68"/>
  <c r="B102" i="68" s="1"/>
  <c r="B103" i="68" s="1"/>
  <c r="E75" i="68"/>
  <c r="D75" i="68"/>
  <c r="C75" i="68"/>
  <c r="D74" i="68"/>
  <c r="D73" i="68"/>
  <c r="C73" i="68"/>
  <c r="B73" i="68"/>
  <c r="B74" i="68" s="1"/>
  <c r="B65" i="68"/>
  <c r="B62" i="68"/>
  <c r="B491" i="68" s="1"/>
  <c r="E50" i="68"/>
  <c r="E65" i="68" s="1"/>
  <c r="D50" i="68"/>
  <c r="C50" i="68"/>
  <c r="B50" i="68"/>
  <c r="E47" i="68"/>
  <c r="D47" i="68"/>
  <c r="C47" i="68"/>
  <c r="C65" i="68" s="1"/>
  <c r="B47" i="68"/>
  <c r="E44" i="68"/>
  <c r="D44" i="68"/>
  <c r="C44" i="68"/>
  <c r="B44" i="68"/>
  <c r="E38" i="68"/>
  <c r="D38" i="68"/>
  <c r="C38" i="68"/>
  <c r="F383" i="67"/>
  <c r="E383" i="67"/>
  <c r="D383" i="67"/>
  <c r="C383" i="67"/>
  <c r="F382" i="67"/>
  <c r="E382" i="67"/>
  <c r="D382" i="67"/>
  <c r="C382" i="67"/>
  <c r="F381" i="67"/>
  <c r="E381" i="67"/>
  <c r="D381" i="67"/>
  <c r="C381" i="67"/>
  <c r="F380" i="67"/>
  <c r="F379" i="67" s="1"/>
  <c r="E380" i="67"/>
  <c r="E379" i="67" s="1"/>
  <c r="D380" i="67"/>
  <c r="D379" i="67" s="1"/>
  <c r="C380" i="67"/>
  <c r="C379" i="67" s="1"/>
  <c r="F378" i="67"/>
  <c r="E378" i="67"/>
  <c r="D378" i="67"/>
  <c r="C378" i="67"/>
  <c r="F377" i="67"/>
  <c r="E377" i="67"/>
  <c r="D377" i="67"/>
  <c r="C377" i="67"/>
  <c r="F376" i="67"/>
  <c r="E376" i="67"/>
  <c r="D376" i="67"/>
  <c r="C376" i="67"/>
  <c r="F375" i="67"/>
  <c r="E375" i="67"/>
  <c r="D375" i="67"/>
  <c r="C375" i="67"/>
  <c r="F374" i="67"/>
  <c r="E374" i="67"/>
  <c r="D374" i="67"/>
  <c r="C374" i="67"/>
  <c r="F373" i="67"/>
  <c r="E373" i="67"/>
  <c r="D373" i="67"/>
  <c r="C373" i="67"/>
  <c r="C372" i="67"/>
  <c r="F371" i="67"/>
  <c r="F370" i="67"/>
  <c r="E370" i="67"/>
  <c r="D370" i="67"/>
  <c r="C370" i="67"/>
  <c r="F369" i="67"/>
  <c r="F368" i="67" s="1"/>
  <c r="E369" i="67"/>
  <c r="E368" i="67" s="1"/>
  <c r="D369" i="67"/>
  <c r="D368" i="67" s="1"/>
  <c r="C369" i="67"/>
  <c r="C368" i="67"/>
  <c r="F367" i="67"/>
  <c r="E367" i="67"/>
  <c r="D367" i="67"/>
  <c r="C367" i="67"/>
  <c r="F366" i="67"/>
  <c r="E366" i="67"/>
  <c r="D366" i="67"/>
  <c r="C366" i="67"/>
  <c r="C365" i="67" s="1"/>
  <c r="F365" i="67"/>
  <c r="E365" i="67"/>
  <c r="D365" i="67"/>
  <c r="F364" i="67"/>
  <c r="E364" i="67"/>
  <c r="D364" i="67"/>
  <c r="C364" i="67"/>
  <c r="C362" i="67" s="1"/>
  <c r="F363" i="67"/>
  <c r="F362" i="67" s="1"/>
  <c r="E363" i="67"/>
  <c r="D363" i="67"/>
  <c r="C363" i="67"/>
  <c r="E362" i="67"/>
  <c r="D362" i="67"/>
  <c r="F361" i="67"/>
  <c r="E361" i="67"/>
  <c r="D361" i="67"/>
  <c r="C361" i="67"/>
  <c r="F360" i="67"/>
  <c r="E360" i="67"/>
  <c r="D360" i="67"/>
  <c r="C360" i="67"/>
  <c r="C359" i="67" s="1"/>
  <c r="F359" i="67"/>
  <c r="E359" i="67"/>
  <c r="D359" i="67"/>
  <c r="F358" i="67"/>
  <c r="E358" i="67"/>
  <c r="D358" i="67"/>
  <c r="C358" i="67"/>
  <c r="C356" i="67" s="1"/>
  <c r="F357" i="67"/>
  <c r="F356" i="67" s="1"/>
  <c r="E357" i="67"/>
  <c r="E356" i="67" s="1"/>
  <c r="D357" i="67"/>
  <c r="D356" i="67" s="1"/>
  <c r="C357" i="67"/>
  <c r="F355" i="67"/>
  <c r="E355" i="67"/>
  <c r="D355" i="67"/>
  <c r="C355" i="67"/>
  <c r="F354" i="67"/>
  <c r="F353" i="67" s="1"/>
  <c r="E354" i="67"/>
  <c r="D354" i="67"/>
  <c r="C354" i="67"/>
  <c r="C353" i="67" s="1"/>
  <c r="E353" i="67"/>
  <c r="D353" i="67"/>
  <c r="F344" i="67"/>
  <c r="E344" i="67"/>
  <c r="D344" i="67"/>
  <c r="C344" i="67"/>
  <c r="F339" i="67"/>
  <c r="F349" i="67" s="1"/>
  <c r="F331" i="67" s="1"/>
  <c r="E339" i="67"/>
  <c r="E349" i="67" s="1"/>
  <c r="E331" i="67" s="1"/>
  <c r="E332" i="67" s="1"/>
  <c r="D339" i="67"/>
  <c r="D349" i="67" s="1"/>
  <c r="C339" i="67"/>
  <c r="C349" i="67" s="1"/>
  <c r="C331" i="67" s="1"/>
  <c r="C332" i="67" s="1"/>
  <c r="E334" i="67"/>
  <c r="F333" i="67"/>
  <c r="E333" i="67"/>
  <c r="D333" i="67"/>
  <c r="D331" i="67"/>
  <c r="F318" i="67"/>
  <c r="E318" i="67"/>
  <c r="D318" i="67"/>
  <c r="D255" i="67" s="1"/>
  <c r="C318" i="67"/>
  <c r="C255" i="67" s="1"/>
  <c r="C256" i="67" s="1"/>
  <c r="F313" i="67"/>
  <c r="F323" i="67" s="1"/>
  <c r="F305" i="67" s="1"/>
  <c r="F306" i="67" s="1"/>
  <c r="E313" i="67"/>
  <c r="E323" i="67" s="1"/>
  <c r="E305" i="67" s="1"/>
  <c r="D313" i="67"/>
  <c r="C313" i="67"/>
  <c r="F308" i="67"/>
  <c r="F307" i="67"/>
  <c r="E307" i="67"/>
  <c r="D307" i="67"/>
  <c r="E306" i="67"/>
  <c r="E298" i="67"/>
  <c r="F293" i="67"/>
  <c r="E293" i="67"/>
  <c r="D293" i="67"/>
  <c r="C293" i="67"/>
  <c r="F288" i="67"/>
  <c r="F298" i="67" s="1"/>
  <c r="E288" i="67"/>
  <c r="D288" i="67"/>
  <c r="D298" i="67" s="1"/>
  <c r="C288" i="67"/>
  <c r="C298" i="67" s="1"/>
  <c r="D284" i="67"/>
  <c r="F283" i="67"/>
  <c r="E283" i="67"/>
  <c r="D283" i="67"/>
  <c r="F282" i="67"/>
  <c r="E282" i="67"/>
  <c r="D282" i="67"/>
  <c r="F281" i="67"/>
  <c r="E281" i="67"/>
  <c r="E284" i="67" s="1"/>
  <c r="D281" i="67"/>
  <c r="C281" i="67"/>
  <c r="F268" i="67"/>
  <c r="E268" i="67"/>
  <c r="D268" i="67"/>
  <c r="C268" i="67"/>
  <c r="F263" i="67"/>
  <c r="F273" i="67" s="1"/>
  <c r="F255" i="67" s="1"/>
  <c r="E263" i="67"/>
  <c r="E273" i="67" s="1"/>
  <c r="D263" i="67"/>
  <c r="D273" i="67" s="1"/>
  <c r="C263" i="67"/>
  <c r="C273" i="67" s="1"/>
  <c r="F257" i="67"/>
  <c r="E257" i="67"/>
  <c r="D257" i="67"/>
  <c r="E255" i="67"/>
  <c r="E256" i="67" s="1"/>
  <c r="F239" i="67"/>
  <c r="E239" i="67"/>
  <c r="D239" i="67"/>
  <c r="C239" i="67"/>
  <c r="F234" i="67"/>
  <c r="F244" i="67" s="1"/>
  <c r="E234" i="67"/>
  <c r="E244" i="67" s="1"/>
  <c r="D234" i="67"/>
  <c r="D244" i="67" s="1"/>
  <c r="C234" i="67"/>
  <c r="F228" i="67"/>
  <c r="E228" i="67"/>
  <c r="D228" i="67"/>
  <c r="F213" i="67"/>
  <c r="E213" i="67"/>
  <c r="D213" i="67"/>
  <c r="C213" i="67"/>
  <c r="F208" i="67"/>
  <c r="F218" i="67" s="1"/>
  <c r="F200" i="67" s="1"/>
  <c r="E208" i="67"/>
  <c r="E218" i="67" s="1"/>
  <c r="E200" i="67" s="1"/>
  <c r="D208" i="67"/>
  <c r="D218" i="67" s="1"/>
  <c r="D200" i="67" s="1"/>
  <c r="C208" i="67"/>
  <c r="C218" i="67" s="1"/>
  <c r="C200" i="67" s="1"/>
  <c r="F202" i="67"/>
  <c r="E202" i="67"/>
  <c r="D202" i="67"/>
  <c r="I201" i="67"/>
  <c r="C201" i="67"/>
  <c r="I199" i="67"/>
  <c r="J199" i="67" s="1"/>
  <c r="J200" i="67" s="1"/>
  <c r="J201" i="67" s="1"/>
  <c r="F188" i="67"/>
  <c r="E188" i="67"/>
  <c r="D188" i="67"/>
  <c r="C188" i="67"/>
  <c r="F183" i="67"/>
  <c r="F193" i="67" s="1"/>
  <c r="F175" i="67" s="1"/>
  <c r="E183" i="67"/>
  <c r="E193" i="67" s="1"/>
  <c r="E175" i="67" s="1"/>
  <c r="E176" i="67" s="1"/>
  <c r="D183" i="67"/>
  <c r="D193" i="67" s="1"/>
  <c r="D175" i="67" s="1"/>
  <c r="C183" i="67"/>
  <c r="E178" i="67"/>
  <c r="F177" i="67"/>
  <c r="E177" i="67"/>
  <c r="D177" i="67"/>
  <c r="D176" i="67"/>
  <c r="E168" i="67"/>
  <c r="C168" i="67"/>
  <c r="F163" i="67"/>
  <c r="F168" i="67" s="1"/>
  <c r="E163" i="67"/>
  <c r="C163" i="67"/>
  <c r="F158" i="67"/>
  <c r="E158" i="67"/>
  <c r="D158" i="67"/>
  <c r="C158" i="67"/>
  <c r="F152" i="67"/>
  <c r="E152" i="67"/>
  <c r="D152" i="67"/>
  <c r="D151" i="67"/>
  <c r="E151" i="67"/>
  <c r="E154" i="67" s="1"/>
  <c r="F139" i="67"/>
  <c r="E139" i="67"/>
  <c r="F138" i="67"/>
  <c r="E138" i="67"/>
  <c r="D138" i="67"/>
  <c r="C138" i="67"/>
  <c r="C139" i="67" s="1"/>
  <c r="F111" i="67"/>
  <c r="E111" i="67"/>
  <c r="D111" i="67"/>
  <c r="F110" i="67"/>
  <c r="F109" i="67"/>
  <c r="F112" i="67" s="1"/>
  <c r="E109" i="67"/>
  <c r="E110" i="67" s="1"/>
  <c r="F113" i="67" s="1"/>
  <c r="C109" i="67"/>
  <c r="C110" i="67" s="1"/>
  <c r="F102" i="67"/>
  <c r="F101" i="67"/>
  <c r="E101" i="67"/>
  <c r="D101" i="67"/>
  <c r="D102" i="67" s="1"/>
  <c r="C101" i="67"/>
  <c r="F74" i="67"/>
  <c r="E74" i="67"/>
  <c r="D74" i="67"/>
  <c r="F72" i="67"/>
  <c r="F73" i="67" s="1"/>
  <c r="D72" i="67"/>
  <c r="C72" i="67"/>
  <c r="C73" i="67" s="1"/>
  <c r="F61" i="67"/>
  <c r="E61" i="67"/>
  <c r="E371" i="67" s="1"/>
  <c r="D61" i="67"/>
  <c r="D371" i="67" s="1"/>
  <c r="C61" i="67"/>
  <c r="C371" i="67" s="1"/>
  <c r="F58" i="67"/>
  <c r="F64" i="67" s="1"/>
  <c r="E58" i="67"/>
  <c r="E64" i="67" s="1"/>
  <c r="D58" i="67"/>
  <c r="D64" i="67" s="1"/>
  <c r="C58" i="67"/>
  <c r="C64" i="67" s="1"/>
  <c r="F49" i="67"/>
  <c r="E49" i="67"/>
  <c r="D49" i="67"/>
  <c r="C49" i="67"/>
  <c r="F46" i="67"/>
  <c r="E46" i="67"/>
  <c r="D46" i="67"/>
  <c r="C46" i="67"/>
  <c r="F43" i="67"/>
  <c r="E43" i="67"/>
  <c r="D43" i="67"/>
  <c r="C43" i="67"/>
  <c r="F37" i="67"/>
  <c r="E37" i="67"/>
  <c r="D37" i="67"/>
  <c r="F385" i="66"/>
  <c r="E385" i="66"/>
  <c r="D385" i="66"/>
  <c r="C385" i="66"/>
  <c r="F384" i="66"/>
  <c r="E384" i="66"/>
  <c r="D384" i="66"/>
  <c r="C384" i="66"/>
  <c r="F383" i="66"/>
  <c r="E383" i="66"/>
  <c r="D383" i="66"/>
  <c r="C383" i="66"/>
  <c r="F382" i="66"/>
  <c r="F381" i="66" s="1"/>
  <c r="E382" i="66"/>
  <c r="E381" i="66" s="1"/>
  <c r="D382" i="66"/>
  <c r="D381" i="66" s="1"/>
  <c r="C382" i="66"/>
  <c r="C381" i="66" s="1"/>
  <c r="F380" i="66"/>
  <c r="E380" i="66"/>
  <c r="D380" i="66"/>
  <c r="C380" i="66"/>
  <c r="F379" i="66"/>
  <c r="E379" i="66"/>
  <c r="D379" i="66"/>
  <c r="C379" i="66"/>
  <c r="F378" i="66"/>
  <c r="E378" i="66"/>
  <c r="D378" i="66"/>
  <c r="C378" i="66"/>
  <c r="F377" i="66"/>
  <c r="E377" i="66"/>
  <c r="D377" i="66"/>
  <c r="C377" i="66"/>
  <c r="F376" i="66"/>
  <c r="E376" i="66"/>
  <c r="D376" i="66"/>
  <c r="C376" i="66"/>
  <c r="F375" i="66"/>
  <c r="E375" i="66"/>
  <c r="D375" i="66"/>
  <c r="C375" i="66"/>
  <c r="F374" i="66"/>
  <c r="E374" i="66"/>
  <c r="E373" i="66" s="1"/>
  <c r="D374" i="66"/>
  <c r="D373" i="66" s="1"/>
  <c r="C374" i="66"/>
  <c r="F373" i="66"/>
  <c r="C373" i="66"/>
  <c r="F372" i="66"/>
  <c r="E372" i="66"/>
  <c r="D372" i="66"/>
  <c r="C372" i="66"/>
  <c r="F371" i="66"/>
  <c r="E371" i="66"/>
  <c r="D371" i="66"/>
  <c r="C371" i="66"/>
  <c r="F370" i="66"/>
  <c r="E370" i="66"/>
  <c r="D370" i="66"/>
  <c r="C370" i="66"/>
  <c r="F369" i="66"/>
  <c r="E369" i="66"/>
  <c r="D369" i="66"/>
  <c r="C369" i="66"/>
  <c r="F368" i="66"/>
  <c r="F367" i="66" s="1"/>
  <c r="E368" i="66"/>
  <c r="E367" i="66" s="1"/>
  <c r="D368" i="66"/>
  <c r="D367" i="66" s="1"/>
  <c r="C368" i="66"/>
  <c r="C367" i="66" s="1"/>
  <c r="F366" i="66"/>
  <c r="E366" i="66"/>
  <c r="D366" i="66"/>
  <c r="C366" i="66"/>
  <c r="F365" i="66"/>
  <c r="E365" i="66"/>
  <c r="D365" i="66"/>
  <c r="C365" i="66"/>
  <c r="F364" i="66"/>
  <c r="E364" i="66"/>
  <c r="D364" i="66"/>
  <c r="C364" i="66"/>
  <c r="F363" i="66"/>
  <c r="E363" i="66"/>
  <c r="D363" i="66"/>
  <c r="C363" i="66"/>
  <c r="F362" i="66"/>
  <c r="F361" i="66" s="1"/>
  <c r="E362" i="66"/>
  <c r="E361" i="66" s="1"/>
  <c r="D362" i="66"/>
  <c r="D361" i="66" s="1"/>
  <c r="C362" i="66"/>
  <c r="C361" i="66" s="1"/>
  <c r="F360" i="66"/>
  <c r="E360" i="66"/>
  <c r="D360" i="66"/>
  <c r="C360" i="66"/>
  <c r="F359" i="66"/>
  <c r="E359" i="66"/>
  <c r="D359" i="66"/>
  <c r="C359" i="66"/>
  <c r="F358" i="66"/>
  <c r="E358" i="66"/>
  <c r="D358" i="66"/>
  <c r="C358" i="66"/>
  <c r="F357" i="66"/>
  <c r="E357" i="66"/>
  <c r="D357" i="66"/>
  <c r="C357" i="66"/>
  <c r="F356" i="66"/>
  <c r="F355" i="66" s="1"/>
  <c r="E356" i="66"/>
  <c r="E355" i="66" s="1"/>
  <c r="E354" i="66" s="1"/>
  <c r="D356" i="66"/>
  <c r="D355" i="66" s="1"/>
  <c r="D354" i="66" s="1"/>
  <c r="C356" i="66"/>
  <c r="C355" i="66"/>
  <c r="D351" i="66"/>
  <c r="F346" i="66"/>
  <c r="E346" i="66"/>
  <c r="D346" i="66"/>
  <c r="C346" i="66"/>
  <c r="F341" i="66"/>
  <c r="F351" i="66" s="1"/>
  <c r="E341" i="66"/>
  <c r="E351" i="66" s="1"/>
  <c r="D341" i="66"/>
  <c r="C341" i="66"/>
  <c r="C351" i="66" s="1"/>
  <c r="F336" i="66"/>
  <c r="E336" i="66"/>
  <c r="D336" i="66"/>
  <c r="F335" i="66"/>
  <c r="E335" i="66"/>
  <c r="D335" i="66"/>
  <c r="F334" i="66"/>
  <c r="F337" i="66" s="1"/>
  <c r="E334" i="66"/>
  <c r="E337" i="66" s="1"/>
  <c r="D334" i="66"/>
  <c r="D337" i="66" s="1"/>
  <c r="C334" i="66"/>
  <c r="F321" i="66"/>
  <c r="E321" i="66"/>
  <c r="D321" i="66"/>
  <c r="C321" i="66"/>
  <c r="F316" i="66"/>
  <c r="F326" i="66" s="1"/>
  <c r="F308" i="66" s="1"/>
  <c r="E316" i="66"/>
  <c r="E326" i="66" s="1"/>
  <c r="E308" i="66" s="1"/>
  <c r="D316" i="66"/>
  <c r="D326" i="66" s="1"/>
  <c r="D308" i="66" s="1"/>
  <c r="D309" i="66" s="1"/>
  <c r="C316" i="66"/>
  <c r="C326" i="66" s="1"/>
  <c r="C308" i="66" s="1"/>
  <c r="F310" i="66"/>
  <c r="E310" i="66"/>
  <c r="D310" i="66"/>
  <c r="C309" i="66"/>
  <c r="F296" i="66"/>
  <c r="E296" i="66"/>
  <c r="D296" i="66"/>
  <c r="C296" i="66"/>
  <c r="F291" i="66"/>
  <c r="F301" i="66" s="1"/>
  <c r="F283" i="66" s="1"/>
  <c r="E291" i="66"/>
  <c r="E301" i="66" s="1"/>
  <c r="E283" i="66" s="1"/>
  <c r="D291" i="66"/>
  <c r="D301" i="66" s="1"/>
  <c r="C291" i="66"/>
  <c r="C301" i="66" s="1"/>
  <c r="F285" i="66"/>
  <c r="E285" i="66"/>
  <c r="D285" i="66"/>
  <c r="D284" i="66"/>
  <c r="C283" i="66"/>
  <c r="F276" i="66"/>
  <c r="F258" i="66" s="1"/>
  <c r="F259" i="66" s="1"/>
  <c r="F271" i="66"/>
  <c r="E271" i="66"/>
  <c r="D271" i="66"/>
  <c r="C271" i="66"/>
  <c r="F266" i="66"/>
  <c r="E266" i="66"/>
  <c r="E276" i="66" s="1"/>
  <c r="E258" i="66" s="1"/>
  <c r="D266" i="66"/>
  <c r="D276" i="66" s="1"/>
  <c r="D258" i="66" s="1"/>
  <c r="D261" i="66" s="1"/>
  <c r="C266" i="66"/>
  <c r="C276" i="66" s="1"/>
  <c r="C258" i="66" s="1"/>
  <c r="F260" i="66"/>
  <c r="E260" i="66"/>
  <c r="D260" i="66"/>
  <c r="C259" i="66"/>
  <c r="F246" i="66"/>
  <c r="E246" i="66"/>
  <c r="D246" i="66"/>
  <c r="C246" i="66"/>
  <c r="F241" i="66"/>
  <c r="F251" i="66" s="1"/>
  <c r="F233" i="66" s="1"/>
  <c r="E241" i="66"/>
  <c r="E251" i="66" s="1"/>
  <c r="D241" i="66"/>
  <c r="D251" i="66" s="1"/>
  <c r="C241" i="66"/>
  <c r="C251" i="66" s="1"/>
  <c r="F235" i="66"/>
  <c r="E235" i="66"/>
  <c r="D235" i="66"/>
  <c r="C234" i="66"/>
  <c r="E233" i="66"/>
  <c r="D233" i="66"/>
  <c r="F221" i="66"/>
  <c r="E221" i="66"/>
  <c r="D221" i="66"/>
  <c r="C221" i="66"/>
  <c r="F216" i="66"/>
  <c r="F226" i="66" s="1"/>
  <c r="E216" i="66"/>
  <c r="E226" i="66" s="1"/>
  <c r="D216" i="66"/>
  <c r="D226" i="66" s="1"/>
  <c r="D208" i="66" s="1"/>
  <c r="C216" i="66"/>
  <c r="C226" i="66" s="1"/>
  <c r="C208" i="66" s="1"/>
  <c r="C209" i="66" s="1"/>
  <c r="F211" i="66"/>
  <c r="F210" i="66"/>
  <c r="E210" i="66"/>
  <c r="D210" i="66"/>
  <c r="F209" i="66"/>
  <c r="E209" i="66"/>
  <c r="E212" i="66" s="1"/>
  <c r="D209" i="66"/>
  <c r="D212" i="66" s="1"/>
  <c r="F193" i="66"/>
  <c r="E193" i="66"/>
  <c r="D193" i="66"/>
  <c r="C193" i="66"/>
  <c r="F188" i="66"/>
  <c r="E188" i="66"/>
  <c r="E198" i="66" s="1"/>
  <c r="E180" i="66" s="1"/>
  <c r="D188" i="66"/>
  <c r="D198" i="66" s="1"/>
  <c r="D180" i="66" s="1"/>
  <c r="C188" i="66"/>
  <c r="C198" i="66" s="1"/>
  <c r="C180" i="66" s="1"/>
  <c r="C181" i="66" s="1"/>
  <c r="F182" i="66"/>
  <c r="E182" i="66"/>
  <c r="D182" i="66"/>
  <c r="F167" i="66"/>
  <c r="E167" i="66"/>
  <c r="D167" i="66"/>
  <c r="C167" i="66"/>
  <c r="F162" i="66"/>
  <c r="F172" i="66" s="1"/>
  <c r="F154" i="66" s="1"/>
  <c r="F155" i="66" s="1"/>
  <c r="F158" i="66" s="1"/>
  <c r="E162" i="66"/>
  <c r="E172" i="66" s="1"/>
  <c r="E154" i="66" s="1"/>
  <c r="D162" i="66"/>
  <c r="C162" i="66"/>
  <c r="C172" i="66" s="1"/>
  <c r="C154" i="66" s="1"/>
  <c r="C155" i="66" s="1"/>
  <c r="F157" i="66"/>
  <c r="F156" i="66"/>
  <c r="E156" i="66"/>
  <c r="D156" i="66"/>
  <c r="E155" i="66"/>
  <c r="E147" i="66"/>
  <c r="E129" i="66" s="1"/>
  <c r="F142" i="66"/>
  <c r="E142" i="66"/>
  <c r="D142" i="66"/>
  <c r="C142" i="66"/>
  <c r="F137" i="66"/>
  <c r="F147" i="66" s="1"/>
  <c r="E137" i="66"/>
  <c r="D137" i="66"/>
  <c r="D147" i="66" s="1"/>
  <c r="D129" i="66" s="1"/>
  <c r="C137" i="66"/>
  <c r="C147" i="66" s="1"/>
  <c r="C129" i="66" s="1"/>
  <c r="C130" i="66" s="1"/>
  <c r="F131" i="66"/>
  <c r="E131" i="66"/>
  <c r="D131" i="66"/>
  <c r="F129" i="66"/>
  <c r="F117" i="66"/>
  <c r="E117" i="66"/>
  <c r="D117" i="66"/>
  <c r="C117" i="66"/>
  <c r="F112" i="66"/>
  <c r="E112" i="66"/>
  <c r="D112" i="66"/>
  <c r="D122" i="66" s="1"/>
  <c r="C112" i="66"/>
  <c r="C122" i="66" s="1"/>
  <c r="E108" i="66"/>
  <c r="F107" i="66"/>
  <c r="E107" i="66"/>
  <c r="D107" i="66"/>
  <c r="F106" i="66"/>
  <c r="E106" i="66"/>
  <c r="D106" i="66"/>
  <c r="F105" i="66"/>
  <c r="F108" i="66" s="1"/>
  <c r="E105" i="66"/>
  <c r="D105" i="66"/>
  <c r="D108" i="66" s="1"/>
  <c r="C105" i="66"/>
  <c r="F92" i="66"/>
  <c r="E92" i="66"/>
  <c r="D92" i="66"/>
  <c r="C92" i="66"/>
  <c r="F87" i="66"/>
  <c r="F97" i="66" s="1"/>
  <c r="F79" i="66" s="1"/>
  <c r="E87" i="66"/>
  <c r="E97" i="66" s="1"/>
  <c r="E79" i="66" s="1"/>
  <c r="D87" i="66"/>
  <c r="D97" i="66" s="1"/>
  <c r="C87" i="66"/>
  <c r="C97" i="66" s="1"/>
  <c r="C79" i="66" s="1"/>
  <c r="C80" i="66" s="1"/>
  <c r="F81" i="66"/>
  <c r="E81" i="66"/>
  <c r="D81" i="66"/>
  <c r="D79" i="66"/>
  <c r="F64" i="66"/>
  <c r="F67" i="66" s="1"/>
  <c r="E64" i="66"/>
  <c r="D64" i="66"/>
  <c r="C64" i="66"/>
  <c r="F61" i="66"/>
  <c r="E61" i="66"/>
  <c r="E67" i="66" s="1"/>
  <c r="D61" i="66"/>
  <c r="D67" i="66" s="1"/>
  <c r="C61" i="66"/>
  <c r="C67" i="66" s="1"/>
  <c r="F52" i="66"/>
  <c r="E52" i="66"/>
  <c r="D52" i="66"/>
  <c r="C52" i="66"/>
  <c r="F49" i="66"/>
  <c r="E49" i="66"/>
  <c r="D49" i="66"/>
  <c r="C49" i="66"/>
  <c r="F46" i="66"/>
  <c r="E46" i="66"/>
  <c r="D46" i="66"/>
  <c r="C46" i="66"/>
  <c r="F40" i="66"/>
  <c r="E40" i="66"/>
  <c r="D40" i="66"/>
  <c r="F369" i="65"/>
  <c r="E369" i="65"/>
  <c r="D369" i="65"/>
  <c r="C369" i="65"/>
  <c r="F368" i="65"/>
  <c r="E368" i="65"/>
  <c r="D368" i="65"/>
  <c r="C368" i="65"/>
  <c r="F367" i="65"/>
  <c r="E367" i="65"/>
  <c r="C367" i="65"/>
  <c r="F366" i="65"/>
  <c r="E366" i="65"/>
  <c r="D366" i="65"/>
  <c r="C366" i="65"/>
  <c r="F364" i="65"/>
  <c r="E364" i="65"/>
  <c r="D364" i="65"/>
  <c r="C364" i="65"/>
  <c r="F363" i="65"/>
  <c r="E363" i="65"/>
  <c r="D363" i="65"/>
  <c r="C363" i="65"/>
  <c r="F362" i="65"/>
  <c r="E362" i="65"/>
  <c r="D362" i="65"/>
  <c r="C362" i="65"/>
  <c r="F361" i="65"/>
  <c r="E361" i="65"/>
  <c r="D361" i="65"/>
  <c r="C361" i="65"/>
  <c r="F360" i="65"/>
  <c r="E360" i="65"/>
  <c r="D360" i="65"/>
  <c r="C360" i="65"/>
  <c r="F359" i="65"/>
  <c r="E359" i="65"/>
  <c r="D359" i="65"/>
  <c r="C359" i="65"/>
  <c r="F358" i="65"/>
  <c r="E358" i="65"/>
  <c r="D358" i="65"/>
  <c r="C358" i="65"/>
  <c r="F356" i="65"/>
  <c r="E356" i="65"/>
  <c r="D356" i="65"/>
  <c r="C356" i="65"/>
  <c r="F355" i="65"/>
  <c r="E355" i="65"/>
  <c r="D355" i="65"/>
  <c r="C355" i="65"/>
  <c r="F354" i="65"/>
  <c r="E354" i="65"/>
  <c r="D354" i="65"/>
  <c r="C354" i="65"/>
  <c r="F353" i="65"/>
  <c r="E353" i="65"/>
  <c r="D353" i="65"/>
  <c r="C353" i="65"/>
  <c r="F352" i="65"/>
  <c r="E352" i="65"/>
  <c r="D352" i="65"/>
  <c r="D351" i="65" s="1"/>
  <c r="C352" i="65"/>
  <c r="C351" i="65" s="1"/>
  <c r="F351" i="65"/>
  <c r="E351" i="65"/>
  <c r="F350" i="65"/>
  <c r="E350" i="65"/>
  <c r="D350" i="65"/>
  <c r="C350" i="65"/>
  <c r="F349" i="65"/>
  <c r="E349" i="65"/>
  <c r="D349" i="65"/>
  <c r="C349" i="65"/>
  <c r="F348" i="65"/>
  <c r="E348" i="65"/>
  <c r="D348" i="65"/>
  <c r="C348" i="65"/>
  <c r="F347" i="65"/>
  <c r="E347" i="65"/>
  <c r="D347" i="65"/>
  <c r="C347" i="65"/>
  <c r="F344" i="65"/>
  <c r="E344" i="65"/>
  <c r="D344" i="65"/>
  <c r="C344" i="65"/>
  <c r="F343" i="65"/>
  <c r="E343" i="65"/>
  <c r="D343" i="65"/>
  <c r="C343" i="65"/>
  <c r="F342" i="65"/>
  <c r="E342" i="65"/>
  <c r="D342" i="65"/>
  <c r="C342" i="65"/>
  <c r="F341" i="65"/>
  <c r="E341" i="65"/>
  <c r="D341" i="65"/>
  <c r="C341" i="65"/>
  <c r="F340" i="65"/>
  <c r="E340" i="65"/>
  <c r="D340" i="65"/>
  <c r="D339" i="65" s="1"/>
  <c r="C340" i="65"/>
  <c r="C339" i="65" s="1"/>
  <c r="F339" i="65"/>
  <c r="E339" i="65"/>
  <c r="F330" i="65"/>
  <c r="E330" i="65"/>
  <c r="D330" i="65"/>
  <c r="C330" i="65"/>
  <c r="F325" i="65"/>
  <c r="F335" i="65" s="1"/>
  <c r="F317" i="65" s="1"/>
  <c r="E325" i="65"/>
  <c r="E335" i="65" s="1"/>
  <c r="E317" i="65" s="1"/>
  <c r="D325" i="65"/>
  <c r="D335" i="65" s="1"/>
  <c r="D317" i="65" s="1"/>
  <c r="C325" i="65"/>
  <c r="C335" i="65" s="1"/>
  <c r="C317" i="65" s="1"/>
  <c r="C318" i="65" s="1"/>
  <c r="F319" i="65"/>
  <c r="E319" i="65"/>
  <c r="D319" i="65"/>
  <c r="F304" i="65"/>
  <c r="E304" i="65"/>
  <c r="D304" i="65"/>
  <c r="C304" i="65"/>
  <c r="F299" i="65"/>
  <c r="F309" i="65" s="1"/>
  <c r="F291" i="65" s="1"/>
  <c r="F294" i="65" s="1"/>
  <c r="E299" i="65"/>
  <c r="E309" i="65" s="1"/>
  <c r="E291" i="65" s="1"/>
  <c r="D299" i="65"/>
  <c r="D309" i="65" s="1"/>
  <c r="D291" i="65" s="1"/>
  <c r="C299" i="65"/>
  <c r="C309" i="65" s="1"/>
  <c r="C291" i="65" s="1"/>
  <c r="C292" i="65" s="1"/>
  <c r="F293" i="65"/>
  <c r="E293" i="65"/>
  <c r="D293" i="65"/>
  <c r="F277" i="65"/>
  <c r="E277" i="65"/>
  <c r="D277" i="65"/>
  <c r="C277" i="65"/>
  <c r="F272" i="65"/>
  <c r="F282" i="65" s="1"/>
  <c r="E272" i="65"/>
  <c r="E282" i="65" s="1"/>
  <c r="D272" i="65"/>
  <c r="D282" i="65" s="1"/>
  <c r="D264" i="65" s="1"/>
  <c r="D267" i="65" s="1"/>
  <c r="C272" i="65"/>
  <c r="C282" i="65" s="1"/>
  <c r="C264" i="65" s="1"/>
  <c r="F266" i="65"/>
  <c r="E266" i="65"/>
  <c r="D266" i="65"/>
  <c r="C265" i="65"/>
  <c r="F251" i="65"/>
  <c r="E251" i="65"/>
  <c r="D251" i="65"/>
  <c r="C251" i="65"/>
  <c r="F246" i="65"/>
  <c r="F256" i="65" s="1"/>
  <c r="F238" i="65" s="1"/>
  <c r="F241" i="65" s="1"/>
  <c r="E246" i="65"/>
  <c r="E256" i="65" s="1"/>
  <c r="E238" i="65" s="1"/>
  <c r="D246" i="65"/>
  <c r="D256" i="65" s="1"/>
  <c r="D238" i="65" s="1"/>
  <c r="C246" i="65"/>
  <c r="C256" i="65" s="1"/>
  <c r="C238" i="65" s="1"/>
  <c r="C239" i="65" s="1"/>
  <c r="F240" i="65"/>
  <c r="E240" i="65"/>
  <c r="D240" i="65"/>
  <c r="F226" i="65"/>
  <c r="E226" i="65"/>
  <c r="D226" i="65"/>
  <c r="D365" i="65" s="1"/>
  <c r="C226" i="65"/>
  <c r="F221" i="65"/>
  <c r="F231" i="65" s="1"/>
  <c r="F213" i="65" s="1"/>
  <c r="F216" i="65" s="1"/>
  <c r="E221" i="65"/>
  <c r="E231" i="65" s="1"/>
  <c r="E213" i="65" s="1"/>
  <c r="E216" i="65" s="1"/>
  <c r="D221" i="65"/>
  <c r="D231" i="65" s="1"/>
  <c r="D213" i="65" s="1"/>
  <c r="C221" i="65"/>
  <c r="F215" i="65"/>
  <c r="E215" i="65"/>
  <c r="D215" i="65"/>
  <c r="E214" i="65"/>
  <c r="F205" i="65"/>
  <c r="E205" i="65"/>
  <c r="E187" i="65" s="1"/>
  <c r="F200" i="65"/>
  <c r="F365" i="65" s="1"/>
  <c r="E200" i="65"/>
  <c r="C200" i="65"/>
  <c r="C365" i="65" s="1"/>
  <c r="F195" i="65"/>
  <c r="E195" i="65"/>
  <c r="D195" i="65"/>
  <c r="D205" i="65" s="1"/>
  <c r="D187" i="65" s="1"/>
  <c r="D188" i="65" s="1"/>
  <c r="D191" i="65" s="1"/>
  <c r="C195" i="65"/>
  <c r="C205" i="65" s="1"/>
  <c r="C187" i="65" s="1"/>
  <c r="C188" i="65" s="1"/>
  <c r="D190" i="65"/>
  <c r="F189" i="65"/>
  <c r="E189" i="65"/>
  <c r="D189" i="65"/>
  <c r="F187" i="65"/>
  <c r="E173" i="65"/>
  <c r="E170" i="65"/>
  <c r="F170" i="65" s="1"/>
  <c r="F173" i="65" s="1"/>
  <c r="F167" i="65"/>
  <c r="E167" i="65"/>
  <c r="D167" i="65"/>
  <c r="C167" i="65"/>
  <c r="F158" i="65"/>
  <c r="E158" i="65"/>
  <c r="D158" i="65"/>
  <c r="C158" i="65"/>
  <c r="F155" i="65"/>
  <c r="E155" i="65"/>
  <c r="D155" i="65"/>
  <c r="C155" i="65"/>
  <c r="F152" i="65"/>
  <c r="E152" i="65"/>
  <c r="D152" i="65"/>
  <c r="C152" i="65"/>
  <c r="F146" i="65"/>
  <c r="E146" i="65"/>
  <c r="D146" i="65"/>
  <c r="E137" i="65"/>
  <c r="D137" i="65"/>
  <c r="F136" i="65"/>
  <c r="F137" i="65" s="1"/>
  <c r="E136" i="65"/>
  <c r="D136" i="65"/>
  <c r="C136" i="65"/>
  <c r="C137" i="65" s="1"/>
  <c r="F109" i="65"/>
  <c r="E109" i="65"/>
  <c r="D109" i="65"/>
  <c r="F108" i="65"/>
  <c r="E108" i="65"/>
  <c r="E111" i="65" s="1"/>
  <c r="F107" i="65"/>
  <c r="F110" i="65" s="1"/>
  <c r="E107" i="65"/>
  <c r="E110" i="65" s="1"/>
  <c r="D107" i="65"/>
  <c r="D108" i="65" s="1"/>
  <c r="D111" i="65" s="1"/>
  <c r="C107" i="65"/>
  <c r="C108" i="65" s="1"/>
  <c r="F100" i="65"/>
  <c r="E100" i="65"/>
  <c r="F99" i="65"/>
  <c r="E99" i="65"/>
  <c r="D99" i="65"/>
  <c r="D100" i="65" s="1"/>
  <c r="C99" i="65"/>
  <c r="C100" i="65" s="1"/>
  <c r="F72" i="65"/>
  <c r="E72" i="65"/>
  <c r="D72" i="65"/>
  <c r="F71" i="65"/>
  <c r="F74" i="65" s="1"/>
  <c r="F70" i="65"/>
  <c r="F73" i="65" s="1"/>
  <c r="E70" i="65"/>
  <c r="E71" i="65" s="1"/>
  <c r="E74" i="65" s="1"/>
  <c r="D70" i="65"/>
  <c r="D71" i="65" s="1"/>
  <c r="C70" i="65"/>
  <c r="C71" i="65" s="1"/>
  <c r="F59" i="65"/>
  <c r="E59" i="65"/>
  <c r="E357" i="65" s="1"/>
  <c r="D59" i="65"/>
  <c r="D357" i="65" s="1"/>
  <c r="C59" i="65"/>
  <c r="C357" i="65" s="1"/>
  <c r="F56" i="65"/>
  <c r="E56" i="65"/>
  <c r="D56" i="65"/>
  <c r="C56" i="65"/>
  <c r="C62" i="65" s="1"/>
  <c r="F48" i="65"/>
  <c r="E48" i="65"/>
  <c r="E346" i="65" s="1"/>
  <c r="E345" i="65" s="1"/>
  <c r="D48" i="65"/>
  <c r="D346" i="65" s="1"/>
  <c r="D345" i="65" s="1"/>
  <c r="C48" i="65"/>
  <c r="C346" i="65" s="1"/>
  <c r="C345" i="65" s="1"/>
  <c r="C47" i="65"/>
  <c r="F44" i="65"/>
  <c r="E44" i="65"/>
  <c r="D44" i="65"/>
  <c r="C44" i="65"/>
  <c r="F41" i="65"/>
  <c r="E41" i="65"/>
  <c r="D41" i="65"/>
  <c r="C41" i="65"/>
  <c r="F35" i="65"/>
  <c r="E35" i="65"/>
  <c r="D35" i="65"/>
  <c r="F1050" i="64"/>
  <c r="E1050" i="64"/>
  <c r="D1050" i="64"/>
  <c r="C1050" i="64"/>
  <c r="F1048" i="64"/>
  <c r="E1048" i="64"/>
  <c r="D1048" i="64"/>
  <c r="C1048" i="64"/>
  <c r="F1043" i="64"/>
  <c r="E1043" i="64"/>
  <c r="D1043" i="64"/>
  <c r="C1043" i="64"/>
  <c r="F1042" i="64"/>
  <c r="E1042" i="64"/>
  <c r="D1042" i="64"/>
  <c r="C1042" i="64"/>
  <c r="F1041" i="64"/>
  <c r="E1041" i="64"/>
  <c r="D1041" i="64"/>
  <c r="C1041" i="64"/>
  <c r="D1040" i="64"/>
  <c r="C1040" i="64"/>
  <c r="F1039" i="64"/>
  <c r="E1039" i="64"/>
  <c r="D1039" i="64"/>
  <c r="C1039" i="64"/>
  <c r="F1038" i="64"/>
  <c r="E1038" i="64"/>
  <c r="D1038" i="64"/>
  <c r="D1037" i="64" s="1"/>
  <c r="C1038" i="64"/>
  <c r="C1037" i="64" s="1"/>
  <c r="F1037" i="64"/>
  <c r="E1037" i="64"/>
  <c r="F1036" i="64"/>
  <c r="E1036" i="64"/>
  <c r="D1036" i="64"/>
  <c r="D1034" i="64" s="1"/>
  <c r="C1036" i="64"/>
  <c r="C1034" i="64" s="1"/>
  <c r="F1035" i="64"/>
  <c r="F1034" i="64" s="1"/>
  <c r="E1035" i="64"/>
  <c r="E1034" i="64" s="1"/>
  <c r="D1035" i="64"/>
  <c r="C1035" i="64"/>
  <c r="F1033" i="64"/>
  <c r="E1033" i="64"/>
  <c r="D1033" i="64"/>
  <c r="C1033" i="64"/>
  <c r="F1032" i="64"/>
  <c r="E1032" i="64"/>
  <c r="D1032" i="64"/>
  <c r="D1031" i="64" s="1"/>
  <c r="C1032" i="64"/>
  <c r="C1031" i="64" s="1"/>
  <c r="F1031" i="64"/>
  <c r="E1031" i="64"/>
  <c r="F1030" i="64"/>
  <c r="E1030" i="64"/>
  <c r="D1030" i="64"/>
  <c r="C1030" i="64"/>
  <c r="C1028" i="64" s="1"/>
  <c r="C1029" i="64"/>
  <c r="F1027" i="64"/>
  <c r="E1027" i="64"/>
  <c r="D1027" i="64"/>
  <c r="C1027" i="64"/>
  <c r="F1026" i="64"/>
  <c r="E1026" i="64"/>
  <c r="D1026" i="64"/>
  <c r="D1025" i="64" s="1"/>
  <c r="C1026" i="64"/>
  <c r="C1025" i="64" s="1"/>
  <c r="F1025" i="64"/>
  <c r="E1025" i="64"/>
  <c r="F1024" i="64"/>
  <c r="E1024" i="64"/>
  <c r="D1024" i="64"/>
  <c r="C1024" i="64"/>
  <c r="F1023" i="64"/>
  <c r="F1022" i="64" s="1"/>
  <c r="D1023" i="64"/>
  <c r="D1022" i="64" s="1"/>
  <c r="C1023" i="64"/>
  <c r="E1022" i="64"/>
  <c r="C1022" i="64"/>
  <c r="F1019" i="64"/>
  <c r="E1019" i="64"/>
  <c r="F1014" i="64"/>
  <c r="F1009" i="64"/>
  <c r="E1009" i="64"/>
  <c r="D1009" i="64"/>
  <c r="D1019" i="64" s="1"/>
  <c r="C1009" i="64"/>
  <c r="C1019" i="64" s="1"/>
  <c r="F1005" i="64"/>
  <c r="E1005" i="64"/>
  <c r="D1005" i="64"/>
  <c r="F1004" i="64"/>
  <c r="E1004" i="64"/>
  <c r="D1004" i="64"/>
  <c r="F1003" i="64"/>
  <c r="E1003" i="64"/>
  <c r="D1003" i="64"/>
  <c r="F989" i="64"/>
  <c r="E989" i="64"/>
  <c r="D989" i="64"/>
  <c r="C989" i="64"/>
  <c r="F984" i="64"/>
  <c r="F994" i="64" s="1"/>
  <c r="E984" i="64"/>
  <c r="D984" i="64"/>
  <c r="C984" i="64"/>
  <c r="C994" i="64" s="1"/>
  <c r="D980" i="64"/>
  <c r="F979" i="64"/>
  <c r="E979" i="64"/>
  <c r="D979" i="64"/>
  <c r="F978" i="64"/>
  <c r="E978" i="64"/>
  <c r="D978" i="64"/>
  <c r="F977" i="64"/>
  <c r="E977" i="64"/>
  <c r="E980" i="64" s="1"/>
  <c r="D977" i="64"/>
  <c r="C977" i="64"/>
  <c r="F964" i="64"/>
  <c r="E964" i="64"/>
  <c r="D964" i="64"/>
  <c r="C964" i="64"/>
  <c r="F959" i="64"/>
  <c r="E959" i="64"/>
  <c r="E969" i="64" s="1"/>
  <c r="D959" i="64"/>
  <c r="D969" i="64" s="1"/>
  <c r="C959" i="64"/>
  <c r="C969" i="64" s="1"/>
  <c r="F955" i="64"/>
  <c r="E955" i="64"/>
  <c r="F954" i="64"/>
  <c r="E954" i="64"/>
  <c r="F953" i="64"/>
  <c r="E953" i="64"/>
  <c r="D953" i="64"/>
  <c r="F952" i="64"/>
  <c r="E952" i="64"/>
  <c r="D952" i="64"/>
  <c r="F939" i="64"/>
  <c r="E939" i="64"/>
  <c r="D939" i="64"/>
  <c r="C939" i="64"/>
  <c r="F934" i="64"/>
  <c r="F944" i="64" s="1"/>
  <c r="E934" i="64"/>
  <c r="E944" i="64" s="1"/>
  <c r="D934" i="64"/>
  <c r="D944" i="64" s="1"/>
  <c r="C934" i="64"/>
  <c r="C944" i="64" s="1"/>
  <c r="C926" i="64" s="1"/>
  <c r="F929" i="64"/>
  <c r="E929" i="64"/>
  <c r="F928" i="64"/>
  <c r="E928" i="64"/>
  <c r="D928" i="64"/>
  <c r="F927" i="64"/>
  <c r="F930" i="64" s="1"/>
  <c r="E927" i="64"/>
  <c r="E930" i="64" s="1"/>
  <c r="D927" i="64"/>
  <c r="F918" i="64"/>
  <c r="F913" i="64"/>
  <c r="E913" i="64"/>
  <c r="D913" i="64"/>
  <c r="F908" i="64"/>
  <c r="E908" i="64"/>
  <c r="E918" i="64" s="1"/>
  <c r="D908" i="64"/>
  <c r="D918" i="64" s="1"/>
  <c r="C908" i="64"/>
  <c r="C918" i="64" s="1"/>
  <c r="F903" i="64"/>
  <c r="E903" i="64"/>
  <c r="D903" i="64"/>
  <c r="F902" i="64"/>
  <c r="E902" i="64"/>
  <c r="D902" i="64"/>
  <c r="F901" i="64"/>
  <c r="F904" i="64" s="1"/>
  <c r="E901" i="64"/>
  <c r="E904" i="64" s="1"/>
  <c r="D901" i="64"/>
  <c r="D904" i="64" s="1"/>
  <c r="C901" i="64"/>
  <c r="E893" i="64"/>
  <c r="E875" i="64" s="1"/>
  <c r="E876" i="64" s="1"/>
  <c r="E879" i="64" s="1"/>
  <c r="F888" i="64"/>
  <c r="E888" i="64"/>
  <c r="D888" i="64"/>
  <c r="C888" i="64"/>
  <c r="F883" i="64"/>
  <c r="F893" i="64" s="1"/>
  <c r="F875" i="64" s="1"/>
  <c r="E883" i="64"/>
  <c r="D883" i="64"/>
  <c r="D893" i="64" s="1"/>
  <c r="C883" i="64"/>
  <c r="C893" i="64" s="1"/>
  <c r="D878" i="64"/>
  <c r="F877" i="64"/>
  <c r="E877" i="64"/>
  <c r="D877" i="64"/>
  <c r="D876" i="64"/>
  <c r="C876" i="64"/>
  <c r="F863" i="64"/>
  <c r="E863" i="64"/>
  <c r="D863" i="64"/>
  <c r="C863" i="64"/>
  <c r="F858" i="64"/>
  <c r="F868" i="64" s="1"/>
  <c r="E858" i="64"/>
  <c r="E868" i="64" s="1"/>
  <c r="E850" i="64" s="1"/>
  <c r="D858" i="64"/>
  <c r="D868" i="64" s="1"/>
  <c r="D850" i="64" s="1"/>
  <c r="C858" i="64"/>
  <c r="C868" i="64" s="1"/>
  <c r="F852" i="64"/>
  <c r="E852" i="64"/>
  <c r="D852" i="64"/>
  <c r="F851" i="64"/>
  <c r="E851" i="64"/>
  <c r="C851" i="64"/>
  <c r="F838" i="64"/>
  <c r="E838" i="64"/>
  <c r="D838" i="64"/>
  <c r="C838" i="64"/>
  <c r="F833" i="64"/>
  <c r="F843" i="64" s="1"/>
  <c r="E833" i="64"/>
  <c r="E843" i="64" s="1"/>
  <c r="E825" i="64" s="1"/>
  <c r="D833" i="64"/>
  <c r="D843" i="64" s="1"/>
  <c r="D825" i="64" s="1"/>
  <c r="C833" i="64"/>
  <c r="C843" i="64" s="1"/>
  <c r="C825" i="64" s="1"/>
  <c r="C826" i="64" s="1"/>
  <c r="F827" i="64"/>
  <c r="E827" i="64"/>
  <c r="D827" i="64"/>
  <c r="F826" i="64"/>
  <c r="F813" i="64"/>
  <c r="E813" i="64"/>
  <c r="D813" i="64"/>
  <c r="C813" i="64"/>
  <c r="F808" i="64"/>
  <c r="F818" i="64" s="1"/>
  <c r="E808" i="64"/>
  <c r="E818" i="64" s="1"/>
  <c r="E800" i="64" s="1"/>
  <c r="D808" i="64"/>
  <c r="C808" i="64"/>
  <c r="C818" i="64" s="1"/>
  <c r="C800" i="64" s="1"/>
  <c r="C801" i="64" s="1"/>
  <c r="F803" i="64"/>
  <c r="F802" i="64"/>
  <c r="E802" i="64"/>
  <c r="D802" i="64"/>
  <c r="F801" i="64"/>
  <c r="F804" i="64" s="1"/>
  <c r="E801" i="64"/>
  <c r="F788" i="64"/>
  <c r="E788" i="64"/>
  <c r="D788" i="64"/>
  <c r="C788" i="64"/>
  <c r="F783" i="64"/>
  <c r="F793" i="64" s="1"/>
  <c r="F775" i="64" s="1"/>
  <c r="E783" i="64"/>
  <c r="E793" i="64" s="1"/>
  <c r="E775" i="64" s="1"/>
  <c r="D783" i="64"/>
  <c r="D793" i="64" s="1"/>
  <c r="D775" i="64" s="1"/>
  <c r="C783" i="64"/>
  <c r="C793" i="64" s="1"/>
  <c r="C775" i="64" s="1"/>
  <c r="C776" i="64" s="1"/>
  <c r="F777" i="64"/>
  <c r="E777" i="64"/>
  <c r="D777" i="64"/>
  <c r="F763" i="64"/>
  <c r="E763" i="64"/>
  <c r="D763" i="64"/>
  <c r="F758" i="64"/>
  <c r="F768" i="64" s="1"/>
  <c r="E758" i="64"/>
  <c r="E768" i="64" s="1"/>
  <c r="D758" i="64"/>
  <c r="C758" i="64"/>
  <c r="F753" i="64"/>
  <c r="E753" i="64"/>
  <c r="D753" i="64"/>
  <c r="F752" i="64"/>
  <c r="E752" i="64"/>
  <c r="D752" i="64"/>
  <c r="F751" i="64"/>
  <c r="F754" i="64" s="1"/>
  <c r="E751" i="64"/>
  <c r="D751" i="64"/>
  <c r="D754" i="64" s="1"/>
  <c r="F743" i="64"/>
  <c r="F738" i="64"/>
  <c r="E738" i="64"/>
  <c r="D738" i="64"/>
  <c r="C738" i="64"/>
  <c r="F733" i="64"/>
  <c r="E733" i="64"/>
  <c r="E743" i="64" s="1"/>
  <c r="D733" i="64"/>
  <c r="D743" i="64" s="1"/>
  <c r="C733" i="64"/>
  <c r="C743" i="64" s="1"/>
  <c r="C725" i="64" s="1"/>
  <c r="D728" i="64" s="1"/>
  <c r="F728" i="64"/>
  <c r="E728" i="64"/>
  <c r="F727" i="64"/>
  <c r="E727" i="64"/>
  <c r="D727" i="64"/>
  <c r="F726" i="64"/>
  <c r="F729" i="64" s="1"/>
  <c r="E726" i="64"/>
  <c r="D726" i="64"/>
  <c r="F713" i="64"/>
  <c r="E713" i="64"/>
  <c r="D713" i="64"/>
  <c r="C713" i="64"/>
  <c r="F708" i="64"/>
  <c r="F718" i="64" s="1"/>
  <c r="E708" i="64"/>
  <c r="D708" i="64"/>
  <c r="D718" i="64" s="1"/>
  <c r="C708" i="64"/>
  <c r="C718" i="64" s="1"/>
  <c r="C700" i="64" s="1"/>
  <c r="F703" i="64"/>
  <c r="E703" i="64"/>
  <c r="F702" i="64"/>
  <c r="E702" i="64"/>
  <c r="D702" i="64"/>
  <c r="F701" i="64"/>
  <c r="F704" i="64" s="1"/>
  <c r="E701" i="64"/>
  <c r="E704" i="64" s="1"/>
  <c r="D701" i="64"/>
  <c r="F688" i="64"/>
  <c r="E688" i="64"/>
  <c r="D688" i="64"/>
  <c r="C688" i="64"/>
  <c r="F683" i="64"/>
  <c r="F693" i="64" s="1"/>
  <c r="E683" i="64"/>
  <c r="E693" i="64" s="1"/>
  <c r="D683" i="64"/>
  <c r="D693" i="64" s="1"/>
  <c r="C683" i="64"/>
  <c r="C693" i="64" s="1"/>
  <c r="C675" i="64" s="1"/>
  <c r="F679" i="64"/>
  <c r="F678" i="64"/>
  <c r="E678" i="64"/>
  <c r="F677" i="64"/>
  <c r="E677" i="64"/>
  <c r="D677" i="64"/>
  <c r="F676" i="64"/>
  <c r="E676" i="64"/>
  <c r="E679" i="64" s="1"/>
  <c r="D676" i="64"/>
  <c r="F663" i="64"/>
  <c r="E663" i="64"/>
  <c r="D663" i="64"/>
  <c r="C663" i="64"/>
  <c r="F658" i="64"/>
  <c r="F668" i="64" s="1"/>
  <c r="F650" i="64" s="1"/>
  <c r="E658" i="64"/>
  <c r="E668" i="64" s="1"/>
  <c r="E650" i="64" s="1"/>
  <c r="D658" i="64"/>
  <c r="D668" i="64" s="1"/>
  <c r="C658" i="64"/>
  <c r="C668" i="64" s="1"/>
  <c r="D653" i="64"/>
  <c r="F652" i="64"/>
  <c r="E652" i="64"/>
  <c r="D652" i="64"/>
  <c r="D651" i="64"/>
  <c r="D654" i="64" s="1"/>
  <c r="C651" i="64"/>
  <c r="F638" i="64"/>
  <c r="E638" i="64"/>
  <c r="D638" i="64"/>
  <c r="C638" i="64"/>
  <c r="F633" i="64"/>
  <c r="F643" i="64" s="1"/>
  <c r="E633" i="64"/>
  <c r="E643" i="64" s="1"/>
  <c r="E625" i="64" s="1"/>
  <c r="E628" i="64" s="1"/>
  <c r="D633" i="64"/>
  <c r="D643" i="64" s="1"/>
  <c r="C633" i="64"/>
  <c r="F628" i="64"/>
  <c r="D628" i="64"/>
  <c r="F627" i="64"/>
  <c r="E627" i="64"/>
  <c r="D627" i="64"/>
  <c r="F626" i="64"/>
  <c r="E626" i="64"/>
  <c r="D626" i="64"/>
  <c r="D629" i="64" s="1"/>
  <c r="C626" i="64"/>
  <c r="F613" i="64"/>
  <c r="E613" i="64"/>
  <c r="D613" i="64"/>
  <c r="C613" i="64"/>
  <c r="F608" i="64"/>
  <c r="F600" i="64" s="1"/>
  <c r="F603" i="64" s="1"/>
  <c r="E608" i="64"/>
  <c r="D608" i="64"/>
  <c r="C608" i="64"/>
  <c r="D604" i="64"/>
  <c r="E603" i="64"/>
  <c r="D603" i="64"/>
  <c r="F602" i="64"/>
  <c r="E602" i="64"/>
  <c r="D602" i="64"/>
  <c r="E601" i="64"/>
  <c r="E604" i="64" s="1"/>
  <c r="D601" i="64"/>
  <c r="F588" i="64"/>
  <c r="E588" i="64"/>
  <c r="D588" i="64"/>
  <c r="C588" i="64"/>
  <c r="F583" i="64"/>
  <c r="F593" i="64" s="1"/>
  <c r="E583" i="64"/>
  <c r="D583" i="64"/>
  <c r="D593" i="64" s="1"/>
  <c r="D575" i="64" s="1"/>
  <c r="C583" i="64"/>
  <c r="C593" i="64" s="1"/>
  <c r="C575" i="64" s="1"/>
  <c r="C576" i="64" s="1"/>
  <c r="F577" i="64"/>
  <c r="E577" i="64"/>
  <c r="D577" i="64"/>
  <c r="F576" i="64"/>
  <c r="E568" i="64"/>
  <c r="F563" i="64"/>
  <c r="E563" i="64"/>
  <c r="D563" i="64"/>
  <c r="C563" i="64"/>
  <c r="F558" i="64"/>
  <c r="F568" i="64" s="1"/>
  <c r="E558" i="64"/>
  <c r="D558" i="64"/>
  <c r="D568" i="64" s="1"/>
  <c r="D550" i="64" s="1"/>
  <c r="D551" i="64" s="1"/>
  <c r="C558" i="64"/>
  <c r="C568" i="64" s="1"/>
  <c r="C550" i="64" s="1"/>
  <c r="C551" i="64" s="1"/>
  <c r="F552" i="64"/>
  <c r="E552" i="64"/>
  <c r="D552" i="64"/>
  <c r="F551" i="64"/>
  <c r="E550" i="64"/>
  <c r="E553" i="64" s="1"/>
  <c r="F538" i="64"/>
  <c r="E538" i="64"/>
  <c r="D538" i="64"/>
  <c r="C538" i="64"/>
  <c r="F533" i="64"/>
  <c r="F543" i="64" s="1"/>
  <c r="E533" i="64"/>
  <c r="E543" i="64" s="1"/>
  <c r="D533" i="64"/>
  <c r="D543" i="64" s="1"/>
  <c r="C533" i="64"/>
  <c r="C543" i="64" s="1"/>
  <c r="C525" i="64" s="1"/>
  <c r="E529" i="64"/>
  <c r="F528" i="64"/>
  <c r="E528" i="64"/>
  <c r="F527" i="64"/>
  <c r="E527" i="64"/>
  <c r="D527" i="64"/>
  <c r="F526" i="64"/>
  <c r="F529" i="64" s="1"/>
  <c r="E526" i="64"/>
  <c r="D526" i="64"/>
  <c r="F513" i="64"/>
  <c r="E513" i="64"/>
  <c r="D513" i="64"/>
  <c r="C513" i="64"/>
  <c r="F508" i="64"/>
  <c r="F518" i="64" s="1"/>
  <c r="F500" i="64" s="1"/>
  <c r="E508" i="64"/>
  <c r="E518" i="64" s="1"/>
  <c r="D508" i="64"/>
  <c r="D518" i="64" s="1"/>
  <c r="D500" i="64" s="1"/>
  <c r="C508" i="64"/>
  <c r="C518" i="64" s="1"/>
  <c r="C500" i="64" s="1"/>
  <c r="C501" i="64" s="1"/>
  <c r="F502" i="64"/>
  <c r="E502" i="64"/>
  <c r="D502" i="64"/>
  <c r="E500" i="64"/>
  <c r="F488" i="64"/>
  <c r="E488" i="64"/>
  <c r="C488" i="64"/>
  <c r="F483" i="64"/>
  <c r="F493" i="64" s="1"/>
  <c r="E483" i="64"/>
  <c r="E493" i="64" s="1"/>
  <c r="E475" i="64" s="1"/>
  <c r="E478" i="64" s="1"/>
  <c r="D483" i="64"/>
  <c r="D493" i="64" s="1"/>
  <c r="C483" i="64"/>
  <c r="C493" i="64" s="1"/>
  <c r="C475" i="64" s="1"/>
  <c r="F477" i="64"/>
  <c r="E477" i="64"/>
  <c r="D477" i="64"/>
  <c r="F476" i="64"/>
  <c r="D476" i="64"/>
  <c r="F463" i="64"/>
  <c r="E463" i="64"/>
  <c r="D463" i="64"/>
  <c r="C463" i="64"/>
  <c r="F458" i="64"/>
  <c r="E458" i="64"/>
  <c r="E468" i="64" s="1"/>
  <c r="D458" i="64"/>
  <c r="D468" i="64" s="1"/>
  <c r="D450" i="64" s="1"/>
  <c r="C458" i="64"/>
  <c r="C468" i="64" s="1"/>
  <c r="C450" i="64" s="1"/>
  <c r="C451" i="64" s="1"/>
  <c r="F454" i="64"/>
  <c r="F453" i="64"/>
  <c r="F452" i="64"/>
  <c r="E452" i="64"/>
  <c r="D452" i="64"/>
  <c r="F451" i="64"/>
  <c r="E451" i="64"/>
  <c r="F442" i="64"/>
  <c r="F437" i="64"/>
  <c r="E437" i="64"/>
  <c r="D437" i="64"/>
  <c r="C437" i="64"/>
  <c r="F432" i="64"/>
  <c r="E432" i="64"/>
  <c r="E442" i="64" s="1"/>
  <c r="E424" i="64" s="1"/>
  <c r="D432" i="64"/>
  <c r="D442" i="64" s="1"/>
  <c r="D424" i="64" s="1"/>
  <c r="D425" i="64" s="1"/>
  <c r="C432" i="64"/>
  <c r="C442" i="64" s="1"/>
  <c r="C424" i="64" s="1"/>
  <c r="F426" i="64"/>
  <c r="E426" i="64"/>
  <c r="D426" i="64"/>
  <c r="C425" i="64"/>
  <c r="F424" i="64"/>
  <c r="F411" i="64"/>
  <c r="E411" i="64"/>
  <c r="D411" i="64"/>
  <c r="C411" i="64"/>
  <c r="F406" i="64"/>
  <c r="F416" i="64" s="1"/>
  <c r="E406" i="64"/>
  <c r="E416" i="64" s="1"/>
  <c r="D406" i="64"/>
  <c r="D416" i="64" s="1"/>
  <c r="C406" i="64"/>
  <c r="C416" i="64" s="1"/>
  <c r="F401" i="64"/>
  <c r="E401" i="64"/>
  <c r="F400" i="64"/>
  <c r="E400" i="64"/>
  <c r="D400" i="64"/>
  <c r="F399" i="64"/>
  <c r="F402" i="64" s="1"/>
  <c r="E399" i="64"/>
  <c r="E402" i="64" s="1"/>
  <c r="D399" i="64"/>
  <c r="C398" i="64"/>
  <c r="C399" i="64" s="1"/>
  <c r="F391" i="64"/>
  <c r="F386" i="64"/>
  <c r="E386" i="64"/>
  <c r="D386" i="64"/>
  <c r="C386" i="64"/>
  <c r="F381" i="64"/>
  <c r="E381" i="64"/>
  <c r="E391" i="64" s="1"/>
  <c r="D381" i="64"/>
  <c r="D391" i="64" s="1"/>
  <c r="C381" i="64"/>
  <c r="F376" i="64"/>
  <c r="E376" i="64"/>
  <c r="F375" i="64"/>
  <c r="E375" i="64"/>
  <c r="D375" i="64"/>
  <c r="F374" i="64"/>
  <c r="F377" i="64" s="1"/>
  <c r="E374" i="64"/>
  <c r="D374" i="64"/>
  <c r="F361" i="64"/>
  <c r="E361" i="64"/>
  <c r="D361" i="64"/>
  <c r="C361" i="64"/>
  <c r="F356" i="64"/>
  <c r="F366" i="64" s="1"/>
  <c r="E356" i="64"/>
  <c r="E366" i="64" s="1"/>
  <c r="D356" i="64"/>
  <c r="C356" i="64"/>
  <c r="C366" i="64" s="1"/>
  <c r="C348" i="64" s="1"/>
  <c r="F351" i="64"/>
  <c r="E351" i="64"/>
  <c r="F350" i="64"/>
  <c r="E350" i="64"/>
  <c r="D350" i="64"/>
  <c r="F349" i="64"/>
  <c r="E349" i="64"/>
  <c r="E352" i="64" s="1"/>
  <c r="E336" i="64"/>
  <c r="D336" i="64"/>
  <c r="C336" i="64"/>
  <c r="F331" i="64"/>
  <c r="E331" i="64"/>
  <c r="E341" i="64" s="1"/>
  <c r="D331" i="64"/>
  <c r="C331" i="64"/>
  <c r="C341" i="64" s="1"/>
  <c r="C323" i="64" s="1"/>
  <c r="C324" i="64" s="1"/>
  <c r="F326" i="64"/>
  <c r="F325" i="64"/>
  <c r="E325" i="64"/>
  <c r="D325" i="64"/>
  <c r="E324" i="64"/>
  <c r="F323" i="64"/>
  <c r="F324" i="64" s="1"/>
  <c r="E311" i="64"/>
  <c r="D311" i="64"/>
  <c r="C311" i="64"/>
  <c r="F306" i="64"/>
  <c r="E306" i="64"/>
  <c r="D306" i="64"/>
  <c r="C306" i="64"/>
  <c r="F302" i="64"/>
  <c r="E302" i="64"/>
  <c r="D302" i="64"/>
  <c r="F300" i="64"/>
  <c r="E300" i="64"/>
  <c r="D300" i="64"/>
  <c r="D291" i="64"/>
  <c r="D273" i="64" s="1"/>
  <c r="G286" i="64"/>
  <c r="F286" i="64"/>
  <c r="E286" i="64"/>
  <c r="D286" i="64"/>
  <c r="C286" i="64"/>
  <c r="F281" i="64"/>
  <c r="F291" i="64" s="1"/>
  <c r="E281" i="64"/>
  <c r="E291" i="64" s="1"/>
  <c r="E273" i="64" s="1"/>
  <c r="E276" i="64" s="1"/>
  <c r="D281" i="64"/>
  <c r="C281" i="64"/>
  <c r="C291" i="64" s="1"/>
  <c r="C273" i="64" s="1"/>
  <c r="D276" i="64" s="1"/>
  <c r="F277" i="64"/>
  <c r="E277" i="64"/>
  <c r="D277" i="64"/>
  <c r="F275" i="64"/>
  <c r="E275" i="64"/>
  <c r="D275" i="64"/>
  <c r="F273" i="64"/>
  <c r="F266" i="64"/>
  <c r="F261" i="64"/>
  <c r="E261" i="64"/>
  <c r="D261" i="64"/>
  <c r="C261" i="64"/>
  <c r="F256" i="64"/>
  <c r="E256" i="64"/>
  <c r="E266" i="64" s="1"/>
  <c r="E248" i="64" s="1"/>
  <c r="D256" i="64"/>
  <c r="D266" i="64" s="1"/>
  <c r="C256" i="64"/>
  <c r="C266" i="64" s="1"/>
  <c r="C248" i="64" s="1"/>
  <c r="D251" i="64" s="1"/>
  <c r="F252" i="64"/>
  <c r="E252" i="64"/>
  <c r="D252" i="64"/>
  <c r="F251" i="64"/>
  <c r="E251" i="64"/>
  <c r="F250" i="64"/>
  <c r="E250" i="64"/>
  <c r="D250" i="64"/>
  <c r="F232" i="64"/>
  <c r="E232" i="64"/>
  <c r="D232" i="64"/>
  <c r="C232" i="64"/>
  <c r="F227" i="64"/>
  <c r="F237" i="64" s="1"/>
  <c r="F219" i="64" s="1"/>
  <c r="F222" i="64" s="1"/>
  <c r="E227" i="64"/>
  <c r="E237" i="64" s="1"/>
  <c r="E219" i="64" s="1"/>
  <c r="E222" i="64" s="1"/>
  <c r="D227" i="64"/>
  <c r="D237" i="64" s="1"/>
  <c r="D219" i="64" s="1"/>
  <c r="C227" i="64"/>
  <c r="C237" i="64" s="1"/>
  <c r="C219" i="64" s="1"/>
  <c r="D222" i="64" s="1"/>
  <c r="F223" i="64"/>
  <c r="E223" i="64"/>
  <c r="D223" i="64"/>
  <c r="F221" i="64"/>
  <c r="E221" i="64"/>
  <c r="D221" i="64"/>
  <c r="F204" i="64"/>
  <c r="E204" i="64"/>
  <c r="D204" i="64"/>
  <c r="D207" i="64" s="1"/>
  <c r="C204" i="64"/>
  <c r="F201" i="64"/>
  <c r="E201" i="64"/>
  <c r="D201" i="64"/>
  <c r="C201" i="64"/>
  <c r="C207" i="64" s="1"/>
  <c r="F192" i="64"/>
  <c r="E192" i="64"/>
  <c r="D192" i="64"/>
  <c r="C192" i="64"/>
  <c r="F189" i="64"/>
  <c r="E189" i="64"/>
  <c r="D189" i="64"/>
  <c r="F186" i="64"/>
  <c r="E186" i="64"/>
  <c r="D186" i="64"/>
  <c r="F180" i="64"/>
  <c r="E180" i="64"/>
  <c r="D180" i="64"/>
  <c r="F167" i="64"/>
  <c r="E167" i="64"/>
  <c r="D167" i="64"/>
  <c r="C167" i="64"/>
  <c r="C170" i="64" s="1"/>
  <c r="C171" i="64" s="1"/>
  <c r="F164" i="64"/>
  <c r="F170" i="64" s="1"/>
  <c r="E164" i="64"/>
  <c r="E170" i="64" s="1"/>
  <c r="D164" i="64"/>
  <c r="C164" i="64"/>
  <c r="F155" i="64"/>
  <c r="E155" i="64"/>
  <c r="D155" i="64"/>
  <c r="F152" i="64"/>
  <c r="E152" i="64"/>
  <c r="D152" i="64"/>
  <c r="F149" i="64"/>
  <c r="E149" i="64"/>
  <c r="D149" i="64"/>
  <c r="F143" i="64"/>
  <c r="E143" i="64"/>
  <c r="D143" i="64"/>
  <c r="F133" i="64"/>
  <c r="E133" i="64"/>
  <c r="D133" i="64"/>
  <c r="C133" i="64"/>
  <c r="F107" i="64"/>
  <c r="F106" i="64"/>
  <c r="E106" i="64"/>
  <c r="D106" i="64"/>
  <c r="D105" i="64"/>
  <c r="D108" i="64" s="1"/>
  <c r="F104" i="64"/>
  <c r="F105" i="64" s="1"/>
  <c r="F108" i="64" s="1"/>
  <c r="E104" i="64"/>
  <c r="E105" i="64" s="1"/>
  <c r="E108" i="64" s="1"/>
  <c r="D104" i="64"/>
  <c r="D134" i="64" s="1"/>
  <c r="C104" i="64"/>
  <c r="C105" i="64" s="1"/>
  <c r="D97" i="64"/>
  <c r="F96" i="64"/>
  <c r="F67" i="64" s="1"/>
  <c r="E96" i="64"/>
  <c r="E97" i="64" s="1"/>
  <c r="D96" i="64"/>
  <c r="C96" i="64"/>
  <c r="C67" i="64" s="1"/>
  <c r="C68" i="64" s="1"/>
  <c r="E70" i="64"/>
  <c r="F69" i="64"/>
  <c r="E69" i="64"/>
  <c r="D69" i="64"/>
  <c r="E68" i="64"/>
  <c r="E67" i="64"/>
  <c r="D67" i="64"/>
  <c r="F56" i="64"/>
  <c r="F1040" i="64" s="1"/>
  <c r="E56" i="64"/>
  <c r="E1040" i="64" s="1"/>
  <c r="D56" i="64"/>
  <c r="F53" i="64"/>
  <c r="E53" i="64"/>
  <c r="D53" i="64"/>
  <c r="C53" i="64"/>
  <c r="C59" i="64" s="1"/>
  <c r="F45" i="64"/>
  <c r="F1029" i="64" s="1"/>
  <c r="F1028" i="64" s="1"/>
  <c r="E45" i="64"/>
  <c r="E1029" i="64" s="1"/>
  <c r="E1028" i="64" s="1"/>
  <c r="D45" i="64"/>
  <c r="D1029" i="64" s="1"/>
  <c r="D1028" i="64" s="1"/>
  <c r="E44" i="64"/>
  <c r="C44" i="64"/>
  <c r="F41" i="64"/>
  <c r="E41" i="64"/>
  <c r="D41" i="64"/>
  <c r="C41" i="64"/>
  <c r="F38" i="64"/>
  <c r="E38" i="64"/>
  <c r="D38" i="64"/>
  <c r="C38" i="64"/>
  <c r="F32" i="64"/>
  <c r="E32" i="64"/>
  <c r="D32" i="64"/>
  <c r="E196" i="63"/>
  <c r="D196" i="63"/>
  <c r="C196" i="63"/>
  <c r="B196" i="63"/>
  <c r="E195" i="63"/>
  <c r="D195" i="63"/>
  <c r="C195" i="63"/>
  <c r="B195" i="63"/>
  <c r="E193" i="63"/>
  <c r="E191" i="63" s="1"/>
  <c r="D193" i="63"/>
  <c r="D191" i="63" s="1"/>
  <c r="C193" i="63"/>
  <c r="B193" i="63"/>
  <c r="B191" i="63" s="1"/>
  <c r="C191" i="63"/>
  <c r="E190" i="63"/>
  <c r="D190" i="63"/>
  <c r="C190" i="63"/>
  <c r="B190" i="63"/>
  <c r="B188" i="63" s="1"/>
  <c r="E189" i="63"/>
  <c r="D189" i="63"/>
  <c r="D188" i="63" s="1"/>
  <c r="E188" i="63"/>
  <c r="C188" i="63"/>
  <c r="E187" i="63"/>
  <c r="D187" i="63"/>
  <c r="C187" i="63"/>
  <c r="B187" i="63"/>
  <c r="E186" i="63"/>
  <c r="D186" i="63"/>
  <c r="C186" i="63"/>
  <c r="B186" i="63"/>
  <c r="E184" i="63"/>
  <c r="D184" i="63"/>
  <c r="C184" i="63"/>
  <c r="B184" i="63"/>
  <c r="E183" i="63"/>
  <c r="D183" i="63"/>
  <c r="C183" i="63"/>
  <c r="B183" i="63"/>
  <c r="E182" i="63"/>
  <c r="E181" i="63"/>
  <c r="D181" i="63"/>
  <c r="C181" i="63"/>
  <c r="B181" i="63"/>
  <c r="E180" i="63"/>
  <c r="D180" i="63"/>
  <c r="C180" i="63"/>
  <c r="B180" i="63"/>
  <c r="E178" i="63"/>
  <c r="D178" i="63"/>
  <c r="C178" i="63"/>
  <c r="B178" i="63"/>
  <c r="B177" i="63"/>
  <c r="E176" i="63"/>
  <c r="E175" i="63"/>
  <c r="D175" i="63"/>
  <c r="C175" i="63"/>
  <c r="B175" i="63"/>
  <c r="E174" i="63"/>
  <c r="D174" i="63"/>
  <c r="C174" i="63"/>
  <c r="B174" i="63"/>
  <c r="E172" i="63"/>
  <c r="E170" i="63" s="1"/>
  <c r="D172" i="63"/>
  <c r="C172" i="63"/>
  <c r="B172" i="63"/>
  <c r="E171" i="63"/>
  <c r="D171" i="63"/>
  <c r="D170" i="63" s="1"/>
  <c r="C171" i="63"/>
  <c r="C170" i="63" s="1"/>
  <c r="B171" i="63"/>
  <c r="B170" i="63" s="1"/>
  <c r="E160" i="63"/>
  <c r="D160" i="63"/>
  <c r="C160" i="63"/>
  <c r="B160" i="63"/>
  <c r="E155" i="63"/>
  <c r="E165" i="63" s="1"/>
  <c r="D155" i="63"/>
  <c r="D165" i="63" s="1"/>
  <c r="C155" i="63"/>
  <c r="C165" i="63" s="1"/>
  <c r="B155" i="63"/>
  <c r="B165" i="63" s="1"/>
  <c r="E133" i="63"/>
  <c r="D133" i="63"/>
  <c r="D136" i="63" s="1"/>
  <c r="C133" i="63"/>
  <c r="B133" i="63"/>
  <c r="B136" i="63" s="1"/>
  <c r="B137" i="63" s="1"/>
  <c r="E130" i="63"/>
  <c r="E136" i="63" s="1"/>
  <c r="E137" i="63" s="1"/>
  <c r="D130" i="63"/>
  <c r="C130" i="63"/>
  <c r="B130" i="63"/>
  <c r="E127" i="63"/>
  <c r="D127" i="63"/>
  <c r="C127" i="63"/>
  <c r="B127" i="63"/>
  <c r="E124" i="63"/>
  <c r="D124" i="63"/>
  <c r="C124" i="63"/>
  <c r="B124" i="63"/>
  <c r="E122" i="63"/>
  <c r="E177" i="63" s="1"/>
  <c r="D122" i="63"/>
  <c r="D177" i="63" s="1"/>
  <c r="C122" i="63"/>
  <c r="C177" i="63" s="1"/>
  <c r="E121" i="63"/>
  <c r="E107" i="63" s="1"/>
  <c r="D121" i="63"/>
  <c r="D107" i="63" s="1"/>
  <c r="B121" i="63"/>
  <c r="E118" i="63"/>
  <c r="D118" i="63"/>
  <c r="C118" i="63"/>
  <c r="B118" i="63"/>
  <c r="E115" i="63"/>
  <c r="D115" i="63"/>
  <c r="C115" i="63"/>
  <c r="B115" i="63"/>
  <c r="B107" i="63"/>
  <c r="E95" i="63"/>
  <c r="E98" i="63" s="1"/>
  <c r="D95" i="63"/>
  <c r="D98" i="63" s="1"/>
  <c r="C95" i="63"/>
  <c r="C98" i="63" s="1"/>
  <c r="B95" i="63"/>
  <c r="B98" i="63" s="1"/>
  <c r="E92" i="63"/>
  <c r="D92" i="63"/>
  <c r="C92" i="63"/>
  <c r="B92" i="63"/>
  <c r="E89" i="63"/>
  <c r="D89" i="63"/>
  <c r="C89" i="63"/>
  <c r="B89" i="63"/>
  <c r="E86" i="63"/>
  <c r="D86" i="63"/>
  <c r="C86" i="63"/>
  <c r="B86" i="63"/>
  <c r="E83" i="63"/>
  <c r="D83" i="63"/>
  <c r="C83" i="63"/>
  <c r="B83" i="63"/>
  <c r="E80" i="63"/>
  <c r="D80" i="63"/>
  <c r="C80" i="63"/>
  <c r="B80" i="63"/>
  <c r="E77" i="63"/>
  <c r="D77" i="63"/>
  <c r="C77" i="63"/>
  <c r="B77" i="63"/>
  <c r="E57" i="63"/>
  <c r="D57" i="63"/>
  <c r="D60" i="63" s="1"/>
  <c r="C57" i="63"/>
  <c r="C60" i="63" s="1"/>
  <c r="B57" i="63"/>
  <c r="E54" i="63"/>
  <c r="E60" i="63" s="1"/>
  <c r="D54" i="63"/>
  <c r="D185" i="63" s="1"/>
  <c r="C54" i="63"/>
  <c r="C185" i="63" s="1"/>
  <c r="B54" i="63"/>
  <c r="B60" i="63" s="1"/>
  <c r="E51" i="63"/>
  <c r="D51" i="63"/>
  <c r="D182" i="63" s="1"/>
  <c r="C51" i="63"/>
  <c r="C182" i="63" s="1"/>
  <c r="B51" i="63"/>
  <c r="B182" i="63" s="1"/>
  <c r="E48" i="63"/>
  <c r="E179" i="63" s="1"/>
  <c r="D48" i="63"/>
  <c r="D179" i="63" s="1"/>
  <c r="C48" i="63"/>
  <c r="C179" i="63" s="1"/>
  <c r="B48" i="63"/>
  <c r="B179" i="63" s="1"/>
  <c r="P45" i="63"/>
  <c r="M45" i="63"/>
  <c r="Q45" i="63" s="1"/>
  <c r="E45" i="63"/>
  <c r="D45" i="63"/>
  <c r="D176" i="63" s="1"/>
  <c r="C45" i="63"/>
  <c r="B45" i="63"/>
  <c r="B176" i="63" s="1"/>
  <c r="E42" i="63"/>
  <c r="E173" i="63" s="1"/>
  <c r="D42" i="63"/>
  <c r="D173" i="63" s="1"/>
  <c r="C42" i="63"/>
  <c r="C31" i="63" s="1"/>
  <c r="C32" i="63" s="1"/>
  <c r="B42" i="63"/>
  <c r="B173" i="63" s="1"/>
  <c r="P39" i="63"/>
  <c r="M39" i="63"/>
  <c r="Q39" i="63" s="1"/>
  <c r="E39" i="63"/>
  <c r="D39" i="63"/>
  <c r="C39" i="63"/>
  <c r="B39" i="63"/>
  <c r="B31" i="63" s="1"/>
  <c r="B32" i="63" s="1"/>
  <c r="Q34" i="63"/>
  <c r="P34" i="63"/>
  <c r="M34" i="63"/>
  <c r="M31" i="63"/>
  <c r="E31" i="63"/>
  <c r="E32" i="63" s="1"/>
  <c r="D31" i="63"/>
  <c r="D32" i="63" s="1"/>
  <c r="J30" i="63"/>
  <c r="P29" i="63"/>
  <c r="M29" i="63"/>
  <c r="Q29" i="63" s="1"/>
  <c r="F121" i="62"/>
  <c r="E121" i="62"/>
  <c r="D121" i="62"/>
  <c r="C121" i="62"/>
  <c r="F116" i="62"/>
  <c r="E116" i="62"/>
  <c r="D116" i="62"/>
  <c r="C116" i="62"/>
  <c r="F115" i="62"/>
  <c r="E115" i="62"/>
  <c r="D115" i="62"/>
  <c r="C115" i="62"/>
  <c r="F114" i="62"/>
  <c r="E114" i="62"/>
  <c r="D114" i="62"/>
  <c r="C114" i="62"/>
  <c r="C113" i="62"/>
  <c r="F112" i="62"/>
  <c r="E112" i="62"/>
  <c r="D112" i="62"/>
  <c r="C112" i="62"/>
  <c r="F111" i="62"/>
  <c r="E111" i="62"/>
  <c r="D111" i="62"/>
  <c r="C111" i="62"/>
  <c r="F110" i="62"/>
  <c r="E110" i="62"/>
  <c r="D110" i="62"/>
  <c r="C110" i="62"/>
  <c r="F109" i="62"/>
  <c r="E109" i="62"/>
  <c r="D109" i="62"/>
  <c r="C109" i="62"/>
  <c r="F108" i="62"/>
  <c r="E108" i="62"/>
  <c r="E107" i="62" s="1"/>
  <c r="D108" i="62"/>
  <c r="C108" i="62"/>
  <c r="F107" i="62"/>
  <c r="D107" i="62"/>
  <c r="C107" i="62"/>
  <c r="F106" i="62"/>
  <c r="E106" i="62"/>
  <c r="D106" i="62"/>
  <c r="C106" i="62"/>
  <c r="F105" i="62"/>
  <c r="F104" i="62" s="1"/>
  <c r="E105" i="62"/>
  <c r="D105" i="62"/>
  <c r="D104" i="62" s="1"/>
  <c r="D94" i="62" s="1"/>
  <c r="C105" i="62"/>
  <c r="C104" i="62" s="1"/>
  <c r="E104" i="62"/>
  <c r="F103" i="62"/>
  <c r="E103" i="62"/>
  <c r="D103" i="62"/>
  <c r="C103" i="62"/>
  <c r="F102" i="62"/>
  <c r="E102" i="62"/>
  <c r="D102" i="62"/>
  <c r="C102" i="62"/>
  <c r="F101" i="62"/>
  <c r="E101" i="62"/>
  <c r="D101" i="62"/>
  <c r="C101" i="62"/>
  <c r="F100" i="62"/>
  <c r="E100" i="62"/>
  <c r="D100" i="62"/>
  <c r="C100" i="62"/>
  <c r="F99" i="62"/>
  <c r="F98" i="62" s="1"/>
  <c r="E99" i="62"/>
  <c r="D99" i="62"/>
  <c r="C99" i="62"/>
  <c r="C98" i="62" s="1"/>
  <c r="E98" i="62"/>
  <c r="D98" i="62"/>
  <c r="F97" i="62"/>
  <c r="E97" i="62"/>
  <c r="D97" i="62"/>
  <c r="C97" i="62"/>
  <c r="F96" i="62"/>
  <c r="E96" i="62"/>
  <c r="D96" i="62"/>
  <c r="C96" i="62"/>
  <c r="F95" i="62"/>
  <c r="E95" i="62"/>
  <c r="D95" i="62"/>
  <c r="C95" i="62"/>
  <c r="F86" i="62"/>
  <c r="E86" i="62"/>
  <c r="D86" i="62"/>
  <c r="C86" i="62"/>
  <c r="F76" i="62"/>
  <c r="F75" i="62"/>
  <c r="E75" i="62"/>
  <c r="D75" i="62"/>
  <c r="F74" i="62"/>
  <c r="D74" i="62"/>
  <c r="D77" i="62" s="1"/>
  <c r="C74" i="62"/>
  <c r="F73" i="62"/>
  <c r="E73" i="62"/>
  <c r="D73" i="62"/>
  <c r="F58" i="62"/>
  <c r="F113" i="62" s="1"/>
  <c r="E58" i="62"/>
  <c r="E113" i="62" s="1"/>
  <c r="D58" i="62"/>
  <c r="D113" i="62" s="1"/>
  <c r="C58" i="62"/>
  <c r="C61" i="62" s="1"/>
  <c r="F46" i="62"/>
  <c r="E46" i="62"/>
  <c r="D46" i="62"/>
  <c r="D61" i="62" s="1"/>
  <c r="C46" i="62"/>
  <c r="F43" i="62"/>
  <c r="E43" i="62"/>
  <c r="D43" i="62"/>
  <c r="C43" i="62"/>
  <c r="F40" i="62"/>
  <c r="E40" i="62"/>
  <c r="D40" i="62"/>
  <c r="C40" i="62"/>
  <c r="F34" i="62"/>
  <c r="E34" i="62"/>
  <c r="D34" i="62"/>
  <c r="F183" i="61"/>
  <c r="F182" i="61" s="1"/>
  <c r="E183" i="61"/>
  <c r="E182" i="61" s="1"/>
  <c r="D183" i="61"/>
  <c r="C183" i="61"/>
  <c r="D182" i="61"/>
  <c r="C182" i="61"/>
  <c r="F177" i="61"/>
  <c r="E177" i="61"/>
  <c r="D177" i="61"/>
  <c r="C177" i="61"/>
  <c r="F174" i="61"/>
  <c r="E174" i="61"/>
  <c r="D174" i="61"/>
  <c r="C174" i="61"/>
  <c r="F171" i="61"/>
  <c r="E171" i="61"/>
  <c r="D171" i="61"/>
  <c r="C171" i="61"/>
  <c r="F168" i="61"/>
  <c r="E168" i="61"/>
  <c r="D168" i="61"/>
  <c r="C168" i="61"/>
  <c r="F167" i="61"/>
  <c r="E167" i="61"/>
  <c r="D167" i="61"/>
  <c r="C167" i="61"/>
  <c r="F166" i="61"/>
  <c r="E166" i="61"/>
  <c r="D166" i="61"/>
  <c r="D165" i="61" s="1"/>
  <c r="C166" i="61"/>
  <c r="C165" i="61" s="1"/>
  <c r="F165" i="61"/>
  <c r="E165" i="61"/>
  <c r="F162" i="61"/>
  <c r="E162" i="61"/>
  <c r="D162" i="61"/>
  <c r="C162" i="61"/>
  <c r="F159" i="61"/>
  <c r="E159" i="61"/>
  <c r="D159" i="61"/>
  <c r="C159" i="61"/>
  <c r="F156" i="61"/>
  <c r="E156" i="61"/>
  <c r="D156" i="61"/>
  <c r="C156" i="61"/>
  <c r="D152" i="61"/>
  <c r="C147" i="61"/>
  <c r="F142" i="61"/>
  <c r="F152" i="61" s="1"/>
  <c r="E142" i="61"/>
  <c r="E152" i="61" s="1"/>
  <c r="D142" i="61"/>
  <c r="C142" i="61"/>
  <c r="C152" i="61" s="1"/>
  <c r="E127" i="61"/>
  <c r="D122" i="61"/>
  <c r="C122" i="61"/>
  <c r="F117" i="61"/>
  <c r="F127" i="61" s="1"/>
  <c r="E117" i="61"/>
  <c r="D117" i="61"/>
  <c r="D127" i="61" s="1"/>
  <c r="C117" i="61"/>
  <c r="C127" i="61" s="1"/>
  <c r="C101" i="61"/>
  <c r="D96" i="61"/>
  <c r="C96" i="61"/>
  <c r="F91" i="61"/>
  <c r="F101" i="61" s="1"/>
  <c r="E91" i="61"/>
  <c r="E101" i="61" s="1"/>
  <c r="D91" i="61"/>
  <c r="D101" i="61" s="1"/>
  <c r="D154" i="61" s="1"/>
  <c r="D155" i="61" s="1"/>
  <c r="D187" i="61" s="1"/>
  <c r="C91" i="61"/>
  <c r="E75" i="61"/>
  <c r="D75" i="61"/>
  <c r="D70" i="61"/>
  <c r="C70" i="61"/>
  <c r="F65" i="61"/>
  <c r="F75" i="61" s="1"/>
  <c r="E65" i="61"/>
  <c r="D65" i="61"/>
  <c r="C65" i="61"/>
  <c r="C75" i="61" s="1"/>
  <c r="F48" i="61"/>
  <c r="F154" i="61" s="1"/>
  <c r="F155" i="61" s="1"/>
  <c r="F187" i="61" s="1"/>
  <c r="E48" i="61"/>
  <c r="E154" i="61" s="1"/>
  <c r="E155" i="61" s="1"/>
  <c r="E187" i="61" s="1"/>
  <c r="D48" i="61"/>
  <c r="D23" i="61" s="1"/>
  <c r="C48" i="61"/>
  <c r="C23" i="61" s="1"/>
  <c r="F38" i="61"/>
  <c r="E38" i="61"/>
  <c r="D38" i="61"/>
  <c r="F23" i="61"/>
  <c r="E23" i="61"/>
  <c r="F1020" i="64" l="1"/>
  <c r="E298" i="64"/>
  <c r="C1020" i="64"/>
  <c r="D301" i="64"/>
  <c r="C32" i="62"/>
  <c r="C62" i="62"/>
  <c r="D69" i="63"/>
  <c r="D99" i="63"/>
  <c r="E169" i="63"/>
  <c r="E201" i="63" s="1"/>
  <c r="E188" i="65"/>
  <c r="E191" i="65" s="1"/>
  <c r="E190" i="65"/>
  <c r="E168" i="63"/>
  <c r="E61" i="63"/>
  <c r="E69" i="63"/>
  <c r="E99" i="63" s="1"/>
  <c r="B147" i="63"/>
  <c r="B148" i="63" s="1"/>
  <c r="B166" i="63"/>
  <c r="B169" i="63"/>
  <c r="D776" i="64"/>
  <c r="D779" i="64" s="1"/>
  <c r="D778" i="64"/>
  <c r="F876" i="64"/>
  <c r="F879" i="64" s="1"/>
  <c r="F878" i="64"/>
  <c r="C927" i="64"/>
  <c r="D929" i="64"/>
  <c r="C94" i="62"/>
  <c r="E94" i="62"/>
  <c r="C147" i="63"/>
  <c r="C148" i="63" s="1"/>
  <c r="D501" i="64"/>
  <c r="D504" i="64" s="1"/>
  <c r="D503" i="64"/>
  <c r="E776" i="64"/>
  <c r="E779" i="64" s="1"/>
  <c r="E778" i="64"/>
  <c r="C33" i="65"/>
  <c r="C34" i="65" s="1"/>
  <c r="F144" i="65"/>
  <c r="F174" i="65"/>
  <c r="C61" i="63"/>
  <c r="D166" i="63"/>
  <c r="D147" i="63"/>
  <c r="D148" i="63" s="1"/>
  <c r="D169" i="63"/>
  <c r="E141" i="64"/>
  <c r="E171" i="64"/>
  <c r="E425" i="64"/>
  <c r="E428" i="64" s="1"/>
  <c r="E427" i="64"/>
  <c r="D826" i="64"/>
  <c r="D829" i="64" s="1"/>
  <c r="D828" i="64"/>
  <c r="D61" i="63"/>
  <c r="D168" i="63"/>
  <c r="E166" i="63"/>
  <c r="E147" i="63"/>
  <c r="E148" i="63" s="1"/>
  <c r="D70" i="64"/>
  <c r="F171" i="64"/>
  <c r="F141" i="64"/>
  <c r="C676" i="64"/>
  <c r="D678" i="64"/>
  <c r="D32" i="62"/>
  <c r="F94" i="62"/>
  <c r="C30" i="64"/>
  <c r="C31" i="64" s="1"/>
  <c r="E651" i="64"/>
  <c r="E654" i="64" s="1"/>
  <c r="E653" i="64"/>
  <c r="D130" i="66"/>
  <c r="D133" i="66" s="1"/>
  <c r="D132" i="66"/>
  <c r="B168" i="63"/>
  <c r="B61" i="63"/>
  <c r="B69" i="63"/>
  <c r="B99" i="63" s="1"/>
  <c r="F68" i="64"/>
  <c r="F71" i="64" s="1"/>
  <c r="F70" i="64"/>
  <c r="C178" i="64"/>
  <c r="C179" i="64" s="1"/>
  <c r="F651" i="64"/>
  <c r="F654" i="64" s="1"/>
  <c r="F653" i="64"/>
  <c r="C69" i="63"/>
  <c r="C99" i="63"/>
  <c r="D137" i="63"/>
  <c r="E826" i="64"/>
  <c r="E829" i="64" s="1"/>
  <c r="F828" i="64"/>
  <c r="E828" i="64"/>
  <c r="F284" i="66"/>
  <c r="F286" i="66"/>
  <c r="E61" i="62"/>
  <c r="D76" i="62"/>
  <c r="D107" i="64"/>
  <c r="F134" i="64"/>
  <c r="D170" i="64"/>
  <c r="F327" i="64"/>
  <c r="F352" i="64"/>
  <c r="C349" i="64"/>
  <c r="D352" i="64" s="1"/>
  <c r="D351" i="64"/>
  <c r="E476" i="64"/>
  <c r="E479" i="64" s="1"/>
  <c r="D554" i="64"/>
  <c r="D576" i="64"/>
  <c r="D579" i="64" s="1"/>
  <c r="D578" i="64"/>
  <c r="D994" i="64"/>
  <c r="D214" i="65"/>
  <c r="E318" i="65"/>
  <c r="E320" i="65"/>
  <c r="D38" i="66"/>
  <c r="D68" i="66" s="1"/>
  <c r="D181" i="66"/>
  <c r="D184" i="66" s="1"/>
  <c r="D183" i="66"/>
  <c r="C66" i="68"/>
  <c r="C36" i="68"/>
  <c r="B66" i="68"/>
  <c r="B36" i="68"/>
  <c r="B37" i="68" s="1"/>
  <c r="C454" i="68"/>
  <c r="B346" i="79"/>
  <c r="G133" i="80"/>
  <c r="F176" i="67"/>
  <c r="F179" i="67" s="1"/>
  <c r="F178" i="67"/>
  <c r="E479" i="68"/>
  <c r="E361" i="68"/>
  <c r="C154" i="61"/>
  <c r="C155" i="61" s="1"/>
  <c r="C187" i="61" s="1"/>
  <c r="F61" i="62"/>
  <c r="E76" i="62"/>
  <c r="C121" i="63"/>
  <c r="C107" i="63" s="1"/>
  <c r="F44" i="64"/>
  <c r="F59" i="64" s="1"/>
  <c r="D68" i="64"/>
  <c r="D71" i="64" s="1"/>
  <c r="C97" i="64"/>
  <c r="E107" i="64"/>
  <c r="D341" i="64"/>
  <c r="D323" i="64" s="1"/>
  <c r="D366" i="64"/>
  <c r="E377" i="64"/>
  <c r="C391" i="64"/>
  <c r="C373" i="64" s="1"/>
  <c r="D401" i="64"/>
  <c r="F468" i="64"/>
  <c r="F479" i="64"/>
  <c r="E593" i="64"/>
  <c r="E575" i="64" s="1"/>
  <c r="F601" i="64"/>
  <c r="F604" i="64" s="1"/>
  <c r="C701" i="64"/>
  <c r="D704" i="64" s="1"/>
  <c r="D703" i="64"/>
  <c r="C726" i="64"/>
  <c r="E878" i="64"/>
  <c r="E994" i="64"/>
  <c r="F214" i="65"/>
  <c r="F217" i="65" s="1"/>
  <c r="E264" i="65"/>
  <c r="E181" i="66"/>
  <c r="E184" i="66" s="1"/>
  <c r="E183" i="66"/>
  <c r="E284" i="66"/>
  <c r="E287" i="66" s="1"/>
  <c r="E286" i="66"/>
  <c r="D479" i="68"/>
  <c r="F451" i="68" s="1"/>
  <c r="F472" i="68" s="1"/>
  <c r="D361" i="68"/>
  <c r="E59" i="69"/>
  <c r="E192" i="69"/>
  <c r="F56" i="69"/>
  <c r="C365" i="79"/>
  <c r="C398" i="79" s="1"/>
  <c r="C346" i="79"/>
  <c r="C349" i="79" s="1"/>
  <c r="D729" i="64"/>
  <c r="F264" i="65"/>
  <c r="D176" i="72"/>
  <c r="D146" i="72"/>
  <c r="F188" i="65"/>
  <c r="F191" i="65" s="1"/>
  <c r="F190" i="65"/>
  <c r="E74" i="62"/>
  <c r="B185" i="63"/>
  <c r="E207" i="64"/>
  <c r="D402" i="64"/>
  <c r="D427" i="64"/>
  <c r="E629" i="64"/>
  <c r="C643" i="64"/>
  <c r="E718" i="64"/>
  <c r="E729" i="64"/>
  <c r="F776" i="64"/>
  <c r="F778" i="64"/>
  <c r="D818" i="64"/>
  <c r="D800" i="64" s="1"/>
  <c r="D851" i="64"/>
  <c r="D854" i="64" s="1"/>
  <c r="D853" i="64"/>
  <c r="C951" i="64"/>
  <c r="F346" i="65"/>
  <c r="F345" i="65" s="1"/>
  <c r="F47" i="65"/>
  <c r="F62" i="65" s="1"/>
  <c r="F357" i="65"/>
  <c r="F111" i="65"/>
  <c r="D173" i="65"/>
  <c r="E259" i="66"/>
  <c r="F261" i="66"/>
  <c r="E261" i="66"/>
  <c r="C65" i="67"/>
  <c r="C35" i="67"/>
  <c r="C36" i="67" s="1"/>
  <c r="F226" i="67"/>
  <c r="C173" i="63"/>
  <c r="F97" i="64"/>
  <c r="F207" i="64"/>
  <c r="F276" i="64"/>
  <c r="F629" i="64"/>
  <c r="E754" i="64"/>
  <c r="F854" i="64"/>
  <c r="F853" i="64"/>
  <c r="E853" i="64"/>
  <c r="D879" i="64"/>
  <c r="D239" i="65"/>
  <c r="D242" i="65" s="1"/>
  <c r="D241" i="65"/>
  <c r="E130" i="66"/>
  <c r="E133" i="66" s="1"/>
  <c r="E132" i="66"/>
  <c r="D35" i="67"/>
  <c r="D73" i="67"/>
  <c r="D76" i="67" s="1"/>
  <c r="D75" i="67"/>
  <c r="C284" i="66"/>
  <c r="D287" i="66" s="1"/>
  <c r="D286" i="66"/>
  <c r="C134" i="64"/>
  <c r="F478" i="64"/>
  <c r="D553" i="64"/>
  <c r="D679" i="64"/>
  <c r="D768" i="64"/>
  <c r="E294" i="65"/>
  <c r="E292" i="65"/>
  <c r="D259" i="66"/>
  <c r="D262" i="66" s="1"/>
  <c r="E309" i="66"/>
  <c r="E312" i="66" s="1"/>
  <c r="E311" i="66"/>
  <c r="E35" i="67"/>
  <c r="E185" i="63"/>
  <c r="E59" i="64"/>
  <c r="F425" i="64"/>
  <c r="F428" i="64" s="1"/>
  <c r="F427" i="64"/>
  <c r="D428" i="64"/>
  <c r="F501" i="64"/>
  <c r="F503" i="64"/>
  <c r="F969" i="64"/>
  <c r="F980" i="64"/>
  <c r="F80" i="66"/>
  <c r="F82" i="66"/>
  <c r="D234" i="66"/>
  <c r="D237" i="66" s="1"/>
  <c r="D236" i="66"/>
  <c r="F309" i="66"/>
  <c r="F312" i="66" s="1"/>
  <c r="F311" i="66"/>
  <c r="F35" i="67"/>
  <c r="D201" i="67"/>
  <c r="D204" i="67" s="1"/>
  <c r="D203" i="67"/>
  <c r="D157" i="70"/>
  <c r="D160" i="70" s="1"/>
  <c r="D159" i="70"/>
  <c r="D178" i="64"/>
  <c r="D208" i="64"/>
  <c r="C173" i="65"/>
  <c r="D256" i="67"/>
  <c r="D259" i="67" s="1"/>
  <c r="E258" i="67"/>
  <c r="D258" i="67"/>
  <c r="D44" i="64"/>
  <c r="D59" i="64" s="1"/>
  <c r="E134" i="64"/>
  <c r="D451" i="64"/>
  <c r="D454" i="64" s="1"/>
  <c r="E453" i="64"/>
  <c r="D453" i="64"/>
  <c r="C476" i="64"/>
  <c r="D479" i="64" s="1"/>
  <c r="D478" i="64"/>
  <c r="E501" i="64"/>
  <c r="E504" i="64" s="1"/>
  <c r="E503" i="64"/>
  <c r="C526" i="64"/>
  <c r="D529" i="64" s="1"/>
  <c r="D528" i="64"/>
  <c r="E551" i="64"/>
  <c r="E554" i="64" s="1"/>
  <c r="F553" i="64"/>
  <c r="D930" i="64"/>
  <c r="D74" i="65"/>
  <c r="E144" i="65"/>
  <c r="F239" i="65"/>
  <c r="F292" i="65"/>
  <c r="F295" i="65" s="1"/>
  <c r="D318" i="65"/>
  <c r="D321" i="65" s="1"/>
  <c r="D320" i="65"/>
  <c r="C38" i="66"/>
  <c r="C39" i="66" s="1"/>
  <c r="D80" i="66"/>
  <c r="D83" i="66" s="1"/>
  <c r="D82" i="66"/>
  <c r="E211" i="66"/>
  <c r="D211" i="66"/>
  <c r="E234" i="66"/>
  <c r="E236" i="66"/>
  <c r="F234" i="66"/>
  <c r="F236" i="66"/>
  <c r="F153" i="67"/>
  <c r="F151" i="67"/>
  <c r="F154" i="67" s="1"/>
  <c r="E203" i="67"/>
  <c r="E201" i="67"/>
  <c r="E204" i="67" s="1"/>
  <c r="D47" i="65"/>
  <c r="D62" i="65" s="1"/>
  <c r="D172" i="66"/>
  <c r="D154" i="66" s="1"/>
  <c r="F198" i="66"/>
  <c r="F180" i="66" s="1"/>
  <c r="F212" i="66"/>
  <c r="F354" i="66"/>
  <c r="C151" i="67"/>
  <c r="D154" i="67" s="1"/>
  <c r="D153" i="67"/>
  <c r="E177" i="68"/>
  <c r="E147" i="68"/>
  <c r="D29" i="70"/>
  <c r="E47" i="65"/>
  <c r="E62" i="65"/>
  <c r="E338" i="65" s="1"/>
  <c r="C231" i="65"/>
  <c r="C213" i="65" s="1"/>
  <c r="C214" i="65" s="1"/>
  <c r="F130" i="66"/>
  <c r="F133" i="66" s="1"/>
  <c r="F132" i="66"/>
  <c r="E157" i="66"/>
  <c r="C193" i="67"/>
  <c r="C175" i="67" s="1"/>
  <c r="C176" i="67" s="1"/>
  <c r="C295" i="68"/>
  <c r="D73" i="65"/>
  <c r="E365" i="65"/>
  <c r="F38" i="66"/>
  <c r="F68" i="66" s="1"/>
  <c r="E122" i="66"/>
  <c r="D311" i="66"/>
  <c r="D178" i="67"/>
  <c r="C323" i="67"/>
  <c r="C305" i="67" s="1"/>
  <c r="C306" i="67" s="1"/>
  <c r="F332" i="67"/>
  <c r="F335" i="67" s="1"/>
  <c r="F334" i="67"/>
  <c r="C147" i="68"/>
  <c r="C177" i="68"/>
  <c r="D258" i="68"/>
  <c r="E73" i="65"/>
  <c r="D110" i="65"/>
  <c r="C337" i="65"/>
  <c r="C338" i="65"/>
  <c r="F122" i="66"/>
  <c r="D179" i="67"/>
  <c r="E179" i="67"/>
  <c r="C244" i="67"/>
  <c r="F65" i="70"/>
  <c r="F95" i="70"/>
  <c r="D265" i="65"/>
  <c r="D268" i="65" s="1"/>
  <c r="F318" i="65"/>
  <c r="F321" i="65" s="1"/>
  <c r="F320" i="65"/>
  <c r="D226" i="67"/>
  <c r="F258" i="67"/>
  <c r="F256" i="67"/>
  <c r="F259" i="67" s="1"/>
  <c r="E73" i="68"/>
  <c r="E261" i="68"/>
  <c r="E239" i="65"/>
  <c r="E242" i="65" s="1"/>
  <c r="E241" i="65"/>
  <c r="D292" i="65"/>
  <c r="D295" i="65" s="1"/>
  <c r="D294" i="65"/>
  <c r="E38" i="66"/>
  <c r="E80" i="66"/>
  <c r="E83" i="66" s="1"/>
  <c r="E82" i="66"/>
  <c r="F262" i="66"/>
  <c r="D312" i="66"/>
  <c r="C102" i="67"/>
  <c r="F203" i="67"/>
  <c r="F201" i="67"/>
  <c r="F204" i="67" s="1"/>
  <c r="E226" i="67"/>
  <c r="C427" i="68"/>
  <c r="C430" i="68" s="1"/>
  <c r="C429" i="68"/>
  <c r="D58" i="70"/>
  <c r="E72" i="67"/>
  <c r="D109" i="67"/>
  <c r="D139" i="67" s="1"/>
  <c r="F284" i="67"/>
  <c r="B110" i="68"/>
  <c r="B111" i="68" s="1"/>
  <c r="B140" i="68"/>
  <c r="D110" i="68"/>
  <c r="E222" i="68"/>
  <c r="D65" i="70"/>
  <c r="D95" i="70" s="1"/>
  <c r="C106" i="70"/>
  <c r="E203" i="70"/>
  <c r="E106" i="70"/>
  <c r="E159" i="70"/>
  <c r="E157" i="70"/>
  <c r="D30" i="72"/>
  <c r="D60" i="72" s="1"/>
  <c r="C97" i="72"/>
  <c r="C67" i="72"/>
  <c r="C68" i="72" s="1"/>
  <c r="E146" i="72"/>
  <c r="E327" i="75"/>
  <c r="E111" i="68"/>
  <c r="E140" i="68"/>
  <c r="D221" i="68"/>
  <c r="D296" i="68"/>
  <c r="D298" i="68"/>
  <c r="D325" i="68"/>
  <c r="C402" i="68"/>
  <c r="C405" i="68" s="1"/>
  <c r="D404" i="68"/>
  <c r="C404" i="68"/>
  <c r="E471" i="68"/>
  <c r="E451" i="68"/>
  <c r="F57" i="70"/>
  <c r="E65" i="70"/>
  <c r="E95" i="70" s="1"/>
  <c r="F107" i="70"/>
  <c r="F109" i="70"/>
  <c r="D203" i="70"/>
  <c r="D106" i="70"/>
  <c r="F203" i="70"/>
  <c r="C131" i="71"/>
  <c r="C152" i="71" s="1"/>
  <c r="F357" i="74"/>
  <c r="F61" i="74"/>
  <c r="E175" i="74"/>
  <c r="E173" i="74"/>
  <c r="E176" i="74" s="1"/>
  <c r="F329" i="75"/>
  <c r="F327" i="75"/>
  <c r="F330" i="75" s="1"/>
  <c r="C74" i="68"/>
  <c r="C77" i="68" s="1"/>
  <c r="C76" i="68"/>
  <c r="D147" i="68"/>
  <c r="C185" i="68"/>
  <c r="C188" i="68" s="1"/>
  <c r="C187" i="68"/>
  <c r="C214" i="68"/>
  <c r="E325" i="68"/>
  <c r="B374" i="68"/>
  <c r="C376" i="68"/>
  <c r="D427" i="68"/>
  <c r="D430" i="68" s="1"/>
  <c r="D429" i="68"/>
  <c r="C173" i="69"/>
  <c r="C197" i="69" s="1"/>
  <c r="C57" i="70"/>
  <c r="C203" i="70" s="1"/>
  <c r="D132" i="70"/>
  <c r="E134" i="70"/>
  <c r="D134" i="70"/>
  <c r="E29" i="71"/>
  <c r="F32" i="71" s="1"/>
  <c r="E31" i="71"/>
  <c r="C59" i="72"/>
  <c r="C105" i="73"/>
  <c r="C135" i="73" s="1"/>
  <c r="D241" i="73"/>
  <c r="D156" i="73"/>
  <c r="D173" i="74"/>
  <c r="D176" i="74" s="1"/>
  <c r="D175" i="74"/>
  <c r="D198" i="75"/>
  <c r="D196" i="75"/>
  <c r="D199" i="75" s="1"/>
  <c r="F196" i="75"/>
  <c r="F198" i="75"/>
  <c r="F75" i="67"/>
  <c r="E112" i="67"/>
  <c r="E153" i="67"/>
  <c r="D323" i="67"/>
  <c r="D305" i="67" s="1"/>
  <c r="D76" i="68"/>
  <c r="D185" i="68"/>
  <c r="D188" i="68" s="1"/>
  <c r="D187" i="68"/>
  <c r="D214" i="68"/>
  <c r="E402" i="68"/>
  <c r="E405" i="68" s="1"/>
  <c r="E404" i="68"/>
  <c r="E427" i="68"/>
  <c r="E430" i="68" s="1"/>
  <c r="E429" i="68"/>
  <c r="D59" i="69"/>
  <c r="E164" i="69"/>
  <c r="D173" i="69"/>
  <c r="F183" i="70"/>
  <c r="F186" i="70" s="1"/>
  <c r="F185" i="70"/>
  <c r="F31" i="71"/>
  <c r="E208" i="72"/>
  <c r="D105" i="73"/>
  <c r="D135" i="73" s="1"/>
  <c r="D332" i="67"/>
  <c r="D335" i="67" s="1"/>
  <c r="D334" i="67"/>
  <c r="D65" i="68"/>
  <c r="D471" i="68" s="1"/>
  <c r="D77" i="68"/>
  <c r="B147" i="68"/>
  <c r="B148" i="68" s="1"/>
  <c r="B177" i="68"/>
  <c r="C251" i="68"/>
  <c r="B288" i="68"/>
  <c r="B479" i="68"/>
  <c r="E173" i="69"/>
  <c r="F146" i="69"/>
  <c r="F164" i="69"/>
  <c r="D185" i="70"/>
  <c r="E185" i="70"/>
  <c r="D183" i="70"/>
  <c r="D186" i="70" s="1"/>
  <c r="D132" i="71"/>
  <c r="F188" i="72"/>
  <c r="F191" i="72" s="1"/>
  <c r="F190" i="72"/>
  <c r="F309" i="67"/>
  <c r="E335" i="67"/>
  <c r="E36" i="68"/>
  <c r="C103" i="68"/>
  <c r="C110" i="68"/>
  <c r="C140" i="68"/>
  <c r="E214" i="68"/>
  <c r="E184" i="68"/>
  <c r="C258" i="68"/>
  <c r="C479" i="68"/>
  <c r="F173" i="69"/>
  <c r="D29" i="71"/>
  <c r="D32" i="71" s="1"/>
  <c r="D31" i="71"/>
  <c r="E105" i="72"/>
  <c r="E108" i="72" s="1"/>
  <c r="E107" i="72"/>
  <c r="E134" i="72"/>
  <c r="E61" i="73"/>
  <c r="E31" i="73"/>
  <c r="E68" i="76"/>
  <c r="E98" i="76"/>
  <c r="E295" i="68"/>
  <c r="B361" i="68"/>
  <c r="D451" i="68"/>
  <c r="E28" i="70"/>
  <c r="E58" i="70" s="1"/>
  <c r="F157" i="70"/>
  <c r="F160" i="70" s="1"/>
  <c r="F159" i="70"/>
  <c r="D97" i="72"/>
  <c r="C32" i="74"/>
  <c r="C33" i="74" s="1"/>
  <c r="E151" i="74"/>
  <c r="C223" i="74"/>
  <c r="E335" i="74"/>
  <c r="F301" i="75"/>
  <c r="F304" i="75" s="1"/>
  <c r="F303" i="75"/>
  <c r="C370" i="76"/>
  <c r="C361" i="68"/>
  <c r="F132" i="71"/>
  <c r="F152" i="71" s="1"/>
  <c r="D68" i="72"/>
  <c r="D71" i="72" s="1"/>
  <c r="E70" i="72"/>
  <c r="D70" i="72"/>
  <c r="F60" i="73"/>
  <c r="D61" i="74"/>
  <c r="F173" i="74"/>
  <c r="F176" i="74" s="1"/>
  <c r="F175" i="74"/>
  <c r="E116" i="79"/>
  <c r="C158" i="79"/>
  <c r="C161" i="79" s="1"/>
  <c r="C160" i="79"/>
  <c r="E71" i="72"/>
  <c r="F68" i="72"/>
  <c r="F71" i="72" s="1"/>
  <c r="F70" i="72"/>
  <c r="C146" i="72"/>
  <c r="C147" i="72" s="1"/>
  <c r="C31" i="73"/>
  <c r="C32" i="73" s="1"/>
  <c r="C217" i="73"/>
  <c r="D70" i="74"/>
  <c r="D110" i="74"/>
  <c r="D165" i="74"/>
  <c r="D71" i="75"/>
  <c r="F68" i="75"/>
  <c r="E173" i="75"/>
  <c r="D173" i="75"/>
  <c r="D171" i="75"/>
  <c r="D174" i="75" s="1"/>
  <c r="C377" i="68"/>
  <c r="D75" i="71"/>
  <c r="D57" i="71" s="1"/>
  <c r="F97" i="72"/>
  <c r="C187" i="72"/>
  <c r="C208" i="72"/>
  <c r="D61" i="73"/>
  <c r="D31" i="73"/>
  <c r="D217" i="73" s="1"/>
  <c r="D150" i="73"/>
  <c r="F107" i="75"/>
  <c r="F105" i="75"/>
  <c r="E105" i="75"/>
  <c r="D105" i="76"/>
  <c r="D135" i="76"/>
  <c r="C197" i="76"/>
  <c r="C200" i="76" s="1"/>
  <c r="C221" i="68"/>
  <c r="F61" i="71"/>
  <c r="E60" i="71"/>
  <c r="D131" i="71"/>
  <c r="D152" i="71" s="1"/>
  <c r="F227" i="72"/>
  <c r="F59" i="72"/>
  <c r="C105" i="72"/>
  <c r="D108" i="72" s="1"/>
  <c r="D107" i="72"/>
  <c r="D208" i="72"/>
  <c r="F72" i="74"/>
  <c r="F99" i="74"/>
  <c r="C346" i="75"/>
  <c r="C222" i="75"/>
  <c r="E105" i="76"/>
  <c r="D196" i="77"/>
  <c r="D199" i="77" s="1"/>
  <c r="D198" i="77"/>
  <c r="E31" i="78"/>
  <c r="E33" i="78"/>
  <c r="E272" i="78"/>
  <c r="F60" i="71"/>
  <c r="E131" i="71"/>
  <c r="E152" i="71" s="1"/>
  <c r="C134" i="72"/>
  <c r="C241" i="73"/>
  <c r="C156" i="73"/>
  <c r="C218" i="73" s="1"/>
  <c r="C242" i="73" s="1"/>
  <c r="D218" i="73"/>
  <c r="E357" i="74"/>
  <c r="E61" i="74"/>
  <c r="E338" i="74" s="1"/>
  <c r="E196" i="75"/>
  <c r="E199" i="75" s="1"/>
  <c r="E198" i="75"/>
  <c r="F277" i="78"/>
  <c r="C69" i="74"/>
  <c r="C70" i="74" s="1"/>
  <c r="C136" i="74"/>
  <c r="F151" i="74"/>
  <c r="D104" i="75"/>
  <c r="E107" i="75" s="1"/>
  <c r="D134" i="75"/>
  <c r="D200" i="76"/>
  <c r="D199" i="76"/>
  <c r="B348" i="76"/>
  <c r="C335" i="76"/>
  <c r="C345" i="76" s="1"/>
  <c r="C327" i="76" s="1"/>
  <c r="E108" i="77"/>
  <c r="D301" i="77"/>
  <c r="D304" i="77" s="1"/>
  <c r="D303" i="77"/>
  <c r="C295" i="79"/>
  <c r="D136" i="74"/>
  <c r="E67" i="75"/>
  <c r="F70" i="75" s="1"/>
  <c r="C347" i="75"/>
  <c r="E304" i="75"/>
  <c r="E200" i="76"/>
  <c r="C348" i="76"/>
  <c r="E301" i="77"/>
  <c r="E304" i="77" s="1"/>
  <c r="E303" i="77"/>
  <c r="D39" i="79"/>
  <c r="D215" i="74"/>
  <c r="D197" i="74" s="1"/>
  <c r="F201" i="74"/>
  <c r="F322" i="74"/>
  <c r="F304" i="74" s="1"/>
  <c r="F134" i="75"/>
  <c r="E174" i="75"/>
  <c r="D239" i="75"/>
  <c r="E251" i="75"/>
  <c r="E254" i="75" s="1"/>
  <c r="E253" i="75"/>
  <c r="B60" i="76"/>
  <c r="D222" i="76"/>
  <c r="E59" i="77"/>
  <c r="E366" i="77"/>
  <c r="C172" i="78"/>
  <c r="C190" i="78"/>
  <c r="F146" i="72"/>
  <c r="E106" i="74"/>
  <c r="E136" i="74" s="1"/>
  <c r="F136" i="74"/>
  <c r="E165" i="74"/>
  <c r="D307" i="74"/>
  <c r="E134" i="75"/>
  <c r="E239" i="75"/>
  <c r="F251" i="75"/>
  <c r="F254" i="75" s="1"/>
  <c r="F253" i="75"/>
  <c r="C60" i="76"/>
  <c r="E348" i="76"/>
  <c r="E222" i="76"/>
  <c r="B269" i="76"/>
  <c r="D371" i="76"/>
  <c r="D370" i="76" s="1"/>
  <c r="D335" i="76"/>
  <c r="D345" i="76" s="1"/>
  <c r="D327" i="76" s="1"/>
  <c r="F56" i="77"/>
  <c r="B107" i="79"/>
  <c r="B77" i="79"/>
  <c r="B78" i="79" s="1"/>
  <c r="E268" i="79"/>
  <c r="E30" i="72"/>
  <c r="E60" i="72" s="1"/>
  <c r="C216" i="72"/>
  <c r="C215" i="72" s="1"/>
  <c r="E105" i="73"/>
  <c r="E135" i="73" s="1"/>
  <c r="C270" i="74"/>
  <c r="C338" i="74" s="1"/>
  <c r="F97" i="75"/>
  <c r="F188" i="75"/>
  <c r="F239" i="75"/>
  <c r="D60" i="76"/>
  <c r="D348" i="76" s="1"/>
  <c r="D367" i="76"/>
  <c r="E199" i="76"/>
  <c r="C269" i="76"/>
  <c r="E371" i="76"/>
  <c r="E370" i="76" s="1"/>
  <c r="E335" i="76"/>
  <c r="E345" i="76" s="1"/>
  <c r="E327" i="76" s="1"/>
  <c r="F105" i="73"/>
  <c r="F135" i="73" s="1"/>
  <c r="D344" i="75"/>
  <c r="D326" i="75" s="1"/>
  <c r="E329" i="75" s="1"/>
  <c r="E32" i="76"/>
  <c r="E61" i="76"/>
  <c r="D72" i="76"/>
  <c r="B367" i="76"/>
  <c r="E196" i="77"/>
  <c r="E199" i="77" s="1"/>
  <c r="E198" i="77"/>
  <c r="F196" i="77"/>
  <c r="F198" i="77"/>
  <c r="D221" i="77"/>
  <c r="D251" i="77"/>
  <c r="D254" i="77" s="1"/>
  <c r="D253" i="77"/>
  <c r="C272" i="78"/>
  <c r="C305" i="78" s="1"/>
  <c r="D68" i="79"/>
  <c r="D116" i="79"/>
  <c r="E295" i="79"/>
  <c r="D97" i="75"/>
  <c r="C134" i="75"/>
  <c r="E367" i="76"/>
  <c r="F174" i="77"/>
  <c r="D171" i="77"/>
  <c r="E173" i="77"/>
  <c r="D173" i="77"/>
  <c r="E221" i="77"/>
  <c r="E254" i="77"/>
  <c r="F251" i="77"/>
  <c r="F254" i="77" s="1"/>
  <c r="F253" i="77"/>
  <c r="D69" i="78"/>
  <c r="D72" i="78" s="1"/>
  <c r="D71" i="78"/>
  <c r="D110" i="78"/>
  <c r="D273" i="78"/>
  <c r="D305" i="78" s="1"/>
  <c r="D175" i="79"/>
  <c r="D157" i="79" s="1"/>
  <c r="C59" i="77"/>
  <c r="E188" i="77"/>
  <c r="F221" i="77"/>
  <c r="C344" i="77"/>
  <c r="C326" i="77" s="1"/>
  <c r="C327" i="77" s="1"/>
  <c r="F107" i="78"/>
  <c r="C274" i="78"/>
  <c r="B67" i="79"/>
  <c r="E106" i="79"/>
  <c r="E158" i="79"/>
  <c r="E160" i="79"/>
  <c r="D346" i="79"/>
  <c r="D349" i="79" s="1"/>
  <c r="D205" i="80"/>
  <c r="D237" i="80" s="1"/>
  <c r="E202" i="80"/>
  <c r="E184" i="80" s="1"/>
  <c r="D59" i="77"/>
  <c r="D347" i="77" s="1"/>
  <c r="D344" i="77"/>
  <c r="D326" i="77" s="1"/>
  <c r="D31" i="78"/>
  <c r="D34" i="78" s="1"/>
  <c r="D33" i="78"/>
  <c r="E273" i="78"/>
  <c r="E280" i="78"/>
  <c r="E106" i="78"/>
  <c r="E135" i="78"/>
  <c r="E136" i="78" s="1"/>
  <c r="D164" i="78"/>
  <c r="C67" i="79"/>
  <c r="C185" i="79"/>
  <c r="C188" i="79" s="1"/>
  <c r="C187" i="79"/>
  <c r="E214" i="79"/>
  <c r="C214" i="79"/>
  <c r="D241" i="79"/>
  <c r="E322" i="79"/>
  <c r="E365" i="79"/>
  <c r="E346" i="79"/>
  <c r="E205" i="80"/>
  <c r="E237" i="80" s="1"/>
  <c r="G163" i="80"/>
  <c r="F187" i="80"/>
  <c r="C97" i="77"/>
  <c r="F301" i="77"/>
  <c r="F304" i="77" s="1"/>
  <c r="F303" i="77"/>
  <c r="E329" i="77"/>
  <c r="F273" i="78"/>
  <c r="F280" i="78"/>
  <c r="F150" i="78"/>
  <c r="E164" i="78"/>
  <c r="E176" i="78"/>
  <c r="C77" i="79"/>
  <c r="D185" i="79"/>
  <c r="D188" i="79" s="1"/>
  <c r="D187" i="79"/>
  <c r="F59" i="80"/>
  <c r="F60" i="80" s="1"/>
  <c r="F108" i="77"/>
  <c r="E293" i="77"/>
  <c r="F330" i="77"/>
  <c r="D203" i="78"/>
  <c r="E38" i="79"/>
  <c r="D77" i="79"/>
  <c r="B116" i="79"/>
  <c r="B117" i="79" s="1"/>
  <c r="C146" i="79"/>
  <c r="C116" i="79"/>
  <c r="E187" i="79"/>
  <c r="E34" i="80"/>
  <c r="C67" i="77"/>
  <c r="E59" i="78"/>
  <c r="E60" i="78" s="1"/>
  <c r="F224" i="80"/>
  <c r="F59" i="78"/>
  <c r="E382" i="79"/>
  <c r="E366" i="79" s="1"/>
  <c r="E398" i="79" s="1"/>
  <c r="G56" i="80"/>
  <c r="E253" i="77"/>
  <c r="F44" i="78"/>
  <c r="F30" i="78" s="1"/>
  <c r="E71" i="78"/>
  <c r="D70" i="77"/>
  <c r="F71" i="78"/>
  <c r="D149" i="78"/>
  <c r="E1020" i="64" l="1"/>
  <c r="F301" i="64"/>
  <c r="E301" i="64"/>
  <c r="F31" i="78"/>
  <c r="F34" i="78" s="1"/>
  <c r="F33" i="78"/>
  <c r="F272" i="78"/>
  <c r="D30" i="64"/>
  <c r="D60" i="64" s="1"/>
  <c r="C169" i="63"/>
  <c r="F60" i="64"/>
  <c r="F30" i="64"/>
  <c r="F33" i="65"/>
  <c r="F63" i="65" s="1"/>
  <c r="F338" i="65"/>
  <c r="F370" i="65" s="1"/>
  <c r="D33" i="65"/>
  <c r="D338" i="65"/>
  <c r="D72" i="74"/>
  <c r="D111" i="68"/>
  <c r="D113" i="68"/>
  <c r="D227" i="67"/>
  <c r="F181" i="66"/>
  <c r="F184" i="66" s="1"/>
  <c r="F183" i="66"/>
  <c r="E187" i="80"/>
  <c r="E185" i="80"/>
  <c r="C30" i="77"/>
  <c r="C31" i="77" s="1"/>
  <c r="E188" i="79"/>
  <c r="F347" i="75"/>
  <c r="F221" i="75"/>
  <c r="C31" i="76"/>
  <c r="C61" i="76" s="1"/>
  <c r="D347" i="76"/>
  <c r="D380" i="76" s="1"/>
  <c r="F307" i="74"/>
  <c r="F305" i="74"/>
  <c r="F308" i="74" s="1"/>
  <c r="F30" i="72"/>
  <c r="F208" i="72"/>
  <c r="D106" i="76"/>
  <c r="D109" i="76" s="1"/>
  <c r="D108" i="76"/>
  <c r="E73" i="74"/>
  <c r="D73" i="74"/>
  <c r="C99" i="74"/>
  <c r="C332" i="68"/>
  <c r="E186" i="70"/>
  <c r="E69" i="76"/>
  <c r="E72" i="76" s="1"/>
  <c r="E71" i="76"/>
  <c r="C111" i="68"/>
  <c r="C114" i="68" s="1"/>
  <c r="C113" i="68"/>
  <c r="D384" i="67"/>
  <c r="D157" i="66"/>
  <c r="D155" i="66"/>
  <c r="F237" i="66"/>
  <c r="E295" i="65"/>
  <c r="D147" i="72"/>
  <c r="D150" i="72" s="1"/>
  <c r="D149" i="72"/>
  <c r="D207" i="72"/>
  <c r="D240" i="72" s="1"/>
  <c r="F59" i="69"/>
  <c r="F192" i="69"/>
  <c r="B38" i="79"/>
  <c r="B39" i="79" s="1"/>
  <c r="B68" i="79"/>
  <c r="C337" i="74"/>
  <c r="C370" i="74" s="1"/>
  <c r="C224" i="74"/>
  <c r="D227" i="74" s="1"/>
  <c r="D226" i="74"/>
  <c r="D308" i="67"/>
  <c r="D306" i="67"/>
  <c r="E113" i="68"/>
  <c r="D803" i="64"/>
  <c r="D801" i="64"/>
  <c r="E107" i="78"/>
  <c r="E110" i="78" s="1"/>
  <c r="E109" i="78"/>
  <c r="F109" i="78"/>
  <c r="D158" i="79"/>
  <c r="D161" i="79" s="1"/>
  <c r="D160" i="79"/>
  <c r="E224" i="77"/>
  <c r="E222" i="77"/>
  <c r="E225" i="77" s="1"/>
  <c r="D224" i="77"/>
  <c r="D222" i="77"/>
  <c r="D225" i="77" s="1"/>
  <c r="E109" i="74"/>
  <c r="E107" i="74"/>
  <c r="F109" i="74"/>
  <c r="C347" i="77"/>
  <c r="E34" i="78"/>
  <c r="C188" i="72"/>
  <c r="D191" i="72" s="1"/>
  <c r="D190" i="72"/>
  <c r="D62" i="74"/>
  <c r="D32" i="74"/>
  <c r="E34" i="73"/>
  <c r="E217" i="73"/>
  <c r="E242" i="73" s="1"/>
  <c r="E32" i="73"/>
  <c r="E35" i="73" s="1"/>
  <c r="E308" i="67"/>
  <c r="E66" i="70"/>
  <c r="E68" i="70"/>
  <c r="E259" i="67"/>
  <c r="F66" i="70"/>
  <c r="F68" i="70"/>
  <c r="E148" i="68"/>
  <c r="E150" i="68"/>
  <c r="C68" i="66"/>
  <c r="F83" i="66"/>
  <c r="E30" i="64"/>
  <c r="E60" i="64"/>
  <c r="F829" i="64"/>
  <c r="D376" i="64"/>
  <c r="C374" i="64"/>
  <c r="D377" i="64" s="1"/>
  <c r="E71" i="64"/>
  <c r="E30" i="77"/>
  <c r="E346" i="77" s="1"/>
  <c r="E60" i="77"/>
  <c r="F110" i="78"/>
  <c r="E347" i="77"/>
  <c r="F59" i="77"/>
  <c r="F366" i="77"/>
  <c r="F149" i="72"/>
  <c r="F147" i="72"/>
  <c r="B31" i="76"/>
  <c r="B61" i="76" s="1"/>
  <c r="D200" i="74"/>
  <c r="D198" i="74"/>
  <c r="E200" i="74"/>
  <c r="E37" i="68"/>
  <c r="D405" i="68"/>
  <c r="E135" i="70"/>
  <c r="D135" i="70"/>
  <c r="F58" i="70"/>
  <c r="F28" i="70"/>
  <c r="D68" i="70"/>
  <c r="D66" i="70"/>
  <c r="D69" i="70" s="1"/>
  <c r="E229" i="67"/>
  <c r="E227" i="67"/>
  <c r="E230" i="67" s="1"/>
  <c r="C226" i="67"/>
  <c r="D229" i="67" s="1"/>
  <c r="C471" i="68"/>
  <c r="E237" i="66"/>
  <c r="F36" i="67"/>
  <c r="F38" i="67"/>
  <c r="E803" i="64"/>
  <c r="C952" i="64"/>
  <c r="D955" i="64" s="1"/>
  <c r="D954" i="64"/>
  <c r="C1053" i="64"/>
  <c r="F108" i="72"/>
  <c r="E172" i="69"/>
  <c r="E197" i="69" s="1"/>
  <c r="E60" i="69"/>
  <c r="G204" i="80"/>
  <c r="G134" i="80"/>
  <c r="G137" i="80" s="1"/>
  <c r="G136" i="80"/>
  <c r="C37" i="68"/>
  <c r="C40" i="68" s="1"/>
  <c r="C39" i="68"/>
  <c r="E321" i="65"/>
  <c r="E32" i="62"/>
  <c r="E62" i="62" s="1"/>
  <c r="D33" i="62"/>
  <c r="D36" i="62" s="1"/>
  <c r="D35" i="62"/>
  <c r="D31" i="76"/>
  <c r="D61" i="76" s="1"/>
  <c r="C68" i="77"/>
  <c r="D71" i="77" s="1"/>
  <c r="C346" i="77"/>
  <c r="E39" i="79"/>
  <c r="E42" i="79" s="1"/>
  <c r="E41" i="79"/>
  <c r="F305" i="78"/>
  <c r="E305" i="78"/>
  <c r="D365" i="79"/>
  <c r="D398" i="79" s="1"/>
  <c r="E72" i="78"/>
  <c r="D117" i="79"/>
  <c r="D119" i="79"/>
  <c r="E347" i="75"/>
  <c r="E221" i="75"/>
  <c r="D105" i="75"/>
  <c r="D108" i="75" s="1"/>
  <c r="D107" i="75"/>
  <c r="F108" i="75"/>
  <c r="F31" i="73"/>
  <c r="C62" i="74"/>
  <c r="E29" i="70"/>
  <c r="E32" i="70" s="1"/>
  <c r="E31" i="70"/>
  <c r="C259" i="68"/>
  <c r="C262" i="68" s="1"/>
  <c r="C261" i="68"/>
  <c r="E66" i="68"/>
  <c r="F218" i="73"/>
  <c r="C28" i="70"/>
  <c r="C58" i="70"/>
  <c r="D202" i="70"/>
  <c r="D107" i="70"/>
  <c r="D110" i="70" s="1"/>
  <c r="D109" i="70"/>
  <c r="E452" i="68"/>
  <c r="E454" i="68"/>
  <c r="D222" i="68"/>
  <c r="D224" i="68"/>
  <c r="E149" i="72"/>
  <c r="E207" i="72"/>
  <c r="E240" i="72" s="1"/>
  <c r="E147" i="72"/>
  <c r="E150" i="72" s="1"/>
  <c r="E160" i="70"/>
  <c r="D110" i="67"/>
  <c r="D112" i="67"/>
  <c r="E384" i="67"/>
  <c r="E41" i="66"/>
  <c r="E39" i="66"/>
  <c r="E74" i="68"/>
  <c r="E77" i="68" s="1"/>
  <c r="E76" i="68"/>
  <c r="D261" i="68"/>
  <c r="D259" i="68"/>
  <c r="C144" i="65"/>
  <c r="C145" i="65" s="1"/>
  <c r="F65" i="67"/>
  <c r="E38" i="67"/>
  <c r="E36" i="67"/>
  <c r="E262" i="66"/>
  <c r="F779" i="64"/>
  <c r="E178" i="64"/>
  <c r="E208" i="64" s="1"/>
  <c r="F337" i="65"/>
  <c r="F265" i="65"/>
  <c r="F268" i="65" s="1"/>
  <c r="F267" i="65"/>
  <c r="D332" i="68"/>
  <c r="D362" i="68" s="1"/>
  <c r="E265" i="65"/>
  <c r="E268" i="65" s="1"/>
  <c r="E267" i="65"/>
  <c r="D216" i="65"/>
  <c r="C136" i="63"/>
  <c r="D62" i="62"/>
  <c r="F145" i="65"/>
  <c r="F147" i="65"/>
  <c r="D30" i="77"/>
  <c r="E68" i="75"/>
  <c r="E71" i="75" s="1"/>
  <c r="E70" i="75"/>
  <c r="E32" i="71"/>
  <c r="F60" i="78"/>
  <c r="E68" i="79"/>
  <c r="B146" i="79"/>
  <c r="D146" i="79"/>
  <c r="F199" i="77"/>
  <c r="E106" i="76"/>
  <c r="E109" i="76" s="1"/>
  <c r="E108" i="76"/>
  <c r="D58" i="71"/>
  <c r="D60" i="71"/>
  <c r="C61" i="73"/>
  <c r="E119" i="79"/>
  <c r="E117" i="79"/>
  <c r="E120" i="79" s="1"/>
  <c r="D472" i="68"/>
  <c r="D505" i="68" s="1"/>
  <c r="D452" i="68"/>
  <c r="D455" i="68" s="1"/>
  <c r="D454" i="68"/>
  <c r="C288" i="68"/>
  <c r="F199" i="75"/>
  <c r="D235" i="70"/>
  <c r="D251" i="68"/>
  <c r="E176" i="72"/>
  <c r="E224" i="68"/>
  <c r="E73" i="67"/>
  <c r="E75" i="67"/>
  <c r="E103" i="68"/>
  <c r="D288" i="68"/>
  <c r="C296" i="68"/>
  <c r="C299" i="68" s="1"/>
  <c r="C298" i="68"/>
  <c r="E65" i="67"/>
  <c r="F384" i="67"/>
  <c r="F227" i="67"/>
  <c r="F230" i="67" s="1"/>
  <c r="F229" i="67"/>
  <c r="D144" i="65"/>
  <c r="D174" i="65"/>
  <c r="E576" i="64"/>
  <c r="F578" i="64"/>
  <c r="E578" i="64"/>
  <c r="F62" i="62"/>
  <c r="F32" i="62"/>
  <c r="E217" i="65"/>
  <c r="D217" i="65"/>
  <c r="F287" i="66"/>
  <c r="E142" i="64"/>
  <c r="C166" i="63"/>
  <c r="D242" i="73"/>
  <c r="D148" i="68"/>
  <c r="D150" i="68"/>
  <c r="C202" i="70"/>
  <c r="C235" i="70" s="1"/>
  <c r="C107" i="70"/>
  <c r="D78" i="79"/>
  <c r="D81" i="79" s="1"/>
  <c r="D80" i="79"/>
  <c r="D107" i="79"/>
  <c r="C80" i="79"/>
  <c r="C78" i="79"/>
  <c r="C81" i="79" s="1"/>
  <c r="E349" i="79"/>
  <c r="C38" i="79"/>
  <c r="C68" i="79"/>
  <c r="E161" i="79"/>
  <c r="F222" i="77"/>
  <c r="F224" i="77"/>
  <c r="E174" i="77"/>
  <c r="D174" i="77"/>
  <c r="F205" i="80"/>
  <c r="F237" i="80" s="1"/>
  <c r="D327" i="75"/>
  <c r="D330" i="75" s="1"/>
  <c r="D329" i="75"/>
  <c r="D175" i="78"/>
  <c r="C173" i="78"/>
  <c r="D176" i="78" s="1"/>
  <c r="D347" i="75"/>
  <c r="D221" i="75"/>
  <c r="C379" i="75"/>
  <c r="E32" i="74"/>
  <c r="E135" i="76"/>
  <c r="C222" i="68"/>
  <c r="C225" i="68" s="1"/>
  <c r="C224" i="68"/>
  <c r="E146" i="79"/>
  <c r="B332" i="68"/>
  <c r="E185" i="68"/>
  <c r="E188" i="68" s="1"/>
  <c r="E187" i="68"/>
  <c r="D60" i="69"/>
  <c r="D172" i="69"/>
  <c r="D197" i="69" s="1"/>
  <c r="C30" i="72"/>
  <c r="C31" i="72" s="1"/>
  <c r="B471" i="68"/>
  <c r="D177" i="68"/>
  <c r="E202" i="70"/>
  <c r="E107" i="70"/>
  <c r="E109" i="70"/>
  <c r="E225" i="68"/>
  <c r="E68" i="66"/>
  <c r="C325" i="68"/>
  <c r="E33" i="65"/>
  <c r="E337" i="65" s="1"/>
  <c r="E370" i="65" s="1"/>
  <c r="F242" i="65"/>
  <c r="E454" i="64"/>
  <c r="D179" i="64"/>
  <c r="D182" i="64" s="1"/>
  <c r="D181" i="64"/>
  <c r="F504" i="64"/>
  <c r="D38" i="67"/>
  <c r="D36" i="67"/>
  <c r="D39" i="67" s="1"/>
  <c r="E102" i="67"/>
  <c r="F77" i="62"/>
  <c r="E77" i="62"/>
  <c r="F554" i="64"/>
  <c r="E326" i="64"/>
  <c r="D326" i="64"/>
  <c r="D324" i="64"/>
  <c r="B365" i="79"/>
  <c r="B398" i="79" s="1"/>
  <c r="C208" i="64"/>
  <c r="D93" i="62"/>
  <c r="D126" i="62" s="1"/>
  <c r="D201" i="63"/>
  <c r="C63" i="65"/>
  <c r="C176" i="63"/>
  <c r="D31" i="72"/>
  <c r="D34" i="72" s="1"/>
  <c r="E147" i="65"/>
  <c r="E145" i="65"/>
  <c r="G59" i="80"/>
  <c r="G224" i="80"/>
  <c r="C117" i="79"/>
  <c r="C120" i="79" s="1"/>
  <c r="C119" i="79"/>
  <c r="C107" i="79"/>
  <c r="D329" i="77"/>
  <c r="D327" i="77"/>
  <c r="E77" i="79"/>
  <c r="E107" i="79"/>
  <c r="E31" i="72"/>
  <c r="E34" i="72" s="1"/>
  <c r="E33" i="72"/>
  <c r="E347" i="76"/>
  <c r="E380" i="76" s="1"/>
  <c r="E97" i="75"/>
  <c r="D32" i="73"/>
  <c r="D35" i="73" s="1"/>
  <c r="D34" i="73"/>
  <c r="C176" i="72"/>
  <c r="D338" i="74"/>
  <c r="F176" i="72"/>
  <c r="E296" i="68"/>
  <c r="E299" i="68" s="1"/>
  <c r="E298" i="68"/>
  <c r="D66" i="68"/>
  <c r="D36" i="68"/>
  <c r="F32" i="74"/>
  <c r="F338" i="74"/>
  <c r="F110" i="70"/>
  <c r="E235" i="70"/>
  <c r="D140" i="68"/>
  <c r="C370" i="65"/>
  <c r="C148" i="68"/>
  <c r="C151" i="68" s="1"/>
  <c r="C150" i="68"/>
  <c r="F39" i="66"/>
  <c r="F42" i="66" s="1"/>
  <c r="F41" i="66"/>
  <c r="E174" i="65"/>
  <c r="D65" i="67"/>
  <c r="F178" i="64"/>
  <c r="E332" i="68"/>
  <c r="E362" i="68" s="1"/>
  <c r="D41" i="66"/>
  <c r="D39" i="66"/>
  <c r="D42" i="66" s="1"/>
  <c r="D141" i="64"/>
  <c r="D171" i="64"/>
  <c r="C60" i="64"/>
  <c r="F142" i="64"/>
  <c r="F145" i="64" s="1"/>
  <c r="F144" i="64"/>
  <c r="E854" i="64"/>
  <c r="B201" i="63"/>
  <c r="C33" i="62"/>
  <c r="C93" i="62"/>
  <c r="C126" i="62" s="1"/>
  <c r="F33" i="74" l="1"/>
  <c r="F35" i="74"/>
  <c r="F337" i="74"/>
  <c r="G60" i="80"/>
  <c r="G205" i="80"/>
  <c r="G237" i="80" s="1"/>
  <c r="E144" i="64"/>
  <c r="D31" i="77"/>
  <c r="D34" i="77" s="1"/>
  <c r="D33" i="77"/>
  <c r="E42" i="66"/>
  <c r="E224" i="75"/>
  <c r="E346" i="75"/>
  <c r="E379" i="75" s="1"/>
  <c r="E222" i="75"/>
  <c r="D201" i="74"/>
  <c r="E201" i="74"/>
  <c r="E379" i="77"/>
  <c r="F69" i="70"/>
  <c r="C379" i="77"/>
  <c r="F30" i="77"/>
  <c r="F60" i="77"/>
  <c r="F347" i="77"/>
  <c r="D114" i="68"/>
  <c r="F62" i="74"/>
  <c r="E78" i="79"/>
  <c r="E81" i="79" s="1"/>
  <c r="E80" i="79"/>
  <c r="E110" i="70"/>
  <c r="E33" i="74"/>
  <c r="E35" i="74"/>
  <c r="E337" i="74"/>
  <c r="E370" i="74" s="1"/>
  <c r="E579" i="64"/>
  <c r="F579" i="64"/>
  <c r="D60" i="77"/>
  <c r="E33" i="62"/>
  <c r="E36" i="62" s="1"/>
  <c r="E35" i="62"/>
  <c r="E93" i="62"/>
  <c r="E126" i="62" s="1"/>
  <c r="F39" i="67"/>
  <c r="D158" i="66"/>
  <c r="E158" i="66"/>
  <c r="C32" i="76"/>
  <c r="C34" i="76"/>
  <c r="C347" i="76"/>
  <c r="C380" i="76" s="1"/>
  <c r="F34" i="65"/>
  <c r="F36" i="65"/>
  <c r="D31" i="64"/>
  <c r="D34" i="64" s="1"/>
  <c r="D33" i="64"/>
  <c r="F370" i="74"/>
  <c r="E333" i="68"/>
  <c r="E335" i="68"/>
  <c r="D39" i="68"/>
  <c r="D37" i="68"/>
  <c r="D40" i="68" s="1"/>
  <c r="D330" i="77"/>
  <c r="E330" i="77"/>
  <c r="E62" i="74"/>
  <c r="C39" i="79"/>
  <c r="C41" i="79"/>
  <c r="D41" i="79"/>
  <c r="C174" i="65"/>
  <c r="D225" i="68"/>
  <c r="C29" i="70"/>
  <c r="D32" i="70" s="1"/>
  <c r="D31" i="70"/>
  <c r="E31" i="64"/>
  <c r="E34" i="64" s="1"/>
  <c r="E33" i="64"/>
  <c r="E330" i="75"/>
  <c r="D33" i="74"/>
  <c r="D36" i="74" s="1"/>
  <c r="D35" i="74"/>
  <c r="D337" i="74"/>
  <c r="E110" i="74"/>
  <c r="F110" i="74"/>
  <c r="D309" i="67"/>
  <c r="E309" i="67"/>
  <c r="F224" i="75"/>
  <c r="F222" i="75"/>
  <c r="F225" i="75" s="1"/>
  <c r="F346" i="75"/>
  <c r="F379" i="75" s="1"/>
  <c r="D370" i="65"/>
  <c r="F33" i="64"/>
  <c r="F31" i="64"/>
  <c r="F34" i="64" s="1"/>
  <c r="F179" i="64"/>
  <c r="F181" i="64"/>
  <c r="F1053" i="64"/>
  <c r="E34" i="65"/>
  <c r="E36" i="65"/>
  <c r="B333" i="68"/>
  <c r="B472" i="68"/>
  <c r="B505" i="68" s="1"/>
  <c r="F148" i="65"/>
  <c r="D333" i="68"/>
  <c r="D335" i="68"/>
  <c r="E472" i="68"/>
  <c r="E505" i="68" s="1"/>
  <c r="F34" i="73"/>
  <c r="F32" i="73"/>
  <c r="F35" i="73" s="1"/>
  <c r="F217" i="73"/>
  <c r="F242" i="73" s="1"/>
  <c r="D120" i="79"/>
  <c r="D299" i="68"/>
  <c r="E39" i="68"/>
  <c r="B32" i="76"/>
  <c r="B347" i="76"/>
  <c r="B380" i="76" s="1"/>
  <c r="F172" i="69"/>
  <c r="F197" i="69" s="1"/>
  <c r="F60" i="69"/>
  <c r="C333" i="68"/>
  <c r="C336" i="68" s="1"/>
  <c r="C335" i="68"/>
  <c r="C472" i="68"/>
  <c r="C505" i="68" s="1"/>
  <c r="F31" i="72"/>
  <c r="F34" i="72" s="1"/>
  <c r="F33" i="72"/>
  <c r="D34" i="65"/>
  <c r="D37" i="65" s="1"/>
  <c r="D36" i="65"/>
  <c r="D337" i="65"/>
  <c r="F207" i="72"/>
  <c r="F240" i="72" s="1"/>
  <c r="E179" i="64"/>
  <c r="E182" i="64" s="1"/>
  <c r="E181" i="64"/>
  <c r="E1053" i="64"/>
  <c r="E188" i="80"/>
  <c r="F188" i="80"/>
  <c r="F208" i="64"/>
  <c r="D33" i="72"/>
  <c r="D327" i="64"/>
  <c r="E327" i="64"/>
  <c r="E63" i="65"/>
  <c r="B362" i="68"/>
  <c r="D222" i="75"/>
  <c r="D225" i="75" s="1"/>
  <c r="D224" i="75"/>
  <c r="D346" i="75"/>
  <c r="D379" i="75" s="1"/>
  <c r="D151" i="68"/>
  <c r="D147" i="65"/>
  <c r="D145" i="65"/>
  <c r="D148" i="65" s="1"/>
  <c r="D61" i="71"/>
  <c r="E61" i="71"/>
  <c r="D262" i="68"/>
  <c r="E262" i="68"/>
  <c r="D113" i="67"/>
  <c r="E113" i="67"/>
  <c r="F61" i="73"/>
  <c r="F29" i="70"/>
  <c r="F32" i="70" s="1"/>
  <c r="F31" i="70"/>
  <c r="F202" i="70"/>
  <c r="F235" i="70" s="1"/>
  <c r="F71" i="75"/>
  <c r="F150" i="72"/>
  <c r="E31" i="77"/>
  <c r="E34" i="77" s="1"/>
  <c r="E33" i="77"/>
  <c r="E69" i="70"/>
  <c r="C362" i="68"/>
  <c r="F60" i="72"/>
  <c r="D63" i="65"/>
  <c r="D370" i="74"/>
  <c r="F93" i="62"/>
  <c r="F126" i="62" s="1"/>
  <c r="F33" i="62"/>
  <c r="F36" i="62" s="1"/>
  <c r="F35" i="62"/>
  <c r="C137" i="63"/>
  <c r="C168" i="63"/>
  <c r="C201" i="63" s="1"/>
  <c r="D1053" i="64"/>
  <c r="E455" i="68"/>
  <c r="D32" i="76"/>
  <c r="D34" i="76"/>
  <c r="E34" i="76"/>
  <c r="C384" i="67"/>
  <c r="C227" i="67"/>
  <c r="D230" i="67" s="1"/>
  <c r="E108" i="75"/>
  <c r="D346" i="77"/>
  <c r="D379" i="77" s="1"/>
  <c r="E114" i="68"/>
  <c r="D804" i="64"/>
  <c r="E804" i="64"/>
  <c r="D144" i="64"/>
  <c r="D142" i="64"/>
  <c r="D145" i="64" s="1"/>
  <c r="C60" i="72"/>
  <c r="F225" i="77"/>
  <c r="E76" i="67"/>
  <c r="F76" i="67"/>
  <c r="E39" i="67"/>
  <c r="E151" i="68"/>
  <c r="C207" i="72"/>
  <c r="C240" i="72" s="1"/>
  <c r="C60" i="77"/>
  <c r="D35" i="76" l="1"/>
  <c r="E35" i="76"/>
  <c r="E145" i="64"/>
  <c r="E37" i="65"/>
  <c r="F37" i="65"/>
  <c r="E225" i="75"/>
  <c r="E36" i="74"/>
  <c r="E336" i="68"/>
  <c r="F31" i="77"/>
  <c r="F34" i="77" s="1"/>
  <c r="F33" i="77"/>
  <c r="F346" i="77"/>
  <c r="F379" i="77" s="1"/>
  <c r="D336" i="68"/>
  <c r="F182" i="64"/>
  <c r="C42" i="79"/>
  <c r="D42" i="79"/>
  <c r="C35" i="76"/>
  <c r="E148" i="65"/>
  <c r="E40" i="68"/>
  <c r="F36" i="74"/>
  <c r="F152" i="58" l="1"/>
  <c r="E152" i="58"/>
  <c r="D152" i="58"/>
  <c r="C152" i="58"/>
  <c r="F127" i="58"/>
  <c r="F128" i="58" s="1"/>
  <c r="D127" i="58"/>
  <c r="D128" i="58" s="1"/>
  <c r="C127" i="58"/>
  <c r="C128" i="58" s="1"/>
  <c r="F124" i="58"/>
  <c r="F125" i="58" s="1"/>
  <c r="D124" i="58"/>
  <c r="D125" i="58" s="1"/>
  <c r="F121" i="58"/>
  <c r="F122" i="58" s="1"/>
  <c r="F116" i="58"/>
  <c r="F111" i="58"/>
  <c r="E111" i="58"/>
  <c r="D111" i="58"/>
  <c r="C111" i="58"/>
  <c r="C112" i="58" s="1"/>
  <c r="F106" i="58"/>
  <c r="E106" i="58"/>
  <c r="E116" i="58" s="1"/>
  <c r="D106" i="58"/>
  <c r="D142" i="58" s="1"/>
  <c r="C106" i="58"/>
  <c r="C116" i="58" s="1"/>
  <c r="D100" i="58"/>
  <c r="D99" i="58"/>
  <c r="C99" i="58"/>
  <c r="D84" i="58"/>
  <c r="D148" i="58" s="1"/>
  <c r="D147" i="58" s="1"/>
  <c r="F83" i="58"/>
  <c r="F84" i="58" s="1"/>
  <c r="F148" i="58" s="1"/>
  <c r="F147" i="58" s="1"/>
  <c r="E83" i="58"/>
  <c r="E88" i="58" s="1"/>
  <c r="D83" i="58"/>
  <c r="C83" i="58"/>
  <c r="C84" i="58" s="1"/>
  <c r="F78" i="58"/>
  <c r="F88" i="58" s="1"/>
  <c r="E78" i="58"/>
  <c r="D78" i="58"/>
  <c r="D88" i="58" s="1"/>
  <c r="C78" i="58"/>
  <c r="C142" i="58" s="1"/>
  <c r="C71" i="58"/>
  <c r="F58" i="58"/>
  <c r="F29" i="58" s="1"/>
  <c r="F119" i="58" s="1"/>
  <c r="F44" i="58"/>
  <c r="D44" i="58"/>
  <c r="C44" i="58"/>
  <c r="E43" i="58"/>
  <c r="E127" i="58" s="1"/>
  <c r="E128" i="58" s="1"/>
  <c r="F41" i="58"/>
  <c r="E40" i="58"/>
  <c r="E124" i="58" s="1"/>
  <c r="E125" i="58" s="1"/>
  <c r="C40" i="58"/>
  <c r="C124" i="58" s="1"/>
  <c r="C125" i="58" s="1"/>
  <c r="F38" i="58"/>
  <c r="E37" i="58"/>
  <c r="D37" i="58"/>
  <c r="C37" i="58"/>
  <c r="C121" i="58" s="1"/>
  <c r="F206" i="57"/>
  <c r="E206" i="57"/>
  <c r="D206" i="57"/>
  <c r="C206" i="57"/>
  <c r="F205" i="57"/>
  <c r="E205" i="57"/>
  <c r="D205" i="57"/>
  <c r="C205" i="57"/>
  <c r="F204" i="57"/>
  <c r="E204" i="57"/>
  <c r="D204" i="57"/>
  <c r="C204" i="57"/>
  <c r="D203" i="57"/>
  <c r="D202" i="57" s="1"/>
  <c r="C203" i="57"/>
  <c r="F201" i="57"/>
  <c r="E201" i="57"/>
  <c r="D201" i="57"/>
  <c r="C201" i="57"/>
  <c r="F200" i="57"/>
  <c r="E200" i="57"/>
  <c r="D200" i="57"/>
  <c r="C200" i="57"/>
  <c r="F199" i="57"/>
  <c r="E199" i="57"/>
  <c r="D199" i="57"/>
  <c r="C199" i="57"/>
  <c r="F198" i="57"/>
  <c r="E198" i="57"/>
  <c r="D198" i="57"/>
  <c r="D197" i="57" s="1"/>
  <c r="C198" i="57"/>
  <c r="C197" i="57"/>
  <c r="F196" i="57"/>
  <c r="E196" i="57"/>
  <c r="D196" i="57"/>
  <c r="C196" i="57"/>
  <c r="F195" i="57"/>
  <c r="F194" i="57" s="1"/>
  <c r="E195" i="57"/>
  <c r="E194" i="57" s="1"/>
  <c r="D195" i="57"/>
  <c r="D194" i="57" s="1"/>
  <c r="C195" i="57"/>
  <c r="F193" i="57"/>
  <c r="E193" i="57"/>
  <c r="D193" i="57"/>
  <c r="C193" i="57"/>
  <c r="F192" i="57"/>
  <c r="F191" i="57" s="1"/>
  <c r="E192" i="57"/>
  <c r="E191" i="57" s="1"/>
  <c r="D192" i="57"/>
  <c r="C192" i="57"/>
  <c r="C191" i="57"/>
  <c r="F190" i="57"/>
  <c r="E190" i="57"/>
  <c r="D190" i="57"/>
  <c r="C190" i="57"/>
  <c r="F189" i="57"/>
  <c r="E189" i="57"/>
  <c r="E188" i="57" s="1"/>
  <c r="D189" i="57"/>
  <c r="C189" i="57"/>
  <c r="C188" i="57" s="1"/>
  <c r="D188" i="57"/>
  <c r="F187" i="57"/>
  <c r="F185" i="57" s="1"/>
  <c r="F167" i="57" s="1"/>
  <c r="E187" i="57"/>
  <c r="D187" i="57"/>
  <c r="C187" i="57"/>
  <c r="F186" i="57"/>
  <c r="E186" i="57"/>
  <c r="D186" i="57"/>
  <c r="D185" i="57" s="1"/>
  <c r="C186" i="57"/>
  <c r="C185" i="57" s="1"/>
  <c r="E185" i="57"/>
  <c r="F184" i="57"/>
  <c r="E184" i="57"/>
  <c r="D184" i="57"/>
  <c r="C184" i="57"/>
  <c r="F183" i="57"/>
  <c r="F182" i="57" s="1"/>
  <c r="E183" i="57"/>
  <c r="E182" i="57" s="1"/>
  <c r="D183" i="57"/>
  <c r="C183" i="57"/>
  <c r="C182" i="57" s="1"/>
  <c r="D182" i="57"/>
  <c r="F181" i="57"/>
  <c r="E181" i="57"/>
  <c r="E179" i="57" s="1"/>
  <c r="D181" i="57"/>
  <c r="C181" i="57"/>
  <c r="C179" i="57" s="1"/>
  <c r="F180" i="57"/>
  <c r="E180" i="57"/>
  <c r="D180" i="57"/>
  <c r="D179" i="57" s="1"/>
  <c r="C180" i="57"/>
  <c r="F178" i="57"/>
  <c r="E178" i="57"/>
  <c r="D178" i="57"/>
  <c r="C178" i="57"/>
  <c r="C177" i="57"/>
  <c r="C174" i="57"/>
  <c r="E167" i="57"/>
  <c r="E166" i="57" s="1"/>
  <c r="D166" i="57"/>
  <c r="C166" i="57"/>
  <c r="F161" i="57"/>
  <c r="E161" i="57"/>
  <c r="D161" i="57"/>
  <c r="D171" i="57" s="1"/>
  <c r="D172" i="57" s="1"/>
  <c r="C161" i="57"/>
  <c r="C154" i="57"/>
  <c r="F138" i="57"/>
  <c r="E138" i="57"/>
  <c r="D138" i="57"/>
  <c r="C138" i="57"/>
  <c r="F133" i="57"/>
  <c r="F143" i="57" s="1"/>
  <c r="F144" i="57" s="1"/>
  <c r="E133" i="57"/>
  <c r="E143" i="57" s="1"/>
  <c r="E144" i="57" s="1"/>
  <c r="D133" i="57"/>
  <c r="C133" i="57"/>
  <c r="F126" i="57"/>
  <c r="E126" i="57"/>
  <c r="D126" i="57"/>
  <c r="C126" i="57"/>
  <c r="F112" i="57"/>
  <c r="E112" i="57"/>
  <c r="D112" i="57"/>
  <c r="C112" i="57"/>
  <c r="F107" i="57"/>
  <c r="F117" i="57" s="1"/>
  <c r="F118" i="57" s="1"/>
  <c r="E107" i="57"/>
  <c r="D107" i="57"/>
  <c r="D117" i="57" s="1"/>
  <c r="D118" i="57" s="1"/>
  <c r="C107" i="57"/>
  <c r="C117" i="57" s="1"/>
  <c r="C118" i="57" s="1"/>
  <c r="C100" i="57"/>
  <c r="F86" i="57"/>
  <c r="E86" i="57"/>
  <c r="D86" i="57"/>
  <c r="C86" i="57"/>
  <c r="F81" i="57"/>
  <c r="E81" i="57"/>
  <c r="E91" i="57" s="1"/>
  <c r="E92" i="57" s="1"/>
  <c r="D81" i="57"/>
  <c r="D91" i="57" s="1"/>
  <c r="D92" i="57" s="1"/>
  <c r="C81" i="57"/>
  <c r="C91" i="57" s="1"/>
  <c r="C92" i="57" s="1"/>
  <c r="F76" i="57"/>
  <c r="D76" i="57"/>
  <c r="F75" i="57"/>
  <c r="D75" i="57"/>
  <c r="F74" i="57"/>
  <c r="E74" i="57"/>
  <c r="D74" i="57"/>
  <c r="D77" i="57" s="1"/>
  <c r="C74" i="57"/>
  <c r="F60" i="57"/>
  <c r="E60" i="57"/>
  <c r="D60" i="57"/>
  <c r="C60" i="57"/>
  <c r="F57" i="57"/>
  <c r="E57" i="57"/>
  <c r="D57" i="57"/>
  <c r="C57" i="57"/>
  <c r="F54" i="57"/>
  <c r="E54" i="57"/>
  <c r="D54" i="57"/>
  <c r="C54" i="57"/>
  <c r="F51" i="57"/>
  <c r="E51" i="57"/>
  <c r="D51" i="57"/>
  <c r="C51" i="57"/>
  <c r="F49" i="57"/>
  <c r="F48" i="57" s="1"/>
  <c r="E48" i="57"/>
  <c r="D48" i="57"/>
  <c r="C48" i="57"/>
  <c r="F45" i="57"/>
  <c r="E45" i="57"/>
  <c r="D45" i="57"/>
  <c r="C45" i="57"/>
  <c r="F43" i="57"/>
  <c r="F177" i="57" s="1"/>
  <c r="F176" i="57" s="1"/>
  <c r="E43" i="57"/>
  <c r="E177" i="57" s="1"/>
  <c r="E176" i="57" s="1"/>
  <c r="D43" i="57"/>
  <c r="D177" i="57" s="1"/>
  <c r="F42" i="57"/>
  <c r="C42" i="57"/>
  <c r="F36" i="57"/>
  <c r="E36" i="57"/>
  <c r="D36" i="57"/>
  <c r="F35" i="57"/>
  <c r="C35" i="57"/>
  <c r="E34" i="57"/>
  <c r="D34" i="57"/>
  <c r="D174" i="57" s="1"/>
  <c r="G378" i="56"/>
  <c r="F378" i="56"/>
  <c r="E378" i="56"/>
  <c r="D378" i="56"/>
  <c r="G377" i="56"/>
  <c r="F377" i="56"/>
  <c r="E377" i="56"/>
  <c r="D377" i="56"/>
  <c r="G376" i="56"/>
  <c r="F376" i="56"/>
  <c r="F374" i="56" s="1"/>
  <c r="E376" i="56"/>
  <c r="E374" i="56" s="1"/>
  <c r="D376" i="56"/>
  <c r="G375" i="56"/>
  <c r="F375" i="56"/>
  <c r="E375" i="56"/>
  <c r="D375" i="56"/>
  <c r="G374" i="56"/>
  <c r="D374" i="56"/>
  <c r="G373" i="56"/>
  <c r="F373" i="56"/>
  <c r="E373" i="56"/>
  <c r="D373" i="56"/>
  <c r="G372" i="56"/>
  <c r="F372" i="56"/>
  <c r="E372" i="56"/>
  <c r="D372" i="56"/>
  <c r="G371" i="56"/>
  <c r="F371" i="56"/>
  <c r="E371" i="56"/>
  <c r="D371" i="56"/>
  <c r="G370" i="56"/>
  <c r="F370" i="56"/>
  <c r="F369" i="56" s="1"/>
  <c r="E370" i="56"/>
  <c r="E369" i="56" s="1"/>
  <c r="D370" i="56"/>
  <c r="D369" i="56" s="1"/>
  <c r="G369" i="56"/>
  <c r="G368" i="56"/>
  <c r="F368" i="56"/>
  <c r="E368" i="56"/>
  <c r="D368" i="56"/>
  <c r="G367" i="56"/>
  <c r="F367" i="56"/>
  <c r="E367" i="56"/>
  <c r="D367" i="56"/>
  <c r="G366" i="56"/>
  <c r="F366" i="56"/>
  <c r="E366" i="56"/>
  <c r="G365" i="56"/>
  <c r="F365" i="56"/>
  <c r="E365" i="56"/>
  <c r="D365" i="56"/>
  <c r="G364" i="56"/>
  <c r="G363" i="56" s="1"/>
  <c r="F364" i="56"/>
  <c r="E364" i="56"/>
  <c r="D364" i="56"/>
  <c r="G362" i="56"/>
  <c r="G360" i="56" s="1"/>
  <c r="F362" i="56"/>
  <c r="E362" i="56"/>
  <c r="E360" i="56" s="1"/>
  <c r="D362" i="56"/>
  <c r="G361" i="56"/>
  <c r="F361" i="56"/>
  <c r="E361" i="56"/>
  <c r="D361" i="56"/>
  <c r="D360" i="56" s="1"/>
  <c r="G359" i="56"/>
  <c r="F359" i="56"/>
  <c r="E359" i="56"/>
  <c r="D359" i="56"/>
  <c r="G358" i="56"/>
  <c r="F358" i="56"/>
  <c r="F357" i="56" s="1"/>
  <c r="E358" i="56"/>
  <c r="D358" i="56"/>
  <c r="G356" i="56"/>
  <c r="F356" i="56"/>
  <c r="E356" i="56"/>
  <c r="D356" i="56"/>
  <c r="G355" i="56"/>
  <c r="F355" i="56"/>
  <c r="F354" i="56" s="1"/>
  <c r="E355" i="56"/>
  <c r="G353" i="56"/>
  <c r="F353" i="56"/>
  <c r="E353" i="56"/>
  <c r="D353" i="56"/>
  <c r="G352" i="56"/>
  <c r="G351" i="56" s="1"/>
  <c r="F352" i="56"/>
  <c r="E352" i="56"/>
  <c r="E351" i="56" s="1"/>
  <c r="G350" i="56"/>
  <c r="F350" i="56"/>
  <c r="E350" i="56"/>
  <c r="D350" i="56"/>
  <c r="G349" i="56"/>
  <c r="G348" i="56" s="1"/>
  <c r="F349" i="56"/>
  <c r="F348" i="56" s="1"/>
  <c r="E349" i="56"/>
  <c r="G339" i="56"/>
  <c r="F339" i="56"/>
  <c r="E339" i="56"/>
  <c r="D339" i="56"/>
  <c r="G334" i="56"/>
  <c r="G344" i="56" s="1"/>
  <c r="G326" i="56" s="1"/>
  <c r="F334" i="56"/>
  <c r="F344" i="56" s="1"/>
  <c r="F326" i="56" s="1"/>
  <c r="E334" i="56"/>
  <c r="E344" i="56" s="1"/>
  <c r="E326" i="56" s="1"/>
  <c r="D334" i="56"/>
  <c r="G328" i="56"/>
  <c r="F328" i="56"/>
  <c r="E328" i="56"/>
  <c r="G313" i="56"/>
  <c r="F313" i="56"/>
  <c r="F250" i="56" s="1"/>
  <c r="F251" i="56" s="1"/>
  <c r="E313" i="56"/>
  <c r="E250" i="56" s="1"/>
  <c r="E251" i="56" s="1"/>
  <c r="E254" i="56" s="1"/>
  <c r="D313" i="56"/>
  <c r="G308" i="56"/>
  <c r="F308" i="56"/>
  <c r="E308" i="56"/>
  <c r="D308" i="56"/>
  <c r="D318" i="56" s="1"/>
  <c r="D300" i="56" s="1"/>
  <c r="D301" i="56" s="1"/>
  <c r="G302" i="56"/>
  <c r="F302" i="56"/>
  <c r="E302" i="56"/>
  <c r="G288" i="56"/>
  <c r="F288" i="56"/>
  <c r="E288" i="56"/>
  <c r="D288" i="56"/>
  <c r="G283" i="56"/>
  <c r="G293" i="56" s="1"/>
  <c r="F283" i="56"/>
  <c r="F293" i="56" s="1"/>
  <c r="E283" i="56"/>
  <c r="E293" i="56" s="1"/>
  <c r="D283" i="56"/>
  <c r="G278" i="56"/>
  <c r="F278" i="56"/>
  <c r="E278" i="56"/>
  <c r="G277" i="56"/>
  <c r="F277" i="56"/>
  <c r="E277" i="56"/>
  <c r="G276" i="56"/>
  <c r="F276" i="56"/>
  <c r="F279" i="56" s="1"/>
  <c r="E276" i="56"/>
  <c r="D276" i="56"/>
  <c r="G263" i="56"/>
  <c r="F263" i="56"/>
  <c r="E263" i="56"/>
  <c r="E268" i="56" s="1"/>
  <c r="D263" i="56"/>
  <c r="G258" i="56"/>
  <c r="F258" i="56"/>
  <c r="E258" i="56"/>
  <c r="D258" i="56"/>
  <c r="G252" i="56"/>
  <c r="F252" i="56"/>
  <c r="E252" i="56"/>
  <c r="D250" i="56"/>
  <c r="D251" i="56" s="1"/>
  <c r="G234" i="56"/>
  <c r="F234" i="56"/>
  <c r="E234" i="56"/>
  <c r="D234" i="56"/>
  <c r="G229" i="56"/>
  <c r="F229" i="56"/>
  <c r="E229" i="56"/>
  <c r="E239" i="56" s="1"/>
  <c r="D229" i="56"/>
  <c r="D239" i="56" s="1"/>
  <c r="G223" i="56"/>
  <c r="F223" i="56"/>
  <c r="E223" i="56"/>
  <c r="G208" i="56"/>
  <c r="F208" i="56"/>
  <c r="E208" i="56"/>
  <c r="D208" i="56"/>
  <c r="G203" i="56"/>
  <c r="G213" i="56" s="1"/>
  <c r="G195" i="56" s="1"/>
  <c r="G196" i="56" s="1"/>
  <c r="F203" i="56"/>
  <c r="F213" i="56" s="1"/>
  <c r="F195" i="56" s="1"/>
  <c r="E203" i="56"/>
  <c r="D203" i="56"/>
  <c r="G197" i="56"/>
  <c r="F197" i="56"/>
  <c r="E197" i="56"/>
  <c r="G183" i="56"/>
  <c r="F183" i="56"/>
  <c r="E183" i="56"/>
  <c r="D183" i="56"/>
  <c r="G178" i="56"/>
  <c r="G188" i="56" s="1"/>
  <c r="F178" i="56"/>
  <c r="E178" i="56"/>
  <c r="D178" i="56"/>
  <c r="G173" i="56"/>
  <c r="G172" i="56"/>
  <c r="F172" i="56"/>
  <c r="E172" i="56"/>
  <c r="G171" i="56"/>
  <c r="G174" i="56" s="1"/>
  <c r="F171" i="56"/>
  <c r="D171" i="56"/>
  <c r="G158" i="56"/>
  <c r="F158" i="56"/>
  <c r="E158" i="56"/>
  <c r="D158" i="56"/>
  <c r="G153" i="56"/>
  <c r="F153" i="56"/>
  <c r="F163" i="56" s="1"/>
  <c r="F145" i="56" s="1"/>
  <c r="F146" i="56" s="1"/>
  <c r="F149" i="56" s="1"/>
  <c r="E153" i="56"/>
  <c r="D153" i="56"/>
  <c r="G147" i="56"/>
  <c r="F147" i="56"/>
  <c r="E147" i="56"/>
  <c r="E146" i="56"/>
  <c r="G133" i="56"/>
  <c r="F133" i="56"/>
  <c r="F104" i="56" s="1"/>
  <c r="F105" i="56" s="1"/>
  <c r="E133" i="56"/>
  <c r="E104" i="56" s="1"/>
  <c r="D133" i="56"/>
  <c r="G106" i="56"/>
  <c r="F106" i="56"/>
  <c r="E106" i="56"/>
  <c r="G96" i="56"/>
  <c r="F96" i="56"/>
  <c r="F67" i="56" s="1"/>
  <c r="E96" i="56"/>
  <c r="D96" i="56"/>
  <c r="G69" i="56"/>
  <c r="F69" i="56"/>
  <c r="E69" i="56"/>
  <c r="G67" i="56"/>
  <c r="G68" i="56" s="1"/>
  <c r="E67" i="56"/>
  <c r="E68" i="56" s="1"/>
  <c r="D67" i="56"/>
  <c r="D68" i="56" s="1"/>
  <c r="D56" i="56"/>
  <c r="D366" i="56" s="1"/>
  <c r="G53" i="56"/>
  <c r="F53" i="56"/>
  <c r="E53" i="56"/>
  <c r="D53" i="56"/>
  <c r="G50" i="56"/>
  <c r="F50" i="56"/>
  <c r="E50" i="56"/>
  <c r="D50" i="56"/>
  <c r="D45" i="56"/>
  <c r="D44" i="56" s="1"/>
  <c r="G44" i="56"/>
  <c r="F44" i="56"/>
  <c r="E44" i="56"/>
  <c r="D42" i="56"/>
  <c r="D352" i="56" s="1"/>
  <c r="G41" i="56"/>
  <c r="F41" i="56"/>
  <c r="E41" i="56"/>
  <c r="D41" i="56"/>
  <c r="D39" i="56"/>
  <c r="D38" i="56" s="1"/>
  <c r="G38" i="56"/>
  <c r="F38" i="56"/>
  <c r="E38" i="56"/>
  <c r="E33" i="56"/>
  <c r="G32" i="56"/>
  <c r="F32" i="56"/>
  <c r="E32" i="56"/>
  <c r="E31" i="56"/>
  <c r="D31" i="56"/>
  <c r="C120" i="58" l="1"/>
  <c r="F120" i="58"/>
  <c r="C148" i="58"/>
  <c r="C147" i="58" s="1"/>
  <c r="C58" i="58"/>
  <c r="D116" i="58"/>
  <c r="D120" i="58"/>
  <c r="E120" i="58"/>
  <c r="G279" i="56"/>
  <c r="F239" i="56"/>
  <c r="E97" i="56"/>
  <c r="F188" i="56"/>
  <c r="G239" i="56"/>
  <c r="G221" i="56" s="1"/>
  <c r="E318" i="56"/>
  <c r="E300" i="56" s="1"/>
  <c r="E301" i="56" s="1"/>
  <c r="E304" i="56" s="1"/>
  <c r="E357" i="56"/>
  <c r="D363" i="56"/>
  <c r="G59" i="56"/>
  <c r="G30" i="56" s="1"/>
  <c r="D213" i="56"/>
  <c r="D195" i="56" s="1"/>
  <c r="D196" i="56" s="1"/>
  <c r="D351" i="56"/>
  <c r="D268" i="56"/>
  <c r="G318" i="56"/>
  <c r="G300" i="56" s="1"/>
  <c r="G301" i="56" s="1"/>
  <c r="F351" i="56"/>
  <c r="G354" i="56"/>
  <c r="G357" i="56"/>
  <c r="F363" i="56"/>
  <c r="F59" i="56"/>
  <c r="G97" i="56"/>
  <c r="E213" i="56"/>
  <c r="E195" i="56" s="1"/>
  <c r="F198" i="56" s="1"/>
  <c r="E59" i="56"/>
  <c r="E60" i="56" s="1"/>
  <c r="E34" i="56"/>
  <c r="E348" i="56"/>
  <c r="D104" i="56"/>
  <c r="D105" i="56" s="1"/>
  <c r="F134" i="56"/>
  <c r="D163" i="56"/>
  <c r="D145" i="56" s="1"/>
  <c r="D146" i="56" s="1"/>
  <c r="E149" i="56" s="1"/>
  <c r="E354" i="56"/>
  <c r="G134" i="56"/>
  <c r="E163" i="56"/>
  <c r="D188" i="56"/>
  <c r="F318" i="56"/>
  <c r="F300" i="56" s="1"/>
  <c r="F303" i="56" s="1"/>
  <c r="E363" i="56"/>
  <c r="E70" i="56"/>
  <c r="G104" i="56"/>
  <c r="G107" i="56" s="1"/>
  <c r="E188" i="56"/>
  <c r="E170" i="56" s="1"/>
  <c r="F268" i="56"/>
  <c r="E279" i="56"/>
  <c r="D344" i="56"/>
  <c r="D326" i="56" s="1"/>
  <c r="D327" i="56" s="1"/>
  <c r="D97" i="56"/>
  <c r="G163" i="56"/>
  <c r="G145" i="56" s="1"/>
  <c r="G146" i="56" s="1"/>
  <c r="G149" i="56" s="1"/>
  <c r="G268" i="56"/>
  <c r="G250" i="56" s="1"/>
  <c r="G251" i="56" s="1"/>
  <c r="G254" i="56" s="1"/>
  <c r="E71" i="56"/>
  <c r="D293" i="56"/>
  <c r="D357" i="56"/>
  <c r="F360" i="56"/>
  <c r="E37" i="57"/>
  <c r="E42" i="57"/>
  <c r="E63" i="57" s="1"/>
  <c r="E64" i="57" s="1"/>
  <c r="F63" i="57"/>
  <c r="F64" i="57" s="1"/>
  <c r="F77" i="57"/>
  <c r="F91" i="57"/>
  <c r="F92" i="57" s="1"/>
  <c r="E117" i="57"/>
  <c r="E118" i="57" s="1"/>
  <c r="C63" i="57"/>
  <c r="C64" i="57" s="1"/>
  <c r="E171" i="57"/>
  <c r="E153" i="57" s="1"/>
  <c r="D176" i="57"/>
  <c r="D175" i="57" s="1"/>
  <c r="D207" i="57" s="1"/>
  <c r="C143" i="57"/>
  <c r="C144" i="57" s="1"/>
  <c r="F179" i="57"/>
  <c r="F188" i="57"/>
  <c r="E197" i="57"/>
  <c r="D143" i="57"/>
  <c r="D144" i="57" s="1"/>
  <c r="C171" i="57"/>
  <c r="C172" i="57" s="1"/>
  <c r="C176" i="57"/>
  <c r="C175" i="57" s="1"/>
  <c r="C207" i="57" s="1"/>
  <c r="D191" i="57"/>
  <c r="C194" i="57"/>
  <c r="F197" i="57"/>
  <c r="C202" i="57"/>
  <c r="D37" i="57"/>
  <c r="G31" i="56"/>
  <c r="E171" i="56"/>
  <c r="E174" i="56" s="1"/>
  <c r="F173" i="56"/>
  <c r="E173" i="56"/>
  <c r="D221" i="56"/>
  <c r="E105" i="56"/>
  <c r="E108" i="56" s="1"/>
  <c r="E327" i="56"/>
  <c r="E330" i="56" s="1"/>
  <c r="F221" i="56"/>
  <c r="F254" i="56"/>
  <c r="F329" i="56"/>
  <c r="F327" i="56"/>
  <c r="C29" i="58"/>
  <c r="E148" i="56"/>
  <c r="D59" i="56"/>
  <c r="D60" i="56" s="1"/>
  <c r="F68" i="56"/>
  <c r="F71" i="56" s="1"/>
  <c r="F70" i="56"/>
  <c r="F196" i="56"/>
  <c r="G329" i="56"/>
  <c r="G327" i="56"/>
  <c r="G330" i="56" s="1"/>
  <c r="F166" i="57"/>
  <c r="F171" i="57" s="1"/>
  <c r="F203" i="57"/>
  <c r="F202" i="57" s="1"/>
  <c r="F301" i="56"/>
  <c r="G148" i="56"/>
  <c r="E221" i="56"/>
  <c r="F30" i="56"/>
  <c r="G33" i="56" s="1"/>
  <c r="E198" i="56"/>
  <c r="E196" i="56"/>
  <c r="E199" i="56" s="1"/>
  <c r="G70" i="56"/>
  <c r="F107" i="56"/>
  <c r="F148" i="56"/>
  <c r="G198" i="56"/>
  <c r="E253" i="56"/>
  <c r="D35" i="57"/>
  <c r="D38" i="57" s="1"/>
  <c r="F37" i="57"/>
  <c r="E84" i="58"/>
  <c r="E148" i="58" s="1"/>
  <c r="E147" i="58" s="1"/>
  <c r="D121" i="58"/>
  <c r="D122" i="58" s="1"/>
  <c r="E142" i="58"/>
  <c r="E203" i="57"/>
  <c r="E202" i="57" s="1"/>
  <c r="E175" i="57" s="1"/>
  <c r="F253" i="56"/>
  <c r="D349" i="56"/>
  <c r="D348" i="56" s="1"/>
  <c r="D355" i="56"/>
  <c r="D354" i="56" s="1"/>
  <c r="E35" i="57"/>
  <c r="D58" i="58"/>
  <c r="D29" i="58" s="1"/>
  <c r="D119" i="58" s="1"/>
  <c r="N119" i="58" s="1"/>
  <c r="E121" i="58"/>
  <c r="E122" i="58" s="1"/>
  <c r="F142" i="58"/>
  <c r="G60" i="56"/>
  <c r="F97" i="56"/>
  <c r="E134" i="56"/>
  <c r="E58" i="58"/>
  <c r="E29" i="58" s="1"/>
  <c r="E119" i="58" s="1"/>
  <c r="C88" i="58"/>
  <c r="G105" i="56"/>
  <c r="G108" i="56" s="1"/>
  <c r="D42" i="57"/>
  <c r="D63" i="57" s="1"/>
  <c r="D64" i="57" s="1"/>
  <c r="F304" i="56" l="1"/>
  <c r="F347" i="56"/>
  <c r="E303" i="56"/>
  <c r="E347" i="56"/>
  <c r="G303" i="56"/>
  <c r="D134" i="56"/>
  <c r="F199" i="56"/>
  <c r="E329" i="56"/>
  <c r="G347" i="56"/>
  <c r="G253" i="56"/>
  <c r="G199" i="56"/>
  <c r="E107" i="56"/>
  <c r="E172" i="57"/>
  <c r="E174" i="57"/>
  <c r="E207" i="57" s="1"/>
  <c r="F175" i="57"/>
  <c r="F346" i="56"/>
  <c r="F379" i="56" s="1"/>
  <c r="F222" i="56"/>
  <c r="F224" i="56"/>
  <c r="C30" i="58"/>
  <c r="C119" i="58"/>
  <c r="F174" i="56"/>
  <c r="G71" i="56"/>
  <c r="F330" i="56"/>
  <c r="F108" i="56"/>
  <c r="G304" i="56"/>
  <c r="F33" i="56"/>
  <c r="F31" i="56"/>
  <c r="F34" i="56" s="1"/>
  <c r="E222" i="56"/>
  <c r="E346" i="56"/>
  <c r="E224" i="56"/>
  <c r="C59" i="58"/>
  <c r="E379" i="56"/>
  <c r="F38" i="57"/>
  <c r="E38" i="57"/>
  <c r="D346" i="56"/>
  <c r="D222" i="56"/>
  <c r="F153" i="57"/>
  <c r="F174" i="57" s="1"/>
  <c r="F207" i="57" s="1"/>
  <c r="F60" i="56"/>
  <c r="G224" i="56"/>
  <c r="G222" i="56"/>
  <c r="G346" i="56"/>
  <c r="G379" i="56" s="1"/>
  <c r="D347" i="56"/>
  <c r="G225" i="56" l="1"/>
  <c r="D379" i="56"/>
  <c r="F225" i="56"/>
  <c r="F172" i="57"/>
  <c r="G34" i="56"/>
  <c r="E225" i="56"/>
  <c r="A418" i="64"/>
  <c r="A418" i="64" a="1"/>
</calcChain>
</file>

<file path=xl/comments1.xml><?xml version="1.0" encoding="utf-8"?>
<comments xmlns="http://schemas.openxmlformats.org/spreadsheetml/2006/main">
  <authors>
    <author>Author</author>
  </authors>
  <commentList>
    <comment ref="D29" authorId="0" shapeId="0">
      <text>
        <r>
          <rPr>
            <b/>
            <sz val="9"/>
            <color indexed="81"/>
            <rFont val="Tahoma"/>
            <charset val="1"/>
          </rPr>
          <t>Author:</t>
        </r>
        <r>
          <rPr>
            <sz val="9"/>
            <color indexed="81"/>
            <rFont val="Tahoma"/>
            <charset val="1"/>
          </rPr>
          <t xml:space="preserve">
te gjitha dosjet e mbetura , pra 200, jane ne proces shqyrtimi</t>
        </r>
      </text>
    </comment>
    <comment ref="E29" authorId="0" shapeId="0">
      <text>
        <r>
          <rPr>
            <b/>
            <sz val="9"/>
            <color indexed="81"/>
            <rFont val="Tahoma"/>
            <charset val="1"/>
          </rPr>
          <t>Author:</t>
        </r>
        <r>
          <rPr>
            <sz val="9"/>
            <color indexed="81"/>
            <rFont val="Tahoma"/>
            <charset val="1"/>
          </rPr>
          <t xml:space="preserve">
kjo eshte diferenca midis dosjeve ne proces shqyrtimi dhe dosjeve te parashikuara qe mund te perfundojne te me vendim ne vitin parardhes</t>
        </r>
      </text>
    </comment>
    <comment ref="F29" authorId="0" shapeId="0">
      <text>
        <r>
          <rPr>
            <b/>
            <sz val="9"/>
            <color indexed="81"/>
            <rFont val="Tahoma"/>
            <charset val="1"/>
          </rPr>
          <t>Author:</t>
        </r>
        <r>
          <rPr>
            <sz val="9"/>
            <color indexed="81"/>
            <rFont val="Tahoma"/>
            <charset val="1"/>
          </rPr>
          <t xml:space="preserve">
kjo eshte diferenca midis dosjeve ne proces shqyrtimi dhe dosjeve te parashikuara qe mund te perfundojne te me vendim ne vitin parardhes</t>
        </r>
      </text>
    </comment>
  </commentList>
</comments>
</file>

<file path=xl/comments2.xml><?xml version="1.0" encoding="utf-8"?>
<comments xmlns="http://schemas.openxmlformats.org/spreadsheetml/2006/main">
  <authors>
    <author>Author</author>
  </authors>
  <commentList>
    <comment ref="B16" authorId="0" shapeId="0">
      <text>
        <r>
          <rPr>
            <b/>
            <sz val="9"/>
            <color indexed="81"/>
            <rFont val="Tahoma"/>
            <family val="2"/>
          </rPr>
          <t>Author:</t>
        </r>
        <r>
          <rPr>
            <sz val="9"/>
            <color indexed="81"/>
            <rFont val="Tahoma"/>
            <family val="2"/>
          </rPr>
          <t xml:space="preserve">
Te shikohet Reida</t>
        </r>
      </text>
    </comment>
  </commentList>
</comments>
</file>

<file path=xl/comments3.xml><?xml version="1.0" encoding="utf-8"?>
<comments xmlns="http://schemas.openxmlformats.org/spreadsheetml/2006/main">
  <authors>
    <author>Author</author>
  </authors>
  <commentList>
    <comment ref="B142" authorId="0" shapeId="0">
      <text>
        <r>
          <rPr>
            <b/>
            <sz val="9"/>
            <color indexed="81"/>
            <rFont val="Tahoma"/>
            <family val="2"/>
          </rPr>
          <t>Author:</t>
        </r>
        <r>
          <rPr>
            <sz val="9"/>
            <color indexed="81"/>
            <rFont val="Tahoma"/>
            <family val="2"/>
          </rPr>
          <t xml:space="preserve">
Vlera e Projekti 8.8 mln euro, per 60 muaji.Kursi kembimit sipas udhezimit per PBA 2024-2026</t>
        </r>
      </text>
    </comment>
  </commentList>
</comments>
</file>

<file path=xl/comments4.xml><?xml version="1.0" encoding="utf-8"?>
<comments xmlns="http://schemas.openxmlformats.org/spreadsheetml/2006/main">
  <authors>
    <author>Author</author>
  </authors>
  <commentList>
    <comment ref="B373" authorId="0" shapeId="0">
      <text>
        <r>
          <rPr>
            <b/>
            <sz val="9"/>
            <color indexed="81"/>
            <rFont val="Tahoma"/>
            <family val="2"/>
          </rPr>
          <t>Author:</t>
        </r>
        <r>
          <rPr>
            <sz val="9"/>
            <color indexed="81"/>
            <rFont val="Tahoma"/>
            <family val="2"/>
          </rPr>
          <t xml:space="preserve">
Rikonstruksion godine</t>
        </r>
      </text>
    </comment>
    <comment ref="C373" authorId="0" shapeId="0">
      <text>
        <r>
          <rPr>
            <b/>
            <sz val="9"/>
            <color indexed="81"/>
            <rFont val="Tahoma"/>
            <family val="2"/>
          </rPr>
          <t>Author:</t>
        </r>
        <r>
          <rPr>
            <sz val="9"/>
            <color indexed="81"/>
            <rFont val="Tahoma"/>
            <family val="2"/>
          </rPr>
          <t xml:space="preserve">
Pajisje zyre</t>
        </r>
      </text>
    </comment>
    <comment ref="E386" authorId="0" shapeId="0">
      <text>
        <r>
          <rPr>
            <b/>
            <sz val="9"/>
            <color indexed="81"/>
            <rFont val="Tahoma"/>
            <family val="2"/>
            <charset val="238"/>
          </rPr>
          <t>Author:</t>
        </r>
        <r>
          <rPr>
            <sz val="9"/>
            <color indexed="81"/>
            <rFont val="Tahoma"/>
            <family val="2"/>
            <charset val="238"/>
          </rPr>
          <t xml:space="preserve">
kaq jane investimet per vitin 2019-2021</t>
        </r>
      </text>
    </comment>
    <comment ref="B401" authorId="0" shapeId="0">
      <text>
        <r>
          <rPr>
            <b/>
            <sz val="9"/>
            <color indexed="81"/>
            <rFont val="Tahoma"/>
            <family val="2"/>
          </rPr>
          <t>Author:</t>
        </r>
        <r>
          <rPr>
            <sz val="9"/>
            <color indexed="81"/>
            <rFont val="Tahoma"/>
            <family val="2"/>
          </rPr>
          <t xml:space="preserve">
Rikonstruksion godine</t>
        </r>
      </text>
    </comment>
    <comment ref="C401" authorId="0" shapeId="0">
      <text>
        <r>
          <rPr>
            <b/>
            <sz val="9"/>
            <color indexed="81"/>
            <rFont val="Tahoma"/>
            <family val="2"/>
          </rPr>
          <t>Author:</t>
        </r>
        <r>
          <rPr>
            <sz val="9"/>
            <color indexed="81"/>
            <rFont val="Tahoma"/>
            <family val="2"/>
          </rPr>
          <t xml:space="preserve">
Pajisje zyre</t>
        </r>
      </text>
    </comment>
    <comment ref="E414" authorId="0" shapeId="0">
      <text>
        <r>
          <rPr>
            <b/>
            <sz val="9"/>
            <color indexed="81"/>
            <rFont val="Tahoma"/>
            <family val="2"/>
            <charset val="238"/>
          </rPr>
          <t>Author:</t>
        </r>
        <r>
          <rPr>
            <sz val="9"/>
            <color indexed="81"/>
            <rFont val="Tahoma"/>
            <family val="2"/>
            <charset val="238"/>
          </rPr>
          <t xml:space="preserve">
kaq jane investimet per vitin 2019-2021</t>
        </r>
      </text>
    </comment>
  </commentList>
</comments>
</file>

<file path=xl/comments5.xml><?xml version="1.0" encoding="utf-8"?>
<comments xmlns="http://schemas.openxmlformats.org/spreadsheetml/2006/main">
  <authors>
    <author>Author</author>
  </authors>
  <commentList>
    <comment ref="D145" authorId="0" shapeId="0">
      <text>
        <r>
          <rPr>
            <b/>
            <sz val="9"/>
            <color indexed="81"/>
            <rFont val="Tahoma"/>
            <charset val="1"/>
          </rPr>
          <t>Author:</t>
        </r>
        <r>
          <rPr>
            <sz val="9"/>
            <color indexed="81"/>
            <rFont val="Tahoma"/>
            <charset val="1"/>
          </rPr>
          <t xml:space="preserve">
shiko sasine e produktit </t>
        </r>
      </text>
    </comment>
  </commentList>
</comments>
</file>

<file path=xl/comments6.xml><?xml version="1.0" encoding="utf-8"?>
<comments xmlns="http://schemas.openxmlformats.org/spreadsheetml/2006/main">
  <authors>
    <author>Author</author>
  </authors>
  <commentList>
    <comment ref="G141" authorId="0" shapeId="0">
      <text>
        <r>
          <rPr>
            <b/>
            <sz val="9"/>
            <color indexed="81"/>
            <rFont val="Tahoma"/>
            <family val="2"/>
          </rPr>
          <t>Author:</t>
        </r>
        <r>
          <rPr>
            <sz val="9"/>
            <color indexed="81"/>
            <rFont val="Tahoma"/>
            <family val="2"/>
          </rPr>
          <t xml:space="preserve">
njesia matese cope??? Apo dhe ALL ????</t>
        </r>
      </text>
    </comment>
  </commentList>
</comments>
</file>

<file path=xl/sharedStrings.xml><?xml version="1.0" encoding="utf-8"?>
<sst xmlns="http://schemas.openxmlformats.org/spreadsheetml/2006/main" count="27907" uniqueCount="3067">
  <si>
    <t>FORMAT 2: FORMATI STANDARD I PËRGATITJES SË KËRKESAVE BUXHETOREPBA 2025-2027</t>
  </si>
  <si>
    <t>Politikat Ekzistuese</t>
  </si>
  <si>
    <t>Emërtimi i Grupit</t>
  </si>
  <si>
    <t>Shërbimi Informativ Kombëtar</t>
  </si>
  <si>
    <t>Kodi i Grupit</t>
  </si>
  <si>
    <t>18</t>
  </si>
  <si>
    <t>Emërtimi i Programit Buxhetor</t>
  </si>
  <si>
    <t>Veprimtaria Informative Shtetërore</t>
  </si>
  <si>
    <t>Kodi i Programit</t>
  </si>
  <si>
    <t>03520</t>
  </si>
  <si>
    <t>Programi Buxhetor Afatmesëm</t>
  </si>
  <si>
    <t>PBA 2025-2027</t>
  </si>
  <si>
    <t>Përshkrimi i Programit</t>
  </si>
  <si>
    <t>Ky program perfaqeson nevojat e njesive organizativo-strukturore të institucionit, që kryejnë veprimtarinë kryesore të tij: Sigurimin e informacionit të domosdoshëm, në funksion të sigurisë kombëtare te vendit, NATO dhe vendeve aleate, ne perputhje me Kushtetuten dhe Ligjet e Republikes se Shqiperise.</t>
  </si>
  <si>
    <t>Qëllimet e Politikës së Programit</t>
  </si>
  <si>
    <t>Sigurimi i informacionit efektiv dhe cilesor ne kuader te ruajtes se sigurise kombetare dhe nderkombetare.</t>
  </si>
  <si>
    <t>Objektivi i Politikës së Programit</t>
  </si>
  <si>
    <t>Realizimi i produktit informativ per sigurine kombetare</t>
  </si>
  <si>
    <t/>
  </si>
  <si>
    <t>Produkti</t>
  </si>
  <si>
    <t>Përshkrimi i Produktit</t>
  </si>
  <si>
    <t>Njësia Matëse</t>
  </si>
  <si>
    <t>Buxheti</t>
  </si>
  <si>
    <t>Parashikimi</t>
  </si>
  <si>
    <t>Detajimi i Kostos Totale të Produktit  sipas Artikujve Ekonomikë</t>
  </si>
  <si>
    <t xml:space="preserve">Kosto totale e produktit </t>
  </si>
  <si>
    <t>e pa lidhur me politikën</t>
  </si>
  <si>
    <t>Shpenzimet Korrente</t>
  </si>
  <si>
    <t>91801</t>
  </si>
  <si>
    <t>Jo-projekte (001-18-03520)</t>
  </si>
  <si>
    <t>91801AA - Informacione për veprimtari që cënojnë sigurinë kombëtare</t>
  </si>
  <si>
    <t>Informacione për zhvillime dhe veprimtari që cënojnë sigurinë kombëtare nga brenda dhe jashte vendit si terrorizmi, krimi i organizuar, përhapja e armëve të dëmtimit në masë, krimi kibernetik dhe atij ndaj mjedisit, për ruajtjen e integritetit, pavarësisë dhe rendit kushtetues.</t>
  </si>
  <si>
    <t>Numër Informacionesh</t>
  </si>
  <si>
    <t>Sasia</t>
  </si>
  <si>
    <t>1</t>
  </si>
  <si>
    <t>Kosto totale (në lekë)</t>
  </si>
  <si>
    <t>2145580000</t>
  </si>
  <si>
    <t>2666500000</t>
  </si>
  <si>
    <t>2667500000</t>
  </si>
  <si>
    <t>2669500000</t>
  </si>
  <si>
    <t>Kosto për njësi (në lekë)</t>
  </si>
  <si>
    <t>Ndryshimi në % i Sasisë</t>
  </si>
  <si>
    <t>0</t>
  </si>
  <si>
    <t>Ndryshimi në % i kostos totale</t>
  </si>
  <si>
    <t>0.2428</t>
  </si>
  <si>
    <t>0.0004</t>
  </si>
  <si>
    <t>0.0007</t>
  </si>
  <si>
    <t>Ndryshimi në % i kostos për njësi</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</si>
  <si>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</si>
  <si>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</si>
  <si>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</si>
  <si>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</si>
  <si>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</si>
  <si>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</si>
  <si>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</si>
  <si>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</si>
  <si>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</si>
  <si>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</si>
  <si>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</si>
  <si>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</si>
  <si>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</si>
  <si>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</si>
  <si>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</si>
  <si>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</si>
  <si>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</si>
  <si>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</si>
  <si>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Shpenzimet Kapitale</t>
  </si>
  <si>
    <t>18AG3</t>
  </si>
  <si>
    <t>Instalime teknike, pajisje, vegla pune</t>
  </si>
  <si>
    <t>M180043 - Pajisje te blera, kondicionere per kompletim dhe zevendesim.</t>
  </si>
  <si>
    <t>Blerje dhe instalim të kondicionereve per kompletim dhe zevendesim</t>
  </si>
  <si>
    <t>Numer kondicioresh</t>
  </si>
  <si>
    <t>20</t>
  </si>
  <si>
    <t>41</t>
  </si>
  <si>
    <t>10</t>
  </si>
  <si>
    <t>3115000</t>
  </si>
  <si>
    <t>2304000</t>
  </si>
  <si>
    <t>562000</t>
  </si>
  <si>
    <t>155750</t>
  </si>
  <si>
    <t>56195.12</t>
  </si>
  <si>
    <t>56200</t>
  </si>
  <si>
    <t>1.05</t>
  </si>
  <si>
    <t>-1</t>
  </si>
  <si>
    <t>-0.2604</t>
  </si>
  <si>
    <t>-0.6392</t>
  </si>
  <si>
    <t>M180017 - Pajisje dhe orendi zyre të blera</t>
  </si>
  <si>
    <t>Shpenzime per blerje orendi zyre (karrige, rafte, kasaforta, dollape, etj), për komletim dhe zëvendësim.</t>
  </si>
  <si>
    <t>Numer pajisjesh dhe orendish</t>
  </si>
  <si>
    <t>51</t>
  </si>
  <si>
    <t>149</t>
  </si>
  <si>
    <t>104</t>
  </si>
  <si>
    <t>114</t>
  </si>
  <si>
    <t>1198000</t>
  </si>
  <si>
    <t>1372000</t>
  </si>
  <si>
    <t>1391000</t>
  </si>
  <si>
    <t>23490.2</t>
  </si>
  <si>
    <t>9208.05</t>
  </si>
  <si>
    <t>13192.31</t>
  </si>
  <si>
    <t>12201.75</t>
  </si>
  <si>
    <t>1.9216</t>
  </si>
  <si>
    <t>-0.302</t>
  </si>
  <si>
    <t>0.0962</t>
  </si>
  <si>
    <t>0.1452</t>
  </si>
  <si>
    <t>0.0138</t>
  </si>
  <si>
    <t>-0.608</t>
  </si>
  <si>
    <t>0.4327</t>
  </si>
  <si>
    <t>-0.0751</t>
  </si>
  <si>
    <t>M180046 - Pajisje të teknologjise së informacionit të blera</t>
  </si>
  <si>
    <t>Blerje pajisje te teknologjise se informacionit, kompjutera, printera, ups, etj. për kompletim dhe zëvendësim</t>
  </si>
  <si>
    <t>Numer pajisjesh</t>
  </si>
  <si>
    <t>98</t>
  </si>
  <si>
    <t>50</t>
  </si>
  <si>
    <t>5450000</t>
  </si>
  <si>
    <t>6107000</t>
  </si>
  <si>
    <t>55612.24</t>
  </si>
  <si>
    <t>122140</t>
  </si>
  <si>
    <t>-0.4898</t>
  </si>
  <si>
    <t>0.1206</t>
  </si>
  <si>
    <t>1.1963</t>
  </si>
  <si>
    <t>M180066 - Blerje pajisje, mjete teknike te sektorit operativ</t>
  </si>
  <si>
    <t>Blerje pajisje dhe mjete teknike të sektorit operativ ( pajisje audio-vizuale) për mbledhjen e informacionit</t>
  </si>
  <si>
    <t>Numer pajisje</t>
  </si>
  <si>
    <t>6</t>
  </si>
  <si>
    <t>8</t>
  </si>
  <si>
    <t>1092000</t>
  </si>
  <si>
    <t>21360000</t>
  </si>
  <si>
    <t>182000</t>
  </si>
  <si>
    <t>2670000</t>
  </si>
  <si>
    <t>M180044 - Blerje mjete dhe pajisje te tjera teknike</t>
  </si>
  <si>
    <t>Blerje mjete dhe pajisje te tjera teknike (pompë uji, etj.) për sektorin mbeshtetes.</t>
  </si>
  <si>
    <t>Numer</t>
  </si>
  <si>
    <t>11</t>
  </si>
  <si>
    <t>9</t>
  </si>
  <si>
    <t>21561000</t>
  </si>
  <si>
    <t>417000</t>
  </si>
  <si>
    <t>331000</t>
  </si>
  <si>
    <t>1960090.91</t>
  </si>
  <si>
    <t>37909.09</t>
  </si>
  <si>
    <t>36777.78</t>
  </si>
  <si>
    <t>-0.9807</t>
  </si>
  <si>
    <t>Implementimi i platfomes per digjitalizimin e procedurave administrative</t>
  </si>
  <si>
    <t>platform</t>
  </si>
  <si>
    <t>57400000</t>
  </si>
  <si>
    <t>40000000</t>
  </si>
  <si>
    <t>-0.3031</t>
  </si>
  <si>
    <t>18AG4</t>
  </si>
  <si>
    <t>Rikonstruksion godine</t>
  </si>
  <si>
    <t>Rikonstruksion i godines se SHISH Durres</t>
  </si>
  <si>
    <t>m2</t>
  </si>
  <si>
    <t>828</t>
  </si>
  <si>
    <t>32400000</t>
  </si>
  <si>
    <t>39130.43</t>
  </si>
  <si>
    <t>18AG5</t>
  </si>
  <si>
    <t>Blerje Automjetesh</t>
  </si>
  <si>
    <t>M180037 - Automjete te blera per rinovimin e parkut te SHISH.</t>
  </si>
  <si>
    <t>Blerje automjete per rinovimin e parkut te SHISH-it per zevendesim dhe kompletim</t>
  </si>
  <si>
    <t>Numer automjetesh</t>
  </si>
  <si>
    <t>3</t>
  </si>
  <si>
    <t>7</t>
  </si>
  <si>
    <t>36100000</t>
  </si>
  <si>
    <t>8628000</t>
  </si>
  <si>
    <t>26356000</t>
  </si>
  <si>
    <t>3610000</t>
  </si>
  <si>
    <t>2876000</t>
  </si>
  <si>
    <t>3765142.86</t>
  </si>
  <si>
    <t>1.3333</t>
  </si>
  <si>
    <t>2.0547</t>
  </si>
  <si>
    <t>0.3092</t>
  </si>
  <si>
    <t xml:space="preserve">Totali shpenzimeve të Programit </t>
  </si>
  <si>
    <t>604 - Transferta Korente të Brendshme</t>
  </si>
  <si>
    <t>Akademia e Shkencave</t>
  </si>
  <si>
    <t>22</t>
  </si>
  <si>
    <t xml:space="preserve">Veprimtaria Akademike </t>
  </si>
  <si>
    <t>01520</t>
  </si>
  <si>
    <t>Veprimtaria e Ash per ShTI e zhvillim social-ekonomik te vendit Ash protagonist i zhvillimit te ShTI dhe zhvillimit ekonomik,social e kulturor te vendit.Ky program synon realizimin e misionit te ASh ne zhvillimet shkencore,teknologjike dhe intelektuale,ne interes te integrimit europian te vendit,nepermjet:hulumtimit te aspekteve me te rendesishme social-ekonomike e trashegimise historiko-kulturore me qellim ruajtjen e promovimin e vlerave me te mira kombetare dhe zhvillimin e vlerave universale te demokracise e respektimit te te drejtave te njeriut;hulumtimit te shkencave natyrore e teknike me qellim perdorimin e metodologjive dhe teknologjive te perparuara;eficiente nga pikpamje ekonomike,te pranueshme nga pikpamja sociale dhe miqesore me mjedisin;rritjes se bashkepunimit kombetar e nderkombetar me institucionet e sistemit te ShTI dhe me akademite e botes (ALLEA,TWOS,IAP) dhe organizma te tjera shkencore(iv)vazhdimesise se bashkepunimit me AShA te Kosoves,Kroaci,Mal te Zi,Maqedoni</t>
  </si>
  <si>
    <t>"Fuqizimi i rolit të Akademisë së Shkencave, per te kryer misionin në zhvillimin e vendit, duke zbatuar prioritetet kombëtare në shkencë dhe nxitjes së kërkimeve në fushat përparësore, të zhvillimit ekonomik dhe teknologjik.  "</t>
  </si>
  <si>
    <t>Treguesit e Performancës në nivel Qëllimi</t>
  </si>
  <si>
    <t>Fusha te reja kerkimore te propozuara me interes shteteror per rritjen e nivelit te kerkimit shkencor baze, aplikimeve teknologjike dhe inovative ne sherbim te zhvillimit multiidisiplinor ne mbeshtetje te strategjive ekzistuese si dhe atyre qe do te formulohen</t>
  </si>
  <si>
    <t>100%</t>
  </si>
  <si>
    <t>Fuqizimi i rolit të Akademisë së Shkencave, e aftë të kryejë misonin në zhvillimin e vendit, duke zbatuar prioritetet kombëtare në shkencë dhe nxitjes së kërkimeve në fushat përparësore, të zhvillimit ekonomik dhe teknologjik</t>
  </si>
  <si>
    <t>Punime shkencore te mbeshtetura financiarisht nga ASHSH kundrejt totalit te propozimeve te paraqitura ne ASHSH</t>
  </si>
  <si>
    <t>80%</t>
  </si>
  <si>
    <t>Kontribute shkencore per kerkim dhe zhvillim kundrejt totalit te fondeve te veprimatrise</t>
  </si>
  <si>
    <t>95%</t>
  </si>
  <si>
    <t>Kerkues te rinj shkencore te mbeshtetur kundret totalit te kerkuesve te mbeshtetur</t>
  </si>
  <si>
    <t>15%</t>
  </si>
  <si>
    <t>"Bashkëpunimi me institucione kërkimore dhe mësimore, brenda dhe jashtë vendit, që kanë kapacitetet e nevojshme fizike për kërkim, për kryerjen e studimeve në fusha të ndryshme të shkencës në përputhje me nevojat e zhvillimit të vendit. "</t>
  </si>
  <si>
    <t>Treguesit e Performancës për Objektivin</t>
  </si>
  <si>
    <t>1-  Mbeshtetje financiare per punonjesit shkencore te A.SH.SH.</t>
  </si>
  <si>
    <t>100</t>
  </si>
  <si>
    <t>2- Transferimi i teknologjive inovative nga jashte nepermjet bashkepunimeve me rrjetin akademik nderkombetar (te 135  Akademive ),  te rrjetit te akademive evropiane e te institucioneve kerkimore shkencore me te cilat A.SH.SH. bashkepunon</t>
  </si>
  <si>
    <t>4- Zhvillime te veprimtarive shkencore kombetare/nderkombetare: (konferenca, workshope, seminare, tavolina te rrumbullaketa, dite informimi, edukim shkencor) ne bashkepunim me partnere kombetare e nderkombetare brenda dhe jashte akademive</t>
  </si>
  <si>
    <t>5 -  Kontribut i A.SH.SH. mbeshtetes ne reformat e sistemit te kerkimit shkencor ne vend ne pergjithesi</t>
  </si>
  <si>
    <t>3- Kontribute shkencore per kerkim e zhvillim</t>
  </si>
  <si>
    <t>92201</t>
  </si>
  <si>
    <t>Jo-projekte (001-22-01520)</t>
  </si>
  <si>
    <t>92201AA - Veprimtaria shkencore e zhvilluar</t>
  </si>
  <si>
    <t>Produkte te punes Kerkimore e shkencore te  Asamblese se A.SH, seksioneve , komisioneve me impakt  ne Kerkom - zhvillimin  e Teknologjise &amp; Inovacionit   ne Shqiperi Kosove e me gjere. Pagat dhe shpenzimet administrative</t>
  </si>
  <si>
    <t>numer Projekte, ekspedita, Ligjerata te ndersjellta te akademikeve</t>
  </si>
  <si>
    <t>124180000</t>
  </si>
  <si>
    <t>121000000</t>
  </si>
  <si>
    <t>111880000</t>
  </si>
  <si>
    <t>112880000</t>
  </si>
  <si>
    <t>6209000</t>
  </si>
  <si>
    <t>5500000</t>
  </si>
  <si>
    <t>5594000</t>
  </si>
  <si>
    <t>5644000</t>
  </si>
  <si>
    <t>0.1</t>
  </si>
  <si>
    <t>-0.0909</t>
  </si>
  <si>
    <t>-0.0256</t>
  </si>
  <si>
    <t>-0.0754</t>
  </si>
  <si>
    <t>0.0089</t>
  </si>
  <si>
    <t>-0.1142</t>
  </si>
  <si>
    <t>0.0171</t>
  </si>
  <si>
    <t>92201AB - Produkte të kartave të eventeve për politikat shkencore dhe qeverisje (qendrore /vendore) të KSHT&amp;I me impakt në K-Zh dhe prodhim.</t>
  </si>
  <si>
    <t>Veprimtaria e seksioneve, njesive kerkimore, komisioneve, veprimtaria promovuese( konferenca seminare, ligjerata, kongrese) etj,  veprimtari kerkimore studimore ( projekte ), konkurset e cmimeve per krijimtari,</t>
  </si>
  <si>
    <t>Projekte, ekspedita, Ligjerata te ndersjellta te akademikeve dhe botime</t>
  </si>
  <si>
    <t>60</t>
  </si>
  <si>
    <t>47500000</t>
  </si>
  <si>
    <t>46500000</t>
  </si>
  <si>
    <t>791666.67</t>
  </si>
  <si>
    <t>775000</t>
  </si>
  <si>
    <t>-0.0211</t>
  </si>
  <si>
    <t>92201AE - Projektie madhore ne Albanologji</t>
  </si>
  <si>
    <t>Projektie madhore ne Albanologji</t>
  </si>
  <si>
    <t>Cope (numer projektesh)</t>
  </si>
  <si>
    <t>60000000</t>
  </si>
  <si>
    <t>20000000</t>
  </si>
  <si>
    <t>18AF1</t>
  </si>
  <si>
    <t>Pasurim I Bibliotekes Shkencore</t>
  </si>
  <si>
    <t>18AF101 - Blerje libri</t>
  </si>
  <si>
    <t>Blerje libri per fondin e Bibliotekes shkencore</t>
  </si>
  <si>
    <t>nr librash</t>
  </si>
  <si>
    <t>250</t>
  </si>
  <si>
    <t>300000</t>
  </si>
  <si>
    <t>1200</t>
  </si>
  <si>
    <t>18AF3</t>
  </si>
  <si>
    <t>Blerje pajisje zyre dhe elektronike</t>
  </si>
  <si>
    <t>18AF301 - Blerje pajisje</t>
  </si>
  <si>
    <t xml:space="preserve">Blerje pajisje zyre </t>
  </si>
  <si>
    <t>nr pajisjesh</t>
  </si>
  <si>
    <t>2000000</t>
  </si>
  <si>
    <t>1700000</t>
  </si>
  <si>
    <t>200000</t>
  </si>
  <si>
    <t>85000</t>
  </si>
  <si>
    <t>-0.15</t>
  </si>
  <si>
    <t>-0.575</t>
  </si>
  <si>
    <t>Pajisje laboratorike per kerkimin shkencor biotek dhe gjenetike si dhe nanoshkence</t>
  </si>
  <si>
    <t>Pajisje laboratorike per qendra kerkimore shkencore</t>
  </si>
  <si>
    <t>numer</t>
  </si>
  <si>
    <t>8000000</t>
  </si>
  <si>
    <t>400000</t>
  </si>
  <si>
    <t>"Kontributi i ASH. per kerkim dhe zhvillim ne perputhje me misionin e saj konform ligjit per rritjen e rolit te keshillimit te politikberjes , vendimmarrjes qeverisjes qendrore dhe lokale (ne fushat e kompetences) nepermjet kryerjes se studimeve, analizave e propozimeve ne nivele te ndryshme; me prioritet pregatitjen e burimeve te reja njerezore  te kerkimit nepermjet zhvillimit te veprimtarive te ndrysjhme me karakter ekonomik. "</t>
  </si>
  <si>
    <t>2- Çmime kombertare/nderkombetare  (ne perputhje me ligjin)</t>
  </si>
  <si>
    <t>3 - Mbeshtetje te kerkuesve te rinj te sukseshme ne shkence (rrjetin e Akademikeve te rinj e me gjere)</t>
  </si>
  <si>
    <t>Botime e monografi te ndryshme : Njohja e produkteve shkencore te Akademikeve me kontribut ne kerkim e zhvillim ne Shqiperi</t>
  </si>
  <si>
    <t>40</t>
  </si>
  <si>
    <t>Numri i akademikeve Gra</t>
  </si>
  <si>
    <t>Numri i Botimeve Shkencore te publikuara nga Akademike Gra</t>
  </si>
  <si>
    <t>Perqindja e grave ne poste drejtuese ndaj totalit te posteve drejtuese</t>
  </si>
  <si>
    <t>20%</t>
  </si>
  <si>
    <t>30%</t>
  </si>
  <si>
    <t>92201AC - Botime (revista dhe libra )</t>
  </si>
  <si>
    <t>"Produkte kerkimore shkencore me nivel të lartë shkencor ne fushat  prioritare per kerkim dhe  zhvillim  te vendit dhe me gjere (Botime dhe monografi) dhe publikimeve shkencore kombetare,/ nderkombetare (revista """Journal of Natural and Technical Sciences""" dhe """Studia Albanica"""). Raportime te ASHSH per vepriimtarite e saj "</t>
  </si>
  <si>
    <t>Botime (revista dhe libra )</t>
  </si>
  <si>
    <t>30</t>
  </si>
  <si>
    <t>35</t>
  </si>
  <si>
    <t>12000000</t>
  </si>
  <si>
    <t>342857.14</t>
  </si>
  <si>
    <t>0.1667</t>
  </si>
  <si>
    <t>-0.1429</t>
  </si>
  <si>
    <t>92201AF - Transferta per ASA</t>
  </si>
  <si>
    <t>Mbeshtetje me fonde per 6 Institutet e ASA</t>
  </si>
  <si>
    <t>Numer projekte</t>
  </si>
  <si>
    <t>263187154</t>
  </si>
  <si>
    <t>219880000</t>
  </si>
  <si>
    <t>210000000</t>
  </si>
  <si>
    <t>43864525.67</t>
  </si>
  <si>
    <t>36646666.67</t>
  </si>
  <si>
    <t>35000000</t>
  </si>
  <si>
    <t>30000000</t>
  </si>
  <si>
    <t>-0.1645</t>
  </si>
  <si>
    <t>-0.0449</t>
  </si>
  <si>
    <t>Kontrolli Lartë i Shtetit</t>
  </si>
  <si>
    <t>24</t>
  </si>
  <si>
    <t>Veprimtaria Audituese e KLSH</t>
  </si>
  <si>
    <t>01120</t>
  </si>
  <si>
    <t>Veprimtaria audituese e KLSH</t>
  </si>
  <si>
    <t>Ushtrimi i veprimtarisë audituese ne nje linje me standartet nderkombetare te auditimit mbi perdorimin me efektivitet eficence dhe ekonomicitet te fondeve publike ne funksion te rritjes se pergjegjshmerise se menaxhimit te financave e pasurise publike duke sjelle vlere te shtuar per shoqerine dhe ndryshim ne jeten e qytetareve</t>
  </si>
  <si>
    <t>Trendi ne rritje i nivelit te pranueshmerise se rekomandimeve</t>
  </si>
  <si>
    <t>99%</t>
  </si>
  <si>
    <t>Rritja e impaktit te punes audituese nepermjet permiresimit te nivelit te zbatimit te rekomandimeve</t>
  </si>
  <si>
    <t>Trendi ne rritje i nivelit te zbatueshmerise se rekomandimeve</t>
  </si>
  <si>
    <t>75%</t>
  </si>
  <si>
    <t>92401</t>
  </si>
  <si>
    <t>Jo-projekte (001-24-01120)</t>
  </si>
  <si>
    <t>92401AA - Audtime te kryera</t>
  </si>
  <si>
    <t>Audtime te kryera</t>
  </si>
  <si>
    <t>Nr auditimesh</t>
  </si>
  <si>
    <t>173</t>
  </si>
  <si>
    <t>180</t>
  </si>
  <si>
    <t>184</t>
  </si>
  <si>
    <t>188</t>
  </si>
  <si>
    <t>670500000</t>
  </si>
  <si>
    <t>669000000</t>
  </si>
  <si>
    <t>670000000</t>
  </si>
  <si>
    <t>672000000</t>
  </si>
  <si>
    <t>3875722.54</t>
  </si>
  <si>
    <t>3716666.67</t>
  </si>
  <si>
    <t>3641304.35</t>
  </si>
  <si>
    <t>3574468.09</t>
  </si>
  <si>
    <t>0.0405</t>
  </si>
  <si>
    <t>0.0222</t>
  </si>
  <si>
    <t>0.0217</t>
  </si>
  <si>
    <t>-0.0022</t>
  </si>
  <si>
    <t>0.0015</t>
  </si>
  <si>
    <t>0.003</t>
  </si>
  <si>
    <t>-0.041</t>
  </si>
  <si>
    <t>-0.0203</t>
  </si>
  <si>
    <t>-0.0184</t>
  </si>
  <si>
    <t>18AA8</t>
  </si>
  <si>
    <t>Blerje pajisje kompjuterike dhe zyre</t>
  </si>
  <si>
    <t>M240010 - Pajise zyre te blera</t>
  </si>
  <si>
    <t>Blerje Paisje Zyre</t>
  </si>
  <si>
    <t>Nr paisjesh</t>
  </si>
  <si>
    <t>23</t>
  </si>
  <si>
    <t>118</t>
  </si>
  <si>
    <t>5000000</t>
  </si>
  <si>
    <t>86956.52</t>
  </si>
  <si>
    <t>42372.88</t>
  </si>
  <si>
    <t>4.1304</t>
  </si>
  <si>
    <t>1.5</t>
  </si>
  <si>
    <t>-0.5127</t>
  </si>
  <si>
    <t>18AA9</t>
  </si>
  <si>
    <t>Blerje automjeti</t>
  </si>
  <si>
    <t>M240002 - Automjete te blera</t>
  </si>
  <si>
    <t>Blerje automjete</t>
  </si>
  <si>
    <t>Nr automjete</t>
  </si>
  <si>
    <t>5200000</t>
  </si>
  <si>
    <t>Agjensia Telegrafike Shqiptare</t>
  </si>
  <si>
    <t>31</t>
  </si>
  <si>
    <t>Veprimtaria Telegrafike e ATSH-se</t>
  </si>
  <si>
    <t>08320</t>
  </si>
  <si>
    <t xml:space="preserve">Veprimtaria telegrafike e Agjencise Telegrafike Shqiptare, konsiston ne mbledhjen, perpunimin, perkthimin e lajmeve te konfirmuara nga burimet autentike dhe zyrtare. </t>
  </si>
  <si>
    <t>Qellimi i ATSH, eshte pasqyrimi i lajmit me vertetesi, shpjetesi dhe paanshmeri si dhe shperndarjen e materialeve mediatike brenda dhe jashte vendit nepermjet internet.</t>
  </si>
  <si>
    <t>Vertetesia e lajmit</t>
  </si>
  <si>
    <t>Shpejtesia e publikimit te lajmit</t>
  </si>
  <si>
    <t>Nr i klikimeve te faqes/ne dite</t>
  </si>
  <si>
    <t>96%</t>
  </si>
  <si>
    <t>92%</t>
  </si>
  <si>
    <t>93%</t>
  </si>
  <si>
    <t>Nr i ndjekesve te faqes</t>
  </si>
  <si>
    <t>97%</t>
  </si>
  <si>
    <t>98%</t>
  </si>
  <si>
    <t>Nr i lajmeve te aksesuara</t>
  </si>
  <si>
    <t>Prodhim i lajmit me mbulim 82% te territorit te Republikes se Shqiperise.</t>
  </si>
  <si>
    <t>Kryerja e veprimtarise operacionale ne transnmetimin e lajmit ne shqiperi dhe bote 24ore /dite</t>
  </si>
  <si>
    <t>Informimi objektiv I publikut ne mase te gjere me qellim per te shmangur fake news</t>
  </si>
  <si>
    <t>nr i gazetareve femra te trajnuara /totali</t>
  </si>
  <si>
    <t>5</t>
  </si>
  <si>
    <t>Nr i femrave ne pozicione drejtuese</t>
  </si>
  <si>
    <t>Komunikimi ,pershtatja e shperndarja e informacionit per efektete e ndryshimeve  klimatike,duke perfshire reziqet e lidhura me klimen,per te rritur ndergjegjesimin e publikut</t>
  </si>
  <si>
    <t>Programe trajnimi per pershtatjen ndaj ndryshimeve klimatike ,per te marre,per te marre sa me teper informacion praktik mbi masat pershtatese .</t>
  </si>
  <si>
    <t>85</t>
  </si>
  <si>
    <t>80</t>
  </si>
  <si>
    <t>90</t>
  </si>
  <si>
    <t>92</t>
  </si>
  <si>
    <t>93101</t>
  </si>
  <si>
    <t>Jo-projekte (001-31-08320)</t>
  </si>
  <si>
    <t>93101AA - Lajme te realizuara</t>
  </si>
  <si>
    <t>Prodhim i informacionit te shpejte, perkthim informacioni ne menyre te sakte dhe transmetim i informacionit ne kohe reale.</t>
  </si>
  <si>
    <t>Nr i lajmeve te realizuara</t>
  </si>
  <si>
    <t>86000</t>
  </si>
  <si>
    <t>88000</t>
  </si>
  <si>
    <t>89500</t>
  </si>
  <si>
    <t>89000</t>
  </si>
  <si>
    <t>82469000</t>
  </si>
  <si>
    <t>86769000</t>
  </si>
  <si>
    <t>87769000</t>
  </si>
  <si>
    <t>88769000</t>
  </si>
  <si>
    <t>958.94</t>
  </si>
  <si>
    <t>986.01</t>
  </si>
  <si>
    <t>980.66</t>
  </si>
  <si>
    <t>997.4</t>
  </si>
  <si>
    <t>0.0233</t>
  </si>
  <si>
    <t>0.017</t>
  </si>
  <si>
    <t>-0.0056</t>
  </si>
  <si>
    <t>0.0521</t>
  </si>
  <si>
    <t>0.0115</t>
  </si>
  <si>
    <t>0.0114</t>
  </si>
  <si>
    <t>0.0282</t>
  </si>
  <si>
    <t>-0.0054</t>
  </si>
  <si>
    <t>18AB0</t>
  </si>
  <si>
    <t>Dixhitalizimi i Arkives</t>
  </si>
  <si>
    <t>18AB001 - Dixhitalizimi i Arkives</t>
  </si>
  <si>
    <t>Nr. Dokumetave te dixhitalizuara</t>
  </si>
  <si>
    <t>3000000</t>
  </si>
  <si>
    <t>Avokati i Popullit</t>
  </si>
  <si>
    <t>66</t>
  </si>
  <si>
    <t>Shërbimi i Avokatisë</t>
  </si>
  <si>
    <t>03320</t>
  </si>
  <si>
    <t>Fusha e veprimit kosiston në ofrimin e shërbimit ndaj indivitit në mënyrë të pavarur, të paanshëm, fleksibël dhe transparente.Funksioni  dhe misioni i Avokatit të Popullit është të shqyrtojë çështjet që lindin si pasojë e keqadministrimit në administratën publike. Instrumenti  i përditshëm është rekomandimi nëpërmjet të cilit synon ti zgjidhë problemet mbi baza ligjore. Zgjidhjet e arritura synojnë të sjellin përmirësime në standartet dhe cilësinë e shërbime të administratës publike ndaj qytetarëve.</t>
  </si>
  <si>
    <t>Ambicia strategjike e Avokatit te Popullit eshte te behet aktori kryesor i te drejtave te njeriut te nje sistemi kombetar mire-funksionues per te drejtat e njeriut ne Shqiperi.</t>
  </si>
  <si>
    <t>Numri i ankesave te qytetareve ndaj sjelljes, vendimeve apo mosveprimeve te parregullta e te paligjshme te administrates publike</t>
  </si>
  <si>
    <t>1350</t>
  </si>
  <si>
    <t>1360</t>
  </si>
  <si>
    <t>1400</t>
  </si>
  <si>
    <t>Zgjidhja e ankesave apo kërkesave të qytetarëve ndaj sjelljes,vendimeve apo mosveprimeve të parregullta e të paligjshme të administratës publike, nepermjet sigurimit te zbatimit dhe perputhshmerise ligjore te administrates publike ne sherbim te popullates si dhe ndergjegjesimit mbi te drejtat e njeriut.</t>
  </si>
  <si>
    <t>Numri i rekomandimeve te AP qe kane gjetur zbatim ndaj totalit te rekomandimeve te dhena</t>
  </si>
  <si>
    <t>266</t>
  </si>
  <si>
    <t>267</t>
  </si>
  <si>
    <t>268</t>
  </si>
  <si>
    <t>Numri i rekomandimeve per adresimin e shkeljeve te te drejtave te grupeve vulnerabel ndaj totalit te rekomandimeve</t>
  </si>
  <si>
    <t>59</t>
  </si>
  <si>
    <t>61</t>
  </si>
  <si>
    <t>Numri i inspektimeve / monitorimeve te kryera</t>
  </si>
  <si>
    <t>1138</t>
  </si>
  <si>
    <t>1140</t>
  </si>
  <si>
    <t>1142</t>
  </si>
  <si>
    <t>1144</t>
  </si>
  <si>
    <t>Numri total i rekomandimeve te dhena nga AP</t>
  </si>
  <si>
    <t>Numri i rekomandimeve per adresimin e shkeljeve me baze gjinore ndaj totalit te rekomandimeve te AP</t>
  </si>
  <si>
    <t>nr.grave ne postet drejtuese ndaj totalit te punonjesve drejtues</t>
  </si>
  <si>
    <t>64%</t>
  </si>
  <si>
    <t>96601</t>
  </si>
  <si>
    <t>Jo-projekte (001-66-03320)</t>
  </si>
  <si>
    <t>96601AA - Kërkesa të trajtuara</t>
  </si>
  <si>
    <t>Zgjidhja e ankesave apo kërkesave të qytetarëve ndaj sjelljes,vendimeve apo mosveprimeve të parregullta e të paligjshme të administratës publike</t>
  </si>
  <si>
    <t>Nr kerkesash te trajtura</t>
  </si>
  <si>
    <t>177715104</t>
  </si>
  <si>
    <t>183409000</t>
  </si>
  <si>
    <t>184409000</t>
  </si>
  <si>
    <t>185409000</t>
  </si>
  <si>
    <t>131640.82</t>
  </si>
  <si>
    <t>135858.52</t>
  </si>
  <si>
    <t>135594.85</t>
  </si>
  <si>
    <t>132435</t>
  </si>
  <si>
    <t>0.0074</t>
  </si>
  <si>
    <t>0.0294</t>
  </si>
  <si>
    <t>0.032</t>
  </si>
  <si>
    <t>0.0055</t>
  </si>
  <si>
    <t>0.0054</t>
  </si>
  <si>
    <t>-0.0019</t>
  </si>
  <si>
    <t>-0.0233</t>
  </si>
  <si>
    <t>18AC1</t>
  </si>
  <si>
    <t>Blerje pajisjesh te ndryshme</t>
  </si>
  <si>
    <t>M660001 - Blerje pajisje dhe orendi zyre</t>
  </si>
  <si>
    <t>Blerje pajisje per permiresimin e kushteve  ne pune</t>
  </si>
  <si>
    <t>Nr pajisje</t>
  </si>
  <si>
    <t>1054000</t>
  </si>
  <si>
    <t>26350</t>
  </si>
  <si>
    <t>50000</t>
  </si>
  <si>
    <t>0.8975</t>
  </si>
  <si>
    <t>Rikonstruksion godinash</t>
  </si>
  <si>
    <t xml:space="preserve">Rikonstruksion godine dhe lyerje te godines se institucionit </t>
  </si>
  <si>
    <t>1570</t>
  </si>
  <si>
    <t>1273.89</t>
  </si>
  <si>
    <t>Komisioneri për  Mbikëqyrjen e Shërbimit Civil</t>
  </si>
  <si>
    <t>67</t>
  </si>
  <si>
    <t>Planifikimi, Menaxhimi dhe Administrimi</t>
  </si>
  <si>
    <t>01110</t>
  </si>
  <si>
    <t>Realizimi i mbikëqyrjes, inspektimit dhe zbatimit të ligjit për administrimin e shërbimit civil në të gjitha institucionet që punësojnë nëpunës civil, dhe evidentimi i shkeljeve, në bazë të të cilave Komisioneri ushtron vendimarrjen e tij në përputhje me Nenin 15 të ligjit Nr. 152/2013, "Për nëpunësin civil", i ndryshuar. Menaxhimi me efektivitet dhe korrektësi i fondeve buxhetore të KMSHC-së.</t>
  </si>
  <si>
    <t>Garantimi dhe respektimi i ligjit per sherbimin civil ne institucionet qendrore, te pavarura dhe ato vendore.</t>
  </si>
  <si>
    <t>Numri i shkeljeve te konstatuara te ligjit te nepunesit civil</t>
  </si>
  <si>
    <t>22%</t>
  </si>
  <si>
    <t>21%</t>
  </si>
  <si>
    <t>Rritja e nivelit te zbatimit te ligjit per sherbimin civil</t>
  </si>
  <si>
    <t>Niveli i zbatimit te vendimeve te Komisionerit</t>
  </si>
  <si>
    <t>Mbikëqyrje të realizuara në raport me numrin e mbikëqyrjeve të planifikuara.</t>
  </si>
  <si>
    <t>95</t>
  </si>
  <si>
    <t>Procese inspektimi të filluara kryesisht në raport me nr. total të informacioneve të administruara nga Komisioneri.</t>
  </si>
  <si>
    <t>Përqindja e grave në poste drejtuese në raport me totalin e posteve drejtuese në sherbimin civil në KMSHC.</t>
  </si>
  <si>
    <t>77</t>
  </si>
  <si>
    <t>96701</t>
  </si>
  <si>
    <t>Jo-projekte (001-67-01110)</t>
  </si>
  <si>
    <t>96701AA - Mbikëqyrje dhe inspektime të kryera.</t>
  </si>
  <si>
    <t>Mbikëqyrje të kryera sipas planit vjetor si dhe inspektime të realizuara sipas problematikave te ndryshme.</t>
  </si>
  <si>
    <t>Numër misionesh mbikëqyrjeje.</t>
  </si>
  <si>
    <t>215</t>
  </si>
  <si>
    <t>95731000</t>
  </si>
  <si>
    <t>96381000</t>
  </si>
  <si>
    <t>97381000</t>
  </si>
  <si>
    <t>98381000</t>
  </si>
  <si>
    <t>445260.47</t>
  </si>
  <si>
    <t>448283.72</t>
  </si>
  <si>
    <t>452934.88</t>
  </si>
  <si>
    <t>457586.05</t>
  </si>
  <si>
    <t>0.0068</t>
  </si>
  <si>
    <t>0.0104</t>
  </si>
  <si>
    <t>0.0103</t>
  </si>
  <si>
    <t>18AC2</t>
  </si>
  <si>
    <t>Blerje Pajisje Zyre dhe Elektonike</t>
  </si>
  <si>
    <t>18AC201 - Pajisje elektronike dhe zyre te blera</t>
  </si>
  <si>
    <t>Pajisje elektronike dhe zyre te blera</t>
  </si>
  <si>
    <t>Numër pajisje</t>
  </si>
  <si>
    <t>FORMAT 2: FORMATI STANDARD I PËRGATITJES SË KËRKESAVE BUXHETORE PBA 2025-2027</t>
  </si>
  <si>
    <t>Buxheti 2025-2027</t>
  </si>
  <si>
    <t>ADMINISTRIMI I UJRAVE</t>
  </si>
  <si>
    <t>05640</t>
  </si>
  <si>
    <t>2025-2027</t>
  </si>
  <si>
    <t xml:space="preserve">Programi i Administrimit të Ujrave mbështet administrimin e burimeve ujore si një nga burimet natyrore më të rëndësishëm dhe të domosdoshëm për jetën dhe zhvillimin social-ekonomik të vendit sot dhe në brezat e ardhshëm duke siguruar një përdorim racional dhe zhvillim të qëndrueshëm të burimeve ujore, kufizuar ndotjen e ujërave nëntokësore dhe sipërfaqësore nga shkarkimet urbane, aktivitet e veprimtarive industriale, bujqësore, që shkaktojnë dëmtim të ekosistemeve ujore dhe trupave ujorë dhe duke minimizuar ndikimin e ndryshimeve klimatike. </t>
  </si>
  <si>
    <t>Mbrojtja sasiore dhe cilësore e burimeve ujore, shfrytëzimi racional dhe shpërndarja e drejtë e tyre si dhe mbrojtja e gjendjes natyrore të ujërave ndërkufitare në bashkëpunim me vendet fqinje</t>
  </si>
  <si>
    <t xml:space="preserve">Plane Menaxhimi Baseni Ujor te hartuar e te miratuar </t>
  </si>
  <si>
    <t>Objektivi 1 i Politikës së Programit</t>
  </si>
  <si>
    <t xml:space="preserve"> Sigurimi, mbrojtja dhe shfrytezimi racional i burimeve ujore</t>
  </si>
  <si>
    <t>Treguesit e Performancës për Objektivin 1</t>
  </si>
  <si>
    <t>Trend rrites</t>
  </si>
  <si>
    <t xml:space="preserve">Ulja e informalitetit ne perdorimin e burimeve ujore nepermjet mekanizmave monitorues dhe ndergjegjesues me tregues te matshem rritjen e numrit te aplikimeve per pajisje me leje/autorizim per perdorim te burimeve ujore. </t>
  </si>
  <si>
    <t>40%</t>
  </si>
  <si>
    <t>Inventarizimi i burimeve ujore ekzistuese dhe i te dhenave sasiore e cilesore ne lidhje me ato dhe pasqyrimi i tyre ne Kadastren Kombetare te Burimeve Ujore me tregues te matshem rritjen e te dhenave ne lidhje me burimet ujore.</t>
  </si>
  <si>
    <t>25%</t>
  </si>
  <si>
    <t>Produktet për Objektivin 1</t>
  </si>
  <si>
    <t xml:space="preserve">Shpenzimet Korrente* </t>
  </si>
  <si>
    <t xml:space="preserve">Kodi I Produktit </t>
  </si>
  <si>
    <t>98708AA</t>
  </si>
  <si>
    <t>Produkti 1</t>
  </si>
  <si>
    <t>Akte ligjore dhe nënligjore për menaxhimin e integruar të burimeve ujore</t>
  </si>
  <si>
    <t>Përshkrimi i Produktit:</t>
  </si>
  <si>
    <t>Hartimi dhe miratimi i akteve ligjore dhe nenligjore ne permbushje te detyrimeve te ligjit nr.111/2012 "Per menaxhimin e burimeve ujore" i ndryshuar, si dhe ne kuader te perafrimit te legjislacionit kombetar me ate europian me synim permiresimin e procesit te vendimarrjes se KBU-ve dhe ABU-ve e KBU-ve/ABU lidhur me miremanaxhimin e ketyre burimeve.</t>
  </si>
  <si>
    <t xml:space="preserve">Numer dokumentash </t>
  </si>
  <si>
    <t>Viti 2025</t>
  </si>
  <si>
    <t>Shpenzime korente</t>
  </si>
  <si>
    <t>Total shp.korente</t>
  </si>
  <si>
    <t>Shpenzime kapitale</t>
  </si>
  <si>
    <t>Total shp.kapitale</t>
  </si>
  <si>
    <t>Total buxhet</t>
  </si>
  <si>
    <t>Llogaria</t>
  </si>
  <si>
    <t>602/606</t>
  </si>
  <si>
    <t>Vlera në 000 lekë</t>
  </si>
  <si>
    <t>Kosto totale (në mijë lekë)</t>
  </si>
  <si>
    <t>Kosto për njësi (në mijë lekë)</t>
  </si>
  <si>
    <t>Viti 2026</t>
  </si>
  <si>
    <t xml:space="preserve">Ndryshimi në % i Sasisë  </t>
  </si>
  <si>
    <t>…</t>
  </si>
  <si>
    <t xml:space="preserve">Ndryshimi në % i kostos totale  </t>
  </si>
  <si>
    <r>
      <t xml:space="preserve">Detajimi i Kostos Totale të </t>
    </r>
    <r>
      <rPr>
        <b/>
        <sz val="9"/>
        <color rgb="FFFF0000"/>
        <rFont val="Garamond"/>
        <family val="1"/>
      </rPr>
      <t>Produktit 1</t>
    </r>
    <r>
      <rPr>
        <b/>
        <sz val="9"/>
        <color theme="1"/>
        <rFont val="Garamond"/>
        <family val="1"/>
      </rPr>
      <t xml:space="preserve"> sipas Artikujve Ekonomikë</t>
    </r>
  </si>
  <si>
    <t>Viti 2027</t>
  </si>
  <si>
    <t xml:space="preserve">600. Pagat </t>
  </si>
  <si>
    <t>Kapitulli 01</t>
  </si>
  <si>
    <t>Kapitulli 05</t>
  </si>
  <si>
    <t>601. Sigurimet Shoqërore dhe Shendetësore</t>
  </si>
  <si>
    <t>Viti 2024</t>
  </si>
  <si>
    <t xml:space="preserve">602. Mallrat dhe shërbimet </t>
  </si>
  <si>
    <t xml:space="preserve">603. Subvencionet </t>
  </si>
  <si>
    <t>Financim I huaj detajim</t>
  </si>
  <si>
    <t>Artikulli</t>
  </si>
  <si>
    <t>Buxhet</t>
  </si>
  <si>
    <t>Parashikim</t>
  </si>
  <si>
    <t>Diferenca</t>
  </si>
  <si>
    <t>604. Transferta të brendshme</t>
  </si>
  <si>
    <t>Inv</t>
  </si>
  <si>
    <t>TVSH</t>
  </si>
  <si>
    <t>Total</t>
  </si>
  <si>
    <t>605. Transferta të jashtme</t>
  </si>
  <si>
    <t xml:space="preserve">606. Transferta për familjet dhe individët </t>
  </si>
  <si>
    <t>Kosto totale e produktit 1</t>
  </si>
  <si>
    <t>Kontroll</t>
  </si>
  <si>
    <t>98708AB</t>
  </si>
  <si>
    <t>Produkti 2</t>
  </si>
  <si>
    <t>Sistemi i furnizimit me të dhëna i Kadastrës Kombëtare të Ujit i përmirësuar</t>
  </si>
  <si>
    <t xml:space="preserve">Zhvillimi i kadastrës së ujit në formën e një sistemi GIS. Kadastra e ujit do të përbëhet nga një bazë të dhënash për burimet e kërkuara të Gjeo-Referencuara. Zhvillimi i një databaze dixhitale për matjen e cilësisë së ujërave. Regjistri kombëtar i lejeve të burimeve ujore. Shtimi i numrit të të dhënave në Kadastër, analiza e tyre me qëllim përditësimin e informacionit të burimeve ujore. </t>
  </si>
  <si>
    <t>% e të dhënave</t>
  </si>
  <si>
    <r>
      <t>Detajimi i Kostos Totale të</t>
    </r>
    <r>
      <rPr>
        <b/>
        <sz val="9"/>
        <color rgb="FFFF0000"/>
        <rFont val="Garamond"/>
        <family val="1"/>
      </rPr>
      <t xml:space="preserve"> Produktit 2 </t>
    </r>
    <r>
      <rPr>
        <b/>
        <sz val="9"/>
        <color theme="1"/>
        <rFont val="Garamond"/>
        <family val="1"/>
      </rPr>
      <t>sipas Artikujve Ekonomikë</t>
    </r>
  </si>
  <si>
    <t>Kosto totale e produktit 2</t>
  </si>
  <si>
    <t xml:space="preserve">Kodi i Produktit </t>
  </si>
  <si>
    <t>98708AC</t>
  </si>
  <si>
    <t>Produkti 3</t>
  </si>
  <si>
    <t>Zbatimi  i  politikave dhe i dokumentave strategjik dhe planifikues, me qellim menaxhimin e integruar të burimeve ujore</t>
  </si>
  <si>
    <t>Hartimi i studimeve, raporteve statistikore, planeve te menaxhimit dhe politikave per reduktimin e ndotjes dhe rikuperimit te kostove. Marrja e vendimeve nga KBU dhe KKU në zbatim të politikave dhe të dokumentave strategjik dhe planifikues, me qellim manaxhimin e integruar te burimeve ujore</t>
  </si>
  <si>
    <t>Numer vendimesh</t>
  </si>
  <si>
    <r>
      <t>Detajimi i Kostos Totale të</t>
    </r>
    <r>
      <rPr>
        <b/>
        <sz val="9"/>
        <color rgb="FFFF0000"/>
        <rFont val="Garamond"/>
        <family val="1"/>
      </rPr>
      <t xml:space="preserve"> Produktit 3 </t>
    </r>
    <r>
      <rPr>
        <b/>
        <sz val="9"/>
        <color theme="1"/>
        <rFont val="Garamond"/>
        <family val="1"/>
      </rPr>
      <t>sipas Artikujve Ekonomikë</t>
    </r>
  </si>
  <si>
    <t>Kosto totale e produktit 3</t>
  </si>
  <si>
    <t>Shpenzimet Kapitale***</t>
  </si>
  <si>
    <t>Kategoria 1: Shpenzimet Administrative Kapitale</t>
  </si>
  <si>
    <t>Kodi i Projektit të Investimeve****</t>
  </si>
  <si>
    <t>"Dokumenti I veprimit/BE për lumenjte</t>
  </si>
  <si>
    <t xml:space="preserve">Produkti 1 </t>
  </si>
  <si>
    <t xml:space="preserve">Menaxhimi i Integruar i burimeve ujore </t>
  </si>
  <si>
    <t>Kodi i Projektit sipas listes se investimeve</t>
  </si>
  <si>
    <t>Kodi I projektit 18AQ203 dhe Kodi I TVSH 18AQ203</t>
  </si>
  <si>
    <t>Rritja e përafrimit të Shqipërisë me acquis të BE-së për ujin
Rezultati 1. Përmirësim gjithëpërfshrirës I kuadrit ligjor të Menaxhimit të Integruar të Ujit në përputhje me kërkesat acquis të BE-së dhe Direktivës Kuadër të Ujit dhe direktiva të tjera që lidhen me ujin.
Rezultati 2. Zbatimi i Planeve të Menaxhimi të Baseneve Lumore edhe në basenet e tjerëa në përputhje me Direktivën Kuadër të Ujit.
Rezultati 3. Përmirësim dhe qëndrueshmëri në Monitorimin dhe Raportimin e ujit në përputhje me kërkesat dhe direktivat e BE-së lidhur me ujin. (Ligj Nr.65/2022
Për Ratifikimin e Marrëveshjes Financiare Kuadër të Partneritetit Ndërmjet Republikës së Shqipërisë, Përfaqësuar nga Këshilli i Ministrave i Republikës së Shqipërisë, dhe Komisionit Evropian për Rregullat Specifike të Zbatimit të Asistencës Financiare të BE-së për Republikën e Shqipërisë në Kuadër të Instrumentit për Asistencën Paraanëtarësimit (IPA III)</t>
  </si>
  <si>
    <t>Numer Projekesht</t>
  </si>
  <si>
    <r>
      <t xml:space="preserve">Detajimi i Kostos Totale të </t>
    </r>
    <r>
      <rPr>
        <b/>
        <sz val="9"/>
        <color rgb="FFFF0000"/>
        <rFont val="Garamond"/>
        <family val="1"/>
      </rPr>
      <t xml:space="preserve">Produktit 1 </t>
    </r>
    <r>
      <rPr>
        <b/>
        <sz val="9"/>
        <color theme="1"/>
        <rFont val="Garamond"/>
        <family val="1"/>
      </rPr>
      <t>sipas Artikujve Ekonomikë</t>
    </r>
  </si>
  <si>
    <t xml:space="preserve">230. Aktive të patrupëzuara </t>
  </si>
  <si>
    <t>Kapitull 02</t>
  </si>
  <si>
    <t>Kapitulli 03</t>
  </si>
  <si>
    <t>Kapitulli 04</t>
  </si>
  <si>
    <t xml:space="preserve">231. Aktive të trupëzuara </t>
  </si>
  <si>
    <t>Totali i shpenzimeve të Programit sipas produkteve*****</t>
  </si>
  <si>
    <t>Totali i shpenzimeve të Programit sipas artikujve*****</t>
  </si>
  <si>
    <t>Kapitull 05</t>
  </si>
  <si>
    <t>230. Aktivet e patrupëzuara</t>
  </si>
  <si>
    <t>Kapitulli 02</t>
  </si>
  <si>
    <t>231. Aktivet e trupëzuara</t>
  </si>
  <si>
    <t>Shërbimeve Qeveritare</t>
  </si>
  <si>
    <t>01320</t>
  </si>
  <si>
    <t>Prioritet e DSHQ për vitin 2023-2025 janë: Ofrimi i një shërbimi cilësor sipas standarteve bashkëkohore, në zbatim të bazës ligjore mbi të cilën ushtron veprimtarinë DSHQ, realizimi i  investimeve dhe mirëmbatjes me qëllim kthimin e Vilave dhe Rezidencave Qeveritare në mjedise bashkëkohore, zbatimi i politikave që sigurojnë integritet, drejtësi dhe ndershmëri si në marrëdhëniet e brendshme dhe ato të jashtme për nga pikëpamja financiare por jo vetëm.</t>
  </si>
  <si>
    <t>Realizimi në kohë dhe me standart të lartë cilësie për shërbime ndaj Institucioneve të larta Qëndrore Shtetërore,  Tre Krerëve të Shtetit dhe pritje -  përcjellje të delegacioneve të huaja. Rritja e cilesisë me kushte bashkëkohore të ambjenteve në zotërim të Drejtorisë së Shërbimeve Qeveritare si dhe suksesi financiar i realizuar nëpërmjet dhënies me qira dhe  shërbimit ushqimor për organizimin e aktiviteteve.</t>
  </si>
  <si>
    <t>Emërtimi i Treguesit 1: Ofrimi i  shërbimeve me standart të lartë cilësie, ndaj institucioneve të larta qëndrore</t>
  </si>
  <si>
    <t>Shërbime të ofruara dhe në vitet e mëparshme</t>
  </si>
  <si>
    <t xml:space="preserve"> Rritja e numrit të shërbimeve të ofruara dhe ruajta e standarit të lartë të shërbimit</t>
  </si>
  <si>
    <t>Vlera e Synuar</t>
  </si>
  <si>
    <t>Emërtimi i Treguesit 2: Realizimi i  projekteve të reja të investimeve dhe kryerja e investimeve, me qëllim kthimin e vilave dhe rezidencave në mjedise komode bashkëkohore të kërkuara për nivelin e lartë të personaliteteve</t>
  </si>
  <si>
    <t>Vlera e investimeve të realizuara në vazhdim    15.4%</t>
  </si>
  <si>
    <t>Rritja e investimeve të realizuara krahasuar me vitet paraardhëse      30.7%</t>
  </si>
  <si>
    <t>Vlera e Synuar 38%</t>
  </si>
  <si>
    <t>Emërtimi i Treguesit 3: Nr.i femrave ne nivel Drejtues kundrejt totalit</t>
  </si>
  <si>
    <t>Marrja e te gjitha masave për te realizuar sipas standarteve dhe kushteve  të percaktuara në detyrat dhe politikat e brëndshme të DSHQ për realizimin e misionit të saj.</t>
  </si>
  <si>
    <t xml:space="preserve">Organizim Eventesh dhe Pritje Përcjellje Personalitetesh të vendit dhe të huaj                                                                                                     </t>
  </si>
  <si>
    <t xml:space="preserve">Realizimi në kohë dhe në standart te lartë cilësie për shërbimet ndaj institucioneve të larta qëndrore shtetërore me prioritet tre Krerët e Shtetit Pritje/Përcjellje Personalitesh të vendit dhe të huaj.                                                                                                              Mirëmbatjen e Rezidencave dhe Vilave Qeveritare:  në të gjithë territorin e Republikës së Shqipërisë (Tiranë: Vila 30, Vila 31, Vila Dajt, Pall.Kongreseve, Pall. Brigadave, Vilat në Vlorë, Vila në Dhermi, Vilat në Pogradec, Vilat në Durrës, Vila Velipojë)                                                                                                                                                                                                 </t>
  </si>
  <si>
    <t>Periudhe sherbimi</t>
  </si>
  <si>
    <t>1 vit</t>
  </si>
  <si>
    <r>
      <t xml:space="preserve">Detajimi i Kostos Totale të </t>
    </r>
    <r>
      <rPr>
        <b/>
        <sz val="12"/>
        <color rgb="FFFF0000"/>
        <rFont val="Garamond"/>
        <family val="1"/>
      </rPr>
      <t>Produktit 1</t>
    </r>
    <r>
      <rPr>
        <b/>
        <sz val="12"/>
        <color theme="1"/>
        <rFont val="Garamond"/>
        <family val="1"/>
      </rPr>
      <t xml:space="preserve"> </t>
    </r>
    <r>
      <rPr>
        <sz val="12"/>
        <color theme="1"/>
        <rFont val="Garamond"/>
        <family val="1"/>
      </rPr>
      <t>sipas Artikujve Ekonomikë</t>
    </r>
  </si>
  <si>
    <t>601. Sigurimet Shoqërore dhe Shëndetësore</t>
  </si>
  <si>
    <t>Kosto totale e produktit X</t>
  </si>
  <si>
    <t>Kategoria 2: Shpenzimet për projekte investimesh</t>
  </si>
  <si>
    <t>Produkti 1 (shto produkte sipas rastit)</t>
  </si>
  <si>
    <t>Projekti i Rivitalizimit të Rezidencës Pogradec</t>
  </si>
  <si>
    <r>
      <t xml:space="preserve">Detajimi i Kostos Totale të </t>
    </r>
    <r>
      <rPr>
        <b/>
        <sz val="12"/>
        <color rgb="FFFF0000"/>
        <rFont val="Garamond"/>
        <family val="1"/>
      </rPr>
      <t>Produktit 1</t>
    </r>
    <r>
      <rPr>
        <b/>
        <sz val="12"/>
        <color theme="1"/>
        <rFont val="Garamond"/>
        <family val="1"/>
      </rPr>
      <t xml:space="preserve"> sipas Artikujve Ekonomikë</t>
    </r>
  </si>
  <si>
    <t>Kodi i Projektit të Investimeve</t>
  </si>
  <si>
    <t>Produkti 2 (shto produkte sipas rastit)</t>
  </si>
  <si>
    <t>Restaurimi i Tualeteve në Pallatin e Kongreseve</t>
  </si>
  <si>
    <t>Restaurimi i Tualeteve në Pallatin e Kongreseve,Projekt,mbikqyrje,kolaudim</t>
  </si>
  <si>
    <r>
      <t xml:space="preserve">Detajimi i Kostos Totale të </t>
    </r>
    <r>
      <rPr>
        <b/>
        <sz val="12"/>
        <color rgb="FFFF0000"/>
        <rFont val="Garamond"/>
        <family val="1"/>
      </rPr>
      <t>Produktit 2</t>
    </r>
    <r>
      <rPr>
        <b/>
        <sz val="12"/>
        <color theme="1"/>
        <rFont val="Garamond"/>
        <family val="1"/>
      </rPr>
      <t xml:space="preserve"> sipas Artikujve Ekonomikë</t>
    </r>
  </si>
  <si>
    <t>Produkti 3 (shto produkte sipas rastit)</t>
  </si>
  <si>
    <t>Rrethimi me kangjella i perimetrit te jashtem te Pallatit të Brigadave</t>
  </si>
  <si>
    <t>Rrethimi me kangjella I perimetrit te jashtem te Pallatit të Brigadave</t>
  </si>
  <si>
    <r>
      <t xml:space="preserve">Detajimi i Kostos Totale të </t>
    </r>
    <r>
      <rPr>
        <b/>
        <sz val="12"/>
        <color rgb="FFFF0000"/>
        <rFont val="Garamond"/>
        <family val="1"/>
      </rPr>
      <t>Produktit 3</t>
    </r>
    <r>
      <rPr>
        <b/>
        <sz val="12"/>
        <color theme="1"/>
        <rFont val="Garamond"/>
        <family val="1"/>
      </rPr>
      <t xml:space="preserve"> sipas Artikujve Ekonomikë</t>
    </r>
  </si>
  <si>
    <t>AGJENCIA KOMBETARE E SHOQERISE SE INFORMACIONIT</t>
  </si>
  <si>
    <t>e-Qeverisja</t>
  </si>
  <si>
    <t>1087027</t>
  </si>
  <si>
    <t>Shpenzime operative dhe investime për sistemet dhe infrastrukturen TI per Agjencine Kombetare te Shoqerise se Informacionit dhe institucionet ne vartesi te Keshillit te Ministrave. Keto shpenzime jane hartuar mbështetur në Ligjin nr.43/2023 "Per qeverisjen elektronike", si dhe ne Strategjine Digitale 2022-2026</t>
  </si>
  <si>
    <r>
      <t xml:space="preserve">Mirëmbajtja e sistemeve dhe Infrastrukturës TIK në mbi </t>
    </r>
    <r>
      <rPr>
        <b/>
        <sz val="11"/>
        <color theme="1"/>
        <rFont val="Garamond"/>
        <family val="1"/>
      </rPr>
      <t>722 intitucione</t>
    </r>
    <r>
      <rPr>
        <sz val="11"/>
        <color theme="1"/>
        <rFont val="Garamond"/>
        <family val="1"/>
      </rPr>
      <t xml:space="preserve"> në varësi të Këshillit të Ministrave.</t>
    </r>
  </si>
  <si>
    <t>Garantimi i aksesit ne internet dhe intranet në çdo institucion publik ne varësi të Këshillit Ministrave në të gjithë vendin.me nje shpejtësi deri në 200 MB, si dhe ne te gjitha shkollat e arsimit parauniversitar</t>
  </si>
  <si>
    <t>Siguria e sistemeve, menaxhimi I risqeve të sigurisë së informacionit, monitorim dhe trajtm I të gjithë incidenteve kibernetike ku AKSHI operon.</t>
  </si>
  <si>
    <t>Zbatimin e politikave e te strategjive, per zhvillimin e sektorit te shoqerise se informacionit ( SHI) dhe ne vecanti te teknologjise se informacionit dhe komunikimit (TIK).                                                                                                                                                                                                                                b) Bashkerendimin  e programeve ne fushen e SHse dhe ne vecanti te TIK-ut.                                                                                                                                                                                                                                                                                                                                                                           c) Nxitjen e investimeve ne fushen SHI.                                                                                                                                                                                                                                                                                                                                                           ç)Promovimin e teknologjive te reja ne fushen e SHI-se                                                                                                                                                                                                                                                    d)Dhenien e kontributit ne edukimin dhe nxitjen e perdorimit te TIK-ut nga publiku</t>
  </si>
  <si>
    <t>Nxitja e investimeve ne fushen e teknologjise, promovimi I teknologjive te reja ne sektorin e shoqerise se informacionit, edukimi dhe nxitja e perdorimit te teknologjise se informacionit ne mase te gjere nga publiku</t>
  </si>
  <si>
    <t>Edukimi dhe nxitja e perdorimit te TIK ne mase me te gjere nga publiku, sidomos nga te rinjte.         -  Ngritja e Laboratoreve SMART ne 200 shkolla                                   -   Ngritja e Qendrave Rinore</t>
  </si>
  <si>
    <t>Mirëmbajtja e sistemeve IT të AKSHI dhe Institucioneve Qeveritare</t>
  </si>
  <si>
    <t xml:space="preserve">Mirëmbajtja e sistemeve IT të AKSHI dhe Institucioneve Qeveritare, pagesa e  Internetit dhe intranetit per AKSHI dhe Institucionet qeveritare, shkollat dhe qendrat shendetesore ne te gjithe vendin,  etj  </t>
  </si>
  <si>
    <t>Numer Sitemesh</t>
  </si>
  <si>
    <r>
      <rPr>
        <b/>
        <sz val="12"/>
        <color rgb="FFFF0000"/>
        <rFont val="Garamond"/>
        <family val="1"/>
      </rPr>
      <t>Produkti 2</t>
    </r>
    <r>
      <rPr>
        <sz val="12"/>
        <color theme="1"/>
        <rFont val="Garamond"/>
        <family val="1"/>
      </rPr>
      <t>(shto produkte sipas rastit)</t>
    </r>
  </si>
  <si>
    <r>
      <t>Detajimi i Kostos Totale të</t>
    </r>
    <r>
      <rPr>
        <b/>
        <sz val="12"/>
        <color rgb="FFFF0000"/>
        <rFont val="Garamond"/>
        <family val="1"/>
      </rPr>
      <t xml:space="preserve"> Produktit X </t>
    </r>
    <r>
      <rPr>
        <b/>
        <sz val="12"/>
        <color theme="1"/>
        <rFont val="Garamond"/>
        <family val="1"/>
      </rPr>
      <t>sipas Artikujve Ekonomikë</t>
    </r>
  </si>
  <si>
    <r>
      <rPr>
        <b/>
        <sz val="12"/>
        <color rgb="FFFF0000"/>
        <rFont val="Garamond"/>
        <family val="1"/>
      </rPr>
      <t>Produkti 3</t>
    </r>
    <r>
      <rPr>
        <sz val="12"/>
        <color theme="1"/>
        <rFont val="Garamond"/>
        <family val="1"/>
      </rPr>
      <t>(shto produkte sipas rastit)</t>
    </r>
  </si>
  <si>
    <t>Licensa software</t>
  </si>
  <si>
    <t xml:space="preserve"> Liçensa te ndryshme sigurie dhe Sherbime te Microsoft Company, ne vitin 2024 do te riperterihet Marreveshja ndermjet Qeverise Shqiptare, perfaqesuar nga AKSHI, dhe Kompanise Microsoft</t>
  </si>
  <si>
    <t>Numer License</t>
  </si>
  <si>
    <t>Konsulence dhe Asistence Jons&amp;Dart</t>
  </si>
  <si>
    <t>Blerje pajisje elektronike</t>
  </si>
  <si>
    <t>M870018</t>
  </si>
  <si>
    <r>
      <t xml:space="preserve">Detajimi i Kostos Totale të </t>
    </r>
    <r>
      <rPr>
        <b/>
        <sz val="12"/>
        <color rgb="FFFF0000"/>
        <rFont val="Garamond"/>
        <family val="1"/>
      </rPr>
      <t xml:space="preserve">Produktit 1 </t>
    </r>
    <r>
      <rPr>
        <b/>
        <sz val="12"/>
        <color theme="1"/>
        <rFont val="Garamond"/>
        <family val="1"/>
      </rPr>
      <t>sipas Artikujve Ekonomikë</t>
    </r>
  </si>
  <si>
    <t>Kategoria 2: Shpenzimet për projekte investimesh Banka Boterore</t>
  </si>
  <si>
    <t>Ngritja e sistemeve per Institucionet qendrore</t>
  </si>
  <si>
    <t>Implementimi i infrastrukturës së qendërzuar hardware</t>
  </si>
  <si>
    <t>23AC801</t>
  </si>
  <si>
    <t>Nr. Sistemesh</t>
  </si>
  <si>
    <t>Qendrat Rinore të Inovacionit</t>
  </si>
  <si>
    <t>23AC802</t>
  </si>
  <si>
    <t>Nr sistemi</t>
  </si>
  <si>
    <r>
      <t xml:space="preserve">Detajimi i Kostos Totale të </t>
    </r>
    <r>
      <rPr>
        <b/>
        <sz val="12"/>
        <color rgb="FFFF0000"/>
        <rFont val="Garamond"/>
        <family val="1"/>
      </rPr>
      <t xml:space="preserve">Produktit 2 </t>
    </r>
    <r>
      <rPr>
        <b/>
        <sz val="12"/>
        <color theme="1"/>
        <rFont val="Garamond"/>
        <family val="1"/>
      </rPr>
      <t>sipas Artikujve Ekonomikë</t>
    </r>
  </si>
  <si>
    <t>Kosto totale e produkti 2</t>
  </si>
  <si>
    <t>Nr. Sistemi</t>
  </si>
  <si>
    <r>
      <t xml:space="preserve">Detajimi i Kostos Totale të </t>
    </r>
    <r>
      <rPr>
        <b/>
        <sz val="12"/>
        <color rgb="FFFF0000"/>
        <rFont val="Garamond"/>
        <family val="1"/>
      </rPr>
      <t xml:space="preserve">Produktit 3 </t>
    </r>
    <r>
      <rPr>
        <b/>
        <sz val="12"/>
        <color theme="1"/>
        <rFont val="Garamond"/>
        <family val="1"/>
      </rPr>
      <t>sipas Artikujve Ekonomikë</t>
    </r>
  </si>
  <si>
    <t>Produkti X (shto produkte sipas rastit)</t>
  </si>
  <si>
    <t>Implementimi i Sistemit Menaxhimit të Dokumenteve Elektronike dhe arkivës elektronike 2.0 dhe site sekondar - Administrata pa letër, faza 2</t>
  </si>
  <si>
    <t>23AC803</t>
  </si>
  <si>
    <t>P+B394:F468rodukti 4</t>
  </si>
  <si>
    <t xml:space="preserve">Implementimi i Sistemit të Qendërzuar për Dokumentet me Nënshkrim Elektronik 2.0, Modulit të Administratës Publike </t>
  </si>
  <si>
    <t>23AC804</t>
  </si>
  <si>
    <r>
      <t xml:space="preserve">Detajimi i Kostos Totale të </t>
    </r>
    <r>
      <rPr>
        <b/>
        <sz val="12"/>
        <color rgb="FFFF0000"/>
        <rFont val="Garamond"/>
        <family val="1"/>
      </rPr>
      <t xml:space="preserve">Produktit 4 </t>
    </r>
    <r>
      <rPr>
        <b/>
        <sz val="12"/>
        <color theme="1"/>
        <rFont val="Garamond"/>
        <family val="1"/>
      </rPr>
      <t>sipas Artikujve Ekonomikë</t>
    </r>
  </si>
  <si>
    <t>Kosto totale e produktit 4</t>
  </si>
  <si>
    <t>Produkti 5</t>
  </si>
  <si>
    <t xml:space="preserve">Përmirësimi i shërbimeve elektronike me teknologji mikroservisi </t>
  </si>
  <si>
    <t>23AC805</t>
  </si>
  <si>
    <r>
      <t xml:space="preserve">Detajimi i Kostos Totale të </t>
    </r>
    <r>
      <rPr>
        <b/>
        <sz val="12"/>
        <color rgb="FFFF0000"/>
        <rFont val="Garamond"/>
        <family val="1"/>
      </rPr>
      <t xml:space="preserve">Produktit 5 </t>
    </r>
    <r>
      <rPr>
        <b/>
        <sz val="12"/>
        <color theme="1"/>
        <rFont val="Garamond"/>
        <family val="1"/>
      </rPr>
      <t>sipas Artikujve Ekonomikë</t>
    </r>
  </si>
  <si>
    <t>Kosto totale e produktit 5</t>
  </si>
  <si>
    <t>Produkti 6</t>
  </si>
  <si>
    <t>Implementimi i Platformës Qeveritare të Ndërveprimit 2.0 dhe site sekondar</t>
  </si>
  <si>
    <t>23AC806</t>
  </si>
  <si>
    <r>
      <t xml:space="preserve">Detajimi i Kostos Totale të </t>
    </r>
    <r>
      <rPr>
        <b/>
        <sz val="12"/>
        <color rgb="FFFF0000"/>
        <rFont val="Garamond"/>
        <family val="1"/>
      </rPr>
      <t xml:space="preserve">Produktit 6 </t>
    </r>
    <r>
      <rPr>
        <b/>
        <sz val="12"/>
        <color theme="1"/>
        <rFont val="Garamond"/>
        <family val="1"/>
      </rPr>
      <t>sipas Artikujve Ekonomikë</t>
    </r>
  </si>
  <si>
    <t>Kosto totale e produktit 6</t>
  </si>
  <si>
    <t>Produkti 7</t>
  </si>
  <si>
    <t>Implementimi i e-Albania 2.0 dhe site sekondar dhe open data</t>
  </si>
  <si>
    <t>23AC807</t>
  </si>
  <si>
    <r>
      <t xml:space="preserve">Detajimi i Kostos Totale të </t>
    </r>
    <r>
      <rPr>
        <b/>
        <sz val="12"/>
        <color rgb="FFFF0000"/>
        <rFont val="Garamond"/>
        <family val="1"/>
      </rPr>
      <t xml:space="preserve">Produktit 7 </t>
    </r>
    <r>
      <rPr>
        <b/>
        <sz val="12"/>
        <color theme="1"/>
        <rFont val="Garamond"/>
        <family val="1"/>
      </rPr>
      <t>sipas Artikujve Ekonomikë</t>
    </r>
  </si>
  <si>
    <t>Kosto totale e produktit 7</t>
  </si>
  <si>
    <t>Kategoria 3: Shpenzimet për projekte investimesh AKSHI+INSTITUCIONE</t>
  </si>
  <si>
    <t>“Ngritja e Sistemit të menaxhimit të informacionit për ARK”.  </t>
  </si>
  <si>
    <t>I RI</t>
  </si>
  <si>
    <t>Permiresimi Isistemit Informatik te akreditimit</t>
  </si>
  <si>
    <t>Permiresimi I sistemit informatik te akreditimit</t>
  </si>
  <si>
    <t>Permiresimi i sistemit dhe infrastruktures se çelsave publike (PKI)</t>
  </si>
  <si>
    <t>M870013</t>
  </si>
  <si>
    <t>Permiresimin e sistemit dhe infrastruktures se çelsave publike (PKI)</t>
  </si>
  <si>
    <t xml:space="preserve">Permiresimi I eficences se energjise </t>
  </si>
  <si>
    <t>I Ri</t>
  </si>
  <si>
    <t>Produkti 8</t>
  </si>
  <si>
    <t>Përmirësimi i sistemit të Aplikimit për CSI dhe CSP</t>
  </si>
  <si>
    <r>
      <t xml:space="preserve">Detajimi i Kostos Totale të </t>
    </r>
    <r>
      <rPr>
        <b/>
        <sz val="12"/>
        <color rgb="FFFF0000"/>
        <rFont val="Garamond"/>
        <family val="1"/>
      </rPr>
      <t xml:space="preserve">Produktit 8 </t>
    </r>
    <r>
      <rPr>
        <b/>
        <sz val="12"/>
        <color theme="1"/>
        <rFont val="Garamond"/>
        <family val="1"/>
      </rPr>
      <t>sipas Artikujve Ekonomikë</t>
    </r>
  </si>
  <si>
    <t>Kosto totale e produktit 8</t>
  </si>
  <si>
    <t>Produkti 9</t>
  </si>
  <si>
    <t>Permiresimi I sistemit te drejtesise per te mitur</t>
  </si>
  <si>
    <t>20AD444</t>
  </si>
  <si>
    <r>
      <t xml:space="preserve">Detajimi i Kostos Totale të </t>
    </r>
    <r>
      <rPr>
        <b/>
        <sz val="12"/>
        <color rgb="FFFF0000"/>
        <rFont val="Garamond"/>
        <family val="1"/>
      </rPr>
      <t xml:space="preserve">Produktit 9 </t>
    </r>
    <r>
      <rPr>
        <b/>
        <sz val="12"/>
        <color theme="1"/>
        <rFont val="Garamond"/>
        <family val="1"/>
      </rPr>
      <t>sipas Artikujve Ekonomikë</t>
    </r>
  </si>
  <si>
    <t>Kosto totale e produktit 9</t>
  </si>
  <si>
    <t>Produkti 10</t>
  </si>
  <si>
    <t>Datanet per sistemin e burgjeve</t>
  </si>
  <si>
    <r>
      <t xml:space="preserve">Detajimi i Kostos Totale të </t>
    </r>
    <r>
      <rPr>
        <b/>
        <sz val="12"/>
        <color rgb="FFFF0000"/>
        <rFont val="Garamond"/>
        <family val="1"/>
      </rPr>
      <t xml:space="preserve">Produktit 10 </t>
    </r>
    <r>
      <rPr>
        <b/>
        <sz val="12"/>
        <color theme="1"/>
        <rFont val="Garamond"/>
        <family val="1"/>
      </rPr>
      <t>sipas Artikujve Ekonomikë</t>
    </r>
  </si>
  <si>
    <t>Kosto totale e produktit 10</t>
  </si>
  <si>
    <t>Produkti 11</t>
  </si>
  <si>
    <t>Ritja e kapaciteteve fizike te datacentr-it qeveritar</t>
  </si>
  <si>
    <r>
      <t xml:space="preserve">Detajimi i Kostos Totale të </t>
    </r>
    <r>
      <rPr>
        <b/>
        <sz val="12"/>
        <color rgb="FFFF0000"/>
        <rFont val="Garamond"/>
        <family val="1"/>
      </rPr>
      <t xml:space="preserve">Produktit 11 </t>
    </r>
    <r>
      <rPr>
        <b/>
        <sz val="12"/>
        <color theme="1"/>
        <rFont val="Garamond"/>
        <family val="1"/>
      </rPr>
      <t>sipas Artikujve Ekonomikë</t>
    </r>
  </si>
  <si>
    <t>Kosto totale e produktit 11</t>
  </si>
  <si>
    <t>Produkti 12</t>
  </si>
  <si>
    <t>Permiresimi i Sistemit te Integruar Mjedisor</t>
  </si>
  <si>
    <r>
      <t xml:space="preserve">Detajimi i Kostos Totale të </t>
    </r>
    <r>
      <rPr>
        <b/>
        <sz val="12"/>
        <color rgb="FFFF0000"/>
        <rFont val="Garamond"/>
        <family val="1"/>
      </rPr>
      <t xml:space="preserve">Produktit 12 </t>
    </r>
    <r>
      <rPr>
        <b/>
        <sz val="12"/>
        <color theme="1"/>
        <rFont val="Garamond"/>
        <family val="1"/>
      </rPr>
      <t>sipas Artikujve Ekonomikë</t>
    </r>
  </si>
  <si>
    <t>Kosto totale e produktit 12</t>
  </si>
  <si>
    <t>Produkti 13</t>
  </si>
  <si>
    <t>Upgrade I sistemit te komunikimit te Policise se Shtetit (DATACOM)</t>
  </si>
  <si>
    <r>
      <t xml:space="preserve">Detajimi i Kostos Totale të </t>
    </r>
    <r>
      <rPr>
        <b/>
        <sz val="12"/>
        <color rgb="FFFF0000"/>
        <rFont val="Garamond"/>
        <family val="1"/>
      </rPr>
      <t xml:space="preserve">Produktit 13 </t>
    </r>
    <r>
      <rPr>
        <b/>
        <sz val="12"/>
        <color theme="1"/>
        <rFont val="Garamond"/>
        <family val="1"/>
      </rPr>
      <t>sipas Artikujve Ekonomikë</t>
    </r>
  </si>
  <si>
    <t>Kosto totale e produktit 13</t>
  </si>
  <si>
    <t>Produkti 14</t>
  </si>
  <si>
    <t>Sistemi I qenderzuar e-gjoba</t>
  </si>
  <si>
    <r>
      <t xml:space="preserve">Detajimi i Kostos Totale të </t>
    </r>
    <r>
      <rPr>
        <b/>
        <sz val="12"/>
        <color rgb="FFFF0000"/>
        <rFont val="Garamond"/>
        <family val="1"/>
      </rPr>
      <t xml:space="preserve">Produktit 14 </t>
    </r>
    <r>
      <rPr>
        <b/>
        <sz val="12"/>
        <color theme="1"/>
        <rFont val="Garamond"/>
        <family val="1"/>
      </rPr>
      <t>sipas Artikujve Ekonomikë</t>
    </r>
  </si>
  <si>
    <t>Kosto totale e produktit 14</t>
  </si>
  <si>
    <t>Produkti 15</t>
  </si>
  <si>
    <t>Ngritja e platformes së asistentit virtual dhe sistemi helpdesk</t>
  </si>
  <si>
    <r>
      <t xml:space="preserve">Detajimi i Kostos Totale të </t>
    </r>
    <r>
      <rPr>
        <b/>
        <sz val="12"/>
        <color rgb="FFFF0000"/>
        <rFont val="Garamond"/>
        <family val="1"/>
      </rPr>
      <t xml:space="preserve">Produktit 15 </t>
    </r>
    <r>
      <rPr>
        <b/>
        <sz val="12"/>
        <color theme="1"/>
        <rFont val="Garamond"/>
        <family val="1"/>
      </rPr>
      <t>sipas Artikujve Ekonomikë</t>
    </r>
  </si>
  <si>
    <t>Kosto totale e produktit 15</t>
  </si>
  <si>
    <t>Produkti 16</t>
  </si>
  <si>
    <t>Permiresimi I sistemit te menaxhimit te informacionit parauniversitar SMIP</t>
  </si>
  <si>
    <r>
      <t xml:space="preserve">Detajimi i Kostos Totale të </t>
    </r>
    <r>
      <rPr>
        <b/>
        <sz val="12"/>
        <color rgb="FFFF0000"/>
        <rFont val="Garamond"/>
        <family val="1"/>
      </rPr>
      <t xml:space="preserve">Produktit 16 </t>
    </r>
    <r>
      <rPr>
        <b/>
        <sz val="12"/>
        <color theme="1"/>
        <rFont val="Garamond"/>
        <family val="1"/>
      </rPr>
      <t>sipas Artikujve Ekonomikë</t>
    </r>
  </si>
  <si>
    <t>Kosto totale e produktit 16</t>
  </si>
  <si>
    <t>Produkti 17</t>
  </si>
  <si>
    <t>Permiressimi i Sistemit Shqiptar te Ingruar te Informacionit ne Pyje ALFIS</t>
  </si>
  <si>
    <r>
      <t xml:space="preserve">Detajimi i Kostos Totale të </t>
    </r>
    <r>
      <rPr>
        <b/>
        <sz val="12"/>
        <color rgb="FFFF0000"/>
        <rFont val="Garamond"/>
        <family val="1"/>
      </rPr>
      <t xml:space="preserve">Produktit 17 </t>
    </r>
    <r>
      <rPr>
        <b/>
        <sz val="12"/>
        <color theme="1"/>
        <rFont val="Garamond"/>
        <family val="1"/>
      </rPr>
      <t>sipas Artikujve Ekonomikë</t>
    </r>
  </si>
  <si>
    <t>Kosto totale e produktit 17</t>
  </si>
  <si>
    <t>Produkti 18</t>
  </si>
  <si>
    <t>Permiresimi i sistemit e- leje</t>
  </si>
  <si>
    <r>
      <t xml:space="preserve">Detajimi i Kostos Totale të </t>
    </r>
    <r>
      <rPr>
        <b/>
        <sz val="12"/>
        <color rgb="FFFF0000"/>
        <rFont val="Garamond"/>
        <family val="1"/>
      </rPr>
      <t xml:space="preserve">Produktit 18 </t>
    </r>
    <r>
      <rPr>
        <b/>
        <sz val="12"/>
        <color theme="1"/>
        <rFont val="Garamond"/>
        <family val="1"/>
      </rPr>
      <t>sipas Artikujve Ekonomikë</t>
    </r>
  </si>
  <si>
    <t>Kosto totale e produktit 18</t>
  </si>
  <si>
    <t>Produkti 19</t>
  </si>
  <si>
    <t>Permiresimi i infrastruktures hardware per sistemet doganore dhe rrjetet fizike</t>
  </si>
  <si>
    <r>
      <t xml:space="preserve">Detajimi i Kostos Totale të </t>
    </r>
    <r>
      <rPr>
        <b/>
        <sz val="12"/>
        <color rgb="FFFF0000"/>
        <rFont val="Garamond"/>
        <family val="1"/>
      </rPr>
      <t xml:space="preserve">Produktit 19 </t>
    </r>
    <r>
      <rPr>
        <b/>
        <sz val="12"/>
        <color theme="1"/>
        <rFont val="Garamond"/>
        <family val="1"/>
      </rPr>
      <t>sipas Artikujve Ekonomikë</t>
    </r>
  </si>
  <si>
    <t>Kosto totale e produktit 19</t>
  </si>
  <si>
    <t>Produkti 20</t>
  </si>
  <si>
    <t>Permiresimi I sistemit te menaxhimit te standarteve</t>
  </si>
  <si>
    <r>
      <t xml:space="preserve">Detajimi i Kostos Totale të </t>
    </r>
    <r>
      <rPr>
        <b/>
        <sz val="12"/>
        <color rgb="FFFF0000"/>
        <rFont val="Garamond"/>
        <family val="1"/>
      </rPr>
      <t xml:space="preserve">Produktit 20 </t>
    </r>
    <r>
      <rPr>
        <b/>
        <sz val="12"/>
        <color theme="1"/>
        <rFont val="Garamond"/>
        <family val="1"/>
      </rPr>
      <t>sipas Artikujve Ekonomikë</t>
    </r>
  </si>
  <si>
    <t>Kosto totale e produktit 20</t>
  </si>
  <si>
    <t>Produkti 21</t>
  </si>
  <si>
    <t>“Ngritja e Smart Labs - rrjeti i laboratorëve TIK për sistemin arsimor parauniversitar”, (WBIF,CEB)</t>
  </si>
  <si>
    <t>Numer laboratoresh      561</t>
  </si>
  <si>
    <r>
      <t xml:space="preserve">Detajimi i Kostos Totale të </t>
    </r>
    <r>
      <rPr>
        <b/>
        <sz val="12"/>
        <color rgb="FFFF0000"/>
        <rFont val="Garamond"/>
        <family val="1"/>
      </rPr>
      <t xml:space="preserve">Produktit 21 </t>
    </r>
    <r>
      <rPr>
        <b/>
        <sz val="12"/>
        <color theme="1"/>
        <rFont val="Garamond"/>
        <family val="1"/>
      </rPr>
      <t>sipas Artikujve Ekonomikë</t>
    </r>
  </si>
  <si>
    <t>Kosto totale e produktit 21</t>
  </si>
  <si>
    <t>Produkti 22</t>
  </si>
  <si>
    <t>Hapsira Hardwarike per kapacitetin e serverave DPT</t>
  </si>
  <si>
    <r>
      <t xml:space="preserve">Detajimi i Kostos Totale të </t>
    </r>
    <r>
      <rPr>
        <b/>
        <sz val="12"/>
        <color rgb="FFFF0000"/>
        <rFont val="Garamond"/>
        <family val="1"/>
      </rPr>
      <t xml:space="preserve">Produktit 22 </t>
    </r>
    <r>
      <rPr>
        <b/>
        <sz val="12"/>
        <color theme="1"/>
        <rFont val="Garamond"/>
        <family val="1"/>
      </rPr>
      <t>sipas Artikujve Ekonomikë</t>
    </r>
  </si>
  <si>
    <t>Kosto totale e produktit 22</t>
  </si>
  <si>
    <t>FINANCIM I HUAJ</t>
  </si>
  <si>
    <t>Produkti 4</t>
  </si>
  <si>
    <t>Asistence teknike per projektet me BB</t>
  </si>
  <si>
    <t>Digital Economy (BE)</t>
  </si>
  <si>
    <t>E-Qeverisja</t>
  </si>
  <si>
    <t>01140</t>
  </si>
  <si>
    <t>Krijimi dhe implementimi I NSDI-se (Infrastrukutura Kombëtare e të Dhënave Gjeohapësinore), në Shqipëri është fushë e përgjegjësisë së ASIG-ut. Kjo është një infrastrukturë jetike për vendin tonë pasi lidhet ngushtësisht me aktivitetin e autoriteteve përgjegjëse për mbledhjen, procesimin, ruajtjen, shpërndarjen dhe përditësimin e të dhenave gjeohapësinore. Kjo infrastrukturë e përhershme është duke u ngritur në harmonizim të plotë me kërkesat e direktivës INSPIRE të Bashkimit Europian (BE), me synim ngritjen e mekanizmave të bashkepunimit me institucionet dhe organizatat e përfshira në mbledhjen, mirëmbajtjen dhe shpërndarjen e informacionit gjeohapësinor si dhe monitorimin dhe rregullimin /përshtatjen e punës sipas kërkesave të përdoruesve kryesore, grupeve të interesit dhe individëve. Përgjegjësia kryesore e ASIG-ut është koordinimi i punës për të siguruar krijimin dhe ofrimin e shërbimit të informacionit gjeohapësinor të plotë të saktë ,i përditesuar dhe lehtësisht i aksesueshëm për të gjithë grupet e interesuara. Puna e ASIG-ut konsiston në krijimin e standarteve dhe rregullave të përdorimit gjeohapësinor në funksion të hartimit të politikave zhvillimore dhe vendimmarrjes në nivel qendror dhe lokal.</t>
  </si>
  <si>
    <t>Projektimi, ndërtimi, operimi, mirëmbajtja dhe përmirësimi i një sistemi gjeohapësinor funksional e të integruar (NSDI), i cili prodhon dhe përdor informacion dhe njohuri gjeohapësinore, në përputhje me standardet e BE/ INSPIRE</t>
  </si>
  <si>
    <t>Numri i përdoruesve të Gjeoportalit Kombëtar</t>
  </si>
  <si>
    <t xml:space="preserve">Shërbime online për të dhënat gjeohapësinore </t>
  </si>
  <si>
    <t>Grupe të dhenash të standartizuara</t>
  </si>
  <si>
    <t>Numri i përdoruesve të sistemit ALBCORS</t>
  </si>
  <si>
    <t>Harta bazë e krijuar</t>
  </si>
  <si>
    <t>Imazhe satelitore të përpunuara</t>
  </si>
  <si>
    <t>Emërtimi i Treguesit 1</t>
  </si>
  <si>
    <t>Vlera Bazë</t>
  </si>
  <si>
    <t>Emërtimi i Treguesit x (shto tregues sipas rastit)</t>
  </si>
  <si>
    <t xml:space="preserve">Standarte dhe vendime normative të hartuara </t>
  </si>
  <si>
    <t>Hartimi dhe zbatimi i  standarteve dhe rregullave uniforme të infrastrukturës së informacionit gjeohapesinor për tu zbatuar nga autoritetet përgjegjëse të caktuar me ligj të cilat në aktivitetin e tyre kanë krijimin dhe përdorimin e gjeoinformacionit. (ASIG) harton programe pune në funksion të krijimit të kësaj infrastrukture për zbatimin e politikave, rregullave, procedurave dhe udhëzimeve të punës për temat e gjeoinfomarionit).</t>
  </si>
  <si>
    <r>
      <t xml:space="preserve">Detajimi i Kostos Totale të </t>
    </r>
    <r>
      <rPr>
        <b/>
        <sz val="8"/>
        <color rgb="FFFF0000"/>
        <rFont val="Garamond"/>
        <family val="1"/>
      </rPr>
      <t>Produktit 1</t>
    </r>
    <r>
      <rPr>
        <b/>
        <sz val="8"/>
        <color theme="1"/>
        <rFont val="Garamond"/>
        <family val="1"/>
      </rPr>
      <t xml:space="preserve"> sipas Artikujve Ekonomikë</t>
    </r>
  </si>
  <si>
    <r>
      <rPr>
        <b/>
        <sz val="8"/>
        <color rgb="FFFF0000"/>
        <rFont val="Garamond"/>
        <family val="1"/>
      </rPr>
      <t>Produkti 2</t>
    </r>
    <r>
      <rPr>
        <sz val="8"/>
        <color theme="1"/>
        <rFont val="Garamond"/>
        <family val="1"/>
      </rPr>
      <t>(shto produkte sipas rastit)</t>
    </r>
  </si>
  <si>
    <r>
      <t>Detajimi i Kostos Totale të</t>
    </r>
    <r>
      <rPr>
        <b/>
        <sz val="8"/>
        <color rgb="FFFF0000"/>
        <rFont val="Garamond"/>
        <family val="1"/>
      </rPr>
      <t xml:space="preserve"> Produktit X </t>
    </r>
    <r>
      <rPr>
        <b/>
        <sz val="8"/>
        <color theme="1"/>
        <rFont val="Garamond"/>
        <family val="1"/>
      </rPr>
      <t>sipas Artikujve Ekonomikë</t>
    </r>
  </si>
  <si>
    <r>
      <rPr>
        <b/>
        <sz val="8"/>
        <color rgb="FFFF0000"/>
        <rFont val="Garamond"/>
        <family val="1"/>
      </rPr>
      <t>Produkti 3</t>
    </r>
    <r>
      <rPr>
        <sz val="8"/>
        <color theme="1"/>
        <rFont val="Garamond"/>
        <family val="1"/>
      </rPr>
      <t>(shto produkte sipas rastit)</t>
    </r>
  </si>
  <si>
    <t>Rrjeti Albcors i mirëmbajtur</t>
  </si>
  <si>
    <t xml:space="preserve">Sistemit ALBCORS, ndërtimi i të cilit u mundësua me financimin e buxhetit të shtetit filloi funksionin e tij në Dhjetor të vitit 2019.
Implementimi i tij, do të mundësojë  shmangjen përfundimisht të shpenzimeve të dubluara për gjeoreferencim, pasaktësitë dhe konfuzionin që egziston aktualisht në Shqipëri, lidhur me informacionin hartografik, gjeoinformacionit në tërësi,veçanërisht gjatë procesit të regjistrimit të pronësisë duke i paraprirë njëkohësisht reformës qeveritare për tokën. Gjithashtu, do të mbështesë projektet për ndërtimin e infrastrukturës kombëtare. (turizmi, ujësjëllsi, kanalizime projekte rehabilitimi etj..).
Mirëmbajtja e  këtij  sistemi  pritet që të siguroje  dhënien e shërbimit (RTK dhe PP) për mbi 250 përdorues të sistemeve GNSS të cilët i përkasin zyrave të kadastrës, urbanizimit dhe projektuese të pushtetit qëndor,  pushtetit lokal dhe subjekteve private.
Në mënyrë që ky sistem te funksionojë 24 ore pa ndërprerje është lidhur kontratë 4- vjeçare mirëmbajtje me operatorin ekonomik i cili do të sigurojë :
1. Funksionimin e rrjetit aktiv të pozicionimit global "ALBCORS" ( 27 stacione CORS dhe qëndra e monitorimit) pa ndërprerje dhe sipas kushteve teknike të  kontratës.
2. Mbështetje dhe ndihmë teknike 24 orë në ditë për 7 ditë të javës.
3. Sigurimi "on-line" nëpërmjet internetit, telefonisë ose e-mail me ASIG.
4. Kontroll fizik në terren për mirëmbajtjen e stacioneve bazë dhe zgjidhjen e problematikës së   
    hasur.( software dhe hardware).
</t>
  </si>
  <si>
    <t>Sistem</t>
  </si>
  <si>
    <r>
      <t xml:space="preserve">Detajimi i Kostos Totale të </t>
    </r>
    <r>
      <rPr>
        <b/>
        <sz val="10"/>
        <color rgb="FFFF0000"/>
        <rFont val="Garamond"/>
        <family val="1"/>
      </rPr>
      <t>Produktit 2</t>
    </r>
    <r>
      <rPr>
        <b/>
        <sz val="10"/>
        <color theme="1"/>
        <rFont val="Garamond"/>
        <family val="1"/>
      </rPr>
      <t xml:space="preserve"> sipas Artikujve Ekonomikë</t>
    </r>
  </si>
  <si>
    <t>M870302</t>
  </si>
  <si>
    <t xml:space="preserve">Ndërtimi i pjesshëm i Kornizës Referuese Gjeodezike
</t>
  </si>
  <si>
    <t>Kodi i Projektit sipas listës se investimeve</t>
  </si>
  <si>
    <t xml:space="preserve">Ndërtimi i sistemit të rrjeteve gjeodezike të rrjeteve aktiv dhe pasiv (Rendi i Parë dhe Rendi II), ndërtimi i rrjeteve të nivelimit, rrjete gravametrike, magnometrike dhe marografike. </t>
  </si>
  <si>
    <t>nr. Sistemesh</t>
  </si>
  <si>
    <r>
      <t xml:space="preserve">Detajimi i Kostos Totale të </t>
    </r>
    <r>
      <rPr>
        <b/>
        <sz val="8"/>
        <color rgb="FFFF0000"/>
        <rFont val="Garamond"/>
        <family val="1"/>
      </rPr>
      <t xml:space="preserve">Produktit 1 </t>
    </r>
    <r>
      <rPr>
        <b/>
        <sz val="8"/>
        <color theme="1"/>
        <rFont val="Garamond"/>
        <family val="1"/>
      </rPr>
      <t>sipas Artikujve Ekonomikë</t>
    </r>
  </si>
  <si>
    <t>.</t>
  </si>
  <si>
    <t>18BV903</t>
  </si>
  <si>
    <t>Blerje dhe instalim pajisjesh për stacionet marografike të Shëngjinit dhe Orikumit</t>
  </si>
  <si>
    <t>Pajisje për stacionet marografike të Shëngjinit dhe Orikumit</t>
  </si>
  <si>
    <t>copë</t>
  </si>
  <si>
    <r>
      <t xml:space="preserve">Detajimi i Kostos Totale të </t>
    </r>
    <r>
      <rPr>
        <b/>
        <sz val="8"/>
        <color rgb="FFFF0000"/>
        <rFont val="Garamond"/>
        <family val="1"/>
      </rPr>
      <t xml:space="preserve">Produktit 2 </t>
    </r>
    <r>
      <rPr>
        <b/>
        <sz val="8"/>
        <color theme="1"/>
        <rFont val="Garamond"/>
        <family val="1"/>
      </rPr>
      <t>sipas Artikujve Ekonomikë</t>
    </r>
  </si>
  <si>
    <r>
      <t xml:space="preserve">Detajimi i Kostos Totale të </t>
    </r>
    <r>
      <rPr>
        <b/>
        <sz val="8"/>
        <color rgb="FFFF0000"/>
        <rFont val="Garamond"/>
        <family val="1"/>
      </rPr>
      <t xml:space="preserve">Produktit 1&amp;2 …X </t>
    </r>
    <r>
      <rPr>
        <b/>
        <sz val="8"/>
        <color theme="1"/>
        <rFont val="Garamond"/>
        <family val="1"/>
      </rPr>
      <t>sipas Artikujve Ekonomikë</t>
    </r>
  </si>
  <si>
    <t xml:space="preserve">Kosto totale e projektit </t>
  </si>
  <si>
    <t>18BV902</t>
  </si>
  <si>
    <t>Prodhim i ortofotove nga fotografitë ajrore historike</t>
  </si>
  <si>
    <t>Për realizimin e këtij projekti parashikohet të përgatitet një informacion i rëndësishem hartografik “Ortofoto” në vite për të gjithë Republikën e Shqipërisë rreth 28748 km2. Parashikohen të kryhet përpunimi, orientimi dhe korrektimi fotogrametrik për rreth 19000 fotografi ajrore dhe kryerja e shërbimit online i këtij produkti në Gjeoportalin Kombëtar</t>
  </si>
  <si>
    <r>
      <t xml:space="preserve">Detajimi i Kostos Totale të </t>
    </r>
    <r>
      <rPr>
        <b/>
        <sz val="8"/>
        <color rgb="FFFF0000"/>
        <rFont val="Garamond"/>
        <family val="1"/>
      </rPr>
      <t>Produktit X</t>
    </r>
    <r>
      <rPr>
        <b/>
        <sz val="8"/>
        <color theme="1"/>
        <rFont val="Garamond"/>
        <family val="1"/>
      </rPr>
      <t xml:space="preserve"> sipas Artikujve Ekonomikë</t>
    </r>
  </si>
  <si>
    <r>
      <rPr>
        <b/>
        <sz val="10"/>
        <color rgb="FFFF0000"/>
        <rFont val="Times New Roman"/>
        <family val="1"/>
      </rPr>
      <t>Sqarim:</t>
    </r>
    <r>
      <rPr>
        <b/>
        <sz val="8"/>
        <color rgb="FFFF0000"/>
        <rFont val="Times New Roman"/>
        <family val="1"/>
      </rPr>
      <t xml:space="preserve"> Kodi i Projektit te listes se investime</t>
    </r>
    <r>
      <rPr>
        <sz val="8"/>
        <color theme="1"/>
        <rFont val="Times New Roman"/>
        <family val="1"/>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2019.</t>
    </r>
  </si>
  <si>
    <t>20AD442</t>
  </si>
  <si>
    <t>Ndërtimi i GIS-it Kombëtar</t>
  </si>
  <si>
    <t>20AD 442</t>
  </si>
  <si>
    <t xml:space="preserve">Ndërtimin e GIS-it Kombëtar, në përputhje me standardet dhe rregullat e INSPIRE dhe OGC për të dhënë shërbimet mbi informacionin gjeohapësinore sipas tematikave. Ndërtimin e një platforme për të dhënë shërbimet gjeohapësinore, sipas standarteve të formatit Dataexchange, standarteve mbi shërbimet e rrjeti dhe dokumentit mbi shërbimet e rrjetit që do të përdoren në GIS kombëtar nga përdoruesit e gjërë. </t>
  </si>
  <si>
    <t>sistem</t>
  </si>
  <si>
    <t>18AN506</t>
  </si>
  <si>
    <t xml:space="preserve">Blerje të paketës të teknologjisë UAV ku përfshihen dronë për hartografi, kamera me rezolucion të lartë për fotografim ajror dhe skanim LiDAR si dhe software për planifikimin dhe analizimin e të dhënave të mbledhura me teknologjinë UAV. </t>
  </si>
  <si>
    <t>Kosto totale e produkti 5</t>
  </si>
  <si>
    <t>Mbështetje për Kultet fetare</t>
  </si>
  <si>
    <t>08480</t>
  </si>
  <si>
    <t>Mbështetje financiare për bashkësitë fetare, për përmirësimin e infrastrukturës së tyre administrative, arsimore, shpirtërore e kulturore.</t>
  </si>
  <si>
    <t>Garantimi i një mjedisi ku, çdo bashkësi fetare të shprehë dhe praktikojë lirisht të drejtën kushtetuese të besimit, nëpërmjet mbështetjes financiare nga shteti.</t>
  </si>
  <si>
    <t>Harmonia Fetare</t>
  </si>
  <si>
    <t>Trend në rritje</t>
  </si>
  <si>
    <t>Forcimi i harmonisë fetare me anë të mbështetjes financiare  dhe hartimin e akteve ligjore dhe nënligjore për këtë qëllim.</t>
  </si>
  <si>
    <t>Forcimi i kontributit të bashkësive fetare në të mirë të shoqërisë</t>
  </si>
  <si>
    <t>Numër  dokumentash/ aktesh nënligjore</t>
  </si>
  <si>
    <t>Financim i Bashkësive fetare  KODI 98709AA</t>
  </si>
  <si>
    <t>Financim i bashkësive fetare, për pagat e personelit të administratës, të arsimtarëve dhe mbështetje për rikonstruksionet e objekteve të kultit, në zbatim të legjislacionit përkatës.</t>
  </si>
  <si>
    <t>Numri i bashkësive</t>
  </si>
  <si>
    <t xml:space="preserve">Network rajonal mes homologësh   KODI 98709AD                                                                                 </t>
  </si>
  <si>
    <t xml:space="preserve">Ndërtimi i infrastrukturës së një rrjeti rajonal me homologët e KSHK ku të trajtohen problematikat e përbashkëta  dhe të ndahen e promovohen praktikat e mira në lidhje me lirinë e fesë dhe besimit dhe marrëdhëniet e tyre me shtetet. </t>
  </si>
  <si>
    <t>Numër aktivitetesh/workshopesh</t>
  </si>
  <si>
    <r>
      <t>Detajimi i Kostos Totale të</t>
    </r>
    <r>
      <rPr>
        <b/>
        <sz val="8"/>
        <color rgb="FFFF0000"/>
        <rFont val="Garamond"/>
        <family val="1"/>
      </rPr>
      <t xml:space="preserve"> Produktit 2 </t>
    </r>
    <r>
      <rPr>
        <b/>
        <sz val="8"/>
        <color theme="1"/>
        <rFont val="Garamond"/>
        <family val="1"/>
      </rPr>
      <t>sipas Artikujve Ekonomikë</t>
    </r>
  </si>
  <si>
    <t>Blerje mobilje zyre</t>
  </si>
  <si>
    <t>M870023</t>
  </si>
  <si>
    <t>Grila vartikale etj.</t>
  </si>
  <si>
    <t>Numër pajisjesh</t>
  </si>
  <si>
    <t xml:space="preserve">Produkti 2 </t>
  </si>
  <si>
    <t>Pajisje elektrike dhe elektronike</t>
  </si>
  <si>
    <t>Kondicioner etj.</t>
  </si>
  <si>
    <t xml:space="preserve">Produkti </t>
  </si>
  <si>
    <t>Blerje pajisje zyre</t>
  </si>
  <si>
    <t>Mbështetje për Rininë dhe Fëmijët</t>
  </si>
  <si>
    <t>08610</t>
  </si>
  <si>
    <t>Misioni i Agjencisë Kombëtare të Rinisë është garantimi i mbrojtjes dhe i promovimit të të drejtave të të rinjve, nëpërmjet mbështetjes për edukim joformal, ndërveprimit e aktivizimit të rinisë dhe financimit të veprimtarive rinore, në zbatim të politikave shtetërore në fushën e rinisë.</t>
  </si>
  <si>
    <t>Qëllimi 1: Të rejat dhe të rinjtë marrin pjesë aktivisht në shoqëri dhe ndihen të fuqizuar, mbështetet dhe nxitet novacioni rinor, rritja e aftësive dhe profesionalizmit  përmes edukimit cilësor, rritja e  mirëqënies aktive, fizike, sociale dhe mendore e të rinjve, rritet siguria, mbrojtja dhe përfshirja e të rinjve. 
-Të rinjtë janë të mirë-informuar rreth mundësive për të mësuar, fituar përvojë organizative dhe vullnetarizëm, dhe për të marrë pjesë aktivisht në jetën qytetare, sociale dhe politike.
-Politika rinore është e koordinuar, e bazuar në analiza dhe e harmonizuar në sektorë të ndryshëm duke kërkuar kohezionin dhe optimizmin e burimeve dhe duke forcuar si instrument zbatues të këtyre politikave Agjencinë Kombëtare të Rinisë.
-Studimet rinore dhe të dhënat për rininë nxiten të zhvillohen dhe të bëhen pjesë e programeve të studimit në institucionet e arsimit të lartë dhe referenca për zhvillimet e mëtejshme në fushën e rinisë.
 Qëllimi 2: Mbështetet dhe nxitet novacioni rinor dhe rritja e aftësive dhe profesionalizmit të të rejave dhe të rinjve përmes edukimit cilësor në TIK dhe fusha të tjera të zhvillimit digjital duke rritur dhe përmirësuar kështu mundësitë për të hyrë në tregun e punës.
-Të rinjtë janë të aftësuar, të mirinformuar në lidhje me mundësitë për punësim dhe në gjendje të bëjnë zgjedhje autonome kur i bashkohen popullsisë ekonomikisht aktive.
- Të rinjtë janë të informuar mirë për mundësitë arsimore të lidhura me tregun e punës dhe  ju mundësohet i mësuari cilësor si në arsimin formal ashtu edhe në atë joformal duke kontribuar në zhvillimin e  kompetencave, aftësive dhe virtyteve.
-Të rinjtë, në të gjitha kushtet dhe situatat, përfaqësojnë një fokus të veçantë në aftësim, punësimin, sipërmarrje dhe politika punësimi. 
 Qëllimi 3:Mirëqenia aktive, e shëndetshme, fizike, sociale dhe mendore e të rinjve. Siguria, mbrojtja dhe përfshirja e të rinjve në të gjithë diversitetin e tyre, veçanërisht për ata të rinj që janë në situatë rreziku apo mënjanimi social.
-Mbrojtja mbështetja dhe siguria e të rejave dhe të rinjve, veçanërisht e atyre në situatë rreziku, në vendin ku jetojnë dhe hapësirën digjitale.
- Të rejave dhe të rinjve ju ofrohen shërbime shëndetësore miqësore dhe  ata praktikojnë stile jetese të shëndetshme, veçanërisht në lidhje me shëndetin dhe mirëqenien e tyre mendore, sociale, fizike dhe seksuale.
-Të rejat dhe të rinjtë mbështeten në përfshirjen dhe integrimin e tyre në shoqëri duke pasur mundësi për strehim dhe argëtim (në kulturë, art dhe sport).</t>
  </si>
  <si>
    <t>Treguesit e Performancës ne nivel qellimi</t>
  </si>
  <si>
    <t xml:space="preserve">1. Numri i të rinjve të përfshirë në praktikat e punës.  </t>
  </si>
  <si>
    <t xml:space="preserve">1.1 Numri i te rejave femra re përfshire ne programin e praktikave te punes.  </t>
  </si>
  <si>
    <t>2. Numri i granteve të dhëna nga Thirrja për grante për OJF rinore dhe per te rinjte.</t>
  </si>
  <si>
    <t>2.1 Numri i të rinjve të ndikuar nga grante për OJF rinore dhe per te rinjte.</t>
  </si>
  <si>
    <t>2.2  Numri  i te rejave  te ndikuara nga grantet per OJF rinore dhe per te rinjte</t>
  </si>
  <si>
    <t>3. Numri i granteve të dhëna nga Thirrja për grante për bashkitë.</t>
  </si>
  <si>
    <t>3.1. Numri i të rinjve të ndikuar nga grantet për bashkite.</t>
  </si>
  <si>
    <t>3.2 Numri i te rejave te ndikuara nga grantet per bashkite</t>
  </si>
  <si>
    <t>4.  Numri i të rinjve pjesëmarrës në trajnime formale dhe joformale, shkembime, mbeshtetur nga AKR</t>
  </si>
  <si>
    <t>4.1 Numri i të rejave pjesëmarrëse  në trajnime formale dhe joformale, shkembime, mbeshtetur nga AKR</t>
  </si>
  <si>
    <t>5. Numri i të rinjve të talentuar te mbeshtetur dhe te promovuar</t>
  </si>
  <si>
    <t xml:space="preserve">5.1 Numri i te rejave te promovuara </t>
  </si>
  <si>
    <t>6. Numri i të rinjve të informuar mbi programet dhe mundesite per te rinjte nepermjet nismave te AKR</t>
  </si>
  <si>
    <t>6.1 Numri i të rejave të trajnuara ne trajnime jo formale</t>
  </si>
  <si>
    <t>98710AC Plani kombetar te veprimit per rinine i zbatuar</t>
  </si>
  <si>
    <t xml:space="preserve">Realizimi i aktiviteve mbi lidershipin rinor, pjesëmarrjen në vendimmarrje, punësimin, kreativitetin dhe vullnetarizimin  informimin e të rinjve, shkëmbimin e  informacionit dhe pjesmarrjen në zbatim të Strategjisë Kombëtare të Rinisë </t>
  </si>
  <si>
    <t>Numri i projekteve/aktiviteteve</t>
  </si>
  <si>
    <r>
      <t xml:space="preserve">Detajimi i Kostos Totale të </t>
    </r>
    <r>
      <rPr>
        <b/>
        <sz val="12"/>
        <color rgb="FFFF0000"/>
        <rFont val="Times New Roman"/>
        <family val="1"/>
      </rPr>
      <t>Produktit 1</t>
    </r>
    <r>
      <rPr>
        <b/>
        <sz val="12"/>
        <color theme="1"/>
        <rFont val="Times New Roman"/>
        <family val="1"/>
      </rPr>
      <t xml:space="preserve"> sipas Artikujve Ekonomikë</t>
    </r>
  </si>
  <si>
    <t>Produktet për Objektivin 2</t>
  </si>
  <si>
    <t>98710AA  Studente pjesmarres ne programin kombetar te praktikave te punes</t>
  </si>
  <si>
    <t>Të  aftësojë studentët me përvojë pune, përmes pjesëmarrjes në programin kombëtar të praktikave të punës në Institucionet e administratës shtetërore</t>
  </si>
  <si>
    <r>
      <t xml:space="preserve">Detajimi i Kostos Totale të </t>
    </r>
    <r>
      <rPr>
        <b/>
        <sz val="12"/>
        <color rgb="FFFF0000"/>
        <rFont val="Times New Roman"/>
        <family val="1"/>
      </rPr>
      <t>Produktit 2</t>
    </r>
    <r>
      <rPr>
        <b/>
        <sz val="12"/>
        <color theme="1"/>
        <rFont val="Times New Roman"/>
        <family val="1"/>
      </rPr>
      <t xml:space="preserve"> sipas Artikujve Ekonomikë</t>
    </r>
  </si>
  <si>
    <t>98710AB  Fushate Informuese per programin e praktikave</t>
  </si>
  <si>
    <r>
      <t xml:space="preserve">Detajimi i Kostos Totale të </t>
    </r>
    <r>
      <rPr>
        <b/>
        <sz val="12"/>
        <color rgb="FFFF0000"/>
        <rFont val="Times New Roman"/>
        <family val="1"/>
      </rPr>
      <t>Produktit 3</t>
    </r>
    <r>
      <rPr>
        <b/>
        <sz val="12"/>
        <color theme="1"/>
        <rFont val="Times New Roman"/>
        <family val="1"/>
      </rPr>
      <t xml:space="preserve"> sipas Artikujve Ekonomikë</t>
    </r>
  </si>
  <si>
    <t xml:space="preserve">Blerje pajisje Elektronike AKR </t>
  </si>
  <si>
    <t>22AE801</t>
  </si>
  <si>
    <t xml:space="preserve">FN -Fondi për QR nëpër Bashki </t>
  </si>
  <si>
    <t xml:space="preserve">Rinovart -Qender Rinore multifunksionale, rekreative, inovacion dhe art Bashkia Mat </t>
  </si>
  <si>
    <t xml:space="preserve">Produkti 3 </t>
  </si>
  <si>
    <t>22AE808</t>
  </si>
  <si>
    <t xml:space="preserve">Rehabilitimi I Qendres Rinore Korce </t>
  </si>
  <si>
    <t xml:space="preserve">Produkti 4 </t>
  </si>
  <si>
    <t>22AE809</t>
  </si>
  <si>
    <t xml:space="preserve">Qendra Rinore Sarande </t>
  </si>
  <si>
    <t xml:space="preserve">Produkti 5 </t>
  </si>
  <si>
    <t>22AE810</t>
  </si>
  <si>
    <r>
      <t xml:space="preserve">Detajimi i Kostos Totale të </t>
    </r>
    <r>
      <rPr>
        <b/>
        <sz val="12"/>
        <color rgb="FFFF0000"/>
        <rFont val="Times New Roman"/>
        <family val="1"/>
      </rPr>
      <t>Produktit 4</t>
    </r>
    <r>
      <rPr>
        <b/>
        <sz val="12"/>
        <color theme="1"/>
        <rFont val="Times New Roman"/>
        <family val="1"/>
      </rPr>
      <t xml:space="preserve"> sipas Artikujve Ekonomikë</t>
    </r>
  </si>
  <si>
    <t xml:space="preserve">Kompleksi 'Syri i Sheganit" </t>
  </si>
  <si>
    <t>22AE811</t>
  </si>
  <si>
    <t xml:space="preserve">Ndërtimi i një qendre Rinore në Bashkinë Librazhd </t>
  </si>
  <si>
    <t>22AE812</t>
  </si>
  <si>
    <t xml:space="preserve">Skyhigh Rinor - Projketi i hapësirës së rinisë që shkëlqen mbi qytet - Fier </t>
  </si>
  <si>
    <t>22AE813</t>
  </si>
  <si>
    <t>Menaxhimi dhe Zhvillimi i Administrates Publike -ASPA</t>
  </si>
  <si>
    <t>01330</t>
  </si>
  <si>
    <t>Shkolla Shqiptare e Administratës Publike (ASPA), është institucion publik qendror, me autonomi administrative dhe akademike, që ka për qëllim formimin e nëpunësve të pushtetit qendror, pushtetit vendor, si dhe institucioneve të pavaruara. Ajo ka për qëllim
formimin profesional të nëpunësve civilë, si dhe të çdo individi tjetër, vendas ose të
huaj, që nuk është pjesë e shërbimit civil dhe që plotëson kriteret e kërkuara, sipas parashikimeve në nenit 8, të ligjit 152/2013 Për Nënpunesin Civil të ndryshuar.</t>
  </si>
  <si>
    <t>ASPA Institucion ekselence në zhvillimin inovativ për ngritjen e kapaciteteteve të administratës publike si dhe mbështetës i rëndësishëm në përmbushjen  e përparësive strategjike të vendit.</t>
  </si>
  <si>
    <t xml:space="preserve">% e punonjësve të trajnuar të administratës publike kundrejt totalit </t>
  </si>
  <si>
    <t>Rritja e numrit të të trajnuarve nga ASPA dhe pëmbushja e e nevojave të administratës publike për performancë ekselente</t>
  </si>
  <si>
    <r>
      <t xml:space="preserve">Treguesit e Performancës për </t>
    </r>
    <r>
      <rPr>
        <b/>
        <sz val="8"/>
        <rFont val="Garamond"/>
        <family val="1"/>
      </rPr>
      <t>Objektivin 1</t>
    </r>
  </si>
  <si>
    <t>% e punonjësve të trajnuar në nivel qëndror kundrejt totalit</t>
  </si>
  <si>
    <t>% e punonjësve të trajnuar në nivel vendor kundrejt totalit</t>
  </si>
  <si>
    <t>% e punonjësve të trajnuar nga institucionet e pavarura kundrejt totalit</t>
  </si>
  <si>
    <t>% e punonjësve të certifikuar kundrejt totalit të pjesëmarrësve</t>
  </si>
  <si>
    <t>% femrave të trajnuara në nivelet drejtuese kundrejt totalit.</t>
  </si>
  <si>
    <t>% e punonjësve femra të trajnuara kundrejt totalit në nivel qëndror</t>
  </si>
  <si>
    <t>% e punonjësve femra të trajnuara kundrejt totalit në nivel vendor</t>
  </si>
  <si>
    <t>% e punonjësve në periudhë prove që kanë kaluar provimin me sukses në raport me totalin që kanë ndjekur trajnimin</t>
  </si>
  <si>
    <t>% e studentëve të trajnuar aspirantë për të qenë pjesë e administratës publike</t>
  </si>
  <si>
    <t>Produktet për Objektivat</t>
  </si>
  <si>
    <t xml:space="preserve">Persona te trajnuar </t>
  </si>
  <si>
    <t xml:space="preserve"> Trajnimi  për punonjesit e administrates ne  pushtetin qendror, pushtetin vendor, institucionet e pavaruara dhe publikun e gjere.</t>
  </si>
  <si>
    <t>Nr.pjesmarrësish të trajnuar</t>
  </si>
  <si>
    <r>
      <t xml:space="preserve">Detajimi i Kostos Totale të </t>
    </r>
    <r>
      <rPr>
        <b/>
        <sz val="8"/>
        <color indexed="10"/>
        <rFont val="Garamond"/>
        <family val="1"/>
      </rPr>
      <t>Produktit 1</t>
    </r>
    <r>
      <rPr>
        <b/>
        <sz val="8"/>
        <color indexed="8"/>
        <rFont val="Garamond"/>
        <family val="1"/>
      </rPr>
      <t xml:space="preserve"> sipas Artikujve Ekonomikë</t>
    </r>
  </si>
  <si>
    <r>
      <rPr>
        <b/>
        <sz val="11"/>
        <color indexed="10"/>
        <rFont val="Garamond"/>
        <family val="1"/>
      </rPr>
      <t>Produkti 2</t>
    </r>
    <r>
      <rPr>
        <sz val="11"/>
        <color indexed="8"/>
        <rFont val="Garamond"/>
        <family val="1"/>
      </rPr>
      <t>(shto produkte sipas rastit)</t>
    </r>
  </si>
  <si>
    <r>
      <t>Detajimi i Kostos Totale të</t>
    </r>
    <r>
      <rPr>
        <b/>
        <sz val="8"/>
        <color indexed="10"/>
        <rFont val="Garamond"/>
        <family val="1"/>
      </rPr>
      <t xml:space="preserve"> Produktit X </t>
    </r>
    <r>
      <rPr>
        <b/>
        <sz val="8"/>
        <color indexed="8"/>
        <rFont val="Garamond"/>
        <family val="1"/>
      </rPr>
      <t>sipas Artikujve Ekonomikë</t>
    </r>
  </si>
  <si>
    <r>
      <rPr>
        <b/>
        <sz val="11"/>
        <color indexed="10"/>
        <rFont val="Garamond"/>
        <family val="1"/>
      </rPr>
      <t>Produkti 3</t>
    </r>
    <r>
      <rPr>
        <sz val="11"/>
        <color indexed="8"/>
        <rFont val="Garamond"/>
        <family val="1"/>
      </rPr>
      <t>(shto produkte sipas rastit)</t>
    </r>
  </si>
  <si>
    <t>Kodi i Projektit të Investimeve 18AP601</t>
  </si>
  <si>
    <t>Blerje e pajisje  zyre dhe komjuterike te blera</t>
  </si>
  <si>
    <t xml:space="preserve"> Kodi 18AP601</t>
  </si>
  <si>
    <r>
      <rPr>
        <b/>
        <sz val="10"/>
        <color indexed="10"/>
        <rFont val="Times New Roman"/>
        <family val="1"/>
      </rPr>
      <t>Sqarim:</t>
    </r>
    <r>
      <rPr>
        <b/>
        <sz val="8"/>
        <color indexed="10"/>
        <rFont val="Times New Roman"/>
        <family val="1"/>
      </rPr>
      <t xml:space="preserve"> Kodi i Projektit te listes se investime</t>
    </r>
    <r>
      <rPr>
        <sz val="8"/>
        <color indexed="8"/>
        <rFont val="Times New Roman"/>
        <family val="1"/>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2021.</t>
    </r>
  </si>
  <si>
    <t>Blerje  pajisje komjuterik/ zyre e për sigurimin e ambienteve të përshtashme për mirëfunksionimin e ASPA</t>
  </si>
  <si>
    <r>
      <t xml:space="preserve">Detajimi i Kostos Totale të </t>
    </r>
    <r>
      <rPr>
        <b/>
        <sz val="8"/>
        <color indexed="10"/>
        <rFont val="Garamond"/>
        <family val="1"/>
      </rPr>
      <t xml:space="preserve">Produktit 1 </t>
    </r>
    <r>
      <rPr>
        <b/>
        <sz val="8"/>
        <color indexed="8"/>
        <rFont val="Garamond"/>
        <family val="1"/>
      </rPr>
      <t>sipas Artikujve Ekonomikë</t>
    </r>
  </si>
  <si>
    <t xml:space="preserve">Produkti 2  Blerje  pajisje  zyre </t>
  </si>
  <si>
    <t>Përshkrimi i Produktit: Kodi 18AP601</t>
  </si>
  <si>
    <t>Blerje  pajisje  zyre për sigurimin e ambienteve të përshtashme për mirëfunksionimin e ASPA</t>
  </si>
  <si>
    <t>cope</t>
  </si>
  <si>
    <r>
      <t xml:space="preserve">Detajimi i Kostos Totale të </t>
    </r>
    <r>
      <rPr>
        <b/>
        <sz val="8"/>
        <color indexed="10"/>
        <rFont val="Garamond"/>
        <family val="1"/>
      </rPr>
      <t xml:space="preserve">Produktit 2 </t>
    </r>
    <r>
      <rPr>
        <b/>
        <sz val="8"/>
        <color indexed="8"/>
        <rFont val="Garamond"/>
        <family val="1"/>
      </rPr>
      <t>sipas Artikujve Ekonomikë</t>
    </r>
  </si>
  <si>
    <t>Produkti  18BU901</t>
  </si>
  <si>
    <t>Kodi  18BU901</t>
  </si>
  <si>
    <t xml:space="preserve">Rikonstruksion godina ASPA </t>
  </si>
  <si>
    <t>m2 te rikonstruktuar</t>
  </si>
  <si>
    <r>
      <t xml:space="preserve">Detajimi i Kostos Totale të </t>
    </r>
    <r>
      <rPr>
        <b/>
        <sz val="8"/>
        <color indexed="10"/>
        <rFont val="Garamond"/>
        <family val="1"/>
      </rPr>
      <t xml:space="preserve">Produktit 1&amp;2 …X </t>
    </r>
    <r>
      <rPr>
        <b/>
        <sz val="8"/>
        <color indexed="8"/>
        <rFont val="Garamond"/>
        <family val="1"/>
      </rPr>
      <t>sipas Artikujve Ekonomikë</t>
    </r>
  </si>
  <si>
    <t>Software elektronik</t>
  </si>
  <si>
    <t xml:space="preserve">sisteme elektronike </t>
  </si>
  <si>
    <t>nr.sistemesh</t>
  </si>
  <si>
    <r>
      <t xml:space="preserve">Detajimi i Kostos Totale të </t>
    </r>
    <r>
      <rPr>
        <b/>
        <sz val="8"/>
        <color indexed="10"/>
        <rFont val="Garamond"/>
        <family val="1"/>
      </rPr>
      <t>Produktit X</t>
    </r>
    <r>
      <rPr>
        <b/>
        <sz val="8"/>
        <color indexed="8"/>
        <rFont val="Garamond"/>
        <family val="1"/>
      </rPr>
      <t xml:space="preserve"> sipas Artikujve Ekonomikë</t>
    </r>
  </si>
  <si>
    <r>
      <rPr>
        <b/>
        <sz val="10"/>
        <color indexed="10"/>
        <rFont val="Times New Roman"/>
        <family val="1"/>
      </rPr>
      <t>Sqarim:</t>
    </r>
    <r>
      <rPr>
        <b/>
        <sz val="8"/>
        <color indexed="10"/>
        <rFont val="Times New Roman"/>
        <family val="1"/>
      </rPr>
      <t xml:space="preserve"> Kodi i Projektit te listes se investime</t>
    </r>
    <r>
      <rPr>
        <sz val="8"/>
        <color indexed="8"/>
        <rFont val="Times New Roman"/>
        <family val="1"/>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2020.</t>
    </r>
  </si>
  <si>
    <t xml:space="preserve"> </t>
  </si>
  <si>
    <r>
      <t xml:space="preserve">Detajimi i Kostos Totale të </t>
    </r>
    <r>
      <rPr>
        <b/>
        <sz val="8"/>
        <color indexed="10"/>
        <rFont val="Garamond"/>
        <family val="1"/>
      </rPr>
      <t xml:space="preserve">Produktit X </t>
    </r>
    <r>
      <rPr>
        <b/>
        <sz val="8"/>
        <color indexed="8"/>
        <rFont val="Garamond"/>
        <family val="1"/>
      </rPr>
      <t>sipas Artikujve Ekonomikë</t>
    </r>
  </si>
  <si>
    <t>Buxheti  2025-2027</t>
  </si>
  <si>
    <t>DEPARTAMENTI I ADMINISTRATES PUBLIKE</t>
  </si>
  <si>
    <t>Departamenti i Administratës Publike  zhvillon politika dhe strategji . Ai synon: zhvillimin dhe menaxhimin e burimeve njerëzore, si dhe thellimin e reformës në shërbimin civil ,zgjerimin e fushës së veprimit të këtij kuadri ligjor,  përcaktimin e standarteve të njëjta për nëpunësit civilë dhe punonjësit e tjerë të administratës publike, në kuptimin e rregullimit të marrëdhënieve të punës, pranimit në administratën publike, ecjen në karrierë, kualifikimin profesional të tyre, përcaktimin e standarteve të njëjta për ngritjen e institucioneve të administratës publike; ngritjen dhe fuqizimin e strukturave efektive për të gjitha institucionet e administratës publike, krijimin dhe zbatimin e politikave të pagave si dhe të gjitha skemave të tjera shpërblyese për të gjithë nëpunësit e administratës publike: trajnimin si mjet strategjik për zhvillimin e kapaciteteve të nëpunësve të administratës publike</t>
  </si>
  <si>
    <t xml:space="preserve"> Departamenti i Administratës Publike ka për qëllim sigurimin e një shërbimi civil të qëndrueshëm, profesional, të bazuar në meritë, integritet moral dhe paanësi politike
</t>
  </si>
  <si>
    <t>Procedura konkurimi ,konkurse pranimi në shërbimin civil, lëvizje paralele, ngritje në detyrë</t>
  </si>
  <si>
    <t>Përfaqësim në procese gjyqësore, komisione disiplinore dhe procese  monitorimi të kryera</t>
  </si>
  <si>
    <t>Programe në fushën e shërbimit civil  dhe strategji të miratuara ,raportime të kryera</t>
  </si>
  <si>
    <t xml:space="preserve">Strategji të miratuara </t>
  </si>
  <si>
    <t>Raporte monitorimi të kryera</t>
  </si>
  <si>
    <t>Akte ligjore e nënligjore të hartuara , politika të ndërmarra për zhvillimin profesional ,interpretime dhe dhënie mendimi</t>
  </si>
  <si>
    <t xml:space="preserve">Politika të ndërmarra për zhvillimin profesional </t>
  </si>
  <si>
    <t>Procese monitorimi të kryera</t>
  </si>
  <si>
    <t>Administrimi dhe funksionimi i DAP</t>
  </si>
  <si>
    <t xml:space="preserve">Rritja e performances së menaxhimit të burimeve njerëzore të shërbimit civil, ndërtimit të institutcioneve dhe organizimi i sistemit të pagave në administratën publike. Ngritja e kapacitetve të administratës publike me qëllim rritjen e efiçencës dhe përgjegjshmërisë së nëpunësve publikë dhe  monitorimi i zbatimit të legjislacionit të shërbimit civil </t>
  </si>
  <si>
    <t>Realizimi I  performances së menaxhimit të burimeve njerëzore të shërbimit civil</t>
  </si>
  <si>
    <t>Procedura konkurimi në shërbimin civil</t>
  </si>
  <si>
    <t>Zhvillimi i procedurave të konkurimit në institucionet e administratës shtetërore (Konkurse pranimi në shërbimin civil, lëvizje paralele, ngritje në detyrë)</t>
  </si>
  <si>
    <t>Numër procedurash</t>
  </si>
  <si>
    <t>Detajimi i Kostos Totale të Produktit 1 sipas Artikujve Ekonomikë</t>
  </si>
  <si>
    <t>Përfaqësim në procese gjyqësore dhe komisione disiplinore</t>
  </si>
  <si>
    <t>Përfaqësimi i Departamentit të Administratës Publike në procese gjyqësore ku është palë dhe pjesëmarrje në komisione disiplinore.</t>
  </si>
  <si>
    <t>Numër procedurash/procesesh</t>
  </si>
  <si>
    <t>Detajimi i Kostos Totale të Produktit 2 sipas Artikujve Ekonomikë</t>
  </si>
  <si>
    <t xml:space="preserve">Programe/projekte ne fushën e shërbimit civil </t>
  </si>
  <si>
    <t>Hartimi i programeve dhe projekteve dhe përdorimi i mjeteve inovative për menaxhimin e burimeve njerëzore</t>
  </si>
  <si>
    <t>Numër programesh/projektesh</t>
  </si>
  <si>
    <t>Detajimi i Kostos Totale të Produktit 3 sipas Artikujve Ekonomikë</t>
  </si>
  <si>
    <t>Hartimi dhe rishikimi i strategjive të miratuara në kuadër të reformës në administratës publike</t>
  </si>
  <si>
    <t>Numër strategji/plan veprimi</t>
  </si>
  <si>
    <t>Detajimi i Kostos Totale të Produktit 4 sipas Artikujve Ekonomikë</t>
  </si>
  <si>
    <r>
      <rPr>
        <b/>
        <sz val="8"/>
        <rFont val="Garamond"/>
        <family val="1"/>
      </rPr>
      <t xml:space="preserve">Produkti 5 </t>
    </r>
    <r>
      <rPr>
        <sz val="8"/>
        <rFont val="Garamond"/>
        <family val="1"/>
      </rPr>
      <t>(shto produkte sipas rastit)</t>
    </r>
  </si>
  <si>
    <t>Raporte monitorimi te kryera</t>
  </si>
  <si>
    <t>Hartimi dhe përgatitja e raporteve të monitorimit për zbatimin e strategjisë ndërsektoriale në administratën publike për organizmat ndërkombëtarë</t>
  </si>
  <si>
    <t>Numër raportesh</t>
  </si>
  <si>
    <t>Detajimi i Kostos Totale të Produktit 5 sipas Artikujve Ekonomikë</t>
  </si>
  <si>
    <t>Akte ligjore dhe nënligjore te hartuara</t>
  </si>
  <si>
    <t xml:space="preserve">Hartimi i akteve ligjore dhe nënligjore në fushën e pagave, burimeve njerëzore dhe në fushën e organizimit të institucioneve </t>
  </si>
  <si>
    <t>numër aktesh</t>
  </si>
  <si>
    <t>Detajimi i Kostos Totale të Produktit 6 sipas Artikujve Ekonomikë</t>
  </si>
  <si>
    <t xml:space="preserve">Politika te ndermarra për zhvillimin profesional </t>
  </si>
  <si>
    <t>Hartimi i politikave për ngritjen e kapaciteteve dhe rritjen e integritetit në administratën publike</t>
  </si>
  <si>
    <t>politika</t>
  </si>
  <si>
    <t>Detajimi i Kostos Totale të Produktit 7 sipas Artikujve Ekonomikë</t>
  </si>
  <si>
    <t>Procese monitorimi te kryera</t>
  </si>
  <si>
    <t>Procese monitorimi te kryera për zbatimin e legjislacionit të shërbimit civilsi dhe Inspektime për të monitoruar zbatimin e legjislacion it të shërbimit civil</t>
  </si>
  <si>
    <t>Proces inspektimi</t>
  </si>
  <si>
    <t>Detajimi i Kostos Totale të Produktit 8 sipas Artikujve Ekonomikë</t>
  </si>
  <si>
    <t>Procese për sigurimin e mirëfunksionimit të institucionit</t>
  </si>
  <si>
    <t>Procese</t>
  </si>
  <si>
    <t>Detajimi i Kostos Totale të Produktit 9 sipas Artikujve Ekonomikë</t>
  </si>
  <si>
    <t>Blerje e pajisje  zyre dhe komjuterike</t>
  </si>
  <si>
    <t>Pajise zyre</t>
  </si>
  <si>
    <t>Kodi     18AP601</t>
  </si>
  <si>
    <t>Blerje  pajisje  zyre  dhe kompjuterike  për sigurimin e ambienteve të përshtashme për mirëfunksionimin e DAP</t>
  </si>
  <si>
    <t>Kodi i Projektit të Investimeve  M870290</t>
  </si>
  <si>
    <t xml:space="preserve">Rikonstruksion Godine </t>
  </si>
  <si>
    <t>M870290</t>
  </si>
  <si>
    <t>M2 te rikostruktuar/Godine e rikostruktuar</t>
  </si>
  <si>
    <t xml:space="preserve">IPA 2014 Zbatimi i reformes se Sherbimit Civil ne Administraten Publike </t>
  </si>
  <si>
    <t>Zbatimi i reformes se Sherbimit Civil ne Administraten Publike</t>
  </si>
  <si>
    <t>Kodi  18BP504</t>
  </si>
  <si>
    <t xml:space="preserve">Nr reformash </t>
  </si>
  <si>
    <t>Pagesë TVSH</t>
  </si>
  <si>
    <t>Kodi  18AP802</t>
  </si>
  <si>
    <t>Pagesa e TVSH për projekte</t>
  </si>
  <si>
    <t xml:space="preserve">FORMAT 2: FORMATI STANDARD I PËRGATITJES SË KËRKESAVE BUXHETORE PBA 2025-2027 </t>
  </si>
  <si>
    <t>Buxheti   2025-2027</t>
  </si>
  <si>
    <t>Planifikimi, Menaxhimi dhe Administrim</t>
  </si>
  <si>
    <t>01150</t>
  </si>
  <si>
    <t xml:space="preserve">Auditimi me përgjegjësi i zbatimit të dispozitave ligjore nga subjektet që perfitojne fonde nga BE për Programet IPA dhe IPARD , i zbatimit të dispozitave ligjore nga Audituesit e Agjencise. 
</t>
  </si>
  <si>
    <t>Kryerja e veprimtarisë audituese me qëllim verifikim e vërtetësisë, saktësisë së raporteve dhe pasqyrave financiare vjetore , si dhe llogarive vjetore që mbështesin këto pasqyra.</t>
  </si>
  <si>
    <t xml:space="preserve">Emërtimi i Treguesit 1                             Norma e uljes së pasaktesive dhe pavertetesive të raporteve dhe pasqyrave/deklaratave financiare vjetore, si dhe të llogarive vjetore që mbështetin këto pasqyra/deklarata .                                                                   </t>
  </si>
  <si>
    <t>Emërtimi i Treguesit 2                                 Ulja e paligjshmërisë dhe parregullsisë së transaksioneve përkatëse.</t>
  </si>
  <si>
    <t xml:space="preserve">Emërtimi i Treguesit 3                                                    Nr i femrave ne nivelet drejtuese kundrejt totalit                     </t>
  </si>
  <si>
    <t>Përputhshmëria e sistemit të menaxhimit dhe kontrollit me Marrëveshjen kuadër dhe çdo marrëveshje tjetër të lidhur ndërmjet Komisionit Evropian dhe Republikës së Shqipërisë në kuadër të Programit IPA.</t>
  </si>
  <si>
    <t>Trend zbritës</t>
  </si>
  <si>
    <t>Norma e uljes së veprimeve që bien ndesh me dispozitat e vendosura në Marrëveshjen kuadër dhe cdo dsipozitë tjetër ligjore në fuqi , që përcakoton dhënien dhe përdorimin e fondeve të programit IPA</t>
  </si>
  <si>
    <t>Norma e përmiresimit të eficensës në evidentimin e paligjshmërisë dhe parregullsisë së transaksioneve</t>
  </si>
  <si>
    <t>98704AA</t>
  </si>
  <si>
    <t xml:space="preserve">Auditime të kryera për sistemin e menaxhimit dhe kontrollin e fondeve IPA të menaxhimit të decentralizuar. </t>
  </si>
  <si>
    <t>Numër Auditimesh</t>
  </si>
  <si>
    <r>
      <t xml:space="preserve">Detajimi i Kostos Totale të </t>
    </r>
    <r>
      <rPr>
        <b/>
        <sz val="12"/>
        <color indexed="10"/>
        <rFont val="Garamond"/>
        <family val="1"/>
      </rPr>
      <t>Produktit 1</t>
    </r>
    <r>
      <rPr>
        <b/>
        <sz val="12"/>
        <color indexed="8"/>
        <rFont val="Garamond"/>
        <family val="1"/>
      </rPr>
      <t xml:space="preserve"> sipas Artikujve Ekonomikë</t>
    </r>
  </si>
  <si>
    <r>
      <rPr>
        <b/>
        <sz val="12"/>
        <color indexed="10"/>
        <rFont val="Garamond"/>
        <family val="1"/>
      </rPr>
      <t>Produkti 2</t>
    </r>
    <r>
      <rPr>
        <sz val="12"/>
        <color indexed="8"/>
        <rFont val="Garamond"/>
        <family val="1"/>
      </rPr>
      <t>(shto produkte sipas rastit)</t>
    </r>
  </si>
  <si>
    <r>
      <t>Detajimi i Kostos Totale të</t>
    </r>
    <r>
      <rPr>
        <b/>
        <sz val="12"/>
        <color indexed="10"/>
        <rFont val="Garamond"/>
        <family val="1"/>
      </rPr>
      <t xml:space="preserve"> Produktit X </t>
    </r>
    <r>
      <rPr>
        <b/>
        <sz val="12"/>
        <color indexed="8"/>
        <rFont val="Garamond"/>
        <family val="1"/>
      </rPr>
      <t>sipas Artikujve Ekonomikë</t>
    </r>
  </si>
  <si>
    <r>
      <rPr>
        <b/>
        <sz val="12"/>
        <color indexed="10"/>
        <rFont val="Garamond"/>
        <family val="1"/>
      </rPr>
      <t>Produkti 3</t>
    </r>
    <r>
      <rPr>
        <sz val="12"/>
        <color indexed="8"/>
        <rFont val="Garamond"/>
        <family val="1"/>
      </rPr>
      <t>(shto produkte sipas rastit)</t>
    </r>
  </si>
  <si>
    <t>Blerje pajisje të ndryshme</t>
  </si>
  <si>
    <t>Pajise elektronike</t>
  </si>
  <si>
    <t>18AN601</t>
  </si>
  <si>
    <t xml:space="preserve">Pajisje kompjuterike dhe pajisje zyre sipas nevojave te institucionit </t>
  </si>
  <si>
    <r>
      <t xml:space="preserve">Detajimi i Kostos Totale të </t>
    </r>
    <r>
      <rPr>
        <b/>
        <sz val="12"/>
        <color indexed="10"/>
        <rFont val="Garamond"/>
        <family val="1"/>
      </rPr>
      <t>Produktit X</t>
    </r>
    <r>
      <rPr>
        <b/>
        <sz val="12"/>
        <color indexed="8"/>
        <rFont val="Garamond"/>
        <family val="1"/>
      </rPr>
      <t xml:space="preserve"> sipas Artikujve Ekonomikë</t>
    </r>
  </si>
  <si>
    <t>xxxxx</t>
  </si>
  <si>
    <t xml:space="preserve">Shënim: Shpjegoni supozimet dhe llogaritjet për Produktin 1 </t>
  </si>
  <si>
    <t>Shërbime të tjera</t>
  </si>
  <si>
    <t>Agjencia për Dialog dhe Bashkëqeverisje ka si mision të sigurojë realizimin e bashkëqeverisjes me qytetarët nëpërmjet gjithëpërfshirjes së tyre në politikëbërje, garantimit të pjesëmarrjes së tyre në procedurat administrative vendimmarrëse dhe rritjes së përgjegjshmërisë e të llogaridhënies së administratës shtetërore, si dhe të realizojë, të nxisë dhe të mbështesë nismat për një shoqëri të hapur dhe për institucione më pranë qytetarëve dhe shoqërisë rinisë dhe aktorëve të tjerë në fusha të ndryshme, si: inovacioni, krijimtaria, rinia, shkenca, arti, kultura etj.</t>
  </si>
  <si>
    <t>Të realizojë bashkëqeverisjen me qytetarët nëpërmjet gjithëpërfshirjes së tyre në politikëbërje, garantimit të pjesëmarrjes së tyre në procedurat administrative vendimmarrëse dhe rritjes së përgjegjshmërisë e të llogaridhënies së administratës shtetërore.                                                                                                                                                                                    Të realizojë, të nxisë dhe të mbështesë nismat për një shoqëri të hapur dhe për institucione më pranë qytetarëve dhe shoqërisë rinisë dhe aktorëve të tjerë në fusha të ndryshme, si: inovacioni, krijimtaria, rinia, shkenca, arti, kultura etj.</t>
  </si>
  <si>
    <t>Numri i ankesave të zgjidhura/Numrit të ankesave të ardhura</t>
  </si>
  <si>
    <t>Numri i aktiviteteve</t>
  </si>
  <si>
    <t>Numri i femrave në nivelet drejtuese/ndaj totalit te punonjësve në nivelet drejtuese</t>
  </si>
  <si>
    <t xml:space="preserve">Ofrimin direkt të shërbimeve publike për të garantuar bashkëqeverisje e gjithëpërfshirje edhe nëpërmjet ndërveprimit në platformën elektronike “Me ty, për Shqipërinë që duam” të qytetarëve, të organizatave jofitimprurëse e të sipërmarrjes private me administratën shtetërore dhe institucionet qeverisëse. </t>
  </si>
  <si>
    <t>Produkti 1 AB</t>
  </si>
  <si>
    <t>Shqyrtimi i të gjitha ankesave, që lidhen me problematika me institucionet e ndryshme shtetërore.</t>
  </si>
  <si>
    <t>Numri i ankesave të shqyruara</t>
  </si>
  <si>
    <t>Objektivi 2 i Politikës së Programit</t>
  </si>
  <si>
    <t xml:space="preserve">Mbështetjen e projekteve e të programeve për një shoqëri të hapur dhe për institucione më pranë qytetarëve, shoqërisë civile, rinisë dhe aktorëve të tjerë në fusha të ndryshme, si: inovacioni, krijimtaria, transparenca, arsimi, rinia, shkenca, arti, kultura, grupet vulnerabël  shtetërore dhe institucionet qeverisëse. </t>
  </si>
  <si>
    <t>Treguesit e Performancës për Objektivin 2</t>
  </si>
  <si>
    <t>Produkti 2 AC</t>
  </si>
  <si>
    <t>Blerje paisje kompjuterike dhe materiale zyre</t>
  </si>
  <si>
    <r>
      <rPr>
        <b/>
        <sz val="12"/>
        <color rgb="FFFF0000"/>
        <rFont val="Times New Roman"/>
        <family val="1"/>
      </rPr>
      <t>Sqarim: Kodi i Projektit te listes se investime</t>
    </r>
    <r>
      <rPr>
        <sz val="12"/>
        <color theme="1"/>
        <rFont val="Times New Roman"/>
        <family val="1"/>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2019.</t>
    </r>
  </si>
  <si>
    <t>FORMAT 2: FORMATI STANDARD I PËRGATITJES SË KËRKESAVE BUXHETORE PBA 2025 - 2027</t>
  </si>
  <si>
    <t>Buxheti 2025 - 2027</t>
  </si>
  <si>
    <t>SHËRBIME TË TJERA</t>
  </si>
  <si>
    <t>1150</t>
  </si>
  <si>
    <t>2025 - 2027</t>
  </si>
  <si>
    <t>Të sigurojë transparencën në lidhje me politikat, aktivitetet, projektet, eventet, si dhe qëllimin, objektivat, risitë apo problematikat që zgjidhen nëpërmjet akteve të Këshillit të Ministrave dhe të akteve të tjera të Ministrave dhe çdo Institucioni të administratës shtetërore.</t>
  </si>
  <si>
    <t>Informim dhe komunikim me publikun dhe median.</t>
  </si>
  <si>
    <t xml:space="preserve">Buxheti </t>
  </si>
  <si>
    <t xml:space="preserve">Parashikimi </t>
  </si>
  <si>
    <t>Informimi i institucioneve mbi raportimet mediatike; prodhimi i përmbajtjes për komunikimin publik të qeverisë dhe përgatitja e sondazheve qeveritare.</t>
  </si>
  <si>
    <t>Informimi i qytetarëve mbi nismat, vendimet dhe politikat e qeverisë përmes të gjitha mjeteve të komunikimit masiv.</t>
  </si>
  <si>
    <t>Informimi i medias mbi vendimet dhe politikat e qeverisë, si dhe menaxhimi i marrëdhënieve me gazetarët që ndjekin aktivitetin e qeverisë.</t>
  </si>
  <si>
    <t xml:space="preserve">Dhënia e informacionit te qytetarët dhe media mbi veprimtarinë e Ministrive dhe Agjencive të varësisë, si dhe informimi i gazetarëve mbi çështje që lidhen me punën ndërsektoriale të Qeverisë.  </t>
  </si>
  <si>
    <t>Organizimi i aktiviteteve publike të Kryeministrit dhe Kryeministrisë si dhe realizimi i produksionit dhe postproduksionit të materialeve për publikim, lidhur me këto organizime.</t>
  </si>
  <si>
    <t>Rritja e aksesit dhe trasparences të medias,qytetareve në informacionin lidhur me vendimarjen dhe aktivitetet qeveritare</t>
  </si>
  <si>
    <t>Numri i femrave në postet drejtuese</t>
  </si>
  <si>
    <t>trend rrites</t>
  </si>
  <si>
    <t>98704AN</t>
  </si>
  <si>
    <t xml:space="preserve">Komunikim dhe informim mediatik </t>
  </si>
  <si>
    <t>Numer komunikimesh</t>
  </si>
  <si>
    <r>
      <rPr>
        <b/>
        <sz val="10"/>
        <color theme="1"/>
        <rFont val="Garamond"/>
        <family val="1"/>
      </rPr>
      <t>Produkti 2</t>
    </r>
    <r>
      <rPr>
        <sz val="10"/>
        <color theme="1"/>
        <rFont val="Garamond"/>
        <family val="1"/>
      </rPr>
      <t>(shto produkte sipas rastit)</t>
    </r>
  </si>
  <si>
    <t>Detajimi i Kostos Totale të Produktit X sipas Artikujve Ekonomikë</t>
  </si>
  <si>
    <r>
      <rPr>
        <b/>
        <sz val="10"/>
        <color theme="1"/>
        <rFont val="Garamond"/>
        <family val="1"/>
      </rPr>
      <t>Produkti 3</t>
    </r>
    <r>
      <rPr>
        <sz val="10"/>
        <color theme="1"/>
        <rFont val="Garamond"/>
        <family val="1"/>
      </rPr>
      <t>(shto produkte sipas rastit)</t>
    </r>
  </si>
  <si>
    <t>Sherbime te tjera</t>
  </si>
  <si>
    <t>Cope</t>
  </si>
  <si>
    <t>Pajisje per godinen e re</t>
  </si>
  <si>
    <t>Detajimi i Kostos Totale të Produktit 1&amp;2 …X sipas Artikujve Ekonomikë</t>
  </si>
  <si>
    <t>Misioni ynë është të kontribuojmë për zhvillimin e qëndrueshëm të territorit të udhëhequr nga strategjitë e mirëplanifikuara dhe programet afatmesme e afgjata të zhvillimit; të sigurojmë zbatimin e ligjit dhe akteve nënligjore në fuqi që garantojnë mirëplanifikimin e territorit; si edhe të mbështesim dialogun profesional në fushën e planifikimit të territorit, duke përhapur njohuritë e fituara gjatë eksperiencës sonë në këtë fushë.</t>
  </si>
  <si>
    <t>Procesi i planifikimit te territorit, zhvillimi  I qendrueshem I tij,  hartimi në bashkëpunim dhe bashkërendimi i proceseve te hartimit të dokumenteve të planifikimit të territorit, si dhe sigurimi i bashkërendimit ndërmjet autoriteteve të planifikimit të territorit, si atë horizontal (mes institucioneve të pushtetit qendror), ashtu edhe atë vertikal (mes institucioneve vendore e qendrore). Udhëheq, koordinon dhe ndërlidh veprimtaritë për modernizimin e modelit të planifikimit dhe promovimin e praktikave novatore në projektim urban dhe planifikim.</t>
  </si>
  <si>
    <t>Rritja e transparencës në politikat territoriale, ekonomike dhe sociale</t>
  </si>
  <si>
    <t>PDYV (Planet e detyruara vendore) procesi i rindertimit; programet e procesit
të rindërtimit, funksionimin e fondit të rindërtimit dhe procedurat përkatëse.</t>
  </si>
  <si>
    <t>Planifikimi dhe zhvillimi i qëndrueshëm i territorit</t>
  </si>
  <si>
    <t>Administratë funksionale për realizimin e politikave të Planifikimit Urban</t>
  </si>
  <si>
    <t>% e punonjësve të trajnuar mbi politikat e planifikimit urban kundrejt totalit</t>
  </si>
  <si>
    <t>Raporti femra/meshkuj në pozicione drejtuese (femrat dominojnë me 80%)</t>
  </si>
  <si>
    <t>Plane të Përgjithshme Kombëtare/Plane Vendore të hartuara</t>
  </si>
  <si>
    <t>Sigurimi i sherbimeve per realizimin e politikave te planifikimit, Hartimi i planeve te pergjithshme kombetare, planeve vendore</t>
  </si>
  <si>
    <t>nr. planesh te hartuara</t>
  </si>
  <si>
    <t>Pajisje informatike te blera (licenca, kompjutera ..)</t>
  </si>
  <si>
    <t>Pajisje informatike te blera (kompjutera, licenca)</t>
  </si>
  <si>
    <t>18AO601</t>
  </si>
  <si>
    <t>Realizimi i ketij projekti ka si objektiv te sjelle ne parametra bashkohore per  funksionimin e pajisjeve informatike ne AKPT si dhe  Pajisja me licenca ARCGIS desktop Advance del domosdoshmeri per funksionimin e procesit te punes GIS, pasi ky aplikacion krijon / menaxhon / kontrollon /përpunon gjeodatabasa për Plane në nivel vendor dhe qëndor, ruan te dhenat dhe ka kapacitete shumë të mira analitike, topologjike dhe ofron rezultate më të besueshme. Ky projekt perputhet me qellimet dhe objektivat e programit ne fushen e zhvillimit te territorit dhe me ndihmen e këtij aplikacioni proçeset e punës organizohen dhe kryen me një saktesi shumë të larte.</t>
  </si>
  <si>
    <t>Nr pajisjesh</t>
  </si>
  <si>
    <t>Pajisje ZYRE</t>
  </si>
  <si>
    <t>Pajisje Zyre</t>
  </si>
  <si>
    <t>M870019</t>
  </si>
  <si>
    <t>Realizimi i ketij projekti ka si objektiv te sjelle ne parametra bashkohore   funksionimin dhe mbarevajtjen e punes  ne AKPT , realizimi i ketij projekti eshte  domosdoshmeri per funksionimin e procesit te punes. Ky projekt perputhet me qellimet dhe objektivat e AKPT-se ne fushen e zhvillimit te territorit duke bere qe proçeset e punës te  organizohen dhe te kryen ne kohe reale dhe me cilesi.</t>
  </si>
  <si>
    <t>Nr. Pajisjesh</t>
  </si>
  <si>
    <r>
      <t xml:space="preserve">Detajimi i Kostos Totale të </t>
    </r>
    <r>
      <rPr>
        <b/>
        <sz val="8"/>
        <color rgb="FFFF0000"/>
        <rFont val="Garamond"/>
        <family val="1"/>
      </rPr>
      <t xml:space="preserve">Produktit Pajisje zyre </t>
    </r>
    <r>
      <rPr>
        <b/>
        <sz val="8"/>
        <color theme="1"/>
        <rFont val="Garamond"/>
        <family val="1"/>
      </rPr>
      <t>sipas Artikujve Ekonomikë</t>
    </r>
  </si>
  <si>
    <t>Planifikimi ne nivel qendror dhe Monitorimi i Territorit</t>
  </si>
  <si>
    <t>18AN901</t>
  </si>
  <si>
    <t xml:space="preserve">Projekti konsiston në vlerësim dhe analizë të gjendjes ekzistuese të territorit dhe ndryshimeve të ndodhura prej vitit 2015 deri më tani, vlerësim të potencialeve, risqeve dhe mundësive që paraqet territori për zhvillim të qëndrueshëm ekonomik, social dhe mjedisor.  Dokumenti do të shërbejnë si referencë dhe udhëzues për stafet e  administratës lokale për zbatimin e planeve lokale.
</t>
  </si>
  <si>
    <t>Nr. Projektesh</t>
  </si>
  <si>
    <t xml:space="preserve">Projekti "ARSINOE" - Financim i huaj (Grant) </t>
  </si>
  <si>
    <t>Rajone me aftësi ripërtëritëse ndaj kushteve klimatike përmes zgjidhjeve sistematike dhe inovacioneve/Horizon 2020</t>
  </si>
  <si>
    <t>18BS402</t>
  </si>
  <si>
    <t xml:space="preserve"> Ky projekt nxit zhvillimin e qëndrueshëm, rritjen e ekosistemit në nivel Evropian.  Projekti është një paketë e plotë inovacioni, e cila bën kalimin nga kërkuesit të përdoruesit fundorë,. Sistemi i Inovacionit (SIA), integrin aspekte teknologjike, digjitale, të kuadrit ekonomik, vendimmarrës dhe mjedisor; </t>
  </si>
  <si>
    <t>Nr.projekti</t>
  </si>
  <si>
    <t>Hartimi I Planeve të Detyruara Vendore për 9 bashki</t>
  </si>
  <si>
    <t>19AA001</t>
  </si>
  <si>
    <t>Hartimi i Planeve të Detyruara Vendore për zonat e prekura nga tërmeti, 9 bashki Durrës , Kamëz, Kavajë, Krujë, Kurbin , Lezhë, Mirditë, Shijak, Vore</t>
  </si>
  <si>
    <t>Nr. Planesh</t>
  </si>
  <si>
    <r>
      <t xml:space="preserve">Detajimi i Kostos Totale të </t>
    </r>
    <r>
      <rPr>
        <b/>
        <sz val="8"/>
        <color rgb="FFFF0000"/>
        <rFont val="Garamond"/>
        <family val="1"/>
      </rPr>
      <t xml:space="preserve">Produktit </t>
    </r>
    <r>
      <rPr>
        <b/>
        <sz val="8"/>
        <color theme="1"/>
        <rFont val="Garamond"/>
        <family val="1"/>
      </rPr>
      <t>sipas Artikujve Ekonomikë</t>
    </r>
  </si>
  <si>
    <t>Agjensia per Mbeshtetjen e Veteqeverisjes Vendore</t>
  </si>
  <si>
    <t>Aktivitete per bashkerendim procesesh mes bashkive</t>
  </si>
  <si>
    <t>Emërtimi i Treguesit 2</t>
  </si>
  <si>
    <t>Dhenie e ndihmes per garantimin e vazhdueshmerise se funksioneve dhe sherbimeve publike, ne nivel vendor, ne kuader te zbatimit te politikes shteterore ne qeverisjen vendore dhe decentralizimin</t>
  </si>
  <si>
    <t>Blerje paisjesh kompjuterike, mobilje zyrash, rimbursimm I TVSH-ve te projekteve</t>
  </si>
  <si>
    <r>
      <t xml:space="preserve">Detajimi i Kostos Totale të </t>
    </r>
    <r>
      <rPr>
        <b/>
        <sz val="8"/>
        <color rgb="FFFF0000"/>
        <rFont val="Garamond"/>
        <family val="1"/>
      </rPr>
      <t xml:space="preserve">Produktit X </t>
    </r>
    <r>
      <rPr>
        <b/>
        <sz val="8"/>
        <color theme="1"/>
        <rFont val="Garamond"/>
        <family val="1"/>
      </rPr>
      <t>sipas Artikujve Ekonomikë</t>
    </r>
  </si>
  <si>
    <t>Politika Ekzistuese</t>
  </si>
  <si>
    <t>Aktivitete në AKSIK</t>
  </si>
  <si>
    <t>Qëllimi e Politikës së Programit</t>
  </si>
  <si>
    <t>Sigurimi i informacionit të klasifikuar "sekret shtetëror", të NATO-s, BE-s, shteteve e organizatave të tjera ndërkombëtare.</t>
  </si>
  <si>
    <t>Treguesi i Performancës në nivel Qëllimi</t>
  </si>
  <si>
    <t>Raste të konstatuara të shkeljes së sigurisë kundrejt totalit të rasteve.</t>
  </si>
  <si>
    <t xml:space="preserve">Hartimi, implementimi i politikave, standartizimi i masave dhe mbikëqyrja, për mbrojtjen e informacionit të klasifikuar "sekret shtetëror", të NATO-s, BE-së, shteteve e organizatave të tjera ndërkombëtare si dhe marrja e masave dhe organizimi i trajnimeve me qëllim rritjen e nivelit profesional të punonjësve të ministrive dhe institucioneve të tjera. </t>
  </si>
  <si>
    <t xml:space="preserve">Treguesit e Performancës për Objektivin </t>
  </si>
  <si>
    <t>Përputhshmëria e akteve tona me aktet e BE-së.</t>
  </si>
  <si>
    <t>Përqindja e punonjësve të trajnuar në fushën e sigurisë kombëtare kundrejt totalit.</t>
  </si>
  <si>
    <t>Trend rritës</t>
  </si>
  <si>
    <t>Numri i punonjësve të pajisur me çertifikatë sigurie kundrejt totalit të kërkesave.</t>
  </si>
  <si>
    <t>Numri i femrave në nivelet drejtuese kundrejt totalit.</t>
  </si>
  <si>
    <t xml:space="preserve">Produktet për Objektivin </t>
  </si>
  <si>
    <t xml:space="preserve">Shpenzimet Korrente </t>
  </si>
  <si>
    <t>Certifikata Sigurie Personi, Industriale dhe Sistemesh.</t>
  </si>
  <si>
    <t>Veprimtari administrative dhe operative në përmbushje të Qëllimit të Politikës së Programit</t>
  </si>
  <si>
    <t xml:space="preserve">Numer </t>
  </si>
  <si>
    <r>
      <t xml:space="preserve">Detajimi i Kostos Totale të </t>
    </r>
    <r>
      <rPr>
        <b/>
        <sz val="8"/>
        <color rgb="FFFF0000"/>
        <rFont val="Garamond"/>
        <family val="1"/>
      </rPr>
      <t xml:space="preserve">Produktit </t>
    </r>
    <r>
      <rPr>
        <b/>
        <sz val="8"/>
        <color theme="1"/>
        <rFont val="Garamond"/>
        <family val="1"/>
      </rPr>
      <t xml:space="preserve"> sipas Artikujve Ekonomikë</t>
    </r>
  </si>
  <si>
    <t>Blerje orendi zyre dhe kompjuterike</t>
  </si>
  <si>
    <t>Orendi zyre</t>
  </si>
  <si>
    <t>Kodi i Projektit sipas listës së investimeve</t>
  </si>
  <si>
    <t>Pajisje zyre dhe kompjuterike</t>
  </si>
  <si>
    <t xml:space="preserve">Hartim projekti (Projekt elektrik, për tokëzimin e ndërtesës së AKSIK) </t>
  </si>
  <si>
    <t>M870022</t>
  </si>
  <si>
    <t xml:space="preserve"> Togëzim Godine</t>
  </si>
  <si>
    <r>
      <t xml:space="preserve">Detajimi i Kostos Totale të </t>
    </r>
    <r>
      <rPr>
        <b/>
        <sz val="8"/>
        <color rgb="FFFF0000"/>
        <rFont val="Garamond"/>
        <family val="1"/>
      </rPr>
      <t>Produktit 3</t>
    </r>
    <r>
      <rPr>
        <b/>
        <sz val="8"/>
        <color theme="1"/>
        <rFont val="Garamond"/>
        <family val="1"/>
      </rPr>
      <t xml:space="preserve"> sipas Artikujve Ekonomikë</t>
    </r>
  </si>
  <si>
    <t>Përmirësim i arkitekturës Hardware dhe Software të rrjetit të brendshëm në AKSIK</t>
  </si>
  <si>
    <r>
      <t xml:space="preserve">Detajimi i Kostos Totale të </t>
    </r>
    <r>
      <rPr>
        <b/>
        <sz val="8"/>
        <color rgb="FFFF0000"/>
        <rFont val="Garamond"/>
        <family val="1"/>
      </rPr>
      <t>Produktit 4</t>
    </r>
    <r>
      <rPr>
        <b/>
        <sz val="8"/>
        <color theme="1"/>
        <rFont val="Garamond"/>
        <family val="1"/>
      </rPr>
      <t xml:space="preserve"> sipas Artikujve Ekonomikë</t>
    </r>
  </si>
  <si>
    <t>Blerje Automjeti</t>
  </si>
  <si>
    <r>
      <t xml:space="preserve">Detajimi i Kostos Totale të </t>
    </r>
    <r>
      <rPr>
        <b/>
        <sz val="8"/>
        <color rgb="FFFF0000"/>
        <rFont val="Garamond"/>
        <family val="1"/>
      </rPr>
      <t>Produktit 5</t>
    </r>
    <r>
      <rPr>
        <b/>
        <sz val="8"/>
        <color theme="1"/>
        <rFont val="Garamond"/>
        <family val="1"/>
      </rPr>
      <t xml:space="preserve"> sipas Artikujve Ekonomikë</t>
    </r>
  </si>
  <si>
    <t>Investime në teknologji, procese dhe burime njerëzore të trainuara</t>
  </si>
  <si>
    <r>
      <t xml:space="preserve">Detajimi i Kostos Totale të </t>
    </r>
    <r>
      <rPr>
        <b/>
        <sz val="8"/>
        <color rgb="FFFF0000"/>
        <rFont val="Garamond"/>
        <family val="1"/>
      </rPr>
      <t>Produktit 6</t>
    </r>
    <r>
      <rPr>
        <b/>
        <sz val="8"/>
        <color theme="1"/>
        <rFont val="Garamond"/>
        <family val="1"/>
      </rPr>
      <t xml:space="preserve"> sipas Artikujve Ekonomikë</t>
    </r>
  </si>
  <si>
    <t>INSPEKTORATI QENDROR</t>
  </si>
  <si>
    <t>Mbikëqyrja dhe koordinimi i veprimtarisë të  të gjithë Inspektorave Shtetërore, sipas Ligjit Nr.10 433, Datë 16.06.2011</t>
  </si>
  <si>
    <t xml:space="preserve">Realizimi i inpektimeve on-line, nëpërmjet portalit “e-Inspektimi” , për të siguruar programimin e inspektimeve  bazuar mbi vlerësimin e riskut,  dokumentimin e veprimtarisë inspektuese konform ligjit për inspektimin dhe ligjeve sektoriale, duke bashkërenduar  veprimtarinë inspektuese ndërmjet inspektorateve shtetërore, në përmbushje të misionit të Inspektoratit Qendror, për të rritur efektivitetin dhe përgjegjshmërinë e veprimtarisë inspektuese. </t>
  </si>
  <si>
    <t xml:space="preserve">Numri I Inspektorateve shteterore qe kryejne inspektime online </t>
  </si>
  <si>
    <t>Programimi i inspektimeve me bazw risku pwr Inspektoratet Shtetwrore dhe Vendore, nwpwrmjet sistemit "e-Inspektimi", dhe kryerja e procesit inspektues me dokumenta tw standartizuara</t>
  </si>
  <si>
    <t>Numri I Inspektorateve shteterore qe kryejne inspektime online me bazw risku</t>
  </si>
  <si>
    <t>Numri I inspektimeve te realizuara online nga Inspektoratet shteterore kundrejt numrit total te inspektimeve tw planifikuara</t>
  </si>
  <si>
    <t>Inspektime te kryera</t>
  </si>
  <si>
    <t>Numri I inspektimeve te kryera nga 16 Inspektoratet Shteterore, koordinimi dhe  mbikqyerja e kerkesave ligjore  ne fushen e  inspektimit per inspektoratet shteterore.</t>
  </si>
  <si>
    <t>Nr. Inspektimesh</t>
  </si>
  <si>
    <r>
      <t xml:space="preserve">Detajimi i Kostos Totale të </t>
    </r>
    <r>
      <rPr>
        <b/>
        <sz val="8"/>
        <color rgb="FFFF0000"/>
        <rFont val="Garamond"/>
        <family val="1"/>
      </rPr>
      <t>Produktit 1</t>
    </r>
    <r>
      <rPr>
        <b/>
        <sz val="8"/>
        <color rgb="FF000000"/>
        <rFont val="Garamond"/>
        <family val="1"/>
      </rPr>
      <t xml:space="preserve"> sipas Artikujve Ekonomikë</t>
    </r>
  </si>
  <si>
    <t>Projekti Nr.1</t>
  </si>
  <si>
    <t>Pajisje informatike te blera</t>
  </si>
  <si>
    <t xml:space="preserve">  kompjutera per punonjesit,  fotokopje, tableta per sistemin online(palisje hardwere) per inspektoret shteterore etj</t>
  </si>
  <si>
    <r>
      <t xml:space="preserve">Detajimi i Kostos Totale të </t>
    </r>
    <r>
      <rPr>
        <b/>
        <sz val="8"/>
        <color rgb="FFFF0000"/>
        <rFont val="Garamond"/>
        <family val="1"/>
      </rPr>
      <t xml:space="preserve">Produktit 1 </t>
    </r>
    <r>
      <rPr>
        <b/>
        <sz val="8"/>
        <color rgb="FF000000"/>
        <rFont val="Garamond"/>
        <family val="1"/>
      </rPr>
      <t>sipas Artikujve Ekonomikë</t>
    </r>
  </si>
  <si>
    <t>Blerje automjet elektrik</t>
  </si>
  <si>
    <t>M870194</t>
  </si>
  <si>
    <t>Mobilimi I zyrave, pajisje te tjera</t>
  </si>
  <si>
    <r>
      <t xml:space="preserve">Detajimi i Kostos Totale të </t>
    </r>
    <r>
      <rPr>
        <b/>
        <sz val="8"/>
        <color rgb="FFFF0000"/>
        <rFont val="Garamond"/>
        <family val="1"/>
      </rPr>
      <t xml:space="preserve">Produktit 2 </t>
    </r>
    <r>
      <rPr>
        <b/>
        <sz val="8"/>
        <color rgb="FF000000"/>
        <rFont val="Garamond"/>
        <family val="1"/>
      </rPr>
      <t>sipas Artikujve Ekonomikë</t>
    </r>
  </si>
  <si>
    <t>Projekti Nr.2</t>
  </si>
  <si>
    <t>Pajisje hardware per sistemimin online te inspekimit</t>
  </si>
  <si>
    <t>Nr. pajisje</t>
  </si>
  <si>
    <t>Shërbime të Tjera</t>
  </si>
  <si>
    <t xml:space="preserve">"Sekretariati teknik i KEK u mundëson bizneseve të adresojnë shqetësimet e tyre dhe të gjejnë përkrahje në 
mënyrë që propozimet e tyre t’u përcillen institucioneve politikëbërëse dhe vendimmarrëse, për reduktimin 
e  pengesave  administrative  me  të  cilat  ndeshet  biznesi  në  veprimtarinë  e  përditshme,  të  evidentuara  si  
problematike,  nëpërmjet  përmirësimit  të  cilësisë  së  shërbimeve  publike  ndaj  sipërmarrjes  dhe  klimës  së  
biznesit në Shqipëri. 
"                     </t>
  </si>
  <si>
    <t xml:space="preserve">Sekretariati teknik i KEK kryen funksione  ndihmëse, administrative e këshilluese duke mbështetur KEK, ku më specifikisht grumbullon dhe përpunon komente, vërejtje apo sugjerime të grupeve të interesit.			
</t>
  </si>
  <si>
    <t>Sekretariati teknik i KEK kryen funksione ndihmëse, administrative e këshilluese duke mbështetur KEK, ku më specifikisht grumbullon dhe përpunon komente, vërejtje apo sugjerime të grupeve të interesit.</t>
  </si>
  <si>
    <t>Aktiviete te kryera ne fushen e Sipermarrjes (98704AK)</t>
  </si>
  <si>
    <t xml:space="preserve">Aktivitete te kryera ne fushen e Sipermarrjes, duke organizuar takime konsultative me grupet e interesit/bizneset dhe institucionet pergjegjes te fushes			
</t>
  </si>
  <si>
    <t xml:space="preserve">Nr. Aktivitetesh			
</t>
  </si>
  <si>
    <r>
      <rPr>
        <b/>
        <sz val="8"/>
        <color theme="1"/>
        <rFont val="Garamond"/>
      </rPr>
      <t xml:space="preserve">Detajimi i Kostos Totale të </t>
    </r>
    <r>
      <rPr>
        <b/>
        <sz val="8"/>
        <color rgb="FFFF0000"/>
        <rFont val="Garamond"/>
      </rPr>
      <t>Produktit 1</t>
    </r>
    <r>
      <rPr>
        <b/>
        <sz val="8"/>
        <color theme="1"/>
        <rFont val="Garamond"/>
      </rPr>
      <t xml:space="preserve"> sipas Artikujve Ekonomikë</t>
    </r>
  </si>
  <si>
    <r>
      <rPr>
        <b/>
        <sz val="8"/>
        <color rgb="FFFF0000"/>
        <rFont val="Garamond"/>
      </rPr>
      <t>Produkti 2</t>
    </r>
    <r>
      <rPr>
        <sz val="8"/>
        <color theme="1"/>
        <rFont val="Garamond"/>
      </rPr>
      <t>(shto produkte sipas rastit)</t>
    </r>
  </si>
  <si>
    <r>
      <rPr>
        <b/>
        <sz val="8"/>
        <color theme="1"/>
        <rFont val="Garamond"/>
      </rPr>
      <t>Detajimi i Kostos Totale të</t>
    </r>
    <r>
      <rPr>
        <b/>
        <sz val="8"/>
        <color rgb="FFFF0000"/>
        <rFont val="Garamond"/>
      </rPr>
      <t xml:space="preserve"> Produktit X </t>
    </r>
    <r>
      <rPr>
        <b/>
        <sz val="8"/>
        <color theme="1"/>
        <rFont val="Garamond"/>
      </rPr>
      <t>sipas Artikujve Ekonomikë</t>
    </r>
  </si>
  <si>
    <r>
      <rPr>
        <b/>
        <sz val="8"/>
        <color rgb="FFFF0000"/>
        <rFont val="Garamond"/>
      </rPr>
      <t>Produkti 3</t>
    </r>
    <r>
      <rPr>
        <sz val="8"/>
        <color theme="1"/>
        <rFont val="Garamond"/>
      </rPr>
      <t>(shto produkte sipas rastit)</t>
    </r>
  </si>
  <si>
    <r>
      <rPr>
        <b/>
        <sz val="10"/>
        <color rgb="FFFF0000"/>
        <rFont val="Times New Roman"/>
      </rPr>
      <t>Sqarim:</t>
    </r>
    <r>
      <rPr>
        <b/>
        <sz val="8"/>
        <color rgb="FFFF0000"/>
        <rFont val="Times New Roman"/>
      </rPr>
      <t xml:space="preserve"> Kodi i Projektit te listes se investime</t>
    </r>
    <r>
      <rPr>
        <sz val="8"/>
        <color theme="1"/>
        <rFont val="Times New Roman"/>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2019.</t>
    </r>
  </si>
  <si>
    <t xml:space="preserve">Blerje pajisje elektonike			
</t>
  </si>
  <si>
    <t xml:space="preserve">Nr. i pajisjeve			
</t>
  </si>
  <si>
    <r>
      <rPr>
        <b/>
        <sz val="8"/>
        <color theme="1"/>
        <rFont val="Garamond"/>
      </rPr>
      <t xml:space="preserve">Detajimi i Kostos Totale të </t>
    </r>
    <r>
      <rPr>
        <b/>
        <sz val="8"/>
        <color rgb="FFFF0000"/>
        <rFont val="Garamond"/>
      </rPr>
      <t xml:space="preserve">Produktit 1 </t>
    </r>
    <r>
      <rPr>
        <b/>
        <sz val="8"/>
        <color theme="1"/>
        <rFont val="Garamond"/>
      </rPr>
      <t>sipas Artikujve Ekonomikë</t>
    </r>
  </si>
  <si>
    <r>
      <rPr>
        <b/>
        <sz val="8"/>
        <color theme="1"/>
        <rFont val="Garamond"/>
      </rPr>
      <t xml:space="preserve">Detajimi i Kostos Totale të </t>
    </r>
    <r>
      <rPr>
        <b/>
        <sz val="8"/>
        <color rgb="FFFF0000"/>
        <rFont val="Garamond"/>
      </rPr>
      <t xml:space="preserve">Produktit 2 </t>
    </r>
    <r>
      <rPr>
        <b/>
        <sz val="8"/>
        <color theme="1"/>
        <rFont val="Garamond"/>
      </rPr>
      <t>sipas Artikujve Ekonomikë</t>
    </r>
  </si>
  <si>
    <r>
      <rPr>
        <b/>
        <sz val="8"/>
        <color theme="1"/>
        <rFont val="Garamond"/>
      </rPr>
      <t xml:space="preserve">Detajimi i Kostos Totale të </t>
    </r>
    <r>
      <rPr>
        <b/>
        <sz val="8"/>
        <color rgb="FFFF0000"/>
        <rFont val="Garamond"/>
      </rPr>
      <t xml:space="preserve">Produktit 1&amp;2 …X </t>
    </r>
    <r>
      <rPr>
        <b/>
        <sz val="8"/>
        <color theme="1"/>
        <rFont val="Garamond"/>
      </rPr>
      <t>sipas Artikujve Ekonomikë</t>
    </r>
  </si>
  <si>
    <r>
      <rPr>
        <b/>
        <sz val="8"/>
        <color theme="1"/>
        <rFont val="Garamond"/>
      </rPr>
      <t xml:space="preserve">Detajimi i Kostos Totale të </t>
    </r>
    <r>
      <rPr>
        <b/>
        <sz val="8"/>
        <color rgb="FFFF0000"/>
        <rFont val="Garamond"/>
      </rPr>
      <t>Produktit X</t>
    </r>
    <r>
      <rPr>
        <b/>
        <sz val="8"/>
        <color theme="1"/>
        <rFont val="Garamond"/>
      </rPr>
      <t xml:space="preserve"> sipas Artikujve Ekonomikë</t>
    </r>
  </si>
  <si>
    <r>
      <rPr>
        <b/>
        <sz val="8"/>
        <color theme="1"/>
        <rFont val="Garamond"/>
      </rPr>
      <t xml:space="preserve">Detajimi i Kostos Totale të </t>
    </r>
    <r>
      <rPr>
        <b/>
        <sz val="8"/>
        <color rgb="FFFF0000"/>
        <rFont val="Garamond"/>
      </rPr>
      <t xml:space="preserve">Produktit X </t>
    </r>
    <r>
      <rPr>
        <b/>
        <sz val="8"/>
        <color theme="1"/>
        <rFont val="Garamond"/>
      </rPr>
      <t>sipas Artikujve Ekonomikë</t>
    </r>
  </si>
  <si>
    <t>Koordinim dhe monitorim i administrimit dhe zbatimit ne praktike te kuadrit ligjor dhe politikave mbi pakicat kombetare.</t>
  </si>
  <si>
    <t>Sigurimi i ushtrimit te të drejtave specifike të personave që u përkasin një pakice kombëtare, si një përbërës thelbësor i një shoqërie të integruar dhe që garantojnë mosdiskriminimin dhe barazinë e plotë para ligjit.</t>
  </si>
  <si>
    <t>Perqindja/Numri  rasteve te diskriminimit te pakicave kombetare kundrejt totalit te diskriminimeve</t>
  </si>
  <si>
    <t xml:space="preserve">Zbatimi i kuadrit ligjor dhe politikave shteterore ne lidhje me pakicat kombetare, si edhe financimi i projekteve dhe nismave per fuqizimin, mbrojtjen e te drejtave, ruajtjen e promovimin e identitetit kombetar, kulturor e gjuhesor te tyre.
</t>
  </si>
  <si>
    <t xml:space="preserve">Perqindja e takimeve /aktiviteteve te realizuara kundrejt  takimeve /aktiviteteve te parashikuara </t>
  </si>
  <si>
    <t>Rend rrites</t>
  </si>
  <si>
    <t>Perqindja e  projekteve te realizuara kundrejt  projekteve te paraqitura</t>
  </si>
  <si>
    <t>Takime te kryera/Aktivitete</t>
  </si>
  <si>
    <t>Takime periodike me perfaqesuesit e PK per tu informuar mbi ecurine e problematikave te tyre dhe amendimin e kuadrit ligjor si dhe aktivitete te perbashketa me institucione te ngjashme te fushes.</t>
  </si>
  <si>
    <t xml:space="preserve">Nr.takimesh/aktivitetesh
</t>
  </si>
  <si>
    <t xml:space="preserve">Projekte/nisma te financuara </t>
  </si>
  <si>
    <t xml:space="preserve">Mbeshtetja e nismave dhe projekteve që synojnë mbrojtjen e të drejtave të pakicave kombëtare, ruajtjen dhe promovimin e identitetit të tyre të dallueshëm kulturor, etnik, gjuhësor, tradicional dhe fetar të pakicave kombëtare.
</t>
  </si>
  <si>
    <t>Nr Projektesh</t>
  </si>
  <si>
    <t>Pajisje te blera kompjuterike dhe zyre</t>
  </si>
  <si>
    <t>Pajisje kompjuterike dhe zyre</t>
  </si>
  <si>
    <t>Shërbimi i Prokurimit Publik</t>
  </si>
  <si>
    <t>01130</t>
  </si>
  <si>
    <t xml:space="preserve">Shërbimi i Prokurimit Publik, synon rritjen e efekasitetit të përdorimit të fondeve publike, nëpërmjet mbikqyrjes të sistemit të prokurimit publik, konçesioneve, PPP dhe ankandit publik në Shqipëri. Ndjekjen e mirëzbatimit të legjislacionit te prokurimit publik nëpërmjet trajnimit të vazhdueshëm të punonjësve që janë ngarkuar me zbatimin e tij në Autoritetet Kontraktore, verifikimit të procedurave të kryera nga këto Autoritetet Kontraktore, monitorimin e zbatimit te kontratave si dhe dhënien e këshillave dhe asistencës së nevojshme. </t>
  </si>
  <si>
    <r>
      <t xml:space="preserve">Garantimi i mirëfunksionimit të sistemit të Prokurimit Publik në Shqipëri, duke u fokusuar në përmiresimin e kuadrit rregullator dhe të sistemit elektronik të prokurimit, </t>
    </r>
    <r>
      <rPr>
        <sz val="12"/>
        <color theme="1"/>
        <rFont val="Times New Roman"/>
        <family val="1"/>
      </rPr>
      <t xml:space="preserve">për të garantuar  përdorim me efikasitet dhe efiçencë të fondeve publike.                                                 </t>
    </r>
  </si>
  <si>
    <t>Numri i procedurave me negocim pa shpallje paraprake në raport me procedurat e perfunduara me fitues ne Sistemin e Prokurimit Elektronik</t>
  </si>
  <si>
    <t>deri 10%</t>
  </si>
  <si>
    <t>Numri I procedurave të publikuara në raport me procedurat e krijuara ne SPE</t>
  </si>
  <si>
    <t>Rritja e efiçencës së përdorimit të fondeve publike nëpërmjet përmiresimit të  legjistlacionit të Prokurimit Publik, verifikimit të zbatimit të proçedurave, monitorimit të vazhdueshem të zbatimit të kontratave, dhe garantimit të mirëfunksionimit të sistemit elektronik.</t>
  </si>
  <si>
    <t xml:space="preserve">Procedura të fituara ku është përdorur "oferta ekonomikisht me e favorshme bazuar në kosto" në raport me vlerën totale të  procedurave të fituara.  </t>
  </si>
  <si>
    <t>Numri I procedurave të asistuara pa problematika në raport me totalin procedurave të asistuara.</t>
  </si>
  <si>
    <t>Procedura të finalizuara me fitues në gjashtëmujorin e parë, në raport me fondin total te parashikuar ne rregjister</t>
  </si>
  <si>
    <t>Numri I femrave në nivele drejtuese  kundrejt totalit</t>
  </si>
  <si>
    <t>Procedura dhe kontrata të kryera</t>
  </si>
  <si>
    <t>Mirëfunksionim i sistemit të Prokurimit Publik nëpërmjet përmirësimit të legjistlacionit, verifikimit të zbatimit të ligjshmërisë në proçedurat e prokurimit dhe monitorimit të vazhdueshëm të kontratave publike.</t>
  </si>
  <si>
    <t>Numër monitorimesh ( procedurash &amp; kontratash)</t>
  </si>
  <si>
    <t xml:space="preserve">Blerje pajisje zyre dhe elektronike </t>
  </si>
  <si>
    <t xml:space="preserve">Pajisje te blera elektonike dhe zyre
</t>
  </si>
  <si>
    <t>18Am201</t>
  </si>
  <si>
    <t xml:space="preserve">Blerje pajisje kompjuterike dhe pajisje  zyre </t>
  </si>
  <si>
    <r>
      <t xml:space="preserve">Detajimi i Kostos Totale të </t>
    </r>
    <r>
      <rPr>
        <b/>
        <sz val="12"/>
        <color rgb="FFFF0000"/>
        <rFont val="Times New Roman"/>
        <family val="1"/>
      </rPr>
      <t>Produktit 1&amp;2</t>
    </r>
    <r>
      <rPr>
        <b/>
        <sz val="12"/>
        <color theme="1"/>
        <rFont val="Times New Roman"/>
        <family val="1"/>
      </rPr>
      <t xml:space="preserve"> sipas Artikujve Ekonomikë</t>
    </r>
  </si>
  <si>
    <t>FORMAT 2: FORMATI STANDARD I PËRGATITJES SË KËRKESAVE BUXHETORE PBA 2024-2026</t>
  </si>
  <si>
    <t>Garanton sigurinë për shërbimet e besuara, në veçanti për garantimin e besueshmërisë dhe sigurisë në transaksionet elektronike ndërmjet qytetarëve, biznesit dhe autoriteteve publike, duke rritur efektivitetin e shërbimeve publike e private dhe tregtisë elektronike si dhe përcakton standardet minimale teknike për sigurinë e të dhënave dhe rrjeteve/sistemeve kompjuterike të shoqërisë së informacionit, në përputhje me standardet ndërkombëtare në këtë fushë, me qellim krijimin e nje mjedisi te sigurt elektronik</t>
  </si>
  <si>
    <t>30 </t>
  </si>
  <si>
    <t>Hartimi i Akteve Ligjore dhe Nenligjore</t>
  </si>
  <si>
    <t>Pajisje zyre</t>
  </si>
  <si>
    <t>Pajisje Kompjuterike</t>
  </si>
  <si>
    <t>M870099</t>
  </si>
  <si>
    <t>Kosto totale e projektit 3</t>
  </si>
  <si>
    <t>Sistemi i  kontrollit dhe vlerësimit të sigurisë kibernetike</t>
  </si>
  <si>
    <t>20AD436</t>
  </si>
  <si>
    <t>nr sistemi</t>
  </si>
  <si>
    <t>Sistemi i analizes se vulnerabiliteteve dhe Inteligjences ndaj Kercenimeve (Threat Intelligence)</t>
  </si>
  <si>
    <t>20AD438</t>
  </si>
  <si>
    <t>Kuvendi</t>
  </si>
  <si>
    <t>02</t>
  </si>
  <si>
    <t xml:space="preserve">Programi mundëson projektimin dhe planifikimin efiçent dhe efikas të shërbimeve që do të kryhen në Kuvendin e Shqipërisë me një impakt të lartë në veprimtarinë parlamentare, në përmbushje të funksioneve kushtetuese të Institucionit. Për të administruar me efikasistet resurset teknologjike, financiare dhe njerëzore, programi përcakton objektiva të qartë, të pranueshëm, realistë dhe të matshëm në kohë. Përmbushja e tyre garanton autonominë financiare dhe administrative të Kuvendit, rritje të kapaciteteve të administratës në përputhje me sfidat dhe kërkesat e reja, përmirësim të menaxhimit dhe komunikimit të brendshëm organizativ të administratës, transparencë dhe komunikim me qytetarët, bashkëpunim me shoqërinë civile, përmirësim të marrdhënieve me median për pasqyrim real të veprimtarisë së Kuvendit, paanshmëri në ofrimin e shërbimeve kërkimore dhe edukuese, si edhe përmirësim të mjediseve, pajisjeve dhe kushteve të punës.
</t>
  </si>
  <si>
    <t>Politika e programit synon përmirësim të vazhdueshëm të punës për ndërgjegjësimin dhe angazhimin e qytetarëve në veprimtarinë e Kuvendit, rritje të efektivitetit dhe paanshmërisë në ofrimin e shërbimeve kërkimore, rritje të nivelit të tekonologjisë së informacionit duke përfshirë dhe sigurimin e punës në distancë, përmirësim i kuadrit rregullator, rritje e kapaciteteve njerëzore, si edhe përmirësim i komunikimit të brendshëm dhe infrastrukturës e kushteve të punës.</t>
  </si>
  <si>
    <t>Numri i punonjësve të trajnuar dhe rikualifikuar</t>
  </si>
  <si>
    <t>29</t>
  </si>
  <si>
    <t>Analiza dhe punë kërkimore për çështjet parlamentare</t>
  </si>
  <si>
    <t>3%</t>
  </si>
  <si>
    <t>4%</t>
  </si>
  <si>
    <t>5%</t>
  </si>
  <si>
    <t>6%</t>
  </si>
  <si>
    <t>Rritje e raportit femra meshkuj për programin</t>
  </si>
  <si>
    <t>2%</t>
  </si>
  <si>
    <t>Informacione në kohë reale të pasqyrimit të aktiviteteve parlamentare, si publikime lajmesh, njoftime konferenca për shtyp dhe mbledhje seancash dhe komisionesh</t>
  </si>
  <si>
    <t>7%</t>
  </si>
  <si>
    <t>Të rritet niveli i transparencës, objektivitetit të informimit dhe aksesi i publikut në çështjet parlamentare duke punuar me kapacitete njerëzore profesionale gjithnjë në rritje.</t>
  </si>
  <si>
    <t>Rritja e kapaciteteve të larta profesionale nëpërmjet trajnimeve dhe rekrutimeve</t>
  </si>
  <si>
    <t>Mbështetje e anëtarëve të parlamentit nëpërmjet analizave dhe kërkimit shkencor</t>
  </si>
  <si>
    <t>Numri i nxënësve dhe studentëve të cilët vizitojnë Kuvendin dhe informohen mbi veprimtarinë e tij</t>
  </si>
  <si>
    <t>5000</t>
  </si>
  <si>
    <t>5500</t>
  </si>
  <si>
    <t>6000</t>
  </si>
  <si>
    <t>6500</t>
  </si>
  <si>
    <t>Rritja e kthim përgjigjeve dhe njoftimeve në kohë reale në kuadër të transparencës së publikut</t>
  </si>
  <si>
    <t>Numri i grave në pozicione drejtuese në Kuvend</t>
  </si>
  <si>
    <t>19</t>
  </si>
  <si>
    <t>21</t>
  </si>
  <si>
    <t>90201</t>
  </si>
  <si>
    <t>Jo-projekte (001-02-01110)</t>
  </si>
  <si>
    <t>90201AA - Burime njerëzore të mirëmenaxhuara në përputhje me sfidat e kërkesat e kohës.</t>
  </si>
  <si>
    <t>Rritja e kapaciteteve njerëzore për të suportuar ligjvënësit në mënyrë sa më profesionale me punë kërkimore, ekspertizë profesionale dhe të paanshme.</t>
  </si>
  <si>
    <t>Numri i nëpunësve që trajnohen dhe rekrutohen</t>
  </si>
  <si>
    <t>45</t>
  </si>
  <si>
    <t>47</t>
  </si>
  <si>
    <t>534959000</t>
  </si>
  <si>
    <t>528519000</t>
  </si>
  <si>
    <t>529519000</t>
  </si>
  <si>
    <t>530519000</t>
  </si>
  <si>
    <t>13373975</t>
  </si>
  <si>
    <t>13212975</t>
  </si>
  <si>
    <t>11767088.89</t>
  </si>
  <si>
    <t>11287638.3</t>
  </si>
  <si>
    <t>0.125</t>
  </si>
  <si>
    <t>0.0444</t>
  </si>
  <si>
    <t>-0.012</t>
  </si>
  <si>
    <t>0.0019</t>
  </si>
  <si>
    <t>-0.1094</t>
  </si>
  <si>
    <t>-0.0407</t>
  </si>
  <si>
    <t>90201AB - Informim publik, edukim qytetar dhe transparencë maksimale e bashkëpunim me median për pasqyrimin real të veprimtarisë së Kuvendit.</t>
  </si>
  <si>
    <t>Kuvendi zhvillon aktivitete në rritjen e nivelit të transparencës dhe edukimit qytetar. Gjithashtu Kuvendi harton strategji me politika për përmirësimin e marrdhënieve të tij me median, lehtësimin e përdorimit të faqes zyrtare të internetit, dhënien e informacionit në mënyrën dhe kohën e duhur për publikun e gjerë me qëllim arritjen e një parlamenti dixhital dhe të hapur. Kuvendi zhvillon edhe aktivitete mbi edukimin qytetar dhe krijon lehtësinë e nevojshme për të pasqyruar kontributin e shoqërisë civile dhe grupeve të interesit që dëshirojnë të jenë pjesëmarrës aktivë në vendimmarrje.</t>
  </si>
  <si>
    <t>Numër shërbimesh</t>
  </si>
  <si>
    <t>34</t>
  </si>
  <si>
    <t>5990000</t>
  </si>
  <si>
    <t>6590000</t>
  </si>
  <si>
    <t>176176.47</t>
  </si>
  <si>
    <t>193823.53</t>
  </si>
  <si>
    <t>0.1002</t>
  </si>
  <si>
    <t>18AA2</t>
  </si>
  <si>
    <t>Blerje pajisje zyre dhe makina e makineri te ndryshme</t>
  </si>
  <si>
    <t>M020029 - Libra te blere</t>
  </si>
  <si>
    <t>SHTIMI I FONDIT TE LIBRIT NE BIBLIOTEKEN E KUVENDIT</t>
  </si>
  <si>
    <t>numër libra</t>
  </si>
  <si>
    <t>500000</t>
  </si>
  <si>
    <t>14285.71</t>
  </si>
  <si>
    <t>Të sigurohet arkitekturë optimale dhe bashkëkohore e teknologjisë së informacionit si dhe infrastrukturë dhe kushte pune me standarte për veprimtarinë parlamentare, në përgjigje të sfidave të reja.</t>
  </si>
  <si>
    <t>Rritja e efiçencës në teknologjinë e informacionit për përmirësimin e punës në distancë.</t>
  </si>
  <si>
    <t>Përmirësimi i kushteve të punës dhe standarteve të pritje-përcjelljes së delegacioneve.</t>
  </si>
  <si>
    <t>Numri i sistemeve të teknologjisë së informacionit në mbështetje të përdoruesëve të tyrë, për të prodhuar dhe marrë informacione në kohë reale</t>
  </si>
  <si>
    <t>14</t>
  </si>
  <si>
    <t>15</t>
  </si>
  <si>
    <t>16</t>
  </si>
  <si>
    <t>Njësi për kursim energjie nëpërmjet impianteve bashkëkohore fotovoltanike</t>
  </si>
  <si>
    <t>2</t>
  </si>
  <si>
    <t>90201AC - Ndërtesa, zyra, sisteme dhe makineri e pajisje të mirëmbajtura.</t>
  </si>
  <si>
    <t>Mirëmbajtja e planifikuar e ndërtesave, zyrave, pajisjeve, sistemeve, autoveturave etj.</t>
  </si>
  <si>
    <t>Numër njësish që do të mirëmbahen</t>
  </si>
  <si>
    <t>72</t>
  </si>
  <si>
    <t>68</t>
  </si>
  <si>
    <t>152900000</t>
  </si>
  <si>
    <t>153500000</t>
  </si>
  <si>
    <t>2123611.11</t>
  </si>
  <si>
    <t>2257352.94</t>
  </si>
  <si>
    <t>-0.0556</t>
  </si>
  <si>
    <t>0.0039</t>
  </si>
  <si>
    <t>0.063</t>
  </si>
  <si>
    <t>M020002 - Pajisje zyre te blera</t>
  </si>
  <si>
    <t>Blerje e pajisjeve te ndryshme per zyra, elektronike dhe jo vetem ne funksion te veprimtarise se Kuvendit</t>
  </si>
  <si>
    <t>numër pajisje</t>
  </si>
  <si>
    <t>30884831</t>
  </si>
  <si>
    <t>15845000</t>
  </si>
  <si>
    <t>7632536</t>
  </si>
  <si>
    <t>1342818.74</t>
  </si>
  <si>
    <t>754523.81</t>
  </si>
  <si>
    <t>848059.56</t>
  </si>
  <si>
    <t>-0.087</t>
  </si>
  <si>
    <t>-0.487</t>
  </si>
  <si>
    <t>-0.4381</t>
  </si>
  <si>
    <t>18AA3</t>
  </si>
  <si>
    <t>M020004 - Autovetura të blera</t>
  </si>
  <si>
    <t>Ky produkt rrjedh nga strategjia e rinovimit te flotes se autoveturave qe i perkasin viteve para 2005.</t>
  </si>
  <si>
    <t>numer autovetura</t>
  </si>
  <si>
    <t>16000000</t>
  </si>
  <si>
    <t>18AA4</t>
  </si>
  <si>
    <t>SISTEME ELEKTRONIKE</t>
  </si>
  <si>
    <t>Rritje e kapaciteteve të sigurisë kibernetike</t>
  </si>
  <si>
    <t>numër sisteme</t>
  </si>
  <si>
    <t>24000000</t>
  </si>
  <si>
    <t>39867464</t>
  </si>
  <si>
    <t>0.9792</t>
  </si>
  <si>
    <t>-0.1607</t>
  </si>
  <si>
    <t>Upgrade i aplikacionit "Kuvendi i Shqiperise"</t>
  </si>
  <si>
    <t>18AA5</t>
  </si>
  <si>
    <t>Rikonstruksion i ambienteve</t>
  </si>
  <si>
    <t>M020042 - Sistem i mbrojtjes kundra zjarrit ne Kryesi</t>
  </si>
  <si>
    <t>Ndërtim i sistemit të mbrojtjes së zjarrit dhe shpëtimit.</t>
  </si>
  <si>
    <t>67883</t>
  </si>
  <si>
    <t>28655000</t>
  </si>
  <si>
    <t>Veprimtaria Ligjvënëse</t>
  </si>
  <si>
    <t xml:space="preserve">Në përmbushje të detyrimeve kushtetuese, Kuvendi i Shqipërisë ushtron funksionin ligjvënës të kontrollit mbi zbatueshmërinë e ligjeve, të zgjedhjes së qeverisë dhe miratimit të programit politik të saj, si dhe të emërimit ose dhënies së pëlqimit për anëtarët e organeve kushtetuese apo të krijuara me ligj, monitorimit dhe zbatimit të kuadrit ligjor dhe mbikqyrjen e zbatimit të pllitikave për çeshtjet e integrimit europian. Deputetët apo grupet parlamentare, të shumicës qeverisëse dhe të opozitës zhvillojnë debatin politik në Kuvend si përfaqësues të popullit. Përmes marrëdhënieve intensive ndërparlamentare bilaterale dhe multiraterale, Kuvendi zhvillon një diplomaci parlamentare me synimin e forcimit të marredhenieve  me vendet e BE, rajonit dhe të gjitha ato vende me interesa strategjike. Një rol thelbësor luan Kuvendi dhe  në procesin e integrimit europian të vendit, duke i garantuar procesit legjitimitetin e nevojshëm demokratik si dhe duke siguruar kontrollin ligjor dhe politik. Në ushtrim të funksionit përfaqësues dhe llogaridhënies, lidhja e deputetëve me zgjedhësit bëhet nëpërmjet zyrave të deputetëve në qarqe dhe përdorimit të mjeteve e mënyrave të tjera të komunikimit. </t>
  </si>
  <si>
    <t>Përmirësimi i punës në procesin e shqyrtimit dhe miratimit të projektakteve në komisionet parlamentare, seancë plenare, duke përfshirë aspektet gjinore dhe objektivat e zhvillimit të qëndrueshëm, përmirësimi i mekanizmave dhe praktikave të mbikëqyrjes parlamentare dhe i ndërveprimit deputet-qytetar në ushtrimin e funksionit përfaqësues dhe llogaridhënies ndaj zgjedhësve, zbatimi efektiv i mekanizmit ndër-institucional Kuvend-institucione të pavarura-ekzekutiv, përdorimi më efiçent i teknologjisë së informacionit në përmirësimin e funksioneve të Kuvendit dhe për punën në distancë.</t>
  </si>
  <si>
    <t>Rritja e numrit të seancave plenare, mbledhjeve të komisioneve parlamentare, takimeve me grupet e interesit etj</t>
  </si>
  <si>
    <t>Rritja e opinioneve ligjore dhe relacioneve që shoqërojnë projektligjet që synojnë përafrimin e legjislacionit shqiptar me atë të BE-së</t>
  </si>
  <si>
    <t>Rritja e raporteve monitoruese të institucioneve të pavarura</t>
  </si>
  <si>
    <t>Përfshirje e grave në parlament dhe aktivitete të tjera të jetës politike</t>
  </si>
  <si>
    <t>Të synohet rritja e cilësisë së projektligjeve të propozuara, shtimi i nismave nga deputetët dhe nga vetë zgjedhësit si dhe respektim i plotë i rregullave proceduriale në mbledhjet e komisioneve, takimet me grupet e interesit dhe shoqërinë civile, si edhe përgatitja e opinioneve ligjore me përafrim me acquis communautaire.</t>
  </si>
  <si>
    <t>Rritja e numrit të akteve që shqyrtohen dhe miratohen në Kuvend, përfshirë dhe aspektet gjinore (nëpërmjet punës në komisionet parlamentare dhe seancat plenare)</t>
  </si>
  <si>
    <t>Rritja e numrit të opinioneve ligjore që shoqërojnë projektligjet në kuadër të përafrimit me BE-në</t>
  </si>
  <si>
    <t>Numri i botimeve analitike të cilët mundësojnë vendimarrjen bazuar në të dhëna, rritjen e transparencës dhe informimin qytetarëve</t>
  </si>
  <si>
    <t>3560</t>
  </si>
  <si>
    <t>1605</t>
  </si>
  <si>
    <t>Rritja dhe përmirësimi i mekanizmave dhe praktikave të kontrollit parlamentar</t>
  </si>
  <si>
    <t>90202</t>
  </si>
  <si>
    <t>Jo-projekte (001-02-01120)</t>
  </si>
  <si>
    <t>90202AA - Akte të miratuara në Kuvend</t>
  </si>
  <si>
    <t>miratimi i akteve ligjore në Kuvend është një ëprmbledhje e punës së komisioneve parlamentare, diskutimeve, takimeve me grupet e interesit dhe shoqërinë civile,</t>
  </si>
  <si>
    <t>Numër aktesh</t>
  </si>
  <si>
    <t>312</t>
  </si>
  <si>
    <t>1016372100</t>
  </si>
  <si>
    <t>1015058000</t>
  </si>
  <si>
    <t>1016058000</t>
  </si>
  <si>
    <t>1017058000</t>
  </si>
  <si>
    <t>3257602.88</t>
  </si>
  <si>
    <t>3253391.03</t>
  </si>
  <si>
    <t>3256596.15</t>
  </si>
  <si>
    <t>3259801.28</t>
  </si>
  <si>
    <t>-0.0013</t>
  </si>
  <si>
    <t>0.001</t>
  </si>
  <si>
    <t>90202AD - Botime Parlamentare</t>
  </si>
  <si>
    <t>Numër botimesh</t>
  </si>
  <si>
    <t>2590000</t>
  </si>
  <si>
    <t>1100000</t>
  </si>
  <si>
    <t>727.53</t>
  </si>
  <si>
    <t>685.36</t>
  </si>
  <si>
    <t>-0.5492</t>
  </si>
  <si>
    <t>-0.5753</t>
  </si>
  <si>
    <t>-0.058</t>
  </si>
  <si>
    <t>Rritja e efektivitetit të diplomacisë parlamentare në funksion të Integrimit Europian dhe zgjerimi i marrdhënieve dypalëshe dhe shumëpalëshe me parlamentet e tjera dhe organizatat ndërkombëtare.</t>
  </si>
  <si>
    <t>Numri i organizatave ndërkombëtare ku Shqipëria aderon si vend anëtar me të drejta të plota.</t>
  </si>
  <si>
    <t>Rritja e numrit të delegacioneve parlamentare brenda dhe jashtë vendit</t>
  </si>
  <si>
    <t>Rritja e numrit të aktiviteteve në mbështetje të punës së KKIE-së</t>
  </si>
  <si>
    <t>90202AB - Marrëdhënie ndërkombëtare të intensifikuara</t>
  </si>
  <si>
    <t>pjesemarrje e delegacioneve parlamentare ne vizita zyrtare, konferenca, asamble parlamentare brenda dhe jashte vendit.</t>
  </si>
  <si>
    <t>Numër delegacionesh</t>
  </si>
  <si>
    <t>140</t>
  </si>
  <si>
    <t>83000000</t>
  </si>
  <si>
    <t>84400000</t>
  </si>
  <si>
    <t>592857.14</t>
  </si>
  <si>
    <t>602857.14</t>
  </si>
  <si>
    <t>0.0169</t>
  </si>
  <si>
    <t>90202AC - Partneritet dhe mbështetje nga organizatat ndërkombëtare</t>
  </si>
  <si>
    <t>Kuvendi i Shqipërisë ka detyrimin e pagesës së anëtarësimit në ato organizata ndërkombëtare ku ka të drejta të plota</t>
  </si>
  <si>
    <t>Numër organizata ndërkombëtare</t>
  </si>
  <si>
    <t>15000000</t>
  </si>
  <si>
    <t>1666666.67</t>
  </si>
  <si>
    <t>Presidenca</t>
  </si>
  <si>
    <t>01</t>
  </si>
  <si>
    <t>Veprimtaria e Presidentit</t>
  </si>
  <si>
    <t>Veprimtaria e Presidentit
Sigurimi i ekuilibrit midis organeve kushtetuese, që kryejnë drejtimin politik në vend, nëpërmjet ushtrimit të kompetencave të Presidentit të Republikës, të dhëna nga Kushteuta.</t>
  </si>
  <si>
    <t>Sigurimi i ekuilibrit midis organeve kushtetuese, që kryejnë drejtimin politik në vend, si edhe zbatimi dhe respektimi nga të gjitha palet i Kushtetutës së Shqiperisë.</t>
  </si>
  <si>
    <t>Garantimi i zbatimit të Kushtetutës së Shqiperisë</t>
  </si>
  <si>
    <t>400</t>
  </si>
  <si>
    <t>500</t>
  </si>
  <si>
    <t>510</t>
  </si>
  <si>
    <t>Ushtrimi i funksioneve kushtetuese të Presidentit nëpërmjet dekretimeve të ndryshme për shpallje ligjesh, shtetësinë shqiptare dhe për dekorata e tituj nderi</t>
  </si>
  <si>
    <t>Dekrete për ligje e shtetësi, ndaj totalit propozuar</t>
  </si>
  <si>
    <t>91</t>
  </si>
  <si>
    <t>Dekorata e tituj nderi të akorduara, ndaj totalit te propozuar</t>
  </si>
  <si>
    <t>% e grave ne poste drejtuese te Institucionit ndaj totalit te posteve drejtuese</t>
  </si>
  <si>
    <t>63.2%</t>
  </si>
  <si>
    <t>65</t>
  </si>
  <si>
    <t>90101</t>
  </si>
  <si>
    <t>Jo-projekte (001-01-01120)</t>
  </si>
  <si>
    <t>90101AA - Dekrete për shpallje ligjesh, për shtetësinë shqiptare dhe dekorata e tituj nderi</t>
  </si>
  <si>
    <t>Studimi i dosjeve per shpallje te ligjeve, studim dhe perpunim praktikash per dhenie e lenie te nenshtetesise, si edhe per dhenie te dekoratave e titujve te nderit.</t>
  </si>
  <si>
    <t>nr dekretesh/ligjesh</t>
  </si>
  <si>
    <t>246180000</t>
  </si>
  <si>
    <t>249810000</t>
  </si>
  <si>
    <t>241810000</t>
  </si>
  <si>
    <t>492360</t>
  </si>
  <si>
    <t>499620</t>
  </si>
  <si>
    <t>474137.25</t>
  </si>
  <si>
    <t>0.02</t>
  </si>
  <si>
    <t>0.0147</t>
  </si>
  <si>
    <t>-0.032</t>
  </si>
  <si>
    <t>-0.051</t>
  </si>
  <si>
    <t>18AA1</t>
  </si>
  <si>
    <t>Blerje pajisje, sisteme, makineri të ndryshme</t>
  </si>
  <si>
    <t>M010003 - Orendi dhe pajisje zyre</t>
  </si>
  <si>
    <t>Blerje e orendive dhe pajisjeve per zyra</t>
  </si>
  <si>
    <t>numer pajisjesh</t>
  </si>
  <si>
    <t>200</t>
  </si>
  <si>
    <t>103000000</t>
  </si>
  <si>
    <t>100000</t>
  </si>
  <si>
    <t>60000</t>
  </si>
  <si>
    <t>515000</t>
  </si>
  <si>
    <t>0.6667</t>
  </si>
  <si>
    <t>33.3333</t>
  </si>
  <si>
    <t>-0.4</t>
  </si>
  <si>
    <t>7.5833</t>
  </si>
  <si>
    <t>M010020 - Pajisje kompjuterike dhe elektronike te blera</t>
  </si>
  <si>
    <t>Blerja e pajisjeve kompjuterike dhe elektronike</t>
  </si>
  <si>
    <t>23AC5</t>
  </si>
  <si>
    <t>Rikonstruksioni i godines ekzistuese i Institucionit te Presidentit te Republikes</t>
  </si>
  <si>
    <t>23AC501 - Projekti i Rikonstruksionit te godines ekzistuese te Institucionit te Presidentit te Republikes</t>
  </si>
  <si>
    <t>256000000</t>
  </si>
  <si>
    <t>300000000</t>
  </si>
  <si>
    <t>213000000</t>
  </si>
  <si>
    <t>0.1719</t>
  </si>
  <si>
    <t>-0.29</t>
  </si>
  <si>
    <t>Synimet e politikës së jashtme të vendit, promovimi i Shqipërisë në arenën ndërkombëtare, si edhe njohja, nxitja dhe mbështetja e vlerave kombëtare në vend.</t>
  </si>
  <si>
    <t>Partnerë ndërkombetarë të takuar</t>
  </si>
  <si>
    <t>Partnere biznesi, organizata  dhe individë te takuar</t>
  </si>
  <si>
    <t>240</t>
  </si>
  <si>
    <t>90101AB - Aktivitete nderkombetare per promovimin e vendit</t>
  </si>
  <si>
    <t>Organizimi i pritjeve, percjelljeve dhe trajtim te personaliteteve te ftuar nga Presidenti i Republikes, si edhe organizimi i vizitave te Presidentit te Republikes jashte vendit.</t>
  </si>
  <si>
    <t>numer aktivitetesh</t>
  </si>
  <si>
    <t>41520000</t>
  </si>
  <si>
    <t>42520000</t>
  </si>
  <si>
    <t>2076000</t>
  </si>
  <si>
    <t>1384000</t>
  </si>
  <si>
    <t>1417333.33</t>
  </si>
  <si>
    <t>0.5</t>
  </si>
  <si>
    <t>0.0241</t>
  </si>
  <si>
    <t>-0.3333</t>
  </si>
  <si>
    <t>90101AC - Veprimtari protokollare brenda vendit</t>
  </si>
  <si>
    <t>Organizimi i veprimtarive ne Institucion, si  edhe organizimi i aktiviteteve brenda vendit.</t>
  </si>
  <si>
    <t>220</t>
  </si>
  <si>
    <t>42150000</t>
  </si>
  <si>
    <t>46650000</t>
  </si>
  <si>
    <t>47650000</t>
  </si>
  <si>
    <t>191590.91</t>
  </si>
  <si>
    <t>194375</t>
  </si>
  <si>
    <t>190600</t>
  </si>
  <si>
    <t>0.0909</t>
  </si>
  <si>
    <t>0.0417</t>
  </si>
  <si>
    <t>0.1068</t>
  </si>
  <si>
    <t>0.0214</t>
  </si>
  <si>
    <t>0.0145</t>
  </si>
  <si>
    <t>-0.0194</t>
  </si>
  <si>
    <t>Kryeministria</t>
  </si>
  <si>
    <t>03</t>
  </si>
  <si>
    <t>Planifikim, Menaxhim dhe Administrim</t>
  </si>
  <si>
    <t>Ushtrimi i funksioneve të Kryeministrit në përputhje me përgjegjësitë që i jep Kushtetuta dhe drejtimet kryesore të politikës së përgjithshme shtetërore.</t>
  </si>
  <si>
    <t>Fuqizimi i funksionit menaxhues, në funksion të implementimit të suksesshëm të programit konform kërkesave të kuadrit ligjor në fuqi.</t>
  </si>
  <si>
    <t>% e grave në poste drejtuese të institucionit ndaj totalit të posteve drejtuese</t>
  </si>
  <si>
    <t>55%</t>
  </si>
  <si>
    <t>% e punonjësve të trajnuar kundrejt totalit të punonjësve të programit</t>
  </si>
  <si>
    <t>50%</t>
  </si>
  <si>
    <t>90301</t>
  </si>
  <si>
    <t>Jo-projekte (001-03-01110)</t>
  </si>
  <si>
    <t>90301AA - Akte ligjore/nenligjore te hartuara dhe miratuara</t>
  </si>
  <si>
    <t>Veprimtaria e aparatit të Kryeministrisë për hartimin, rregullimin dhe miratimin e të gjitha  akteve ligjore/nënligjore të Republikës se Shqipërise</t>
  </si>
  <si>
    <t>nr aktesh ligjore/nenligjore</t>
  </si>
  <si>
    <t>7000</t>
  </si>
  <si>
    <t>637200000</t>
  </si>
  <si>
    <t>625800000</t>
  </si>
  <si>
    <t>624800000</t>
  </si>
  <si>
    <t>91028.57</t>
  </si>
  <si>
    <t>96276.92</t>
  </si>
  <si>
    <t>96123.08</t>
  </si>
  <si>
    <t>-0.0714</t>
  </si>
  <si>
    <t>-0.0179</t>
  </si>
  <si>
    <t>-0.0016</t>
  </si>
  <si>
    <t>0.0577</t>
  </si>
  <si>
    <t>90301AB - Takime /evente të KM</t>
  </si>
  <si>
    <t>Veprimtaria e Kryeministrit, takimeve dhe eventeve në të cilat merr pjesë Kryeministri për të arritur misionin e tij.</t>
  </si>
  <si>
    <t>Nr takimesh/eventesh</t>
  </si>
  <si>
    <t>1000</t>
  </si>
  <si>
    <t>103100000</t>
  </si>
  <si>
    <t>99100000</t>
  </si>
  <si>
    <t>100100000</t>
  </si>
  <si>
    <t>73642.86</t>
  </si>
  <si>
    <t>99100</t>
  </si>
  <si>
    <t>100100</t>
  </si>
  <si>
    <t>-0.2857</t>
  </si>
  <si>
    <t>-0.0388</t>
  </si>
  <si>
    <t>0.0101</t>
  </si>
  <si>
    <t>0.3457</t>
  </si>
  <si>
    <t>90301AC - Asistenca e PNUD për projekte Zhvillimi</t>
  </si>
  <si>
    <t>Mbështet përpjekjet  kombëtare të vendit në zhvillim për zgjidhjen e problemeve të zhvillimit ekonomik dhe për të promovuar përparimin shoqëror në standartet e jetesës në përfitim të popullit të saj.</t>
  </si>
  <si>
    <t>nr projekti</t>
  </si>
  <si>
    <t>38000000</t>
  </si>
  <si>
    <t>-0.05</t>
  </si>
  <si>
    <t>0.0526</t>
  </si>
  <si>
    <t>18AE8</t>
  </si>
  <si>
    <t>M030029 - Godine e rikonstruktuar</t>
  </si>
  <si>
    <t>Meter katror</t>
  </si>
  <si>
    <t>1435</t>
  </si>
  <si>
    <t>10000000</t>
  </si>
  <si>
    <t>20905.92</t>
  </si>
  <si>
    <t>6968.64</t>
  </si>
  <si>
    <t>-0.6667</t>
  </si>
  <si>
    <t>Instituti Statistikës</t>
  </si>
  <si>
    <t>Veprimtaria Statistikore</t>
  </si>
  <si>
    <t>Konsiston në prodhimin e të dhënave statistikore zyrtare, cilësore dhe të besueshme, të nevojshme për vëzhgimin e situatës socio-ekonomike në Republikën e Shqipërisë, duke respektuar të drejtën e përdoruesve për të dhëna zyrtare si dhe në përmbushje të detyrimeve që lindin nga Programi pesëvjeçar për Statistikat Zyrtare, i miratuar nga Kuvendi. Cilësia statistikore arrihet nëpërmjet përmirësimit të funksionimit dhe menaxhimit të Institucionit, zhvillimit të kapaciteteve menaxhuese në implementimin e objektivave afatshkurtra dhe afatmesme që bëjnë të mundur përmbushjen e standarteve të vendosura nga BE , në garantimin e përmirësimit të vazhdueshëm të përdorimit të burimeve njerzore dhe financiare të INSTAT-it.</t>
  </si>
  <si>
    <t>50-01130 Rritja e cilësisë  së prodhimit statistikor dhe shtimi i burimeve primare të të dhënave nëpërmjet përforcimit të kapaciteteve profesionale të stafit të INSTAT dhe përmirësimit të infrastrukturës së prodhimit statistikor.</t>
  </si>
  <si>
    <t>Rritja e numrit te raporteve te cilesise.</t>
  </si>
  <si>
    <t>10%</t>
  </si>
  <si>
    <t>Rritja e numrit të publikime</t>
  </si>
  <si>
    <t>1%</t>
  </si>
  <si>
    <t>Përmirësimi i cilësisë së vrojtimeve statistikore, prodhimi dhe shpërndarja në kohë e me cilësi  të produkteve statistikore</t>
  </si>
  <si>
    <t>Rritja numrit të njësive statistikore të vrojtuara</t>
  </si>
  <si>
    <t>102</t>
  </si>
  <si>
    <t>-52</t>
  </si>
  <si>
    <t>Rritja e  numrit  të publikimeve me statistika gjinore</t>
  </si>
  <si>
    <t>38</t>
  </si>
  <si>
    <t>42</t>
  </si>
  <si>
    <t>95001</t>
  </si>
  <si>
    <t>Jo-projekte (001-50-01320)</t>
  </si>
  <si>
    <t>95001AA - Njësi statistikore të vrojtuara</t>
  </si>
  <si>
    <t>Anketimi i  njësive statistikore për marrjen e informacioneve ekonomiko- sociale, për të zgjeruar shkallën e përfaqësimit të popullatës.</t>
  </si>
  <si>
    <t>664271</t>
  </si>
  <si>
    <t>289771</t>
  </si>
  <si>
    <t>308121</t>
  </si>
  <si>
    <t>287221</t>
  </si>
  <si>
    <t>487633000</t>
  </si>
  <si>
    <t>244546000</t>
  </si>
  <si>
    <t>247303000</t>
  </si>
  <si>
    <t>432502000</t>
  </si>
  <si>
    <t>734.09</t>
  </si>
  <si>
    <t>843.93</t>
  </si>
  <si>
    <t>802.62</t>
  </si>
  <si>
    <t>1505.82</t>
  </si>
  <si>
    <t>-0.5638</t>
  </si>
  <si>
    <t>0.0633</t>
  </si>
  <si>
    <t>-0.0678</t>
  </si>
  <si>
    <t>-0.4985</t>
  </si>
  <si>
    <t>0.0113</t>
  </si>
  <si>
    <t>0.7489</t>
  </si>
  <si>
    <t>0.1496</t>
  </si>
  <si>
    <t>-0.0489</t>
  </si>
  <si>
    <t>0.8761</t>
  </si>
  <si>
    <t>18AA6</t>
  </si>
  <si>
    <t>Blerje pajisje, sisteme te ndryshme</t>
  </si>
  <si>
    <t>M500011 - Infrastrukture e nevojshme software- te perditsuara</t>
  </si>
  <si>
    <t>Blerja e licencave të software-ve për të përditësuar infrastrukturen e nevojshme për kryerjen e proceseve të përpunimit të të dhenave statistikore.</t>
  </si>
  <si>
    <t>17</t>
  </si>
  <si>
    <t>77200000</t>
  </si>
  <si>
    <t>6400000</t>
  </si>
  <si>
    <t>8270000</t>
  </si>
  <si>
    <t>2490322.58</t>
  </si>
  <si>
    <t>376470.59</t>
  </si>
  <si>
    <t>413500</t>
  </si>
  <si>
    <t>-0.4516</t>
  </si>
  <si>
    <t>0.1765</t>
  </si>
  <si>
    <t>-0.9171</t>
  </si>
  <si>
    <t>0.2922</t>
  </si>
  <si>
    <t>-0.8488</t>
  </si>
  <si>
    <t>0.0984</t>
  </si>
  <si>
    <t>M500002 - Pajisje te teknologjise se informacionit te blera</t>
  </si>
  <si>
    <t>Blerja paisjeve teknologjise se informacionit  për të pajisur punonjësit me bazën e nevojshme  per grumbullimin edhe perpunimin e te dhenave</t>
  </si>
  <si>
    <t>245</t>
  </si>
  <si>
    <t>45484500</t>
  </si>
  <si>
    <t>2330000</t>
  </si>
  <si>
    <t>185651.02</t>
  </si>
  <si>
    <t>18AA7</t>
  </si>
  <si>
    <t>Statistika të Forta Vendore Shqiptare / SALSTAT</t>
  </si>
  <si>
    <t>M500005 - TVSH</t>
  </si>
  <si>
    <t>Numer/Cope</t>
  </si>
  <si>
    <t>23800000</t>
  </si>
  <si>
    <t>9200000</t>
  </si>
  <si>
    <t>-0.6134</t>
  </si>
  <si>
    <t>-0.4565</t>
  </si>
  <si>
    <t>21AB0</t>
  </si>
  <si>
    <t>CENS 2020</t>
  </si>
  <si>
    <t>GM50002 - Projekti i Regjistrimit te pergjithshem te popullsise e banesave</t>
  </si>
  <si>
    <t>cop</t>
  </si>
  <si>
    <t>100000000</t>
  </si>
  <si>
    <t>Rritja e perfomancës  së  institucionit duke aplikuar një menaxhim të lartë administrativ, financiar e  njerëzor dhe përmirësimit te infrastrukturës së prodhimit statistikor"</t>
  </si>
  <si>
    <t>% e punonjesve te trajnuar</t>
  </si>
  <si>
    <t>Rritja e numrit te auditimeve</t>
  </si>
  <si>
    <t>Rritja e numrit  te Grave në pozicione drejtuese</t>
  </si>
  <si>
    <t>4</t>
  </si>
  <si>
    <t>95001AC - Personel i trajnuar</t>
  </si>
  <si>
    <t>Pjesemarrja e personelit në vrojtimet statistikore,në kurse te ndryshme , seminare, work shope  etj.</t>
  </si>
  <si>
    <t>numer punonjesish</t>
  </si>
  <si>
    <t>236</t>
  </si>
  <si>
    <t>445517000</t>
  </si>
  <si>
    <t>451954000</t>
  </si>
  <si>
    <t>450197000</t>
  </si>
  <si>
    <t>545998000</t>
  </si>
  <si>
    <t>1887783.9</t>
  </si>
  <si>
    <t>1915059.32</t>
  </si>
  <si>
    <t>1907614.41</t>
  </si>
  <si>
    <t>2313550.85</t>
  </si>
  <si>
    <t>0.0144</t>
  </si>
  <si>
    <t>-0.0039</t>
  </si>
  <si>
    <t>0.2128</t>
  </si>
  <si>
    <t>Qendra Kombetare Kinematografike</t>
  </si>
  <si>
    <t>57</t>
  </si>
  <si>
    <t>Mbështetje financiare per veprimtarinë kinematografike</t>
  </si>
  <si>
    <t>08220</t>
  </si>
  <si>
    <t>Financim i pjesshem I projekteve kinematografike i cili synon nxitjen e producenteve per te siguruar fonde alternative ne europe e me gjere per te mundesuar produktin kinematografik,kjo mbeshtetje ekonomike  synon orjentimin e prodhimit kinematografik drejt integrimit ne tregun boteror.</t>
  </si>
  <si>
    <t>Organizimi dhe zhvillimi i kinematografisë shqiptare (si forma e të shprehurit artistik) dhe mbështetjen ekonomike nga shteti te projekteve kinematografike (produkt kinematografik), te cilat realizohen nga producentet shqiptare. Mbeshtetja financiare synon nxitjen e producenteve shqiptare per realizimin e produkteve kinematografike me mbeshtetje sa me te gjere bashkeprodhuese duke siguruar fonde alternative publike apo private ne rajon, Evrope dhe me gjere ne bote. Kjo mbeshtetje, si pjese e trashegimise kulturore, gjithashtu synon orientimin e prodhimit te ri kinematografik drejt integrimit dhe konkurimit te denje ne rrjetin dhe tregun europian dhe boteror te kinemase.</t>
  </si>
  <si>
    <t>Mbeshtejta e produkteve kinematografike cilesore me qellim perfaqesimin e kinematografise shqiptare me sa me shume filma ne konkurime nderkombetare rajonale, evropiane dhe boterore.</t>
  </si>
  <si>
    <t>65%</t>
  </si>
  <si>
    <t>70%</t>
  </si>
  <si>
    <t>Mbeshtejta e produkteve kinematografike cilesore me qellim rritjen e interesit te publikut vendas per filmat shqiptare, ne konkurim te pabarabarte me prodhimet kinematografike evropiane dhe atyre boterore.</t>
  </si>
  <si>
    <t>60%</t>
  </si>
  <si>
    <t>Dhenia e mbeshtetjes, asistences dhe lehtesimi i procedurave per ti krijuar mundesi producenteve per realizimin e produkteve kinematografike ne kohe dhe me cilesi</t>
  </si>
  <si>
    <t>67%</t>
  </si>
  <si>
    <t>72%</t>
  </si>
  <si>
    <t>Mbeshtejta e produkteve kinematografike cilesore me qellim rritjen e interesit te publikut (vendas dhe te huaj) per filmat artistike shqiptare.</t>
  </si>
  <si>
    <t>78%</t>
  </si>
  <si>
    <t>Perfaqesimi dinjitoz i kinematografise shqiptare ne konkurime nderkombetare rajonale, evropiane dhe boterore.</t>
  </si>
  <si>
    <t>Objektivi i kesaj politike eshte qe filmi shqiptar te behet sa me kompetitiv dhe I vleresuar ne festivale kombetare dhe nderkombetare .</t>
  </si>
  <si>
    <t>Prezenca me stenda te dedikuara filmit shqiptar ne markete dhe festivale te rendesishme evropiane dhe me gjere me qellim promovimin e produktit kinematografik shqiptar dhe bashkeprodhimet minore.</t>
  </si>
  <si>
    <t>Projekte kinematografike me autore dhe producente femra te mbeshtetura financiarisht kundrejt totalit te projekteve</t>
  </si>
  <si>
    <t>Filma Knematografik te vlersuar ne festivalet kombetare dhe nderkombetare kundrejt totalit te filmave te mbeshtetur financiarisht.</t>
  </si>
  <si>
    <t>Rritja e perqindjes se pjesemarrjes se grave ne poste drejtuese ne institucion</t>
  </si>
  <si>
    <t>95701</t>
  </si>
  <si>
    <t>Jo-projekte (001-57-08220)</t>
  </si>
  <si>
    <t>95701AA - Filma te financuara</t>
  </si>
  <si>
    <t>Financimet  filmike te te gjitha zhanreve  behen  nepermjet projektit I cili paraqitet per financim nga qkk, zakonisht ne kete zhanere  aplikojn regjizoret e karieres ,ato per veper te pare ,financimi per kete projekt eshte deri 51% te vleres totale ,keto  projekte jane  nje cooproduksion filmik montazhi financiar I te cileve  behet nga producenti duke aplikuar neper institucione te tjera te filmit neper europe dhe me gjere si dhe nga institucione te artit dhe kultures ne shqiperi.</t>
  </si>
  <si>
    <t>Numer Filmash</t>
  </si>
  <si>
    <t>55</t>
  </si>
  <si>
    <t>126148000</t>
  </si>
  <si>
    <t>126848000</t>
  </si>
  <si>
    <t>128848000</t>
  </si>
  <si>
    <t>129848000</t>
  </si>
  <si>
    <t>2684000</t>
  </si>
  <si>
    <t>2698893.62</t>
  </si>
  <si>
    <t>2576960</t>
  </si>
  <si>
    <t>2360872.73</t>
  </si>
  <si>
    <t>0.0638</t>
  </si>
  <si>
    <t>0.0158</t>
  </si>
  <si>
    <t>0.0078</t>
  </si>
  <si>
    <t>-0.0452</t>
  </si>
  <si>
    <t>-0.0839</t>
  </si>
  <si>
    <t>95701AB - Projekte Kinematografike</t>
  </si>
  <si>
    <t>Financimi i festivaleve  te filmit te cilat jane dhe markete te medha per tregun dhe bashkepunimin e kooproduksioneve boterore ,njeri eshte ai qe zhvillohet ne muajin shkurt ne Berlin,tjetri ne muajin Maj xhvillohet ne qytetin e Cannesne France  dhe nje ne Trieste ,gjate diteve ku marrin pjese kineaste te cilet kane fituar njjr pjese te financimit nga QKK shkojne per te bere biseda per basjkeprodhime te mundeshm,e per projektet e tyre kinematografike.mer pjese edhe nje pjese e stafit te qkk kukane ne kujdesje stenden e Shqiperise dhe ku zhvillohen takime te ndryshme me personalitete te kinematografise ,gjithashtu edhe festivalet nderkombetare dhe rajonal qe zhvillohen ne qytetet e Shqiperise ,Shkoder ,Gjirokaster,Sarande,Pogradec,Korce si dhe Tirane</t>
  </si>
  <si>
    <t>Numer Projekte Kinematografike</t>
  </si>
  <si>
    <t>54300000</t>
  </si>
  <si>
    <t>37000000</t>
  </si>
  <si>
    <t>3620000</t>
  </si>
  <si>
    <t>2533333.33</t>
  </si>
  <si>
    <t>2466666.67</t>
  </si>
  <si>
    <t>2176470.59</t>
  </si>
  <si>
    <t>0.1333</t>
  </si>
  <si>
    <t>-0.3002</t>
  </si>
  <si>
    <t>-0.0263</t>
  </si>
  <si>
    <t>-0.1176</t>
  </si>
  <si>
    <t>18AB1</t>
  </si>
  <si>
    <t>M570002 - Pajsje zyre te blera</t>
  </si>
  <si>
    <t>Blerje pajisje</t>
  </si>
  <si>
    <t>133333.33</t>
  </si>
  <si>
    <t>-0.2</t>
  </si>
  <si>
    <t>0.3333</t>
  </si>
  <si>
    <t>M570005 - Pajisje kompjuterike te blera</t>
  </si>
  <si>
    <t>Blerje pajisje kompjutrike ,printer kompjutera</t>
  </si>
  <si>
    <t>600000</t>
  </si>
  <si>
    <t>1000000</t>
  </si>
  <si>
    <t>125000</t>
  </si>
  <si>
    <t>250000</t>
  </si>
  <si>
    <t>-0.25</t>
  </si>
  <si>
    <t>0.2</t>
  </si>
  <si>
    <t>0.6</t>
  </si>
  <si>
    <t>0.25</t>
  </si>
  <si>
    <t>Mbështetje për Shoqërinë Civile</t>
  </si>
  <si>
    <t>88</t>
  </si>
  <si>
    <t>Misioni i Agjencisë për Mbështetjen e Shoqërisë Civile është nxitja, nëpërmjet asistencës financiare, e zhvillimit të qëndrueshëm të shoqërisë civile dhe krijimi i kushteve të favorshme për nisma qytetare në të mirë dhe interes të publikut, dhe me përparësitë e strategjitë e programit qeveritar, sipas fushave përkatëse sic vendosur nga Bordi Mbikqyres i AMSHC -se ne linje me prioritetet  strategjike    te zhvillimit te qendrueshem te Qeverise Shqiptare</t>
  </si>
  <si>
    <t>Krijimi i kushteve per rritje te qendrueshme te shoqerise civile ne vend permes nje shoqerie civile me vibrante dhe pjesemarrese ne vendimarje dhe monitorim politikash publike</t>
  </si>
  <si>
    <t>Organizata te shoqerise Civile te perfshira ne monitorimin dhe zbatimin e politikave publike ne te mire dhe ne interes publik.</t>
  </si>
  <si>
    <t>Rrirtja e kapacitetit te OJf ve dhe aftesise se tyre ne sigurimin e projekteve ne perputhshmeri me qellimin e programit te financuara nga buxheti i shtetit.</t>
  </si>
  <si>
    <t>Mbeshtetje financiare dhe monitorim per me shume projekte te OJF ve sipas programeve te percaktuara nga Bordi Mbikqyres i AMSHC -se ne vit</t>
  </si>
  <si>
    <t>Numer projektesh te financuara</t>
  </si>
  <si>
    <t>Numer takimesh trajnuese, informuese, workshops te realizuara</t>
  </si>
  <si>
    <t>62</t>
  </si>
  <si>
    <t>Numer projektesh te monitoruara ne terren nga AMSHC</t>
  </si>
  <si>
    <t>Perqindja e grave ne poste drejtuese te institucionit ndaj totalit te posteve drejtuese</t>
  </si>
  <si>
    <t>70</t>
  </si>
  <si>
    <t>98801</t>
  </si>
  <si>
    <t>Jo-projekte (001-88-01110)</t>
  </si>
  <si>
    <t>98801AA - Projekte te financuara nga AMSHC- ja</t>
  </si>
  <si>
    <t>Ky produkt nenkupton ndjekjen  me sukses te proçesit te shpalljes se Thirrjes per projektpropozime, vleresimeve te projekteve qe aplikojne prane AMSHC- se per financim bazuar ne Ligjin per Krijimin e AMSHC -se. Pas kesaj shpallen projektet qe do financohen gjithmone sipas programeve te interesit te cilat percaktohen nga Bordi Mbikqyres i AMSHC -se ne bazuar mbi programet strategjike te AMSHC- se si dhe bazuar ne gjetjet e takimeve konsultative te cilat organizohen nga AMSHC- ja para çdo shpallje te Thirrjeve.</t>
  </si>
  <si>
    <t>Numri I projekteve te financuara</t>
  </si>
  <si>
    <t>126625000</t>
  </si>
  <si>
    <t>130175000</t>
  </si>
  <si>
    <t>1582812.5</t>
  </si>
  <si>
    <t>1301750</t>
  </si>
  <si>
    <t>0.028</t>
  </si>
  <si>
    <t>-0.1776</t>
  </si>
  <si>
    <t>98801AB - Monitorime/Inpektime ne terren te projekteve te financuara</t>
  </si>
  <si>
    <t>Projektet e financuara nga AMSHC- ja, ndiqen pergjate vitit dhe monitorohen si nga pikpamja e realizimit te aktiviteteve te pershkruara ne kontrate dhe ky monitorim realizohet  ne terren prane OJFve dhe aty ku realizohen aktivitetet,  ashtu edhe nga ana financiare persa I takon dokumentave justifikues te OJF-ve ne lidhje me perdorimin e fondit.</t>
  </si>
  <si>
    <t>Numer monitorimesh/inpektimesh te kryera</t>
  </si>
  <si>
    <t>33333.33</t>
  </si>
  <si>
    <t>30000</t>
  </si>
  <si>
    <t>0.8</t>
  </si>
  <si>
    <t>0.1111</t>
  </si>
  <si>
    <t>-0.4444</t>
  </si>
  <si>
    <t>-0.1</t>
  </si>
  <si>
    <t>18AC9</t>
  </si>
  <si>
    <t>M880001 - Pajisje/mobilje te blera per mirefunksionimin e Institucionit</t>
  </si>
  <si>
    <t>Pajisje/mobilje te blera per mirefunksionimin e Institucionit</t>
  </si>
  <si>
    <t>Numer pajisjesh elektronike per sistemin IT si dhe mobilie per Institucionin</t>
  </si>
  <si>
    <t>650000</t>
  </si>
  <si>
    <t>162500</t>
  </si>
  <si>
    <t>0.5385</t>
  </si>
  <si>
    <t>-0.3846</t>
  </si>
  <si>
    <t>Instituti i Studimeve te Krimeve te Komunizmit</t>
  </si>
  <si>
    <t xml:space="preserve">Programi përfshin shpenzimet buxhetore që kryhen për studimin, grumbullimin, analizën, informimin dhe vlerësimin objektiv të dokumentacionit të periudhës së regjimit komunist. Aktivitetet  dhe objektivat e këtij programi rrisin performancën e ISKK për një përdorim sa më eficent dhe efektiv të burimeve njerëzore dhe financiare. </t>
  </si>
  <si>
    <t>Ndergjegjesimi dhe njohja e opinionit publik, shkencor dhe akademik nepermjet botimit, publikimit, organizimit te konfererencave dhe ekspozitave kombetare e nderkombetare si dhe shpërndarjes të të gjitha materialeve të mbledhura dhe të analizuara të periudhës së regjimit komunist.</t>
  </si>
  <si>
    <t>Numri  Dosjeve me dokumenta të marra nga të gjitha  arkivat brenda vendit dhe nga arkiva të ndryshme jashtë vendit.</t>
  </si>
  <si>
    <t>Numri i intervistave të marra nga ish të persekutuar  të mbetur akoma gjallë, dhe transkriptimi i tyre.</t>
  </si>
  <si>
    <t>Numri i konferencave, ekspozitave dhe dokumentarëve të përgatitura lidhur me periudhën komuniste.</t>
  </si>
  <si>
    <t>Pergatitja dhe botimi i  Kolanes  se 10-15 librave qe jane deshmi, memuare, studime shkencore, albume nga periudha komuniste.</t>
  </si>
  <si>
    <t>% e grave në poste drejtuese të ISKK ndaj totalit të posteve drejtuese.</t>
  </si>
  <si>
    <t>99201</t>
  </si>
  <si>
    <t>Jo-projekte (001-92-01110)</t>
  </si>
  <si>
    <t>99201AA - Libra për të botuar - Enciklopedia vëllimi i VIII dhe Kolana e pervitshme</t>
  </si>
  <si>
    <t>Mbledhja,  perpunimi i dokumentave, intervistave per te pergatitur dhe botuar  "Fjalorin enciklopedik të viktimave të terrorit Komunist", Vëllimi VIII, germa SH-T dhe i i Kolanes se 10-13 librave qe jane deshmi, memuare, studime shkencore, albume etj, si pjese e kolanes se pervitshme te librave te botuar.</t>
  </si>
  <si>
    <t>54800000</t>
  </si>
  <si>
    <t>53910000</t>
  </si>
  <si>
    <t>55910000</t>
  </si>
  <si>
    <t>56910000</t>
  </si>
  <si>
    <t>8430.77</t>
  </si>
  <si>
    <t>8293.85</t>
  </si>
  <si>
    <t>7987.14</t>
  </si>
  <si>
    <t>8130</t>
  </si>
  <si>
    <t>0.0769</t>
  </si>
  <si>
    <t>-0.0162</t>
  </si>
  <si>
    <t>0.0371</t>
  </si>
  <si>
    <t>0.0179</t>
  </si>
  <si>
    <t>-0.037</t>
  </si>
  <si>
    <t>99201AB - Konferenca dhe Ekspozita kombetare dhe nderkombetare per botimet dhe aktivitet e ISKK</t>
  </si>
  <si>
    <t>Organizimi i Konferencave dhe ekspozitave me karakter promovues, informues per periudhen komuniste dhe pergatitja e Video Dokumentareve, filmave  si pjese e ketyre konferencave etj</t>
  </si>
  <si>
    <t>Numer konferencash, ekspozitash</t>
  </si>
  <si>
    <t>1460000</t>
  </si>
  <si>
    <t>2500000</t>
  </si>
  <si>
    <t>1500000</t>
  </si>
  <si>
    <t>292000</t>
  </si>
  <si>
    <t>416666.67</t>
  </si>
  <si>
    <t>-0.1667</t>
  </si>
  <si>
    <t>0.7123</t>
  </si>
  <si>
    <t>0.4269</t>
  </si>
  <si>
    <t>-0.28</t>
  </si>
  <si>
    <t>18AD4</t>
  </si>
  <si>
    <t>Blerje pajisje, sisteme, makineri</t>
  </si>
  <si>
    <t>M920008 - Pajisje Zyre te blera</t>
  </si>
  <si>
    <t>Zgjerimi i rafteve te bibliotekes per ekzpozimin e librave te botuar ne ambjente te tjera brenda ISKK</t>
  </si>
  <si>
    <t>120000</t>
  </si>
  <si>
    <t>-0.5</t>
  </si>
  <si>
    <t>M920009 - Pajisje Kompjuterike te blera</t>
  </si>
  <si>
    <t>ISKK, ne funksion te rritjes se efikasitetit te punes se punonjesve merr persiper te bleje pajisje te reja kompjuterike sipas standarteve ne fuqi te AKSHI-it</t>
  </si>
  <si>
    <t>Numer pajisjesh kompjuterike</t>
  </si>
  <si>
    <t>Fond Biblioteke</t>
  </si>
  <si>
    <t>ISKK, ne funksion te rritjes se efikasitetit te punes se punonjesve merr persiper te bleje literature te huaj per periudhen komuniste. M920013</t>
  </si>
  <si>
    <t>13</t>
  </si>
  <si>
    <t>Autoriteti per te Drejten e Informimit</t>
  </si>
  <si>
    <t>Të identifikojë, mbledhë dhe krijojë një arkiv të integruar të të gjitha dokumenteve të njohura të prodhuara nga/ose të lidhura me veprimtarinë e ish-Sigurimit;bëjë regjistrimet në dispozicion të publikut sipas dispozitave të parashikuara në ligj.</t>
  </si>
  <si>
    <t>Të identifikojë, mbledhë dhe krijojë një arkiv të integruar të të gjitha dokumenteve të njohura të prodhuara nga/ose të lidhura me veprimtarinë e ish-Sigurimit;bëjë regjistrimet në dispozicion të publikut sipas dispozitave të parashikuara në ligj, duke përfshirë sigurimin e qasjes në informata në formë dixhitale;krijimi i Autoritetit si një burim arkivor qendror, për hulumtimin e aktiviteteve të ish-Sigurimit;të drejtojë informimin publik për të krijuar Autoritetin si një platformë, për angazhimin dhe kuptimin e së kaluarës komuniste në Shqipëri;mbështesë punën e dokumentimit të krimeve të komunizmit, duke përfshirë kontributin në bërjen e drejtësisë;mbështesë procesin e kërkimit, gjetjes, identifikimit dhe rimëkëmbjes së mbetjeve të atyre që u zhdukën ose u ekzekutuan gjatë komunizmit;mbështesë verifikimin e zyrtarëve që konkurrojnë për tu zgjedhur ose emëruar në administratën publike/shtetërore.</t>
  </si>
  <si>
    <t>Numri i aktiviteteve dhe botimeve nga AIDSSH</t>
  </si>
  <si>
    <t>numri i kerkesave</t>
  </si>
  <si>
    <t>970</t>
  </si>
  <si>
    <t>950</t>
  </si>
  <si>
    <t>Përmbushja në kohë dhe me cilesi e shërbimit ndaj kërkuesve( qytetar, institucione, media-studiues), nëpërmjet procedurave sa më fleksibël e në përputhje me ligjin nëpërmjet dixhitalizimit për të vënë në dispozicion të interesuarve informacione të ndryshme.</t>
  </si>
  <si>
    <t>numri i faqeve te vena ne dispzicion</t>
  </si>
  <si>
    <t>75000</t>
  </si>
  <si>
    <t>80000</t>
  </si>
  <si>
    <t>numri i ankesave</t>
  </si>
  <si>
    <t>% e grave ne poste drejtuese te institucionit ndaj totalit te posteve drejtuese .</t>
  </si>
  <si>
    <t>62%</t>
  </si>
  <si>
    <t>Numri i rasteve te diskriminimit me baze gjinore ne institucion te trajtuar .</t>
  </si>
  <si>
    <t>99501</t>
  </si>
  <si>
    <t>Jo-projekte (001-95-01110)</t>
  </si>
  <si>
    <t>99501AA - Kërkesa të trajtuara</t>
  </si>
  <si>
    <t>Pranimi, identifikimi, deklasifikimi, përpunimi, dekodifikimi i kërkesës dhe përgjigja ndaj kërkuesve</t>
  </si>
  <si>
    <t>Numër kërkesash</t>
  </si>
  <si>
    <t>1800</t>
  </si>
  <si>
    <t>150200000</t>
  </si>
  <si>
    <t>158200000</t>
  </si>
  <si>
    <t>159200000</t>
  </si>
  <si>
    <t>160200000</t>
  </si>
  <si>
    <t>83444.44</t>
  </si>
  <si>
    <t>87888.89</t>
  </si>
  <si>
    <t>88444.44</t>
  </si>
  <si>
    <t>0.0533</t>
  </si>
  <si>
    <t>0.0063</t>
  </si>
  <si>
    <t>18BV4</t>
  </si>
  <si>
    <t>Blerje pajisje, sisteme, makineri (95-01110)</t>
  </si>
  <si>
    <t>18BV402 - Blerje pajisje kompjuterike</t>
  </si>
  <si>
    <t>Bleje pajisje te reja kompjuterike sipas standarteve ne fuqi te AKSHI-it</t>
  </si>
  <si>
    <t>11363.64</t>
  </si>
  <si>
    <t>9615.38</t>
  </si>
  <si>
    <t>16.6</t>
  </si>
  <si>
    <t>0.1818</t>
  </si>
  <si>
    <t>-0.9432</t>
  </si>
  <si>
    <t>-0.1538</t>
  </si>
  <si>
    <t>Blerje mobilje zyrash</t>
  </si>
  <si>
    <t>Blerja e pajisjeve te zyres me qellim plotesimin e nevojave dhe kerkesave te punes</t>
  </si>
  <si>
    <t>48</t>
  </si>
  <si>
    <t>22222.22</t>
  </si>
  <si>
    <t>20833.33</t>
  </si>
  <si>
    <t>28571.43</t>
  </si>
  <si>
    <t>0.0667</t>
  </si>
  <si>
    <t>-0.2708</t>
  </si>
  <si>
    <t>-0.0625</t>
  </si>
  <si>
    <t>0.3714</t>
  </si>
  <si>
    <t>Drejtoria e Përgjithshme e RTSH</t>
  </si>
  <si>
    <t xml:space="preserve">Sherbimet per shqiptaret jashte kufirit </t>
  </si>
  <si>
    <t>08310</t>
  </si>
  <si>
    <t>INFORMIM I VAZHDUESHEM I I SHQIPTAREVE QE JETOJNE JASHTE ME ZHVILLIMET POLITIKE,EKONOMIKE,SOCIALKULTURORE DHE SPORTIVE NE SHQIPERI,MBI PROCESET INTEGRUESE NE BE,POR EDHE MBI TRASHEGIMINE KULTURORE,HISTORIKE TE  POPULLIT TONE, MBI POTENCIALET TURISTIKE E ZHVILLIMIN E TIJ</t>
  </si>
  <si>
    <t>PERCJELLJA NE KOHE REALE NEPERMJET RADIOS E TELEVIZIONIT ,PER TE GJITHE SHQIPTARET QE JETOJNE JASHTE KUFIRIT,TE GJITHA ZHVILLIMET POLITIKE,EKONOMIKE,SOCIALKULTURORE,TRASHEGIMINE KULTURORE DHE HISTORIKE TE POPULLIT TONE,DUKE SYNUAR ZGJERIMIN NE MAKSIMUMET E MUNDSHME TE KOMUNIKIMIT ME SHQIPTARET KUDO NDODH</t>
  </si>
  <si>
    <t>RRITJE E SHIKUESHMERISE -AUDIENCA</t>
  </si>
  <si>
    <t>8%</t>
  </si>
  <si>
    <t>% E SHIKUESHMERIS SE KANALEVE TE RTSH KUNDREJT OPERATOREVE TE TJERE A/V</t>
  </si>
  <si>
    <t>% E GRAVE NE POSTE DREJTUESE TE INSTITUCIONIT NDAJ TOTALIT TE POSTEVE DREJTUESE</t>
  </si>
  <si>
    <t>NUMRI I RASTEVE TE DISKRIMINIMIT ME BAZE GJINORE NE INSTITUCION</t>
  </si>
  <si>
    <t>%PROJEKTEVE TE INVESTIMEVE PUBLIKE QE PERFSHIN PERSPEKTIVEN GJINORE</t>
  </si>
  <si>
    <t>RRITJE E CILESISE SE PROGRAMEVE TELEVIZIVE,RADIOFONIKE NE NIVEL INFORMATIV,EDUKATIV,ARTISTIK</t>
  </si>
  <si>
    <t>RRITJA E NUMRIT TE PRODHIMEVE</t>
  </si>
  <si>
    <t>9%</t>
  </si>
  <si>
    <t>12%</t>
  </si>
  <si>
    <t>ZGJERIMI I TREGUT TE REKLAMAVE</t>
  </si>
  <si>
    <t>11%</t>
  </si>
  <si>
    <t>91901</t>
  </si>
  <si>
    <t>Jo-projekte (001-19-08310)</t>
  </si>
  <si>
    <t>91901AA - EMISIONE TELEVIZIVE TE TRANSMETUARA</t>
  </si>
  <si>
    <t>ORE TRANSMETIMI TE EMISIONEVE TV TRANSMETUAR NE SATELIT PER SHQIPTARET JASHTE KUFIRIT</t>
  </si>
  <si>
    <t>ORE TRANSMETIMI</t>
  </si>
  <si>
    <t>87600</t>
  </si>
  <si>
    <t>220000000</t>
  </si>
  <si>
    <t>2511.42</t>
  </si>
  <si>
    <t>91901AB - EMISIONE RADIOFONIKE TE TRANSMETUARA</t>
  </si>
  <si>
    <t>ORE TRANSMETIMI EMISIONE INFORMATIVE NE 7 GJUHE TE HUAJA PER PUBLIKUN E HUAJ,EMISIONE KULTURORE,INFORMATIVE,MUZIKORE,ARTISTIKE NE GJUHEN SHQIPE PER BASHKATDHETARET</t>
  </si>
  <si>
    <t>43800</t>
  </si>
  <si>
    <t>456.62</t>
  </si>
  <si>
    <t>Prodhime filmike ose veprimtari artistike mbarekombetare</t>
  </si>
  <si>
    <t>08330</t>
  </si>
  <si>
    <t>REALIZIM I PROJEKTEVE CILESORE NE FUSHEN E RADIOS E TELEVIZIONIT,PERFSHIRE KETU AKTIVITETE TE RENDESISHME ARTISTIKE,SPORTIVE,KOMBETARE E NDERKOMBETARE ME PJESEMARRJE SHQIPTARE,SERIALE TELEVIZIVE,BASHKEPRODHIME ME TE TRETE ETJ.</t>
  </si>
  <si>
    <t>Ofrimi I Programeve me te mira dhe perpjekje te vazhdueshme per realizimin e nje sere projektesh cilesore,artistike,filmike ne fushen e radioe e televizinit</t>
  </si>
  <si>
    <t>13%</t>
  </si>
  <si>
    <t>PERMIRESIMI I CILESISE SE PRODHIMIT DHE TRANSMETIMIT,ZGJERIMI I LARMISHMERISE SE PROJEKTEVE.</t>
  </si>
  <si>
    <t>Numri i prodhimeve</t>
  </si>
  <si>
    <t>Cilesia e transmetimit</t>
  </si>
  <si>
    <t>Te drejta ekskluzive transmetimi</t>
  </si>
  <si>
    <t>PRODHIME TE RTSH TE REALIZUAR ME SUKSES KUNDREJT TOTALIT TE PLANIFIKUAR</t>
  </si>
  <si>
    <t>91902</t>
  </si>
  <si>
    <t>Jo-projekte (001-19-08330)</t>
  </si>
  <si>
    <t>91902AA - PROGRAME ARTISTIKE</t>
  </si>
  <si>
    <t>PASQYRIM NGA RTSH I EVENTEVE ARTISTIKE ME RENDESI MBAREKOMBETARE</t>
  </si>
  <si>
    <t>NUMER PROGRAMESH</t>
  </si>
  <si>
    <t>68000000</t>
  </si>
  <si>
    <t>17000000</t>
  </si>
  <si>
    <t>Orkestra simfonike e RTSH dhe Kinematografise</t>
  </si>
  <si>
    <t>08340</t>
  </si>
  <si>
    <t>FORMACION I QENDRUESHEM E BASHKEKOHOR I ORKESTRES SIMFONIKE TE RTSH DHE ORGANIZIM I VAZHDUESHEM I AKTIVITETEVE TE SAJ KONCERTORE NE TIRANE,RRETHE DHE JASHTE VENDIT ME PJESEMARRJEN E HEREPASHERSHME TE TALENTEVE SHQIPTARE JASHTE SHQIPERISE ,SI EDHE TE ARTIS</t>
  </si>
  <si>
    <t>Riprodhim I veprave muzikore shqiptare e te huaja ,prodhim e regjistrimi muzikes se lehte dhe popullore,pergatitja e shfaqjeve dhe koncerteve te tjera publike,regjistrim i krijimeve artistike te vendit dhe te huaja,koncertet mujore,festivalet e krijimtari te tjera</t>
  </si>
  <si>
    <t>Numer krijimesh te reja</t>
  </si>
  <si>
    <t>RRITJE E CILESISE SE PUNES,PLOTESIM FORMACIONI ME INSTRUMENTISTE,RINOVIM INSTRUMENNTA MUZIKORE</t>
  </si>
  <si>
    <t>Numri I veprave te riprodhuara</t>
  </si>
  <si>
    <t>Numri I biletave te shitura per koncerte</t>
  </si>
  <si>
    <t>91903</t>
  </si>
  <si>
    <t>Jo-projekte (001-19-08340)</t>
  </si>
  <si>
    <t>91903AA - Koncerte te Orkestres Simfonike</t>
  </si>
  <si>
    <t>KONCERTE TE ORKESTRES,REGJISTRIME MATERIALESH ARKIVORE</t>
  </si>
  <si>
    <t>NUMER KONCERTESH</t>
  </si>
  <si>
    <t>82000000</t>
  </si>
  <si>
    <t>2733333.33</t>
  </si>
  <si>
    <t>Projekte teknike per futjen e teknologjive te reja</t>
  </si>
  <si>
    <t>08520</t>
  </si>
  <si>
    <t>INVESTIME NE TEKNOLOGJI,PERSHTATJE E TEKNOLOGJISE EKZISTUESE,OPERIMI,DIAGNOSTIKIMI,MIREMBAJTJA PERIODIKE,MIREMBAJTJA EMERGJENCES,SHERBIMI I MBAJTJES NE GARANCI TE VAZHDUESHME TE PRODUKTEVE,PERDITESIMI DHE MIREMBAJTJA E SISTEMIT TE TRANSMETIMIT DIGJITAL AU</t>
  </si>
  <si>
    <t>OFRIM I SHERBIMIT TE MULTIFLEKSIMIT,TRANSPORTIMIT DHE TRANSMETIMIT NE AJER NEPERMJET TEKNOLOGJISE DIGJITALE DVB-T2  TE PROGRAMEVE TELEVIZIVE TE RTSH-SE DHE GJITHE OPERATOREVE TE TJERE PRIVATE.SIGURIMI I VAZHDIMESISE SE PUNES NE MBI 99,8% TE KOHES.</t>
  </si>
  <si>
    <t>OPTIMIZIM I SINJALIT</t>
  </si>
  <si>
    <t>99?%</t>
  </si>
  <si>
    <t>KRIJIMI I KUSHTEVE OPTIMALE PER VIJUESHMERINE E SISTEMIT TE DIGJITALIZIMIT</t>
  </si>
  <si>
    <t>Niveli I mbulimit te sinjalit</t>
  </si>
  <si>
    <t>Dixhitalizimi materialeve arkivore</t>
  </si>
  <si>
    <t>Rritje e cilesese te prodhimit dhe transmetimit</t>
  </si>
  <si>
    <t>Nr i familjve qe kane akses ne nje aparat A/V</t>
  </si>
  <si>
    <t>1400000</t>
  </si>
  <si>
    <t>% investime ne panele diellore</t>
  </si>
  <si>
    <t>91904</t>
  </si>
  <si>
    <t>Jo-projekte (001-19-08520)</t>
  </si>
  <si>
    <t>91904AA - Rrjet transmetimi i mirembajtur</t>
  </si>
  <si>
    <t>SHPENZIME PER SHERBIME MIREMBAJTJES SE SISTEMIT TE  INTEGRUAR DVB-T2 [PER RTSH</t>
  </si>
  <si>
    <t>ORE SHERBIMI</t>
  </si>
  <si>
    <t>200000000</t>
  </si>
  <si>
    <t>2283.11</t>
  </si>
  <si>
    <t>18AA0</t>
  </si>
  <si>
    <t>Blerje pajise, sisteme dhe makineri te ndryshme</t>
  </si>
  <si>
    <t>Rinovimi i regjive</t>
  </si>
  <si>
    <t>Investime ne teknologji dhe pershtatje e teknologjise ekzistuese ne prodhim dhe transmetim</t>
  </si>
  <si>
    <t>50000000</t>
  </si>
  <si>
    <t>Drejtoria e Arkivit të Shtetit</t>
  </si>
  <si>
    <t>Unifikimi i procedurave dhe menaxhimi i dokumentacionit arkivor ne RSH, per te siguruar ruajtjen, permiresimin dhe dixhitalizimin e tij.</t>
  </si>
  <si>
    <t>Ruajtja e vlerave historike kombetare permes aplikimit te standardeve bashkekohore per arkivimin e dokumenteve</t>
  </si>
  <si>
    <t>Nr i dokumenteve te perpunuara</t>
  </si>
  <si>
    <t>16000</t>
  </si>
  <si>
    <t>160000</t>
  </si>
  <si>
    <t>Perpunimi i fondit dhe digjitalizimi per te vene ne dispozicion te publikut informacionin e kerkuar.</t>
  </si>
  <si>
    <t>Nr i dokumenteve qe do te pershkruhen ne vit.</t>
  </si>
  <si>
    <t>160,000</t>
  </si>
  <si>
    <t>Fonde arkivore te perpunuara ne meter linear</t>
  </si>
  <si>
    <t>Nr i dokumenteve te digjitalizuar kunddrejt totalit.</t>
  </si>
  <si>
    <t>3,000,000</t>
  </si>
  <si>
    <t>92001</t>
  </si>
  <si>
    <t>Jo-projekte (001-20-01110)</t>
  </si>
  <si>
    <t>92001AA - Dokumenta te trajtuar ne vit</t>
  </si>
  <si>
    <t>Ruajtje,restaurim, pershkrim, skanim dhesherbim i fondeve arkivore.</t>
  </si>
  <si>
    <t>nr. dokumentash</t>
  </si>
  <si>
    <t>25200</t>
  </si>
  <si>
    <t>251500000</t>
  </si>
  <si>
    <t>258200000</t>
  </si>
  <si>
    <t>259200000</t>
  </si>
  <si>
    <t>260200000</t>
  </si>
  <si>
    <t>9980.16</t>
  </si>
  <si>
    <t>10246.03</t>
  </si>
  <si>
    <t>10285.71</t>
  </si>
  <si>
    <t>10325.4</t>
  </si>
  <si>
    <t>0.0266</t>
  </si>
  <si>
    <t>18AI3</t>
  </si>
  <si>
    <t>Rikontruksion dhe ndertim ambjentesh</t>
  </si>
  <si>
    <t>18AI312 - Muzealizimi dhe mbrojtja nga zjarri per Muzeun e Arkivave dhe Godinen B SHKOZE</t>
  </si>
  <si>
    <t>Muzealizimi dhe mbrojtja nga zjarri per Muzeun e Arkivave dhe Godinen B SHKOZE</t>
  </si>
  <si>
    <t>Nr.godine</t>
  </si>
  <si>
    <t>63040000</t>
  </si>
  <si>
    <t>20500000</t>
  </si>
  <si>
    <t>-0.6748</t>
  </si>
  <si>
    <t>1.439</t>
  </si>
  <si>
    <t>18AI314 - Rikonstruksion i pjesshem i ndertesave te DPA</t>
  </si>
  <si>
    <t>Rikonstruksion i pjesshem i ndertesave te DPA</t>
  </si>
  <si>
    <t>25000000</t>
  </si>
  <si>
    <t>17500000</t>
  </si>
  <si>
    <t>-0.3</t>
  </si>
  <si>
    <t>Blerje raftesh te levizshme</t>
  </si>
  <si>
    <t>nr.raftesh</t>
  </si>
  <si>
    <t>18AI4</t>
  </si>
  <si>
    <t>Blerje pajisje dhe makineri te ndryshme</t>
  </si>
  <si>
    <t>18AI406 - Mobilim me pajisje zyre</t>
  </si>
  <si>
    <t>Mobilim me pajisje zyre</t>
  </si>
  <si>
    <t>Numri i pajisjeve</t>
  </si>
  <si>
    <t>4407080</t>
  </si>
  <si>
    <t>220354</t>
  </si>
  <si>
    <t>-0.5462</t>
  </si>
  <si>
    <t>Autoriteti Konkurencës</t>
  </si>
  <si>
    <t>MBIKËQYRJA E TREGUT DHE ADVOKACIA E KONKURRENCËS</t>
  </si>
  <si>
    <t>04120</t>
  </si>
  <si>
    <t>Mbikqyrja e tregut per vendosjen e konkurrences se lire dhe efektive ne treg nepermjet ndalimit te abuzimit me poziten dominuese, evidentimit te marreveshjeve te ndaluara si dhe kontollit te perqendrimeve dhe advokacia e konkurrences.</t>
  </si>
  <si>
    <t>Qëllimi i programit është sigurimi i rregullave të barabarta të konkurrencës mes ndërmarrjeve në treg për të siguruar lirinë ekonomike të sipërmarrësve dhe sa më shumë zgjedhje për konsumatorët. Ndërhyrja ndaj sjelljeve antikonkurruese si marrëveshjet e ndaluara dhe abuzimi me pozitën dominuese për të siguruar funksionimin e konkurrencës së lirë dhe efektive në treg.</t>
  </si>
  <si>
    <t>Rritja e mundësisë së zgjedhjeve konsumatore(produkte dhe shërbime me cilësi të mirë dhe çmime të ulta</t>
  </si>
  <si>
    <t>93</t>
  </si>
  <si>
    <t>Rritja e efiçencës së tregjeve nga performanca e ndërmarrjeve duke respektuar rregullat e konkurrencës</t>
  </si>
  <si>
    <t>Ndërgjegjësimi I ndërrmarrjeve dhe konsumatorëve për përfitimet që vinë nga konkurrenca</t>
  </si>
  <si>
    <t>91%</t>
  </si>
  <si>
    <t>Inspektore femra</t>
  </si>
  <si>
    <t>12</t>
  </si>
  <si>
    <t>Mbikëqyrja dhe hetimi i tregjeve prodhuese dhe jo-prodhuese (abuzimi me pozitën dominuese dhe marrëveshjet e ndaluara) si dhe kontrolli perqendrimeve</t>
  </si>
  <si>
    <t>Shkelje te konstatuara te  konkurences</t>
  </si>
  <si>
    <t>Rezultatet nga raportet dhe monitorimet</t>
  </si>
  <si>
    <t>56</t>
  </si>
  <si>
    <t>58</t>
  </si>
  <si>
    <t>Vendime perqendrimesh</t>
  </si>
  <si>
    <t>54</t>
  </si>
  <si>
    <t>Akte ligjore te vleresuara</t>
  </si>
  <si>
    <t>32</t>
  </si>
  <si>
    <t>36</t>
  </si>
  <si>
    <t>37</t>
  </si>
  <si>
    <t>Trajnime, workshopoe per stafin</t>
  </si>
  <si>
    <t>25</t>
  </si>
  <si>
    <t>26</t>
  </si>
  <si>
    <t>Ngjarje Advokacie</t>
  </si>
  <si>
    <t>97701</t>
  </si>
  <si>
    <t>Jo-projekte (001-77-04120)</t>
  </si>
  <si>
    <t>97701AA - Marreveshjet e ndaluara , abuzimi me poziten dominuese dhe perqendrime</t>
  </si>
  <si>
    <t>Realizimi I procedurave investigative në tregjet përkatese deri në hartimin e raportit përfundimtar dhe marrjes së vendimit nga komisioni I konkurrencës</t>
  </si>
  <si>
    <t>Numer Vendime/Raporte/akte nenligjore etj</t>
  </si>
  <si>
    <t>135</t>
  </si>
  <si>
    <t>130</t>
  </si>
  <si>
    <t>112102528</t>
  </si>
  <si>
    <t>114250000</t>
  </si>
  <si>
    <t>830389.1</t>
  </si>
  <si>
    <t>846296.3</t>
  </si>
  <si>
    <t>878846.15</t>
  </si>
  <si>
    <t>0.0192</t>
  </si>
  <si>
    <t>0.0385</t>
  </si>
  <si>
    <t>18AC5</t>
  </si>
  <si>
    <t>18AC501 - Pajisje informatike dhe zyre</t>
  </si>
  <si>
    <t>Blerje pajisje informatike përmirësimi I cilësisë së punës</t>
  </si>
  <si>
    <t>Copë</t>
  </si>
  <si>
    <t>71428.57</t>
  </si>
  <si>
    <t>714285.71</t>
  </si>
  <si>
    <t>-0.9</t>
  </si>
  <si>
    <t>Këshilli Kombëtar i Kontabilitetit</t>
  </si>
  <si>
    <t>82</t>
  </si>
  <si>
    <t>Planifikimi, Menaxhimi dhe Administrimi, konsiston ne planifikimin dhe menaxhimin e burimeve financiare, njerëzore dhe materiale për të realizuar detyrat funksionale të Këshillit Kombëtar të Kontabilitetit, në përputhje me Ligjin Nr. 9228 datë 29.04.2004, "Për Kontabilitetin dhe Pasqyrat Financiare" si dhe për të plotësuar misionin që ka ky institucion "Hartimi i një seti standardesh kombëtare të kontabilitetit me cilësi të lartë, të kuptueshme, të detyrueshme për zbatim për shoqëritë pa përgjegjësi publike, si dhe përkthimi në gjuhën shqipe, pa ndryshime nga teksti origjinal, i SNK/SNFR për t'i bërë ato detyrimisht të zbatueshme nga shoqëritë me përgjegjësi publike që veprojnë në territorin e Republikës së Shqipërisë".</t>
  </si>
  <si>
    <t>Politika që ndjek KKK, pra përsosja e vazhdueshme e raportimit financiar të njësive ekonomike në Republikën  e Shqipërisë, ka për qëllim  të rrisë besimin e investitorëvë të ndryshëm ,vendas e të huaj, me synim nxitjen e mëtejshme të investimeve në vend dhe hapjen e tregjeve të kapitaleve.</t>
  </si>
  <si>
    <t>Standartet Kombetare te Kontabilitetit</t>
  </si>
  <si>
    <t>Gjinia femerore</t>
  </si>
  <si>
    <t>Gjinia mashkullore</t>
  </si>
  <si>
    <t>Numri standardeve kombetare  te zbatuara/perafruara ne legjislacionin tone</t>
  </si>
  <si>
    <t>Numri standardeve nderkombetare te zbatuara/perafruara ne legjislacionin tone</t>
  </si>
  <si>
    <t>Fuqizimi i funksionit menaxhues, në funksion të implementimit të sukseshëm të programit, konform kërkesave të kuadrit ligjor në fuqi.</t>
  </si>
  <si>
    <t>Permiresimi i kushteve te punes per punonjesit.</t>
  </si>
  <si>
    <t>Numri i subjekteve te cilat do te inspektohen/auditohen ne zbatim te standardeve kombetare</t>
  </si>
  <si>
    <t>108</t>
  </si>
  <si>
    <t>120</t>
  </si>
  <si>
    <t>Numri i subjekteve te cilat do te inspektohen/auditohen ne zbatim te standardeve nderkombetare</t>
  </si>
  <si>
    <t>98201</t>
  </si>
  <si>
    <t>Jo-projekte (001-82-01110)</t>
  </si>
  <si>
    <t>98201AA - Seti i Standardeve Kombëtare të Kontabilitetit (ekzistuese/të reja/të amenduara)</t>
  </si>
  <si>
    <t>Sipas Ligjit nr 25/2018 datë 10.05.2018 "Për kontabilitetin dhe pasqyrat financiare", neni 24, KKK ka për detyrë të hartojë SKK-të në përputhje me kërkesat e këtij ligji dhe në koherencë me SNRF-të.</t>
  </si>
  <si>
    <t>numer/cope</t>
  </si>
  <si>
    <t>17566800</t>
  </si>
  <si>
    <t>17550000</t>
  </si>
  <si>
    <t>18550000</t>
  </si>
  <si>
    <t>19550000</t>
  </si>
  <si>
    <t>-0.001</t>
  </si>
  <si>
    <t>0.057</t>
  </si>
  <si>
    <t>0.0539</t>
  </si>
  <si>
    <t>18AC8</t>
  </si>
  <si>
    <t>M820001 - pajisje zyre te blera</t>
  </si>
  <si>
    <t>/cope</t>
  </si>
  <si>
    <t>Komisioneri per Mbrojtjen nga Diskriminimi</t>
  </si>
  <si>
    <t>Fuqizimi i kapaciteteve të nevojshme për mirëfunksionimin e Zyrës së Komisionerit për Mbrojtjen nga Diskriminimi; përafrimi i legjislacionit në fushën e zbatimit të parimit të barazisë dhe mosdiskriminimit me legjislacionin e Bashkimit Europian; sigurimi i zbatimit të legjislacionit ekzistues dhe zbatimi i strategjive për realizimin e këtij synimi; vendosja e marrdhenjeve dhe hartimi marreveshjeve të bashkëpunimit me të gjithë aktorët që ndikojnë në zbatimin e kërkesave ligjore në fushën e zbatimit të parimit të barazisë; nxitja dhe ndërgjegjësimi i komuniteteve që kanë interes të drejtpërdrejtë si dhe të gjithe shoqërisë mbi mundësitë e zbatimit të parimit të mësipërm, për të garantuar maksimalisht parimin e barazisë dhe mosdiskrimimit.</t>
  </si>
  <si>
    <t>Sigurimi i të  drejtës së çdo personi për  barazi përpara ligjit dhe mbrojtje të barabartë nga ligji, barazi të shanseve dhe mundësive për të ushtruar të drejtat, për të gëzuar liritë dhe për të marrë pjesë në jetën publike, mbrojtje efektive nga diskriminimi dhe nga çdo formë sjellje që nxit diskriminimin.</t>
  </si>
  <si>
    <t>Raste të suksesshme diskriminimi ndaj totalit të cështjeve të gjykuara (numri i vendimeve te konfirmuara nga gjykata me forme prere dhe vendime diskriminimi dhe demshperblim, ne raport me numrin total te çeshtjeve gjyqesore)</t>
  </si>
  <si>
    <t>Evidentimi në kohë dhe trajtimi me efektivitet i cështjeve të diskriminimit dhe rrijtja e ndërgjegjësimit të qytetarëve, institucioneve dhe organizatave me interesa legjitime, në Shqipëri, lidhur me mbrojtjen nga dsikriminimi dhe rolin e KMD-së dhe bashkëpunimit me aktorë të ndryshëm.</t>
  </si>
  <si>
    <t>Cështje të iniciuara nga KMD</t>
  </si>
  <si>
    <t>Ankesa drejtuar KMD</t>
  </si>
  <si>
    <t>76%</t>
  </si>
  <si>
    <t>Ankesa ndaj sektorit privat</t>
  </si>
  <si>
    <t>Vendime diskriminimi të zbatuara nga subjektet të cilave u drejtohen</t>
  </si>
  <si>
    <t>43%</t>
  </si>
  <si>
    <t>Cështje të përfaqësuara me efektivitet në gjykatë (numri i vendimeve te konfirmuara nga gjykata me forme prere dhe vendime diskriminimi dhe demshperblim, ne raport me numrin total te çeshtjeve gjyqesore)</t>
  </si>
  <si>
    <t>Vendime mospranimi të ankesës</t>
  </si>
  <si>
    <t>18%</t>
  </si>
  <si>
    <t>Informacione të referuara nga organizata me interesa legjitime, institucione etj.</t>
  </si>
  <si>
    <t>Rritja e numrit të ankesave.</t>
  </si>
  <si>
    <t>% e grave ne poste drejtuese te institucionit ndaj totalit te posteve drejtuese.</t>
  </si>
  <si>
    <t>86%</t>
  </si>
  <si>
    <t>99101</t>
  </si>
  <si>
    <t>Jo-projekte (001-91-01110)</t>
  </si>
  <si>
    <t>99101AA - Pritje, inspektime, prapësime, shpjegime dhe mendime me shkrim përpara gjykatës dhe procedurat e ekzekutimit te vendimeve te KMD</t>
  </si>
  <si>
    <t>Procedurat administrative: hetime dhe inspektime, seanca dëgjimore, komunikime shkresore, vendimmarrje dhe përfaqësimi në procese gjyqësore, përfshirë hartimin e dokumentacionit, përcjelljen e akteve dhe ndjekjen e seancave, si dhe procedurat për ekzekutimin e titujve ekzekutiv, vendimeve te KMD.</t>
  </si>
  <si>
    <t>Numër</t>
  </si>
  <si>
    <t>340</t>
  </si>
  <si>
    <t>65400000</t>
  </si>
  <si>
    <t>67850000</t>
  </si>
  <si>
    <t>68850000</t>
  </si>
  <si>
    <t>69850000</t>
  </si>
  <si>
    <t>192352.94</t>
  </si>
  <si>
    <t>199558.82</t>
  </si>
  <si>
    <t>202500</t>
  </si>
  <si>
    <t>205441.18</t>
  </si>
  <si>
    <t>0.0375</t>
  </si>
  <si>
    <t>99101AB - Qytetarë të ndërgjegjësuar dhe punonjës të sektorit publik dhe privat, të trajnuar</t>
  </si>
  <si>
    <t>Qytetar dhe punonjës, të sektorit publik dhe privat, të informuar dhe të trajnuar në lidhje me mbrojtjen nga diskriminimi, rolin e KMD-së dhe Barazinë Gjinore.</t>
  </si>
  <si>
    <t>3250</t>
  </si>
  <si>
    <t>1538.46</t>
  </si>
  <si>
    <t>18AD3</t>
  </si>
  <si>
    <t>M910004 - Blerje pajisje kompjuterike (informatike)</t>
  </si>
  <si>
    <t>Blerje pajisje kompjuterike per mirefunksionimin e institiucionit</t>
  </si>
  <si>
    <t>nr kompjuterash</t>
  </si>
  <si>
    <t>915000</t>
  </si>
  <si>
    <t>152500</t>
  </si>
  <si>
    <t>-0.3443</t>
  </si>
  <si>
    <t>M910003 - Blerje pajisje zyrash</t>
  </si>
  <si>
    <t>Pajisja e zyrave te KMD me qellim permbushjen e nevojave te stafit per mirefunksionimin</t>
  </si>
  <si>
    <t>nr pajisje zyre</t>
  </si>
  <si>
    <t>17000</t>
  </si>
  <si>
    <t>3.7059</t>
  </si>
  <si>
    <t>Prokuroria e Përgjithshme</t>
  </si>
  <si>
    <t>28</t>
  </si>
  <si>
    <t>Rritja, forcimi dhe zhvillimi i kapaciteteve menaxhuese per nje planifikim, menaxhim dhe administrim te politikave dhe strategjive ne fushen e drejtesise si dhe menaxhim me efektivitet te fondeve buxhetore.
Arritja e objektivave të parashikuara, realizimi i treguesve të përcaktuar të cilët do cojnë në përmirësimin e infrastrukturës të të gjithë sistemit të prokurorisë, me qellim sjelljen e tyre në parametrat dhe cilësinë e performancës së ngjashme  me vendet e Bashkimit Europian.</t>
  </si>
  <si>
    <t>Permiresimi i struktures funksionale per nje menaxhim sa me efektiv te burimeve njerezore per te krijuar nje staf permament dhe sa me qendrueshem.</t>
  </si>
  <si>
    <t>Dosje te trajtuara kundrejt totalit</t>
  </si>
  <si>
    <t>Numer dosjesh te shqyrtuara</t>
  </si>
  <si>
    <t>44421</t>
  </si>
  <si>
    <t>44431</t>
  </si>
  <si>
    <t>44438</t>
  </si>
  <si>
    <t>44442</t>
  </si>
  <si>
    <t>92801</t>
  </si>
  <si>
    <t>Jo-projekte (001-28-01110)</t>
  </si>
  <si>
    <t>92801AA - Dosje te perfunduara</t>
  </si>
  <si>
    <t>Dosje te shqyrtuara te praktikave gjyqesore</t>
  </si>
  <si>
    <t>numer dosjesh</t>
  </si>
  <si>
    <t>44241</t>
  </si>
  <si>
    <t>44248</t>
  </si>
  <si>
    <t>44437</t>
  </si>
  <si>
    <t>3161110000</t>
  </si>
  <si>
    <t>3192800000</t>
  </si>
  <si>
    <t>3193800000</t>
  </si>
  <si>
    <t>3194800000</t>
  </si>
  <si>
    <t>71452.05</t>
  </si>
  <si>
    <t>72156.93</t>
  </si>
  <si>
    <t>71872.54</t>
  </si>
  <si>
    <t>71886.95</t>
  </si>
  <si>
    <t>0.0002</t>
  </si>
  <si>
    <t>0.0043</t>
  </si>
  <si>
    <t>0.0001</t>
  </si>
  <si>
    <t>0.01</t>
  </si>
  <si>
    <t>0.0003</t>
  </si>
  <si>
    <t>0.0099</t>
  </si>
  <si>
    <t>18AF5</t>
  </si>
  <si>
    <t>Orendi Paisje, mjete</t>
  </si>
  <si>
    <t>M280019 - Pajisje elektronike</t>
  </si>
  <si>
    <t>Blerje paisje kompjuterike</t>
  </si>
  <si>
    <t>123</t>
  </si>
  <si>
    <t>192</t>
  </si>
  <si>
    <t>165</t>
  </si>
  <si>
    <t>309</t>
  </si>
  <si>
    <t>35470837</t>
  </si>
  <si>
    <t>48100000</t>
  </si>
  <si>
    <t>39285000</t>
  </si>
  <si>
    <t>31073000</t>
  </si>
  <si>
    <t>288380.79</t>
  </si>
  <si>
    <t>250520.83</t>
  </si>
  <si>
    <t>238090.91</t>
  </si>
  <si>
    <t>100559.87</t>
  </si>
  <si>
    <t>0.561</t>
  </si>
  <si>
    <t>-0.1406</t>
  </si>
  <si>
    <t>0.8727</t>
  </si>
  <si>
    <t>0.356</t>
  </si>
  <si>
    <t>-0.1833</t>
  </si>
  <si>
    <t>-0.209</t>
  </si>
  <si>
    <t>-0.1313</t>
  </si>
  <si>
    <t>-0.0496</t>
  </si>
  <si>
    <t>-0.5776</t>
  </si>
  <si>
    <t>18AF502 - Blerje paisje zyre</t>
  </si>
  <si>
    <t>Paisje zyre e te tjera  te blera</t>
  </si>
  <si>
    <t>5325477</t>
  </si>
  <si>
    <t>5950000</t>
  </si>
  <si>
    <t>3200000</t>
  </si>
  <si>
    <t>1200000</t>
  </si>
  <si>
    <t>177515.9</t>
  </si>
  <si>
    <t>119000</t>
  </si>
  <si>
    <t>106666.67</t>
  </si>
  <si>
    <t>0.1173</t>
  </si>
  <si>
    <t>-0.4622</t>
  </si>
  <si>
    <t>-0.625</t>
  </si>
  <si>
    <t>-0.3296</t>
  </si>
  <si>
    <t>-0.1036</t>
  </si>
  <si>
    <t>M280025 - Orendi zyre</t>
  </si>
  <si>
    <t>Orendi zyre te blera</t>
  </si>
  <si>
    <t>cope ( sete )</t>
  </si>
  <si>
    <t>163</t>
  </si>
  <si>
    <t>2510000</t>
  </si>
  <si>
    <t>9862640</t>
  </si>
  <si>
    <t>6200000</t>
  </si>
  <si>
    <t>125500</t>
  </si>
  <si>
    <t>60506.99</t>
  </si>
  <si>
    <t>124000</t>
  </si>
  <si>
    <t>7.15</t>
  </si>
  <si>
    <t>-0.6933</t>
  </si>
  <si>
    <t>-0.8</t>
  </si>
  <si>
    <t>2.9293</t>
  </si>
  <si>
    <t>-0.3714</t>
  </si>
  <si>
    <t>-0.8065</t>
  </si>
  <si>
    <t>-0.5179</t>
  </si>
  <si>
    <t>1.0494</t>
  </si>
  <si>
    <t>-0.0323</t>
  </si>
  <si>
    <t>M280018 - Kondicionere</t>
  </si>
  <si>
    <t>Kondicionere te blere</t>
  </si>
  <si>
    <t>2794000</t>
  </si>
  <si>
    <t>610000</t>
  </si>
  <si>
    <t>232833.33</t>
  </si>
  <si>
    <t>55454.55</t>
  </si>
  <si>
    <t>-0.0833</t>
  </si>
  <si>
    <t>-0.7817</t>
  </si>
  <si>
    <t>-0.7618</t>
  </si>
  <si>
    <t>M280038 - Paisje te tjera teknike</t>
  </si>
  <si>
    <t>Paisje kundra zjarrit te blera</t>
  </si>
  <si>
    <t>493265</t>
  </si>
  <si>
    <t>1681000</t>
  </si>
  <si>
    <t>2.4079</t>
  </si>
  <si>
    <t>18AF6</t>
  </si>
  <si>
    <t>Mjete levizese</t>
  </si>
  <si>
    <t>M280015 - Autovetura</t>
  </si>
  <si>
    <t>Autovetura te blera</t>
  </si>
  <si>
    <t>18AF8</t>
  </si>
  <si>
    <t>Sisteme Sigurie</t>
  </si>
  <si>
    <t>M280037 - Kamera e sistemi i hyrjes me karta</t>
  </si>
  <si>
    <t>Sistemi hyrjes me karta e Kamera te blera</t>
  </si>
  <si>
    <t>nr.prokurorish</t>
  </si>
  <si>
    <t>8913800</t>
  </si>
  <si>
    <t>820000</t>
  </si>
  <si>
    <t>4456900</t>
  </si>
  <si>
    <t>-0.908</t>
  </si>
  <si>
    <t>-0.816</t>
  </si>
  <si>
    <t>18AF9</t>
  </si>
  <si>
    <t>RIKONSTRUKSION</t>
  </si>
  <si>
    <t>M280001 - Rikonstruksion i pjesshem godine</t>
  </si>
  <si>
    <t>Rikonstruksion I pjesshem godine</t>
  </si>
  <si>
    <t>nr prokurorish</t>
  </si>
  <si>
    <t>9135000</t>
  </si>
  <si>
    <t>66315000</t>
  </si>
  <si>
    <t>1522500</t>
  </si>
  <si>
    <t>33157500</t>
  </si>
  <si>
    <t>6.2594</t>
  </si>
  <si>
    <t>-0.9819</t>
  </si>
  <si>
    <t>20.7783</t>
  </si>
  <si>
    <t>-0.9638</t>
  </si>
  <si>
    <t>22AE9</t>
  </si>
  <si>
    <t>Ndertime</t>
  </si>
  <si>
    <t>22AE901 - Ndertim godine e re</t>
  </si>
  <si>
    <t>Ndertim godine e re</t>
  </si>
  <si>
    <t>42341360</t>
  </si>
  <si>
    <t>73327000</t>
  </si>
  <si>
    <t>21170680</t>
  </si>
  <si>
    <t>22AE902 - Projekte</t>
  </si>
  <si>
    <t>22000000</t>
  </si>
  <si>
    <t>750000</t>
  </si>
  <si>
    <t>2.3333</t>
  </si>
  <si>
    <t>3.4</t>
  </si>
  <si>
    <t>1.2222</t>
  </si>
  <si>
    <t>2.3</t>
  </si>
  <si>
    <t>Gjykata Kushtetuese</t>
  </si>
  <si>
    <t>Veprimtaria gjyqësore kushtetuese</t>
  </si>
  <si>
    <t>Realizimi i veprimtarise gjyqsore kushtetuese per garantimin e respektimit te Kushtetutës dhe interpretimit përfundimtar të saj, zgjidhja e mosmarrëveshjeve kushtetuese, në lidhje me ndarjen e pushteteve, ankesat e individëve, lidhur  me cënimin e të drejtave kushtetuese, etj. nepermjet nje proçesi te drejte ligjor dhe transparent</t>
  </si>
  <si>
    <t>Garantimi i respektimit te Kushtetutës dhe interpretimit përfundimtar të saj. Gjykata Kushtetuese si nje organ kushtetues i pavarur kontribuon per forcimin e shtetit te se drejtes, nepermjet vendimmarrjes per ndertimin e nje shteti te lire, demokratik e paqedashes, duke garantuar respektimin e te drejtave kushtetuese te çdo shtetasi, zgjidhjen e mosmarrëveshjeve kushtetuese, ne konfliktin e kompetencave ndermjet pushteteve, pajtueshmërinë e marrëveshjeve ndërkombëtare me Kushtetutën, pajtueshmërinë e akteve normative të organeve qëndrore dhe vendore me Kushtetutën dhe me marrëveshjet ndërkombëtare, kushtetueshmërinë e partive, organizatave të tjera politike, si dhe të veprimtarisë së tyre etj.</t>
  </si>
  <si>
    <t>Vendimmarrje gjyqesore e drejte, transparente e dhene brenda afateve ligjore.</t>
  </si>
  <si>
    <t>Fuqizimi i funksionit menaxhues për implementimin e sukseshëm të programit, konform kërkesave të kuadrit ligjor në fuqi per shqyrtimin e kërkesave dhe dhenien e vendimeve  gjyqesore te drejta, transparente e në afatet ligjore</t>
  </si>
  <si>
    <t>Raporti i numrit te vendimeve me numrin e kerkesave te paraqitura per gjykim</t>
  </si>
  <si>
    <t>Raporti i numrit te vendimeve te dhena, brenda afatit ligjor me numrin e vendimeve gjithsej</t>
  </si>
  <si>
    <t>93001</t>
  </si>
  <si>
    <t>Jo-projekte (001-30-03320)</t>
  </si>
  <si>
    <t>93001AA - Vendime të marra</t>
  </si>
  <si>
    <t>Realizimi i proçeseve gjyqsore, te drejta dhe te hapura ne mbrojtje te kushtetutes dhe lirive e te drejtave themelore te njeriut.</t>
  </si>
  <si>
    <t>450</t>
  </si>
  <si>
    <t>425</t>
  </si>
  <si>
    <t>227645000</t>
  </si>
  <si>
    <t>183500000</t>
  </si>
  <si>
    <t>505877.78</t>
  </si>
  <si>
    <t>458750</t>
  </si>
  <si>
    <t>431764.71</t>
  </si>
  <si>
    <t>407777.78</t>
  </si>
  <si>
    <t>-0.1111</t>
  </si>
  <si>
    <t>0.0625</t>
  </si>
  <si>
    <t>0.0588</t>
  </si>
  <si>
    <t>-0.1939</t>
  </si>
  <si>
    <t>-0.0932</t>
  </si>
  <si>
    <t>-0.0588</t>
  </si>
  <si>
    <t>93001AB - Ndertim i kapaciteteve profesionale vendimmarrese dhe keshilluese</t>
  </si>
  <si>
    <t>Rritja e shkalles se kualifikimit profesional te kapaciteteve vendimmarrese dhe keshilluese</t>
  </si>
  <si>
    <t>Numer punonjesish</t>
  </si>
  <si>
    <t>43500000</t>
  </si>
  <si>
    <t>44500000</t>
  </si>
  <si>
    <t>45500000</t>
  </si>
  <si>
    <t>639705.88</t>
  </si>
  <si>
    <t>654411.76</t>
  </si>
  <si>
    <t>669117.65</t>
  </si>
  <si>
    <t>0.023</t>
  </si>
  <si>
    <t>0.0225</t>
  </si>
  <si>
    <t>18AG0</t>
  </si>
  <si>
    <t>Orendi/Pajisje/Mjete</t>
  </si>
  <si>
    <t>M300004 - Pajisje per zyre</t>
  </si>
  <si>
    <t>Kompletimi i ambienteve te punes me  mjetet pajisjet e nevojshme te punes</t>
  </si>
  <si>
    <t>1900000</t>
  </si>
  <si>
    <t>950000</t>
  </si>
  <si>
    <t>-0.4737</t>
  </si>
  <si>
    <t>18AG003 - Blerje pajisjesh informatike</t>
  </si>
  <si>
    <t>Blerje pajisjesh informatike</t>
  </si>
  <si>
    <t>4200000</t>
  </si>
  <si>
    <t>168000</t>
  </si>
  <si>
    <t>-0.4048</t>
  </si>
  <si>
    <t>18AG1</t>
  </si>
  <si>
    <t>Biblioteke/Libra</t>
  </si>
  <si>
    <t>M300003 - Biblioteke e pasuruar</t>
  </si>
  <si>
    <t>Shtimi i fondit te librave profesionale te bibliotekes se gjykates me tituj te rinj te botimeve profesionale te jurisprudences kushtetuese</t>
  </si>
  <si>
    <t>numer/cope/libra dhe tituj</t>
  </si>
  <si>
    <t>18800000</t>
  </si>
  <si>
    <t>626666.67</t>
  </si>
  <si>
    <t>20000</t>
  </si>
  <si>
    <t>-0.9734</t>
  </si>
  <si>
    <t>-0.9681</t>
  </si>
  <si>
    <t>Keshilli i Larte i Prokurorise</t>
  </si>
  <si>
    <t>Veprimtaria e KLP</t>
  </si>
  <si>
    <t>Funksionimi mbi bazen e standarteve me te mira te vendeve te BE-se, i aktivitetit te Keshillit te Larte te Prokurorise , si dhe planifikimi dhe administrimi me eficence i fondeve buxhetore ,me qellim arritjen e objektivave te caktuara nga KLP.</t>
  </si>
  <si>
    <t>Miratimi I akteve nenligjore ne zbatim te ligjeve, miratim I akteve per rregullimin e procedurave te brendshme , emerim dhe shkarkim i prokuroreve, miratim I rregullave per funksionimin e KLP-se,etj.</t>
  </si>
  <si>
    <t>DOSJE TE VLERESUARA</t>
  </si>
  <si>
    <t>% e grave ne poste drejtuese te institucionit ndaj totalit te posteve drejtuese</t>
  </si>
  <si>
    <t>Numri i rasteve te diskriminimit me baze gjinore ne institucionit te trajtuar</t>
  </si>
  <si>
    <t>% e projekteve te investimeve publike qe perfshijne prespektiven gjinore.</t>
  </si>
  <si>
    <t>Keshilli i Larte i Prokurorise do te garantoje pavaresine e aktivitetit te tij, si dhe permiresimin e veprimtarise se prokurorise nepermjet vendimarrjes.</t>
  </si>
  <si>
    <t>Akte nenligjore te miratuara nga KLP kundrejt vendimeve te marra</t>
  </si>
  <si>
    <t>Magjistrate te vleresuar kundrejt totalit te tyre</t>
  </si>
  <si>
    <t>Numri i magjistrateve te emeruar,transferuar, kundrejt totalit te tyre</t>
  </si>
  <si>
    <t>93501</t>
  </si>
  <si>
    <t>Jo-projekte (001-35-01110)</t>
  </si>
  <si>
    <t>93501AA - Vendime te marra nga Keshilli</t>
  </si>
  <si>
    <t>Miratimi i akteve nenligjore ne zbatim te ligjeve, miratim i akteve per rregullimin e procedurave te brendshme, emerim dhe shkarkim i prokuroreve, miratim i rregullave per funksionimin e KLP-se etj.</t>
  </si>
  <si>
    <t>nr vendimesh</t>
  </si>
  <si>
    <t>300</t>
  </si>
  <si>
    <t>206993732</t>
  </si>
  <si>
    <t>206583000</t>
  </si>
  <si>
    <t>207583000</t>
  </si>
  <si>
    <t>208583000</t>
  </si>
  <si>
    <t>1034968.66</t>
  </si>
  <si>
    <t>1032915</t>
  </si>
  <si>
    <t>1037915</t>
  </si>
  <si>
    <t>695276.67</t>
  </si>
  <si>
    <t>-0.002</t>
  </si>
  <si>
    <t>0.0048</t>
  </si>
  <si>
    <t>-0.3301</t>
  </si>
  <si>
    <t>18CK9</t>
  </si>
  <si>
    <t>18CK901 - Pajisje informatike te blera</t>
  </si>
  <si>
    <t>Pajisje informatike( kompjuter,printer,skaner,sistem monitorimi video,sist.audio konference,skaner sigurie ,sist. hyrje-dalje biometrie, etj)</t>
  </si>
  <si>
    <t>333333.33</t>
  </si>
  <si>
    <t>-0.9333</t>
  </si>
  <si>
    <t>Prokuroria e Posaçme Kundër Korrupsionit dhe Krimit të Organizuar</t>
  </si>
  <si>
    <t>Veprimtaria e SPAK</t>
  </si>
  <si>
    <t>03390</t>
  </si>
  <si>
    <t>Garantimi i respektimit te Kushtetutës, forcimit të shtetit të së drejtës, nepermjet vënies para drejtësisë të çdo vepre penale të korrupsionit dhe krimit të organizuar në mënyrë sa më efikase dhe të pavarur nga çdo ndikim i paligjshëm.</t>
  </si>
  <si>
    <t>Rritja e nivelit të shërbimit të ofruar nëpërmjet një sistemi funksional, efikas, të mirëadministruar dhe që funksionon në shkallën më të lartë të integritetit.</t>
  </si>
  <si>
    <t>90%</t>
  </si>
  <si>
    <t>"Rritja e efektivitetit të hetimit mbi pastrimin e produkteve dhe aseteve kriminale, mbi krimin financiar në përgjithësi dhe vënia përpara përgjegjësisë penale e kujtdo që shkel ligjin. "</t>
  </si>
  <si>
    <t>Raporti midis numrit të çështjeve të përfunduara kundrejt atyre të regjistruara.</t>
  </si>
  <si>
    <t>Raporti midis numrit të çështjeve të dërguara për gjykim kundrejt atyre të përfunduara.</t>
  </si>
  <si>
    <t>45%</t>
  </si>
  <si>
    <t>Raporti midis numrit të personave të gjykuar kundrejt atyre të regjistruar.</t>
  </si>
  <si>
    <t>46%</t>
  </si>
  <si>
    <t>94101</t>
  </si>
  <si>
    <t>Jo-projekte (001-41-03390)</t>
  </si>
  <si>
    <t>94101AB - Dosje te perfunduara</t>
  </si>
  <si>
    <t>Dosje te perfunduara</t>
  </si>
  <si>
    <t>1263913000</t>
  </si>
  <si>
    <t>1359613000</t>
  </si>
  <si>
    <t>1360613000</t>
  </si>
  <si>
    <t>1361613000</t>
  </si>
  <si>
    <t>5745059.09</t>
  </si>
  <si>
    <t>5665054.17</t>
  </si>
  <si>
    <t>5669220.83</t>
  </si>
  <si>
    <t>5673387.5</t>
  </si>
  <si>
    <t>0.0757</t>
  </si>
  <si>
    <t>-0.0139</t>
  </si>
  <si>
    <t>19AA6</t>
  </si>
  <si>
    <t>Blerje pajisje Administrative</t>
  </si>
  <si>
    <t>19AA603 - Blerje pajisje te tjera zyre</t>
  </si>
  <si>
    <t>Blerje pajisje te tjera zyre</t>
  </si>
  <si>
    <t>Nr</t>
  </si>
  <si>
    <t>650</t>
  </si>
  <si>
    <t>127409000</t>
  </si>
  <si>
    <t>21745012</t>
  </si>
  <si>
    <t>318522.5</t>
  </si>
  <si>
    <t>217450.12</t>
  </si>
  <si>
    <t>-0.75</t>
  </si>
  <si>
    <t>-0.8293</t>
  </si>
  <si>
    <t>0.8395</t>
  </si>
  <si>
    <t>-0.3173</t>
  </si>
  <si>
    <t>19AA604 - Blerje Autovetura</t>
  </si>
  <si>
    <t>Blerje Autovetura</t>
  </si>
  <si>
    <t>nr</t>
  </si>
  <si>
    <t>19AA605 - Blerje paisje elektronike</t>
  </si>
  <si>
    <t>Blerje paisje elektronike</t>
  </si>
  <si>
    <t>210</t>
  </si>
  <si>
    <t>291</t>
  </si>
  <si>
    <t>173248670</t>
  </si>
  <si>
    <t>50577000</t>
  </si>
  <si>
    <t>140000000</t>
  </si>
  <si>
    <t>90165442</t>
  </si>
  <si>
    <t>824993.67</t>
  </si>
  <si>
    <t>173804.12</t>
  </si>
  <si>
    <t>901654.42</t>
  </si>
  <si>
    <t>0.3857</t>
  </si>
  <si>
    <t>-0.6564</t>
  </si>
  <si>
    <t>-0.7081</t>
  </si>
  <si>
    <t>1.7681</t>
  </si>
  <si>
    <t>-0.356</t>
  </si>
  <si>
    <t>-0.7893</t>
  </si>
  <si>
    <t>7.055</t>
  </si>
  <si>
    <t>23AC3</t>
  </si>
  <si>
    <t xml:space="preserve">Rikonstruksione godinash dhe ndertim ure komunikimi midis dy godinave </t>
  </si>
  <si>
    <t>23AC302 - Punime rikonstruksioni Godina e Re dhe Punime ndertimi ure komunikimi midis dy godinave</t>
  </si>
  <si>
    <t>250578730</t>
  </si>
  <si>
    <t>208658000</t>
  </si>
  <si>
    <t>125289365</t>
  </si>
  <si>
    <t>-0.1673</t>
  </si>
  <si>
    <t>0.6654</t>
  </si>
  <si>
    <t>23AC304 - Supervizim</t>
  </si>
  <si>
    <t>1920000</t>
  </si>
  <si>
    <t>2760000</t>
  </si>
  <si>
    <t>960000</t>
  </si>
  <si>
    <t>0.4375</t>
  </si>
  <si>
    <t>1.875</t>
  </si>
  <si>
    <t>23AC305 - Kolaudim</t>
  </si>
  <si>
    <t>204000</t>
  </si>
  <si>
    <t>596000</t>
  </si>
  <si>
    <t>102000</t>
  </si>
  <si>
    <t>4.8431</t>
  </si>
  <si>
    <t>Sisteme dhe Infrastrukture TIK</t>
  </si>
  <si>
    <t xml:space="preserve">Kosto per sisteme dhe infrastrukture TIK </t>
  </si>
  <si>
    <t>58254988</t>
  </si>
  <si>
    <t>49834558</t>
  </si>
  <si>
    <t>5825498.8</t>
  </si>
  <si>
    <t>4983455.8</t>
  </si>
  <si>
    <t>-0.1445</t>
  </si>
  <si>
    <t>Shkolla e Magjistratures</t>
  </si>
  <si>
    <t>Veprimtaria Arsimore</t>
  </si>
  <si>
    <t>09820</t>
  </si>
  <si>
    <t>Fusha e veprimit të këtij programi konsiston në planifikimin, menaxhimin dhe administrimin me efikasitet të fondeve buxhetore me qëllim realizimin e objektivave kryesore të tij, në lidhje me procesin e formimit fillestar dhe të vazhduar të magjistratëve, avokatë shteti, keshilltar/ndihmës ligjor, kancelar, si dhe në drejtim të punës kërkimore shkencore dhe botimeve.</t>
  </si>
  <si>
    <t>Konsolidimi i formimit profesional te magjistrateve , nëpërmjet rritjes profesionale të personelit të gjykatave dhe prokurorive në përputhje me standartet evropiane.</t>
  </si>
  <si>
    <t>% e nr. te kandidateve per magjistrate , avokate shteti, ndihmesa ligjore dhe kancelare te rekrutuar</t>
  </si>
  <si>
    <t>% e nr te botimeve</t>
  </si>
  <si>
    <t>Realizimi i procesit te  Rekrutimit dhe mesimdhenies se kandidateve per magjistrate,avokate shteti/ndihmes e keshilltare ligjor si dhe kancelareve.</t>
  </si>
  <si>
    <t>% e Kurikulave  të përmiresuara</t>
  </si>
  <si>
    <t>% e nr te kandidateve per magjistrate  me vleresim shkelqyer</t>
  </si>
  <si>
    <t>% e personelit femra te rekrutuar rishtazi</t>
  </si>
  <si>
    <t>% e personelit  meshkuj te rekrutuar rishtazi</t>
  </si>
  <si>
    <t>95501</t>
  </si>
  <si>
    <t>Jo-projekte (001-55-09820)</t>
  </si>
  <si>
    <t>95501AA - Student qe ndjekin ciklet e programeve mesimor</t>
  </si>
  <si>
    <t>Student qe ndjekin ciklin e programit mesimor</t>
  </si>
  <si>
    <t>Nr. kandidatësh</t>
  </si>
  <si>
    <t>296</t>
  </si>
  <si>
    <t>294</t>
  </si>
  <si>
    <t>302</t>
  </si>
  <si>
    <t>436406800</t>
  </si>
  <si>
    <t>432425000</t>
  </si>
  <si>
    <t>440744000</t>
  </si>
  <si>
    <t>444063000</t>
  </si>
  <si>
    <t>1474347.3</t>
  </si>
  <si>
    <t>1470833.33</t>
  </si>
  <si>
    <t>1469146.67</t>
  </si>
  <si>
    <t>1470407.28</t>
  </si>
  <si>
    <t>-0.0068</t>
  </si>
  <si>
    <t>0.0204</t>
  </si>
  <si>
    <t>0.0067</t>
  </si>
  <si>
    <t>-0.0091</t>
  </si>
  <si>
    <t>0.0075</t>
  </si>
  <si>
    <t>-0.0024</t>
  </si>
  <si>
    <t>-0.0011</t>
  </si>
  <si>
    <t>0.0009</t>
  </si>
  <si>
    <t>18AI5</t>
  </si>
  <si>
    <t>Blerje paisje</t>
  </si>
  <si>
    <t>M550001 - Pajisje elektronike te blera</t>
  </si>
  <si>
    <t>4900000</t>
  </si>
  <si>
    <t>10728000</t>
  </si>
  <si>
    <t>2450000</t>
  </si>
  <si>
    <t>825230.77</t>
  </si>
  <si>
    <t>5.5</t>
  </si>
  <si>
    <t>-0.8462</t>
  </si>
  <si>
    <t>1.1894</t>
  </si>
  <si>
    <t>-0.5433</t>
  </si>
  <si>
    <t>-0.6632</t>
  </si>
  <si>
    <t>1.9689</t>
  </si>
  <si>
    <t>M550003 - Orendi te blera</t>
  </si>
  <si>
    <t>Blerje orendi</t>
  </si>
  <si>
    <t>44</t>
  </si>
  <si>
    <t>167</t>
  </si>
  <si>
    <t>2172000</t>
  </si>
  <si>
    <t>13636.36</t>
  </si>
  <si>
    <t>13005.99</t>
  </si>
  <si>
    <t>2.7955</t>
  </si>
  <si>
    <t>2.62</t>
  </si>
  <si>
    <t>-0.0462</t>
  </si>
  <si>
    <t>Konsolidimi i Programit të  Formimit/Trajnimit Vazhdues të magjistratëve në detyrë, të avokatëve të shtetit në detyrë dhe këshilltar/ndihmës ligjor e kancelarë që punojnë në gjykata dhe prokurori nëpërmjet zhvillimit të sesioneve trajnuese për të gjitha këto kategori</t>
  </si>
  <si>
    <t>% e numrit te  te trajnuarve</t>
  </si>
  <si>
    <t>%  e numrit te sesioneve trajnuese per magjistrate e te tjere</t>
  </si>
  <si>
    <t>% e numrit te pjesemarreseve  femra te trajnuara</t>
  </si>
  <si>
    <t>% e numrit te pjesemarreseve  meshkuj te trajnuar</t>
  </si>
  <si>
    <t>95501AB - Sesione trajnuese per magjistratë,avokat shteti,ndihëmesa ligjor dhe kancelare ne detyre.</t>
  </si>
  <si>
    <t>Sesione trajnuese per magjistratë,avokat shteti,ndihëmesa ligjor dhe kancelare ne detyre.</t>
  </si>
  <si>
    <t>Nr. sesionesh</t>
  </si>
  <si>
    <t>150</t>
  </si>
  <si>
    <t>160</t>
  </si>
  <si>
    <t>170</t>
  </si>
  <si>
    <t>22213900</t>
  </si>
  <si>
    <t>26896000</t>
  </si>
  <si>
    <t>28577000</t>
  </si>
  <si>
    <t>30258000</t>
  </si>
  <si>
    <t>148092.67</t>
  </si>
  <si>
    <t>168100</t>
  </si>
  <si>
    <t>0.2108</t>
  </si>
  <si>
    <t>0.1351</t>
  </si>
  <si>
    <t>Konsolidimi i veprimtarisë kërkimore-shkencore, botimeve dhe publikimeve në fusha të ndryshme juridike, për krijimin gradual të një qëndre burimore për të drejtën e BE, si dhe rritja e përmirësimi i kapaciteteve institucionale nëpërmjet ndërtimit të një godine të re dhe bashkëkohore për Shkollën e Magjistraturës.</t>
  </si>
  <si>
    <t>% e nr. te magjistrateve si autor shkrimesh</t>
  </si>
  <si>
    <t>% e nr te autoreve me tituj e grada shkencore</t>
  </si>
  <si>
    <t>% e nr te autoreve te huaj</t>
  </si>
  <si>
    <t>95501AC - Botimi i periodikeve," Magjistrati" &amp; revista "Jeta Juridike"</t>
  </si>
  <si>
    <t>Botimi i periodikeve," Magjistrati" &amp; revista "Jeta Juridike"</t>
  </si>
  <si>
    <t>Nr. botimesh</t>
  </si>
  <si>
    <t>1636300</t>
  </si>
  <si>
    <t>1650000</t>
  </si>
  <si>
    <t>545433.33</t>
  </si>
  <si>
    <t>550000</t>
  </si>
  <si>
    <t>0.0084</t>
  </si>
  <si>
    <t>95501AD - Botime te tjera</t>
  </si>
  <si>
    <t>Botime te tjera</t>
  </si>
  <si>
    <t>2800000</t>
  </si>
  <si>
    <t>700000</t>
  </si>
  <si>
    <t>18AI8</t>
  </si>
  <si>
    <t>M550005 - Libra te blere</t>
  </si>
  <si>
    <t>Blerje libra</t>
  </si>
  <si>
    <t>10000</t>
  </si>
  <si>
    <t>Komisioni Qendror i Zgjedhjeve</t>
  </si>
  <si>
    <t>73</t>
  </si>
  <si>
    <t>Veprimtaria administrative e institucionit</t>
  </si>
  <si>
    <t>01610</t>
  </si>
  <si>
    <t xml:space="preserve">Planifikimi, menaxhimi dhe administrimi i burimeve njerëzore, mjeteve monetare me qëllim përdorimin e tyre me efektivitet për realizimin e objektivave të Komisionit Qendror të Zgjedhjeve </t>
  </si>
  <si>
    <t>Perdorim me ekonomi, me efektivitet dhe eficence i burimeve njerezore, mjeteve monetare me qellim krijimin e kushteve sa me te mira te punes per trupen e KQZ-se dhe administraten e Komisionit Qendror te Zgjedhjeve</t>
  </si>
  <si>
    <t>Ligjet Zgjedhore, procedurat zgjedhore</t>
  </si>
  <si>
    <t>Permiresimi  dhe sigurimi i kushteve optimale te punes dhe rritje e kapaciteteve profesionale te punonjesve</t>
  </si>
  <si>
    <t>Nr.punonjesish te trajnuar kundrejt totalit</t>
  </si>
  <si>
    <t>Numri i rasteve te diskriminimit me baze gjinore ne institucion te trajtuara</t>
  </si>
  <si>
    <t>97301</t>
  </si>
  <si>
    <t>Jo-projekte (001-73-01610)</t>
  </si>
  <si>
    <t>97301AA - Administrate profesionale</t>
  </si>
  <si>
    <t>Performanca e administrates ne funksion te realizimit te objektivave te institucionit, ne zbatim te kerkesave ligjore.</t>
  </si>
  <si>
    <t>Nr.punonjesish</t>
  </si>
  <si>
    <t>190657000</t>
  </si>
  <si>
    <t>176007000</t>
  </si>
  <si>
    <t>2006915.79</t>
  </si>
  <si>
    <t>1852705.26</t>
  </si>
  <si>
    <t>-0.0768</t>
  </si>
  <si>
    <t>97301AB - Ambiente pune të mirëmbajtura</t>
  </si>
  <si>
    <t>Krijimi i kushteve optimale per administraten dhe antaret e KQZ</t>
  </si>
  <si>
    <t>nr. zyrash</t>
  </si>
  <si>
    <t>95160000</t>
  </si>
  <si>
    <t>105160000</t>
  </si>
  <si>
    <t>66160000</t>
  </si>
  <si>
    <t>47160000</t>
  </si>
  <si>
    <t>1903200</t>
  </si>
  <si>
    <t>808923.08</t>
  </si>
  <si>
    <t>827000</t>
  </si>
  <si>
    <t>799322.03</t>
  </si>
  <si>
    <t>1.6</t>
  </si>
  <si>
    <t>-0.2625</t>
  </si>
  <si>
    <t>0.1051</t>
  </si>
  <si>
    <t>-0.3709</t>
  </si>
  <si>
    <t>-0.2872</t>
  </si>
  <si>
    <t>0.0223</t>
  </si>
  <si>
    <t>-0.0335</t>
  </si>
  <si>
    <t>97301AC - Akte nënligjore të miratuara dhe ankime të trajtuara</t>
  </si>
  <si>
    <t>Akte nënligjore të miratuara dhe ankime të trajtuara</t>
  </si>
  <si>
    <t>nr.aktesh</t>
  </si>
  <si>
    <t>57840000</t>
  </si>
  <si>
    <t>47540000</t>
  </si>
  <si>
    <t>578400</t>
  </si>
  <si>
    <t>316933.33</t>
  </si>
  <si>
    <t>279647.06</t>
  </si>
  <si>
    <t>-0.1781</t>
  </si>
  <si>
    <t>-0.4521</t>
  </si>
  <si>
    <t>18AC3</t>
  </si>
  <si>
    <t>Blerje pajisjesh</t>
  </si>
  <si>
    <t>18AC301 - Pajisje informatike dhe zyre</t>
  </si>
  <si>
    <t>Pajisje informatike dhe zyre</t>
  </si>
  <si>
    <t>2899000</t>
  </si>
  <si>
    <t>193266.67</t>
  </si>
  <si>
    <t>-0.4826</t>
  </si>
  <si>
    <t>-0.6119</t>
  </si>
  <si>
    <t>Zgjedhjet e pergjithshme dhe lokale</t>
  </si>
  <si>
    <t>01620</t>
  </si>
  <si>
    <t>Pergatitja, mbikqyrja,drejtimi dhe verifikimi i te gjitha aspekteve qe kane te bejne me zgjedhjet dhe referendumet dhe shpallja e rezultatit te tyre</t>
  </si>
  <si>
    <t>KQZ synon caktimin  e  rregullave  për  përgatitjen,  zhvillimin,administrimin, mbikëqyrjen, si dhe shpalljen e rezultatit të zgjedhjeve për në Kuvendin eShqipërisë, për organet e qeverisjes vendore dhe referendumet.</t>
  </si>
  <si>
    <t>Implementimi i votimit elektronik, numërimit elektronik dhe të sistemit elekronik të identifikimit të votuesve në zgjedhje. ne qendrat e votimit</t>
  </si>
  <si>
    <t>1850</t>
  </si>
  <si>
    <t>2000</t>
  </si>
  <si>
    <t>Garantimi i zgjedhjeve të lira dhe të ndershme, ku qytetarët të shprehin vullnetin e tyre të lirë, në bazë të një procesi të duhur administrativ, pa ndërhyrje politike dhe sipas standardeve</t>
  </si>
  <si>
    <t>Bashki ku Implementohet votimi elektronik, numërimi elektronik dhe  sistemi elekronik i identifikimit të votuesve në zgjedhje.</t>
  </si>
  <si>
    <t>22AF7</t>
  </si>
  <si>
    <t>Infrastruktura TIK  Qendrore e Institucionit</t>
  </si>
  <si>
    <t>Mbështetje për parlamentin dhe edukimin qytetar; mbështetje e KQZ-së” GRANT</t>
  </si>
  <si>
    <t>Leke</t>
  </si>
  <si>
    <t>11900000</t>
  </si>
  <si>
    <t>Inspektoriati i Lartë i Kontrollit dhe Deklarimit të Pasurive</t>
  </si>
  <si>
    <t>76</t>
  </si>
  <si>
    <t>Ky Program konsiston në Planifikim, Menaxhim, Administrim, me eficensë të burimeve financiare, për mbarëvajtjen dhe mirefunksionimin institucional, për mbështetjen e stafit të ILDKPKI , në administrimin dhe kontrollin e interesave private, të zyrtarëve që mbartin detyrim për deklarim, duke patur si qëllim, hartimin e politikave dhe procedurave për administrimin efektiv të fondeve buxhetore nëpërmjet analizës dhe përcaktimit të standarteve në menyrë të matshme të shpenzimeve, realizim efektiv në forme të matshme për cdo vit të PBA-së të fondeve të akorduara nga buxheti i shtetit.</t>
  </si>
  <si>
    <t>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	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	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	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t>
  </si>
  <si>
    <t>Deklarata Pasurie sipas Llojeve të Kontrolluara.</t>
  </si>
  <si>
    <t>Shkelje të konstatuara në procesin e deklarimit</t>
  </si>
  <si>
    <t>Rritja e rolit të ILDKPKI në drejtim të parandalimit të konfliktit të interesit të zyrtarëve në ushtrimin e funksioneve</t>
  </si>
  <si>
    <t>Përmirësimi dhe forcimi i mëtejshëm i infrastrukturës TIK</t>
  </si>
  <si>
    <t>Drejtimi dhe përmirësimi i politikave dhe të mekanizmave për kontrollin e vërtetësisë dhe saktësisë së pasurive, të parandalimit dhe shmangies së konfliktit të interesave, për verifikimin dhe hetimin administrativ ligjor më të kualifikuar të zyrtarëve, si instrumenta të rëndësishëm për luftën kundër korrupsionit</t>
  </si>
  <si>
    <t>Deklarata të dorëzuara/kontrolluara nëpërmjet sistemit elektronik</t>
  </si>
  <si>
    <t>3,000</t>
  </si>
  <si>
    <t>Numri i rasteve të hetimeve administrative kundër korrupsionit</t>
  </si>
  <si>
    <t>Rritje kapacitetesh/trajnime për autoritetet përgjegjëse prane institucioneve publike</t>
  </si>
  <si>
    <t>97601</t>
  </si>
  <si>
    <t>Jo-projekte (001-76-01110)</t>
  </si>
  <si>
    <t>97601AA - Deklarata Pasurie te Kontrolluara</t>
  </si>
  <si>
    <t>Përfshin  sasinë e deklaratave te pasurive të të zgjedhurve dhe të nëpunësve publike të kontrolluara sipas llojeve.</t>
  </si>
  <si>
    <t>3000</t>
  </si>
  <si>
    <t>243680000</t>
  </si>
  <si>
    <t>235730000</t>
  </si>
  <si>
    <t>236730000</t>
  </si>
  <si>
    <t>237730000</t>
  </si>
  <si>
    <t>81226.67</t>
  </si>
  <si>
    <t>78576.67</t>
  </si>
  <si>
    <t>78910</t>
  </si>
  <si>
    <t>79243.33</t>
  </si>
  <si>
    <t>-0.0326</t>
  </si>
  <si>
    <t>0.0042</t>
  </si>
  <si>
    <t>18AC4</t>
  </si>
  <si>
    <t>M760038 - Blerje pajisje elektronike dhe zyre</t>
  </si>
  <si>
    <t>Blerje pajisje kompjuterike per permiresimin e infrastruktures Teknologji-Informacion, duke arritur plotësimin e nevojave  te institucionit.</t>
  </si>
  <si>
    <t>92307.69</t>
  </si>
  <si>
    <t>1.3077</t>
  </si>
  <si>
    <t>0.0833</t>
  </si>
  <si>
    <t>18AC404 - Blerje pajisje te tjera zyre</t>
  </si>
  <si>
    <t>Blerje pajisje te tjera zyre per nevoja te institucionit.</t>
  </si>
  <si>
    <t>85714.29</t>
  </si>
  <si>
    <t>18AC405 - Remont Kapital Ashensori</t>
  </si>
  <si>
    <t>Blerje  dhe furnizim pjesë këmbimi për ashensorin duke realizuar kushte teknike dhe cilësore të punës në ILDKPKI</t>
  </si>
  <si>
    <t>70588.24</t>
  </si>
  <si>
    <t>21AB5</t>
  </si>
  <si>
    <t>Sisteme Software</t>
  </si>
  <si>
    <t>Blerje program financiar FINANCA 5</t>
  </si>
  <si>
    <t>Permiresim i infrastruktures se drejtorise se finances</t>
  </si>
  <si>
    <t>150000</t>
  </si>
  <si>
    <t>Komisioni i Prokurimit Publik</t>
  </si>
  <si>
    <t>Programi koordinon dhe monitoron performancën e institucionit, veçanërisht për të promovuar një përdorim më efiçent dhe efektiv të burimeve njerëzore dhe financiare në mbrojtje të të dhënave dhe interesave të ligjshme të kandidatëve, ofertuesve apo furnizuesve nga veprimet apo mosveprimet e paligjshme e të parregullta të autoriteteve kontraktore në fushën e prokurimit publik, nëpërmjet hetimit të procedurave administrative të prokurimeve publike.</t>
  </si>
  <si>
    <t>Garantimi i ligjshmerise ne vendimmarrje dhe permiresimi i menaxhimit te burimeve njerezore, financiare dhe materiale</t>
  </si>
  <si>
    <t>Programet dhe sistemet e menaxhimit te burimeve njerezore dhe financiare dhe qëndrueshmëria në vendimarrje ne fushen e shqyrtimit te ankesave</t>
  </si>
  <si>
    <t>1500</t>
  </si>
  <si>
    <t>1650</t>
  </si>
  <si>
    <t>Rritja e kapaciteteve njerezore, permes politikave te reja te trajnimit, promovimit, rekrutimit dhe vleresimit te punonjesve</t>
  </si>
  <si>
    <t>Programet, kalendaret, planet operacionale dhe strategjike te trajnimit, workshopet apo seminaret</t>
  </si>
  <si>
    <t>99001</t>
  </si>
  <si>
    <t>Jo-projekte (001-90-01110)</t>
  </si>
  <si>
    <t>99001AA - Vendime te marra nga KPP</t>
  </si>
  <si>
    <t>Vendime mbi hetimin e procedurave të prokurimit te ankimuara</t>
  </si>
  <si>
    <t>1600</t>
  </si>
  <si>
    <t>108048000</t>
  </si>
  <si>
    <t>109898000</t>
  </si>
  <si>
    <t>110898000</t>
  </si>
  <si>
    <t>111898000</t>
  </si>
  <si>
    <t>72032</t>
  </si>
  <si>
    <t>68686.25</t>
  </si>
  <si>
    <t>69311.25</t>
  </si>
  <si>
    <t>69936.25</t>
  </si>
  <si>
    <t>0.0091</t>
  </si>
  <si>
    <t>0.009</t>
  </si>
  <si>
    <t>-0.0464</t>
  </si>
  <si>
    <t>Perdorimi me eficience, transparence dhe efektivitet i burimeve financiare</t>
  </si>
  <si>
    <t>Niveli i shpenzimeve vjetore te kryera ne raport me buxhetin e miratuar dhe ne funksion te realizimit te nevojave te institucionit</t>
  </si>
  <si>
    <t>1,650</t>
  </si>
  <si>
    <t>21AB4</t>
  </si>
  <si>
    <t>Blerje sistemesh softwerike</t>
  </si>
  <si>
    <t>21AB401 - Blerje programesh per integrimin e funksioneve mbeshtetese</t>
  </si>
  <si>
    <t>Implementimi i nje platforme te integruar per informatizimin e proceseve</t>
  </si>
  <si>
    <t>13900000</t>
  </si>
  <si>
    <t>-0.9281</t>
  </si>
  <si>
    <t>Këshilli i Lartë Gjyqësor</t>
  </si>
  <si>
    <t>Ky Program synon garantimin e funksionimit normal të aktivitetit të Këshillit të Lartë Gjyqësor, duke forcuar pavarësinë, efikasitetin, trasparencën, me qëllim që gjyqsori të meritojë besimin e publikut.</t>
  </si>
  <si>
    <t>Permiresimi i sistemit gjyqesor nepermjet vendimmarrjes se Keshillit lidhur me miratimin e akteve nenligjore ne zbatim te ligjeve qe perbejne paketen e reformes ne drejtesi si dhe sigurimin e burimeve dhe kapaciteteve financiare te nevojshme</t>
  </si>
  <si>
    <t>Vendimarrja e KLGJ sipas funksioneve te percaktuara ne ligj dhe vleresimi etiko-profesional i magjistrateve</t>
  </si>
  <si>
    <t>84</t>
  </si>
  <si>
    <t>86</t>
  </si>
  <si>
    <t>87</t>
  </si>
  <si>
    <t>KLGJ do te angazhohet ne vendosjen e standarteve te larta te kapaciteteve njerezore dhe institucionale te saj si dhe per permiresimin e performances se gjyqesorit ne te tre nivelet.</t>
  </si>
  <si>
    <t>Perqindja e grave ne pozicione drejtuese ndaj totalit te posteve drejtuese</t>
  </si>
  <si>
    <t>46</t>
  </si>
  <si>
    <t>Numri i magjistratëve të vlerësuar (etiko-profesional), kundrejt vlerësimeve të programuara</t>
  </si>
  <si>
    <t>75</t>
  </si>
  <si>
    <t>Numri i akteve të miratuara nga KLGJ, kundrejt projektakteve të propozuara në Këshill</t>
  </si>
  <si>
    <t xml:space="preserve">                         96</t>
  </si>
  <si>
    <t xml:space="preserve">          97</t>
  </si>
  <si>
    <t xml:space="preserve">         98</t>
  </si>
  <si>
    <t>92901</t>
  </si>
  <si>
    <t>Jo-projekte (001-29-01110)</t>
  </si>
  <si>
    <t>92901AA - Vendime te miratuara</t>
  </si>
  <si>
    <t>Vendimmarrja e KLGJ</t>
  </si>
  <si>
    <t>566</t>
  </si>
  <si>
    <t>568</t>
  </si>
  <si>
    <t>663</t>
  </si>
  <si>
    <t>370265000</t>
  </si>
  <si>
    <t>374421000</t>
  </si>
  <si>
    <t>375421000</t>
  </si>
  <si>
    <t>376421000</t>
  </si>
  <si>
    <t>740530</t>
  </si>
  <si>
    <t>661521.2</t>
  </si>
  <si>
    <t>660952.46</t>
  </si>
  <si>
    <t>567754.15</t>
  </si>
  <si>
    <t>0.132</t>
  </si>
  <si>
    <t>0.0035</t>
  </si>
  <si>
    <t>0.1673</t>
  </si>
  <si>
    <t>0.0112</t>
  </si>
  <si>
    <t>0.0027</t>
  </si>
  <si>
    <t>-0.1067</t>
  </si>
  <si>
    <t>-0.0009</t>
  </si>
  <si>
    <t>-0.141</t>
  </si>
  <si>
    <t>18AD7</t>
  </si>
  <si>
    <t>Orendi/Pajisje/Mjete (001-29-01110)</t>
  </si>
  <si>
    <t>M290072 - Pajisje elektronike</t>
  </si>
  <si>
    <t>Do realizohet blerja e pajisjeve elektronike</t>
  </si>
  <si>
    <t>Numer institucioni</t>
  </si>
  <si>
    <t>5640000</t>
  </si>
  <si>
    <t>6000000</t>
  </si>
  <si>
    <t>23AC1</t>
  </si>
  <si>
    <t xml:space="preserve">Blerje mjete motorike </t>
  </si>
  <si>
    <t xml:space="preserve">23AC101 - Blerje mjete motorike </t>
  </si>
  <si>
    <t>9000000</t>
  </si>
  <si>
    <t>3333333.33</t>
  </si>
  <si>
    <t>23AC2</t>
  </si>
  <si>
    <t xml:space="preserve">Projekte per software </t>
  </si>
  <si>
    <t>23AC201 - Programe per software</t>
  </si>
  <si>
    <t xml:space="preserve">Programe per software </t>
  </si>
  <si>
    <t>numer projektesh</t>
  </si>
  <si>
    <t>360000</t>
  </si>
  <si>
    <t>-0.928</t>
  </si>
  <si>
    <t>Mbështetje për teknologjinë e sistemit të drejtësisë</t>
  </si>
  <si>
    <t>Percaktimi i prioriteteve, politikave dhe standarteve, ne lidhje me sistemet e teknologjise se informacionit, ne sistemin e drejtesise.</t>
  </si>
  <si>
    <t>Permiresimi i sistemeve te teknologjise se informacionit ne sistemin e drejtesise.</t>
  </si>
  <si>
    <t>Angazihimi i  QTI per garantimin e arritjes se standarteve te BE, per teknologjine e informacionit dhe komunikimit.</t>
  </si>
  <si>
    <t>Miratimi i akteve rregullatore per digjitalizimin e sistemit te drejtesise</t>
  </si>
  <si>
    <t>92903</t>
  </si>
  <si>
    <t>Jo-projekte (001-29-01140)</t>
  </si>
  <si>
    <t>92903AA - Akte të miratuara</t>
  </si>
  <si>
    <t>Sigurimi i funksionimit efektiv të sistemeve të teknologjisë së përpunimit të informacionit dhe te dhenave.</t>
  </si>
  <si>
    <t>Numër aktesh të miratuara</t>
  </si>
  <si>
    <t>39</t>
  </si>
  <si>
    <t>16900000</t>
  </si>
  <si>
    <t>20078000</t>
  </si>
  <si>
    <t>845000</t>
  </si>
  <si>
    <t>669266.67</t>
  </si>
  <si>
    <t>590529.41</t>
  </si>
  <si>
    <t>514820.51</t>
  </si>
  <si>
    <t>0.1471</t>
  </si>
  <si>
    <t>0.188</t>
  </si>
  <si>
    <t>-0.208</t>
  </si>
  <si>
    <t>-0.1282</t>
  </si>
  <si>
    <t>Buxheti Gjyqësor</t>
  </si>
  <si>
    <t>03310</t>
  </si>
  <si>
    <t>Ky program synon ofrimin efikas të shërbimeve dhe funksionim më të mirë të gjykatave, të shërbimeve gjyqësore dhe përmirësimit të infrastrukturës, nëpërmjet mbështetjes buxhetore, me qëllim sjelljen e tyre në parametrat dhe cilësinë e performancës së ngjashme me vendet e BE.</t>
  </si>
  <si>
    <t>Ofrimi efikas i sherbimeve dhe pune me e mire ne gjykatat  e 3 niveleve</t>
  </si>
  <si>
    <t>Rritja e nivelit te sherbimit te ofruar nepermjet nje sistemi funksional, efikas, te mireadministruar dhe qe funksion ne shkallen me te larte te integritetit.</t>
  </si>
  <si>
    <t>Te permiresohet ofrimi i sherbimeve, permes novacionit dhe forcimit te strukturave dhe sistemeve te teknologjise, qe zhvillojne koherencen, efikasitetin dhe efektshmerine institucionale.</t>
  </si>
  <si>
    <t>Permiresimi, ose ngritja e sistemeve te teknologjise se informacionit, te cilat permbushin standardet nderkombetare dhe rrisin efikasitetin ne ofrimin e sherbimeve, sipas ritmeve te ndryshimeve teknologjike.r</t>
  </si>
  <si>
    <t xml:space="preserve">              96</t>
  </si>
  <si>
    <t>Vleresimi dhe permiresimi i infrastruktures gjyqesore (ndertesa, mjedise pune), per te garantuar standarde bashkekohore ne permbushje e detyrave kushtetuesedhe ofrimin dinjitoz te sherbimit per publiku.</t>
  </si>
  <si>
    <t>Perqindja e magjistrateve femra kundrejt totalit te magjistrateve</t>
  </si>
  <si>
    <t>49</t>
  </si>
  <si>
    <t>Numri i grave ne pozicione drejtuese ndaj totalit te posteve drejtuese</t>
  </si>
  <si>
    <t>63</t>
  </si>
  <si>
    <t>64</t>
  </si>
  <si>
    <t>Rritja e kapaciteteve të infrastrukturës IT lidhur me menaxhimin e rrezikut të sigurisë kibernetike</t>
  </si>
  <si>
    <t>92902</t>
  </si>
  <si>
    <t>Jo-projekte (001-29-03310)</t>
  </si>
  <si>
    <t>92902AA - Çështje të gjykuara</t>
  </si>
  <si>
    <t>Realizimi i proceseve gjyqësore nga gjyqtarët dhe stafi mbështetës</t>
  </si>
  <si>
    <t>Numër çështjesh</t>
  </si>
  <si>
    <t>148800</t>
  </si>
  <si>
    <t>116298</t>
  </si>
  <si>
    <t>116216</t>
  </si>
  <si>
    <t>116949</t>
  </si>
  <si>
    <t>4238576820</t>
  </si>
  <si>
    <t>4302960000</t>
  </si>
  <si>
    <t>4304460000</t>
  </si>
  <si>
    <t>4305560000</t>
  </si>
  <si>
    <t>28485.06</t>
  </si>
  <si>
    <t>36999.43</t>
  </si>
  <si>
    <t>37038.45</t>
  </si>
  <si>
    <t>36815.71</t>
  </si>
  <si>
    <t>-0.2184</t>
  </si>
  <si>
    <t>-0.0007</t>
  </si>
  <si>
    <t>0.0152</t>
  </si>
  <si>
    <t>0.2989</t>
  </si>
  <si>
    <t>0.0011</t>
  </si>
  <si>
    <t>-0.006</t>
  </si>
  <si>
    <t>18AD8</t>
  </si>
  <si>
    <t>18AD801 - Mobilje dhe pajisje</t>
  </si>
  <si>
    <t>Do furnizohen gjykatat me pajisje dhe mobilje për zyra dhe salla gjyqi</t>
  </si>
  <si>
    <t>Numër Institucioni</t>
  </si>
  <si>
    <t>26200000</t>
  </si>
  <si>
    <t>8260000</t>
  </si>
  <si>
    <t>2381818.18</t>
  </si>
  <si>
    <t>1875000</t>
  </si>
  <si>
    <t>917777.78</t>
  </si>
  <si>
    <t>1375000</t>
  </si>
  <si>
    <t>0.4545</t>
  </si>
  <si>
    <t>-0.4375</t>
  </si>
  <si>
    <t>-0.5556</t>
  </si>
  <si>
    <t>0.145</t>
  </si>
  <si>
    <t>-0.7247</t>
  </si>
  <si>
    <t>-0.3341</t>
  </si>
  <si>
    <t>-0.2128</t>
  </si>
  <si>
    <t>-0.5105</t>
  </si>
  <si>
    <t>0.4982</t>
  </si>
  <si>
    <t>18AD9</t>
  </si>
  <si>
    <t>M290075 - Blerje mjetesh motorike</t>
  </si>
  <si>
    <t>Do të blihen automjete per gjykatat</t>
  </si>
  <si>
    <t>Numër automjetesh</t>
  </si>
  <si>
    <t>21000000</t>
  </si>
  <si>
    <t>18AE0</t>
  </si>
  <si>
    <t>Rikonstruksione</t>
  </si>
  <si>
    <t>M290066 - Projekt zbatimi për godina</t>
  </si>
  <si>
    <t>Hartimi i projekteve për ndërtimin e godinave të reja për gjykatat</t>
  </si>
  <si>
    <t>Numër projektesh</t>
  </si>
  <si>
    <t>28000000</t>
  </si>
  <si>
    <t>41000000</t>
  </si>
  <si>
    <t>5400000</t>
  </si>
  <si>
    <t>14000000</t>
  </si>
  <si>
    <t>0.4643</t>
  </si>
  <si>
    <t>M290068 - Godina te Rikontruktuara</t>
  </si>
  <si>
    <t>Rikonstruksion i pjeshëm, ndërhyrje përmirësuese dhe përshtatje ambjentesh në gjykata</t>
  </si>
  <si>
    <t>117700000</t>
  </si>
  <si>
    <t>66700000</t>
  </si>
  <si>
    <t>106100000</t>
  </si>
  <si>
    <t>180160000</t>
  </si>
  <si>
    <t>9808333.33</t>
  </si>
  <si>
    <t>22233333.33</t>
  </si>
  <si>
    <t>53050000</t>
  </si>
  <si>
    <t>45040000</t>
  </si>
  <si>
    <t>-0.4333</t>
  </si>
  <si>
    <t>0.5907</t>
  </si>
  <si>
    <t>0.698</t>
  </si>
  <si>
    <t>1.2668</t>
  </si>
  <si>
    <t>1.3861</t>
  </si>
  <si>
    <t>-0.151</t>
  </si>
  <si>
    <t>21AC4</t>
  </si>
  <si>
    <t>21AC401 - Blerje pajisje elektronike</t>
  </si>
  <si>
    <t>Blerje pajisje elektronike per gjykatat</t>
  </si>
  <si>
    <t>numer institucionesh</t>
  </si>
  <si>
    <t>33900000</t>
  </si>
  <si>
    <t>29100000</t>
  </si>
  <si>
    <t>2777777.78</t>
  </si>
  <si>
    <t>1695000</t>
  </si>
  <si>
    <t>2645454.55</t>
  </si>
  <si>
    <t>-0.7</t>
  </si>
  <si>
    <t>0.8333</t>
  </si>
  <si>
    <t>-0.322</t>
  </si>
  <si>
    <t>-0.705</t>
  </si>
  <si>
    <t>1.91</t>
  </si>
  <si>
    <t>-0.3898</t>
  </si>
  <si>
    <t>-0.0167</t>
  </si>
  <si>
    <t>0.5873</t>
  </si>
  <si>
    <t>21AC5</t>
  </si>
  <si>
    <t>Programe software per gjykatat</t>
  </si>
  <si>
    <t>21AC501 - Programe software per gjykatat</t>
  </si>
  <si>
    <t xml:space="preserve">numer programesh </t>
  </si>
  <si>
    <t>116100000</t>
  </si>
  <si>
    <t>2400000</t>
  </si>
  <si>
    <t>23220000</t>
  </si>
  <si>
    <t>-0.6</t>
  </si>
  <si>
    <t>-0.9793</t>
  </si>
  <si>
    <t>-0.9483</t>
  </si>
  <si>
    <t>Programe software për sigurinë kibernetike</t>
  </si>
  <si>
    <t>Nr. Projekte</t>
  </si>
  <si>
    <t>90000000</t>
  </si>
  <si>
    <t>145640000</t>
  </si>
  <si>
    <t>49840000</t>
  </si>
  <si>
    <t>0.6182</t>
  </si>
  <si>
    <t>-0.6578</t>
  </si>
  <si>
    <t>Veprimtaria e rivlerësimit kalimtar të magjistratit</t>
  </si>
  <si>
    <t>03330</t>
  </si>
  <si>
    <t>Rivleresimi kalimtar i prokuroreve dhe gjyqtareve ne bazuar ne tre kritere:
a) vlerësimi i pasurisë;
b) kontrolli i figurës; dhe
c) vlerësimi i aftësive profesionale e profesionalizmit.</t>
  </si>
  <si>
    <t>Përcaktimi i rregullave të posaçme për rivlerësimin kalimtar të të gjithë subjekteve të rivlerësimit për të garantuar funksionimin e shtetit të së drejtës, pavarësisë së sistemit të drejtësisë, si dhe rikthimin e besimit të publikut tek institucionet e këtij sistemi.</t>
  </si>
  <si>
    <t>Dosje te perfunduara me vendim - marrje</t>
  </si>
  <si>
    <t>Rivleresimi kalimtar i prokuroreve dhe gjyqetareve</t>
  </si>
  <si>
    <t>Dosje te perfunduara kundrejt totalit te dosjeve per shqyrtim</t>
  </si>
  <si>
    <t xml:space="preserve">Dosje te shqyrtuara </t>
  </si>
  <si>
    <t>Organizimi në 4 trupa gjykuese.
Shpërndarja e çështjeve në trupat gjykuese, të cilët kanë këto aktivitete:             1. thërritja e mbledhjeve dhe seancave dëgjimore;
2. bashkërendimi i punës dhe marrja e masave për të garantuar zbardhjen e vendimeve.
3. Përgatitja e dosjes.
4. ndërmarrja e procedurave për të garantuar provat e nevojshme për procesin.
5. marrja e  masave për të hartuar dokumentacionin e nevojshëm, 
6. marrja e  informacionit shtesë. 
7.  marrja e vendimit .</t>
  </si>
  <si>
    <t>Numer  dosjesh ne proces shqyrtimi</t>
  </si>
  <si>
    <t xml:space="preserve">Kodi i Projektit të Investimeve   </t>
  </si>
  <si>
    <t>M630002</t>
  </si>
  <si>
    <t>Blerje pajisje zyre dhe kompjuterike</t>
  </si>
  <si>
    <t>Blerje pajisje te ndryshme per mobilimin dhe funksionimin e zyrave dhe blerje pajisje te ndrshme elektronike dhe kompjuterike</t>
  </si>
  <si>
    <t>Politikat ekzistuese</t>
  </si>
  <si>
    <t>Veprimtaria e Inspektorit të Lartë të Drejtësisë</t>
  </si>
  <si>
    <t>Veprimtaria e Inspektorit të Lartë  të Drejtësisë  për  verifikimin e ankesave, hetimin e shkeljeve disiplinore të gjyqtarëve dhe prokurorëve të të gjithë niveleve, anëtarëve të KLGJ e KLP, Prokurorit të Përgjithshëm si dhe për inspektimin institucional të gjykatave dhe zyrave të prokurorisë</t>
  </si>
  <si>
    <t xml:space="preserve">   Inspektori i Lartë i Drejtësisë,  në cilësinë e autoritetit shtetëror përgjegjës për zhvillimin e hetimit disiplinor dhe nisjen e procedimit disiplinor ndaj magjistratëve, ka për qëllim garantimin  e funksionimit të shtetit të së drejtës, pavarësinë e sistemit të drejtësisë si dhe rikthimin e besimit të publikut tek institucionet e këtij sistemi </t>
  </si>
  <si>
    <t>Krijimi i një sistemi të plotë dhe afatgjatë të përgjegjësisë dhe llogaridhënies së sistemit të drejtësisë, nëpërmjet përgatitjes së kuadrit rregullator për vlerësim dhe monitorim ( nr. i akteve të miratuara)</t>
  </si>
  <si>
    <t>Rritja e transparencës nëpërmjet komunikimit dhe bashkëpunimit me publikun (  % e publikimit  të urdhrave, njoftimeve dhe raporteve ).</t>
  </si>
  <si>
    <t>Fuqizimi i veprimtarisë për matjen e performancës së subjekteve të hetimit disiplinor mbi cilësinë dhe efikasitetin e dhënies së drejtësisë sipas standardeve evropiane</t>
  </si>
  <si>
    <t>Rritja e standardeve me qëllim zhvillimin e procesit të hetimit disiplinor në përputhje me parimet e ligjshmërisë e të procesit të rregullt ligjor sipas standardeve ndërkombëtare, përmes ndjekjes së aktiviteteve trajnuese, pjesëmarrjes aktive në forume profesionale dhe zhvillimin e vizitave studimore në inspektoratet homologe evropiane ( Numri i aktiviteteve trajnuese dhe vizitave studimore te kryera)</t>
  </si>
  <si>
    <t>Shqyrtimi me profesionalizëm dhe efektivitet i ankesave të paraqitura ( % e ankesave të trajtuara dhe vendimeve të marra/vit ndaj totalit të ankesave të hyra)</t>
  </si>
  <si>
    <t>Kryerja e inspektimeve sipas planit vjetor (Numri i inspektimeve ligjore dhe tematike të kryera)</t>
  </si>
  <si>
    <t>Rritja dhe zhvillimi i kapaciteteve  menaxhuese, si dhe ngritja e nivelit të profesionalizmit nëpërmjet programeve trajnuese dhe zhvilluese në respekt të parimit të barazisë gjinore.</t>
  </si>
  <si>
    <t>% e grave në poste drejtuese  ndaj totalit të posteve drejtuese të shërbimit civil në institucion</t>
  </si>
  <si>
    <t xml:space="preserve">Numri i rasteve të diskriminimit me bazë gjinore, ndaj totalit të çështjeve të trajtuara në institucion </t>
  </si>
  <si>
    <t>Numri i  grave  të trajnuara</t>
  </si>
  <si>
    <t>Produktet</t>
  </si>
  <si>
    <t>96301AA</t>
  </si>
  <si>
    <t>Inspektime te kryera (Ankesa te shqyrtuara)</t>
  </si>
  <si>
    <t>Administrimi dhe shqyrtimi i ankesave  lidhur me veprimtarinë e magjistratëve, të ardhura drejtpërdrejt në institucion, por edhe të ankesave të depozituara pranë institucioneve të tjera para fillimit të veprimtarisë së Inspektorit të Lartë të Drejtësisë (backlog), si dhe inspektimet tematike dhe institucionale</t>
  </si>
  <si>
    <t>Pajisje kompjuterike te blera</t>
  </si>
  <si>
    <t>M630013</t>
  </si>
  <si>
    <t>Sigurimi i logjistikes së nevojshme për stafin nëpërmjet blerjes së pajisjeve informatike, si PC, UPS, Fotokopje.</t>
  </si>
  <si>
    <t>Blerje automjetesh</t>
  </si>
  <si>
    <t>M630020</t>
  </si>
  <si>
    <t>Sigurimi i 2 automjeteve në dispozicion të  njësisë së  inspektorëve për kryerjen e inspektimeve dhe verifikimeve në gjykatat e prokuroritë</t>
  </si>
  <si>
    <t>Pajisje zyre te blera</t>
  </si>
  <si>
    <t>M630001</t>
  </si>
  <si>
    <t>Kompletimi i zyrave  me orendi dhe pajisje mobilimi,  pasi  aktivet e  marra kalim kapital nga KLGJ dhe DAP janë tepër të amortizuara, si dhe nuk i përshtaten projektit të ri të ambjenteve të rikonstruktuara.</t>
  </si>
  <si>
    <t>Rikonstruksion i godines dhe ambjenteve te ILD</t>
  </si>
  <si>
    <t>M630008</t>
  </si>
  <si>
    <t>Kryerja e punimeve për zbatimin e projektit të rishikuar të Rikonstruksionit të Godinës dhe ambjenteve të ILD</t>
  </si>
  <si>
    <t xml:space="preserve">Veprimtaria e Komisionerit Publik </t>
  </si>
  <si>
    <t>03360</t>
  </si>
  <si>
    <t>Veprimtaria e Komisionerit Publik</t>
  </si>
  <si>
    <t xml:space="preserve">Procesi i Rivleresimit te gjyqtareve dhe prokuroreve ne Republiken e Shqiperise ka per qellim garantimin e e funksionimit te shtetit te se drejtes, pavaresine e sistemit te drejtesise si dhe rikthimin e besimit te publikut tek institucionet e ketij sistemi </t>
  </si>
  <si>
    <t xml:space="preserve">Numer ankimesh ose mosankimesh te publikuara brenda afatit ligjor </t>
  </si>
  <si>
    <t>Mbrojtja e interesit publik gjate kryerjes se procesit te rivleresimit, respektimi i parimit te paanesise dhe pavaresise, procesit te rregullt ligjor, transparences dhe frymes se bashkepunimit ndermjet dy komisionereve publike, Operacionit Nderkombetar te Monitorimit dhe institucioneve te tjera."</t>
  </si>
  <si>
    <t>Numer Çeshtjesh te njoftuara nga KPK, te shqyrtuara  nga Komisioneret Publike brenda afateve ligjore</t>
  </si>
  <si>
    <t>Vendime  te shqyrtuara</t>
  </si>
  <si>
    <t>Shqyrtim i vendimeve te njoftuara nga KPK</t>
  </si>
  <si>
    <r>
      <t xml:space="preserve">Detajimi i Kostos Totale të </t>
    </r>
    <r>
      <rPr>
        <b/>
        <sz val="14"/>
        <color indexed="10"/>
        <rFont val="Garamond"/>
        <family val="1"/>
      </rPr>
      <t>Produktit 1</t>
    </r>
    <r>
      <rPr>
        <b/>
        <sz val="14"/>
        <color indexed="8"/>
        <rFont val="Garamond"/>
        <family val="1"/>
      </rPr>
      <t xml:space="preserve"> sipas Artikujve Ekonomikë</t>
    </r>
  </si>
  <si>
    <t>Kapitulli 01(viti 2024)</t>
  </si>
  <si>
    <t>Kapitulli 01(Kosto buxhetore shtese e periudhave te meparshme)</t>
  </si>
  <si>
    <t>\</t>
  </si>
  <si>
    <t xml:space="preserve">Orendi/Pajisje/Mjete
</t>
  </si>
  <si>
    <t xml:space="preserve">Pajisje elektronike
</t>
  </si>
  <si>
    <t xml:space="preserve">Blerje pajisje elektronike
</t>
  </si>
  <si>
    <t>sete pune</t>
  </si>
  <si>
    <r>
      <t xml:space="preserve">Detajimi i Kostos Totale të </t>
    </r>
    <r>
      <rPr>
        <b/>
        <sz val="14"/>
        <color indexed="10"/>
        <rFont val="Garamond"/>
        <family val="1"/>
      </rPr>
      <t xml:space="preserve">Produktit 1 </t>
    </r>
    <r>
      <rPr>
        <b/>
        <sz val="14"/>
        <color indexed="8"/>
        <rFont val="Garamond"/>
        <family val="1"/>
      </rPr>
      <t>sipas Artikujve Ekonomikë</t>
    </r>
  </si>
  <si>
    <t xml:space="preserve">Mobilje Zyre </t>
  </si>
  <si>
    <t xml:space="preserve">Blerje  mobilje zyre 
</t>
  </si>
  <si>
    <t>Sete Pune</t>
  </si>
  <si>
    <r>
      <t xml:space="preserve">Detajimi i Kostos Totale të </t>
    </r>
    <r>
      <rPr>
        <b/>
        <sz val="14"/>
        <color indexed="10"/>
        <rFont val="Garamond"/>
        <family val="1"/>
      </rPr>
      <t xml:space="preserve">Produktit 2 </t>
    </r>
    <r>
      <rPr>
        <b/>
        <sz val="14"/>
        <color indexed="8"/>
        <rFont val="Garamond"/>
        <family val="1"/>
      </rPr>
      <t>sipas Artikujve Ekonomikë</t>
    </r>
  </si>
  <si>
    <t xml:space="preserve">Përshkrimi i Programit </t>
  </si>
  <si>
    <t xml:space="preserve">Koordinim i ndihmës së huaj lidhur me programet dhe projektet zhvillimore dhe projektet me interes kombëtar duke ofruar mbështetje metodologjike në hartimin e dokumentave strategjikë sektoriale dhe ndësektoriale si dhe mmonitorimin e zbatimit të tyre me qëllim harmonizimin me SKZHIE. </t>
  </si>
  <si>
    <t>Koordinim dhe bashkërendim i ndihmës së huaj si dhe ofrimi i mbështetjes metodologjike në hartimin e dokumentave strategjikë sektoriale dhe ndërsektoriale, monitorimi i zbatimit dhe harmonizimit të tyre me SKZHIE.</t>
  </si>
  <si>
    <t>Hartimi dhe miratimi i dokumentave strategjikë në përputhje me SKZHIE</t>
  </si>
  <si>
    <t>Koordinimi i ndihmës së huaj me qëllim finalizimin e marëveshjeve të financimit/bashkëpunimit</t>
  </si>
  <si>
    <t xml:space="preserve">Koordinimi i ndihmës së huaj, sigurimi i mbështetjes në hartimin e dokumentave strategjikë dhe monitorimi i tyre.  </t>
  </si>
  <si>
    <t>Projekte te perfituara nga IPA Kombetare/Rajonale ne raport me aplikimet</t>
  </si>
  <si>
    <t>Numri i dokumentave strategjikë të miratuar (Strategji, Plane Veprimi etj)</t>
  </si>
  <si>
    <t>Strategji Kombëtare, Sektoriale dhe Ndërsektoriale të koordinuara dhe të monitoruara</t>
  </si>
  <si>
    <t>Kodi i Produktit</t>
  </si>
  <si>
    <t>98704AO</t>
  </si>
  <si>
    <t>Sigurimi i mbështetjes për përgatitjen dhe miratimin e dokumentave strategjikë sipas fushës së përgjegjësisë së institucioneve (Strategji, Plane Veprimi etj), me synim harmonizimin e tyre me SKZHIE.</t>
  </si>
  <si>
    <t>Projekte/programe të përfituara nga IPA Kombëtare/ Rajonale, monitorimi dhe zbatimi i tyre</t>
  </si>
  <si>
    <t>98704AP</t>
  </si>
  <si>
    <t>Koordinimi i  procesit të programimit, monitorimit të zbatimit dhe vlerësimit të asistencës financiare të BE-së, në bashkëpunim  me institucionet shqiptare potencialisht përfituese, me qëllim sigurimin e koherencës së prioriteteve të qeverisë me fokus integrimin në BE</t>
  </si>
  <si>
    <t>Nr projektesh</t>
  </si>
  <si>
    <t>Menaxhimi i portofolit të ndihmës së huaj</t>
  </si>
  <si>
    <t>98704AQ</t>
  </si>
  <si>
    <t>Bashkerendim , negociim dhe nenshkrim I marreveshjeve/memorandumeve te mirekuptimit , protokolleve te bashkepunimit me komunitetin e donatoreve per ndihmen e huaj qe mer KM per programe dhe projekte zhvillimore ne funksion te realizimit te objektivave te SKZHIE-se dhe Integrimit Europian 2022-2030. Hartimi i raportit vjetor te performances se ndihmes se huaj si dhe organizim i takimeve dhe aktiviteteve me komunitetin e donatoreve.</t>
  </si>
  <si>
    <t>Nr i marreveshjeve /raport performance</t>
  </si>
  <si>
    <t>18AN802</t>
  </si>
  <si>
    <t>Krijimi i faqes zyrtare (Web) të SASPAC</t>
  </si>
  <si>
    <t xml:space="preserve">Krijimi i faqes zyrtare (Web) të SASPAC me qëllim mirëfunksionimin dhe sigurimin e transparencën e institucionit </t>
  </si>
  <si>
    <t>Faqe</t>
  </si>
  <si>
    <t>18AN902</t>
  </si>
  <si>
    <t xml:space="preserve">Shërbime konsulence për studime parafizibikliteti, studime fizibiliteti, oponenca dhe shkrime projektesh </t>
  </si>
  <si>
    <t>Shërbime konsulence për studime parafizibikliteti, studime fizibiliteti, oponenca dhe shkrime projektesh me qëllim ofrimin e mbështetjes për hartimin e dokumentave strategjikë, projekteve etj.</t>
  </si>
  <si>
    <t xml:space="preserve">Numer Projektesh/Raportesh/studime </t>
  </si>
  <si>
    <t>Kategoria 2: Shpenzimet per Investime  Kapitale Projekte/Programe</t>
  </si>
  <si>
    <t>Kategoria e investimit</t>
  </si>
  <si>
    <t xml:space="preserve">Programe/projekte të Bashkëpunimit Ndërkufitar të Asistencës Financiare të BE-së </t>
  </si>
  <si>
    <t>Forcimi dhe zhvillim i kapaciteteve administrative të vendeve pjesëmarrëse në programin Mal i Zi - Shqipëri.</t>
  </si>
  <si>
    <t>Nr i programeve/projekteve</t>
  </si>
  <si>
    <t>M870045</t>
  </si>
  <si>
    <t>Produkti 23</t>
  </si>
  <si>
    <t>Kosto totale e produktit 23</t>
  </si>
  <si>
    <t>Produkti 24</t>
  </si>
  <si>
    <r>
      <t xml:space="preserve">Detajimi i Kostos Totale të </t>
    </r>
    <r>
      <rPr>
        <b/>
        <sz val="12"/>
        <color rgb="FFFF0000"/>
        <rFont val="Times New Roman"/>
        <family val="1"/>
      </rPr>
      <t>Produktit 24</t>
    </r>
    <r>
      <rPr>
        <b/>
        <sz val="12"/>
        <color theme="1"/>
        <rFont val="Times New Roman"/>
        <family val="1"/>
      </rPr>
      <t xml:space="preserve"> sipas Artikujve Ekonomikë</t>
    </r>
  </si>
  <si>
    <t>Kosto totale e produktit 24</t>
  </si>
  <si>
    <t>Produkti 25</t>
  </si>
  <si>
    <r>
      <t xml:space="preserve">Detajimi i Kostos Totale të </t>
    </r>
    <r>
      <rPr>
        <b/>
        <sz val="12"/>
        <color rgb="FFFF0000"/>
        <rFont val="Times New Roman"/>
        <family val="1"/>
      </rPr>
      <t>Produktit 25</t>
    </r>
    <r>
      <rPr>
        <b/>
        <sz val="12"/>
        <color theme="1"/>
        <rFont val="Times New Roman"/>
        <family val="1"/>
      </rPr>
      <t xml:space="preserve"> sipas Artikujve Ekonomikë</t>
    </r>
  </si>
  <si>
    <t>Kosto totale e produktit 25</t>
  </si>
  <si>
    <t>Auditime te infrastrukturave Kritike dhe te Rendesishme (numer infrastrukturash)</t>
  </si>
  <si>
    <t>Vlerësimi i Riskut për infrastruktura kritike (numër raportesh)</t>
  </si>
  <si>
    <t>Monitorim 24/7 te infrastrukturave te informacionit nepermjet platformes Manage Engine (numer infrastrukturash)</t>
  </si>
  <si>
    <t xml:space="preserve">Numri i raporteve te Vulnerability Assessment </t>
  </si>
  <si>
    <t xml:space="preserve">2-3 raporte ne muaj
(Nuk parashikohen vulnerabilitetet)
Sipas parashikimeve te auditit 	</t>
  </si>
  <si>
    <t xml:space="preserve">Kapacitetet e Autoritetit në përballimin e Raportimeve dhe menaxhimeve të incindenteve kibernetike </t>
  </si>
  <si>
    <t xml:space="preserve">73 tentativa dhe incidente kibernetike të menaxhuara </t>
  </si>
  <si>
    <t>Kapacitetet e Aksk mendohet të perballojne rreth 30%-40% më shumë incidente kibernetike të menaxhuara se viti paraardhës</t>
  </si>
  <si>
    <t>Kapacitetet e Aksk mendohet të rriten me 10% më shumë se viti paraardhës</t>
  </si>
  <si>
    <t>Numri i skedareve malinje te analizuar</t>
  </si>
  <si>
    <t>Analizuar 88 skedarë. Gjatë vitit pritet që kapaciteti për analizimi e skedarëve të shkoje në 150 për vitin 2024.</t>
  </si>
  <si>
    <t>Kapacitetet në përballimin për analizimin e skedarëve keqdashës, pritet të rritet në shkallë progresive  40%-50</t>
  </si>
  <si>
    <t>Kapacitetet në përballimin për analizimin e skedarëve keqdashës, pritet të rritet 10% më shumë se viti paraardhës</t>
  </si>
  <si>
    <t>Numri i raporteve  të analizave së malwareve, fushatave të kërcënimeve nga aktorë keqdashës</t>
  </si>
  <si>
    <t>Numri i raporteve të vulnerabiliteteve</t>
  </si>
  <si>
    <t>Numri i indikatorëve të kompromitetit të analizuara</t>
  </si>
  <si>
    <t>Numri i trajnimeve kundrejt CII dhe universiteteve</t>
  </si>
  <si>
    <t>24 </t>
  </si>
  <si>
    <t> 26</t>
  </si>
  <si>
    <t>28 </t>
  </si>
  <si>
    <t>Krijimi i një institucioni që nëpërmjet zbatimit të ligjit dhe standardeve teknike ndërkombëtare me tolerancë zero, krijon besueshëri për përdoruesit e nënshkrimit elektronik, identifikimit elektronik, shërbimeve të besuara si dhe rrit sigurinë në rrjetet e sistemit të informacionit në Republikën e Shqipërisë.</t>
  </si>
  <si>
    <t>% e grave ne poste drejtuese ndaj totalit te posteve drejtuese</t>
  </si>
  <si>
    <t>Pajisje kompjuterike dhe elektronike</t>
  </si>
  <si>
    <t>Blerje Gjenerator + panel</t>
  </si>
  <si>
    <t>24AE201</t>
  </si>
  <si>
    <t>Blerje pajisje per IT (Server, Storage, Backup Storage, Firewall, SSD)</t>
  </si>
  <si>
    <t>M870087</t>
  </si>
  <si>
    <t>Kosto totale e projektit 4</t>
  </si>
  <si>
    <t>Blerje Automjeti (Fond ingrire)</t>
  </si>
  <si>
    <r>
      <t xml:space="preserve">Detajimi i Kostos Totale të </t>
    </r>
    <r>
      <rPr>
        <b/>
        <sz val="12"/>
        <color rgb="FFFF0000"/>
        <rFont val="Garamond"/>
        <family val="1"/>
      </rPr>
      <t>Produktit 5</t>
    </r>
    <r>
      <rPr>
        <b/>
        <sz val="12"/>
        <color theme="1"/>
        <rFont val="Garamond"/>
        <family val="1"/>
      </rPr>
      <t xml:space="preserve"> sipas Artikujve Ekonomikë</t>
    </r>
  </si>
  <si>
    <t>Kosto totale e produkti 1</t>
  </si>
  <si>
    <t>Ngritja e platformes se emulimit, e-learning dhe stervitjes kibernetike</t>
  </si>
  <si>
    <t>20AD448</t>
  </si>
  <si>
    <t>Permiresim dhe shtim i funksionaliteteve te sistemit te menaxhimit dhe raportimit te incidenteve kibernetike</t>
  </si>
  <si>
    <r>
      <t xml:space="preserve">Detajimi i Kostos Totale të </t>
    </r>
    <r>
      <rPr>
        <b/>
        <sz val="12"/>
        <color rgb="FFFF0000"/>
        <rFont val="Garamond"/>
        <family val="1"/>
      </rPr>
      <t>Produktit 4</t>
    </r>
    <r>
      <rPr>
        <b/>
        <sz val="12"/>
        <color theme="1"/>
        <rFont val="Garamond"/>
        <family val="1"/>
      </rPr>
      <t xml:space="preserve"> sipas Artikujve Ekonomikë</t>
    </r>
  </si>
  <si>
    <t>Platforma per raportimin e incidenteve per femijet dhe qytetaret.</t>
  </si>
  <si>
    <t>Produkti 4 (shto produkte sipas rastit)</t>
  </si>
  <si>
    <t>20AD443</t>
  </si>
  <si>
    <t>20AD449</t>
  </si>
  <si>
    <t>20AD452</t>
  </si>
  <si>
    <t>20AD447</t>
  </si>
  <si>
    <t>20AD454</t>
  </si>
  <si>
    <t>20AD417</t>
  </si>
  <si>
    <t>20AD453</t>
  </si>
  <si>
    <t>20AD451</t>
  </si>
  <si>
    <t>20AD450</t>
  </si>
  <si>
    <t>20AD455</t>
  </si>
  <si>
    <t>20AD446</t>
  </si>
  <si>
    <t>20AD440</t>
  </si>
  <si>
    <t>Modernizimi I platformes dhe proceseve te prokurimit publik</t>
  </si>
  <si>
    <r>
      <t xml:space="preserve">Detajimi i Kostos Totale të </t>
    </r>
    <r>
      <rPr>
        <b/>
        <sz val="12"/>
        <color rgb="FFFF0000"/>
        <rFont val="Garamond"/>
        <family val="1"/>
      </rPr>
      <t xml:space="preserve">Produktit 23 </t>
    </r>
    <r>
      <rPr>
        <b/>
        <sz val="12"/>
        <color theme="1"/>
        <rFont val="Garamond"/>
        <family val="1"/>
      </rPr>
      <t>sipas Artikujve Ekonomikë</t>
    </r>
  </si>
  <si>
    <t>23AD301</t>
  </si>
  <si>
    <t>23AD501</t>
  </si>
  <si>
    <t>SMART LAB (WBIF/CEB)</t>
  </si>
  <si>
    <t>23AD401</t>
  </si>
  <si>
    <t>Zgjerim I rrjetit GovNET</t>
  </si>
  <si>
    <t>Projekt per k.sh. Duhet ne formatin F3</t>
  </si>
  <si>
    <t>Sisteme dhe Infrastrukture TIK per AKSK</t>
  </si>
  <si>
    <t>Blerje pajisje orendi</t>
  </si>
  <si>
    <t>M870009</t>
  </si>
  <si>
    <t>18AO201</t>
  </si>
  <si>
    <t>M870259</t>
  </si>
  <si>
    <t>Pagese TVSH</t>
  </si>
  <si>
    <t xml:space="preserve">Asistence Teknike </t>
  </si>
  <si>
    <t>Programi i mbështetjes së startup-eve dhe lehtësuesve  synon zhvillimin e startup-eve shqiptare në funksion të zhvillimit të vendit dhe përparimit në fushat prioritare. Ky program do të stimulojë sipërmarrjen inovative dhe njësive mbështetëse duke ofruar financim dhe mbështetje për kompanitë startup më premtuese shqiptare.</t>
  </si>
  <si>
    <t>Emertimi treguesit 1</t>
  </si>
  <si>
    <t>98704AS- Takime për përmirësimin e Klimës së Biznesit</t>
  </si>
  <si>
    <t xml:space="preserve">Shpenzimet korrente si paga, sigurime dhe shpenzime utilitare si dhe aktivitetet dhe takimet në ndihmë të startup-ve dhe lehtësuesve dhe suport financiar për pajisje dhe shërbimet e tjera që nevojiten për përmbushjen e objektivave të agjensisë. </t>
  </si>
  <si>
    <t>Numri i takimeve te realizuara</t>
  </si>
  <si>
    <t>Shpenzimet Korrente*</t>
  </si>
  <si>
    <t>98704AT- Kompani Start-up të mbështetura</t>
  </si>
  <si>
    <t>Numri i kompanive të mbështetura</t>
  </si>
  <si>
    <t>Kompani Start-up të mbështetura</t>
  </si>
  <si>
    <t>*Planifikimi I Inevstimeve Publike ne perputhje me Projektbuxhetin 2025-2027</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</si>
</sst>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3" formatCode="_(* #,##0.00_);_(* \(#,##0.00\);_(* &quot;-&quot;??_);_(@_)"/>
    <numFmt numFmtId="164" formatCode="#0"/>
    <numFmt numFmtId="165" formatCode="_-* #,##0_L_e_k_-;\-* #,##0_L_e_k_-;_-* &quot;-&quot;??_L_e_k_-;_-@_-"/>
    <numFmt numFmtId="166" formatCode="_-* #,##0.00_L_e_k_-;\-* #,##0.00_L_e_k_-;_-* &quot;-&quot;??_L_e_k_-;_-@_-"/>
    <numFmt numFmtId="167" formatCode="0.0%"/>
    <numFmt numFmtId="168" formatCode="_(* #,##0_);_(* \(#,##0\);_(* &quot;-&quot;??_);_(@_)"/>
    <numFmt numFmtId="169" formatCode="_-* #,##0_-;\-* #,##0_-;_-* &quot;-&quot;??_-;_-@_-"/>
    <numFmt numFmtId="170" formatCode="#,##0.0"/>
    <numFmt numFmtId="171" formatCode="_(* #,##0.0_);_(* \(#,##0.0\);_(* &quot;-&quot;??_);_(@_)"/>
    <numFmt numFmtId="172" formatCode="_-* #,##0.00_-;\-* #,##0.00_-;_-* &quot;-&quot;??_-;_-@_-"/>
  </numFmts>
  <fonts count="196">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DE342F"/>
      <name val="Garamond"/>
      <family val="2"/>
    </font>
    <font>
      <i/>
      <sz val="8"/>
      <color rgb="FF000000"/>
      <name val="Garamond"/>
      <family val="2"/>
    </font>
    <font>
      <sz val="8"/>
      <color rgb="FFFAF3F2"/>
      <name val="Garamond"/>
      <family val="2"/>
    </font>
    <font>
      <sz val="11"/>
      <color theme="1"/>
      <name val="Aptos Narrow"/>
      <family val="2"/>
      <scheme val="minor"/>
    </font>
    <font>
      <sz val="11"/>
      <color rgb="FF9C0006"/>
      <name val="Aptos Narrow"/>
      <family val="2"/>
      <scheme val="minor"/>
    </font>
    <font>
      <b/>
      <sz val="11"/>
      <color theme="1"/>
      <name val="Aptos Narrow"/>
      <family val="2"/>
      <scheme val="minor"/>
    </font>
    <font>
      <b/>
      <sz val="9"/>
      <color theme="1"/>
      <name val="Aptos Narrow"/>
      <family val="2"/>
      <scheme val="minor"/>
    </font>
    <font>
      <sz val="9"/>
      <color theme="1"/>
      <name val="Aptos Narrow"/>
      <family val="2"/>
      <scheme val="minor"/>
    </font>
    <font>
      <b/>
      <sz val="9"/>
      <color rgb="FFFF0000"/>
      <name val="Aptos Narrow"/>
      <family val="2"/>
      <scheme val="minor"/>
    </font>
    <font>
      <b/>
      <sz val="9"/>
      <color theme="1"/>
      <name val="Garamond"/>
      <family val="1"/>
    </font>
    <font>
      <sz val="9"/>
      <name val="Garamond"/>
      <family val="1"/>
    </font>
    <font>
      <sz val="9"/>
      <color theme="1"/>
      <name val="Garamond"/>
      <family val="1"/>
    </font>
    <font>
      <b/>
      <sz val="9"/>
      <color theme="1"/>
      <name val="Garamond"/>
      <family val="1"/>
      <charset val="238"/>
    </font>
    <font>
      <sz val="10"/>
      <name val="Garamond"/>
      <family val="1"/>
      <charset val="238"/>
    </font>
    <font>
      <sz val="9"/>
      <color rgb="FFFF0000"/>
      <name val="Garamond"/>
      <family val="1"/>
    </font>
    <font>
      <b/>
      <sz val="9"/>
      <color rgb="FFFF0000"/>
      <name val="Garamond"/>
      <family val="1"/>
    </font>
    <font>
      <b/>
      <sz val="9"/>
      <name val="Garamond"/>
      <family val="1"/>
      <charset val="238"/>
    </font>
    <font>
      <b/>
      <sz val="10"/>
      <color theme="1"/>
      <name val="Times New Roman"/>
      <family val="1"/>
    </font>
    <font>
      <sz val="10"/>
      <color theme="1"/>
      <name val="Times New Roman"/>
      <family val="1"/>
    </font>
    <font>
      <i/>
      <sz val="9"/>
      <color theme="1"/>
      <name val="Garamond"/>
      <family val="1"/>
    </font>
    <font>
      <i/>
      <sz val="9"/>
      <name val="Garamond"/>
      <family val="1"/>
      <charset val="238"/>
    </font>
    <font>
      <sz val="9"/>
      <name val="Garamond"/>
      <family val="1"/>
      <charset val="238"/>
    </font>
    <font>
      <sz val="9"/>
      <color rgb="FFFF0000"/>
      <name val="Garamond"/>
      <family val="1"/>
      <charset val="238"/>
    </font>
    <font>
      <b/>
      <i/>
      <sz val="9"/>
      <color theme="1"/>
      <name val="Garamond"/>
      <family val="1"/>
      <charset val="238"/>
    </font>
    <font>
      <b/>
      <sz val="9"/>
      <color theme="1"/>
      <name val="Times New Roman"/>
      <family val="1"/>
    </font>
    <font>
      <sz val="9"/>
      <color theme="1"/>
      <name val="Times New Roman"/>
      <family val="1"/>
    </font>
    <font>
      <b/>
      <i/>
      <sz val="9"/>
      <color rgb="FFFF0000"/>
      <name val="Garamond"/>
      <family val="1"/>
    </font>
    <font>
      <sz val="9"/>
      <color theme="1"/>
      <name val="Garamond"/>
      <family val="1"/>
      <charset val="238"/>
    </font>
    <font>
      <b/>
      <sz val="9"/>
      <name val="Garamond"/>
      <family val="1"/>
    </font>
    <font>
      <b/>
      <sz val="9"/>
      <color indexed="81"/>
      <name val="Tahoma"/>
      <family val="2"/>
    </font>
    <font>
      <sz val="9"/>
      <color indexed="81"/>
      <name val="Tahoma"/>
      <family val="2"/>
    </font>
    <font>
      <b/>
      <sz val="12"/>
      <color theme="1"/>
      <name val="Aptos Narrow"/>
      <family val="2"/>
      <scheme val="minor"/>
    </font>
    <font>
      <sz val="12"/>
      <color theme="1"/>
      <name val="Aptos Narrow"/>
      <family val="2"/>
      <scheme val="minor"/>
    </font>
    <font>
      <b/>
      <sz val="16"/>
      <color rgb="FFFF0000"/>
      <name val="Aptos Narrow"/>
      <family val="2"/>
      <scheme val="minor"/>
    </font>
    <font>
      <b/>
      <sz val="12"/>
      <color theme="1"/>
      <name val="Garamond"/>
      <family val="1"/>
    </font>
    <font>
      <sz val="12"/>
      <color theme="1"/>
      <name val="Garamond"/>
      <family val="1"/>
    </font>
    <font>
      <b/>
      <sz val="12"/>
      <color rgb="FFFF0000"/>
      <name val="Garamond"/>
      <family val="1"/>
    </font>
    <font>
      <sz val="14"/>
      <color theme="1"/>
      <name val="Garamond"/>
      <family val="1"/>
    </font>
    <font>
      <i/>
      <sz val="12"/>
      <color theme="1"/>
      <name val="Garamond"/>
      <family val="1"/>
    </font>
    <font>
      <b/>
      <sz val="14"/>
      <color theme="1"/>
      <name val="Aptos Narrow"/>
      <family val="2"/>
      <scheme val="minor"/>
    </font>
    <font>
      <i/>
      <sz val="14"/>
      <color theme="1"/>
      <name val="Garamond"/>
      <family val="1"/>
    </font>
    <font>
      <b/>
      <i/>
      <sz val="12"/>
      <color rgb="FFFF0000"/>
      <name val="Garamond"/>
      <family val="1"/>
    </font>
    <font>
      <b/>
      <i/>
      <sz val="14"/>
      <color theme="1"/>
      <name val="Garamond"/>
      <family val="1"/>
    </font>
    <font>
      <b/>
      <sz val="12"/>
      <name val="Garamond"/>
      <family val="1"/>
    </font>
    <font>
      <b/>
      <i/>
      <sz val="12"/>
      <color theme="1"/>
      <name val="Garamond"/>
      <family val="1"/>
    </font>
    <font>
      <b/>
      <sz val="14"/>
      <color theme="1"/>
      <name val="Garamond"/>
      <family val="1"/>
    </font>
    <font>
      <sz val="18"/>
      <color theme="1"/>
      <name val="Aptos Narrow"/>
      <family val="2"/>
      <scheme val="minor"/>
    </font>
    <font>
      <sz val="16"/>
      <color theme="1"/>
      <name val="Aptos Narrow"/>
      <family val="2"/>
      <scheme val="minor"/>
    </font>
    <font>
      <b/>
      <sz val="16"/>
      <color theme="1"/>
      <name val="Aptos Narrow"/>
      <family val="2"/>
      <scheme val="minor"/>
    </font>
    <font>
      <b/>
      <sz val="12"/>
      <color rgb="FFFF0000"/>
      <name val="Aptos Narrow"/>
      <family val="2"/>
      <scheme val="minor"/>
    </font>
    <font>
      <sz val="11"/>
      <color theme="1"/>
      <name val="Garamond"/>
      <family val="1"/>
    </font>
    <font>
      <b/>
      <sz val="11"/>
      <color theme="1"/>
      <name val="Garamond"/>
      <family val="1"/>
    </font>
    <font>
      <sz val="12"/>
      <name val="Garamond"/>
      <family val="1"/>
    </font>
    <font>
      <b/>
      <sz val="11"/>
      <color rgb="FFFF0000"/>
      <name val="Aptos Narrow"/>
      <family val="2"/>
      <scheme val="minor"/>
    </font>
    <font>
      <sz val="8"/>
      <color theme="1"/>
      <name val="Aptos Narrow"/>
      <family val="2"/>
      <scheme val="minor"/>
    </font>
    <font>
      <sz val="8"/>
      <color theme="1"/>
      <name val="Times New Roman"/>
      <family val="1"/>
    </font>
    <font>
      <i/>
      <sz val="8"/>
      <color theme="1"/>
      <name val="Garamond"/>
      <family val="1"/>
    </font>
    <font>
      <sz val="8"/>
      <color theme="1"/>
      <name val="Garamond"/>
      <family val="1"/>
    </font>
    <font>
      <sz val="12"/>
      <color theme="1"/>
      <name val="Times New Roman"/>
      <family val="1"/>
    </font>
    <font>
      <sz val="8"/>
      <name val="Garamond"/>
      <family val="1"/>
    </font>
    <font>
      <b/>
      <sz val="12"/>
      <color rgb="FF000000"/>
      <name val="Aptos Narrow"/>
      <family val="2"/>
      <scheme val="minor"/>
    </font>
    <font>
      <sz val="12"/>
      <color rgb="FF000000"/>
      <name val="Aptos Narrow"/>
      <family val="2"/>
      <scheme val="minor"/>
    </font>
    <font>
      <sz val="10"/>
      <name val="Arial"/>
      <family val="2"/>
    </font>
    <font>
      <sz val="12"/>
      <name val="Times New Roman"/>
      <family val="1"/>
    </font>
    <font>
      <sz val="10"/>
      <name val="Times New Roman"/>
      <family val="1"/>
    </font>
    <font>
      <i/>
      <sz val="9"/>
      <color theme="1"/>
      <name val="Aptos Narrow"/>
      <family val="2"/>
      <scheme val="minor"/>
    </font>
    <font>
      <b/>
      <sz val="10"/>
      <color theme="1"/>
      <name val="Garamond"/>
      <family val="1"/>
    </font>
    <font>
      <sz val="10"/>
      <color theme="1"/>
      <name val="Garamond"/>
      <family val="1"/>
    </font>
    <font>
      <sz val="8"/>
      <color rgb="FFFF0000"/>
      <name val="Garamond"/>
      <family val="1"/>
    </font>
    <font>
      <b/>
      <sz val="8"/>
      <color theme="1"/>
      <name val="Garamond"/>
      <family val="1"/>
    </font>
    <font>
      <b/>
      <sz val="8"/>
      <color rgb="FFFF0000"/>
      <name val="Garamond"/>
      <family val="1"/>
    </font>
    <font>
      <b/>
      <sz val="10"/>
      <color rgb="FFFF0000"/>
      <name val="Garamond"/>
      <family val="1"/>
    </font>
    <font>
      <sz val="10"/>
      <name val="Garamond"/>
      <family val="1"/>
    </font>
    <font>
      <i/>
      <sz val="10"/>
      <color theme="1"/>
      <name val="Garamond"/>
      <family val="1"/>
    </font>
    <font>
      <b/>
      <i/>
      <sz val="10"/>
      <color rgb="FFFF0000"/>
      <name val="Garamond"/>
      <family val="1"/>
    </font>
    <font>
      <b/>
      <sz val="10"/>
      <color rgb="FFFF0000"/>
      <name val="Times New Roman"/>
      <family val="1"/>
    </font>
    <font>
      <b/>
      <sz val="8"/>
      <color rgb="FFFF0000"/>
      <name val="Times New Roman"/>
      <family val="1"/>
    </font>
    <font>
      <b/>
      <sz val="10"/>
      <name val="Garamond"/>
      <family val="1"/>
    </font>
    <font>
      <i/>
      <sz val="8"/>
      <name val="Garamond"/>
      <family val="1"/>
    </font>
    <font>
      <b/>
      <sz val="8"/>
      <name val="Garamond"/>
      <family val="1"/>
    </font>
    <font>
      <b/>
      <sz val="11"/>
      <name val="Aptos Narrow"/>
      <family val="2"/>
      <scheme val="minor"/>
    </font>
    <font>
      <b/>
      <sz val="12"/>
      <color theme="1"/>
      <name val="Times New Roman"/>
      <family val="1"/>
    </font>
    <font>
      <b/>
      <sz val="12"/>
      <color rgb="FFFF0000"/>
      <name val="Times New Roman"/>
      <family val="1"/>
    </font>
    <font>
      <i/>
      <sz val="12"/>
      <color theme="1"/>
      <name val="Times New Roman"/>
      <family val="1"/>
    </font>
    <font>
      <b/>
      <i/>
      <sz val="12"/>
      <color rgb="FFFF0000"/>
      <name val="Times New Roman"/>
      <family val="1"/>
    </font>
    <font>
      <b/>
      <sz val="12"/>
      <name val="Times New Roman"/>
      <family val="1"/>
    </font>
    <font>
      <sz val="11"/>
      <name val="Garamond"/>
      <family val="1"/>
    </font>
    <font>
      <sz val="10"/>
      <name val="Aptos Narrow"/>
      <family val="2"/>
      <scheme val="minor"/>
    </font>
    <font>
      <b/>
      <sz val="11"/>
      <name val="Garamond"/>
      <family val="1"/>
    </font>
    <font>
      <b/>
      <sz val="11"/>
      <color rgb="FFFF0000"/>
      <name val="Garamond"/>
      <family val="1"/>
    </font>
    <font>
      <sz val="11"/>
      <name val="Aptos Narrow"/>
      <family val="2"/>
      <scheme val="minor"/>
    </font>
    <font>
      <b/>
      <sz val="8"/>
      <color indexed="10"/>
      <name val="Garamond"/>
      <family val="1"/>
    </font>
    <font>
      <b/>
      <sz val="8"/>
      <color indexed="8"/>
      <name val="Garamond"/>
      <family val="1"/>
    </font>
    <font>
      <i/>
      <sz val="11"/>
      <color theme="1"/>
      <name val="Garamond"/>
      <family val="1"/>
    </font>
    <font>
      <i/>
      <sz val="11"/>
      <name val="Garamond"/>
      <family val="1"/>
    </font>
    <font>
      <b/>
      <i/>
      <sz val="11"/>
      <color rgb="FFFF0000"/>
      <name val="Garamond"/>
      <family val="1"/>
    </font>
    <font>
      <b/>
      <sz val="11"/>
      <color indexed="10"/>
      <name val="Garamond"/>
      <family val="1"/>
    </font>
    <font>
      <sz val="11"/>
      <color indexed="8"/>
      <name val="Garamond"/>
      <family val="1"/>
    </font>
    <font>
      <b/>
      <sz val="10"/>
      <color indexed="10"/>
      <name val="Times New Roman"/>
      <family val="1"/>
    </font>
    <font>
      <b/>
      <sz val="8"/>
      <color indexed="10"/>
      <name val="Times New Roman"/>
      <family val="1"/>
    </font>
    <font>
      <sz val="8"/>
      <color indexed="8"/>
      <name val="Times New Roman"/>
      <family val="1"/>
    </font>
    <font>
      <sz val="8"/>
      <color rgb="FFC00000"/>
      <name val="Garamond"/>
      <family val="1"/>
    </font>
    <font>
      <b/>
      <sz val="9"/>
      <name val="Aptos Narrow"/>
      <family val="2"/>
      <scheme val="minor"/>
    </font>
    <font>
      <b/>
      <sz val="10"/>
      <name val="Aptos Narrow"/>
      <family val="2"/>
      <scheme val="minor"/>
    </font>
    <font>
      <i/>
      <sz val="9"/>
      <name val="Garamond"/>
      <family val="1"/>
    </font>
    <font>
      <b/>
      <i/>
      <sz val="9"/>
      <name val="Garamond"/>
      <family val="1"/>
    </font>
    <font>
      <i/>
      <sz val="8"/>
      <name val="Garamond"/>
      <family val="1"/>
      <charset val="238"/>
    </font>
    <font>
      <b/>
      <sz val="9"/>
      <color indexed="81"/>
      <name val="Tahoma"/>
      <family val="2"/>
      <charset val="238"/>
    </font>
    <font>
      <sz val="9"/>
      <color indexed="81"/>
      <name val="Tahoma"/>
      <family val="2"/>
      <charset val="238"/>
    </font>
    <font>
      <b/>
      <sz val="12"/>
      <color indexed="10"/>
      <name val="Garamond"/>
      <family val="1"/>
    </font>
    <font>
      <b/>
      <sz val="12"/>
      <color indexed="8"/>
      <name val="Garamond"/>
      <family val="1"/>
    </font>
    <font>
      <sz val="12"/>
      <color indexed="8"/>
      <name val="Garamond"/>
      <family val="1"/>
    </font>
    <font>
      <b/>
      <sz val="14"/>
      <name val="Garamond"/>
      <family val="1"/>
    </font>
    <font>
      <b/>
      <sz val="9"/>
      <color indexed="81"/>
      <name val="Tahoma"/>
      <charset val="1"/>
    </font>
    <font>
      <sz val="9"/>
      <color indexed="81"/>
      <name val="Tahoma"/>
      <charset val="1"/>
    </font>
    <font>
      <b/>
      <sz val="10"/>
      <name val="Times New Roman"/>
      <family val="1"/>
    </font>
    <font>
      <sz val="10"/>
      <color theme="1"/>
      <name val="Aptos Narrow"/>
      <family val="2"/>
      <scheme val="minor"/>
    </font>
    <font>
      <b/>
      <sz val="10"/>
      <color rgb="FFFF0000"/>
      <name val="Aptos Narrow"/>
      <family val="2"/>
      <scheme val="minor"/>
    </font>
    <font>
      <b/>
      <i/>
      <sz val="10"/>
      <color theme="1"/>
      <name val="Garamond"/>
      <family val="1"/>
    </font>
    <font>
      <b/>
      <i/>
      <sz val="8"/>
      <color theme="1"/>
      <name val="Garamond"/>
      <family val="1"/>
    </font>
    <font>
      <sz val="7"/>
      <color theme="1"/>
      <name val="Garamond"/>
      <family val="1"/>
    </font>
    <font>
      <b/>
      <sz val="10"/>
      <color theme="1"/>
      <name val="Aptos Narrow"/>
      <family val="2"/>
      <scheme val="minor"/>
    </font>
    <font>
      <sz val="11"/>
      <color rgb="FF000000"/>
      <name val="Aptos Narrow"/>
      <family val="2"/>
      <scheme val="minor"/>
    </font>
    <font>
      <b/>
      <sz val="11"/>
      <color rgb="FF000000"/>
      <name val="Aptos Narrow"/>
      <family val="2"/>
      <scheme val="minor"/>
    </font>
    <font>
      <b/>
      <sz val="10"/>
      <color rgb="FF000000"/>
      <name val="Garamond"/>
      <family val="1"/>
    </font>
    <font>
      <sz val="10"/>
      <color rgb="FF000000"/>
      <name val="Garamond"/>
      <family val="1"/>
    </font>
    <font>
      <sz val="9"/>
      <color rgb="FF000000"/>
      <name val="Garamond"/>
      <family val="1"/>
    </font>
    <font>
      <sz val="8"/>
      <color rgb="FF000000"/>
      <name val="Garamond"/>
      <family val="1"/>
    </font>
    <font>
      <b/>
      <sz val="8"/>
      <color rgb="FF000000"/>
      <name val="Garamond"/>
      <family val="1"/>
    </font>
    <font>
      <b/>
      <sz val="9"/>
      <color rgb="FF000000"/>
      <name val="Garamond"/>
      <family val="1"/>
    </font>
    <font>
      <i/>
      <sz val="9"/>
      <color rgb="FF000000"/>
      <name val="Garamond"/>
      <family val="1"/>
    </font>
    <font>
      <i/>
      <sz val="8"/>
      <color rgb="FF000000"/>
      <name val="Garamond"/>
      <family val="1"/>
    </font>
    <font>
      <sz val="11"/>
      <color theme="1"/>
      <name val="Aptos Narrow"/>
      <scheme val="minor"/>
    </font>
    <font>
      <b/>
      <sz val="11"/>
      <color theme="1"/>
      <name val="Calibri"/>
    </font>
    <font>
      <b/>
      <sz val="11"/>
      <color rgb="FFFF0000"/>
      <name val="Calibri"/>
    </font>
    <font>
      <sz val="11"/>
      <name val="Calibri"/>
    </font>
    <font>
      <b/>
      <sz val="10"/>
      <color theme="1"/>
      <name val="Garamond"/>
    </font>
    <font>
      <sz val="11"/>
      <color rgb="FF000000"/>
      <name val="Garamond"/>
    </font>
    <font>
      <sz val="10"/>
      <color theme="1"/>
      <name val="Garamond"/>
    </font>
    <font>
      <sz val="9"/>
      <color theme="1"/>
      <name val="Garamond"/>
    </font>
    <font>
      <sz val="8"/>
      <color theme="1"/>
      <name val="Garamond"/>
    </font>
    <font>
      <b/>
      <sz val="9"/>
      <color theme="1"/>
      <name val="Garamond"/>
    </font>
    <font>
      <sz val="11"/>
      <color theme="1"/>
      <name val="Calibri"/>
    </font>
    <font>
      <sz val="8"/>
      <color rgb="FFFF0000"/>
      <name val="Garamond"/>
    </font>
    <font>
      <b/>
      <sz val="8"/>
      <color theme="1"/>
      <name val="Garamond"/>
    </font>
    <font>
      <b/>
      <sz val="8"/>
      <color rgb="FFFF0000"/>
      <name val="Garamond"/>
    </font>
    <font>
      <sz val="8"/>
      <color rgb="FF000000"/>
      <name val="Garamond"/>
    </font>
    <font>
      <i/>
      <sz val="9"/>
      <color theme="1"/>
      <name val="Garamond"/>
    </font>
    <font>
      <i/>
      <sz val="8"/>
      <color rgb="FF000000"/>
      <name val="Garamond"/>
    </font>
    <font>
      <sz val="8"/>
      <color theme="1"/>
      <name val="Calibri"/>
    </font>
    <font>
      <b/>
      <i/>
      <sz val="9"/>
      <color rgb="FFFF0000"/>
      <name val="Garamond"/>
    </font>
    <font>
      <b/>
      <sz val="9"/>
      <color rgb="FFFF0000"/>
      <name val="Garamond"/>
    </font>
    <font>
      <i/>
      <sz val="8"/>
      <color theme="1"/>
      <name val="Garamond"/>
    </font>
    <font>
      <sz val="8"/>
      <color theme="1"/>
      <name val="Times New Roman"/>
    </font>
    <font>
      <b/>
      <sz val="10"/>
      <color rgb="FFFF0000"/>
      <name val="Times New Roman"/>
    </font>
    <font>
      <b/>
      <sz val="8"/>
      <color rgb="FFFF0000"/>
      <name val="Times New Roman"/>
    </font>
    <font>
      <sz val="11"/>
      <color theme="1"/>
      <name val="Aptos Narrow"/>
      <family val="2"/>
      <charset val="238"/>
      <scheme val="minor"/>
    </font>
    <font>
      <sz val="8"/>
      <name val="Garamond"/>
      <family val="1"/>
      <charset val="238"/>
    </font>
    <font>
      <b/>
      <sz val="12"/>
      <color rgb="FFFF0000"/>
      <name val="Garamond"/>
      <family val="1"/>
      <charset val="238"/>
    </font>
    <font>
      <b/>
      <sz val="12"/>
      <color theme="1"/>
      <name val="Garamond"/>
      <family val="1"/>
      <charset val="238"/>
    </font>
    <font>
      <b/>
      <sz val="14"/>
      <color rgb="FFFF0000"/>
      <name val="Aptos Narrow"/>
      <family val="2"/>
      <scheme val="minor"/>
    </font>
    <font>
      <sz val="14"/>
      <color theme="1"/>
      <name val="Aptos Narrow"/>
      <family val="2"/>
      <scheme val="minor"/>
    </font>
    <font>
      <i/>
      <sz val="14"/>
      <color rgb="FF000000"/>
      <name val="Times New Roman"/>
      <family val="1"/>
    </font>
    <font>
      <b/>
      <sz val="14"/>
      <color rgb="FFFF0000"/>
      <name val="Garamond"/>
      <family val="1"/>
    </font>
    <font>
      <b/>
      <sz val="14"/>
      <color indexed="10"/>
      <name val="Garamond"/>
      <family val="1"/>
    </font>
    <font>
      <b/>
      <sz val="14"/>
      <color indexed="8"/>
      <name val="Garamond"/>
      <family val="1"/>
    </font>
    <font>
      <sz val="14"/>
      <color theme="1"/>
      <name val="Garamond"/>
      <family val="1"/>
      <charset val="238"/>
    </font>
    <font>
      <i/>
      <sz val="14"/>
      <color rgb="FFFF0000"/>
      <name val="Garamond"/>
      <family val="1"/>
    </font>
    <font>
      <b/>
      <i/>
      <sz val="14"/>
      <color rgb="FFFF0000"/>
      <name val="Garamond"/>
      <family val="1"/>
    </font>
    <font>
      <sz val="12"/>
      <name val="Times New Roman"/>
      <family val="1"/>
      <charset val="238"/>
    </font>
    <font>
      <sz val="12"/>
      <color theme="1"/>
      <name val="Times New Roman"/>
      <family val="1"/>
      <charset val="238"/>
    </font>
    <font>
      <sz val="10"/>
      <name val="Times New Roman"/>
      <family val="1"/>
      <charset val="238"/>
    </font>
    <font>
      <sz val="10"/>
      <color theme="1"/>
      <name val="Times New Roman"/>
      <family val="1"/>
      <charset val="238"/>
    </font>
    <font>
      <b/>
      <sz val="12"/>
      <name val="Garamond"/>
      <family val="1"/>
      <charset val="238"/>
    </font>
    <font>
      <sz val="12"/>
      <color theme="1"/>
      <name val="Garamond"/>
      <family val="1"/>
      <charset val="238"/>
    </font>
    <font>
      <sz val="12"/>
      <name val="Garamond"/>
      <family val="1"/>
      <charset val="238"/>
    </font>
    <font>
      <sz val="12"/>
      <color rgb="FF000000"/>
      <name val="Garamond"/>
      <family val="1"/>
      <charset val="238"/>
    </font>
    <font>
      <b/>
      <sz val="12"/>
      <name val="Times New Roman"/>
      <family val="1"/>
      <charset val="238"/>
    </font>
    <font>
      <b/>
      <sz val="10"/>
      <name val="Times New Roman"/>
      <family val="1"/>
      <charset val="238"/>
    </font>
    <font>
      <b/>
      <i/>
      <sz val="12"/>
      <color theme="1"/>
      <name val="Times New Roman"/>
      <family val="1"/>
    </font>
    <font>
      <b/>
      <sz val="10"/>
      <color theme="1"/>
      <name val="Times New Roman"/>
      <family val="1"/>
      <charset val="238"/>
    </font>
    <font>
      <sz val="12"/>
      <color rgb="FFFF0000"/>
      <name val="Garamond"/>
      <family val="1"/>
    </font>
    <font>
      <sz val="12"/>
      <color rgb="FFFF0000"/>
      <name val="Aptos Narrow"/>
      <family val="2"/>
      <scheme val="minor"/>
    </font>
    <font>
      <sz val="12"/>
      <name val="Aptos Narrow"/>
      <family val="2"/>
      <scheme val="minor"/>
    </font>
    <font>
      <i/>
      <sz val="12"/>
      <name val="Garamond"/>
      <family val="1"/>
    </font>
    <font>
      <sz val="11"/>
      <color rgb="FFFF0000"/>
      <name val="Aptos Narrow"/>
      <family val="2"/>
      <scheme val="minor"/>
    </font>
    <font>
      <sz val="10"/>
      <color rgb="FFFF0000"/>
      <name val="Aptos Narrow"/>
      <family val="2"/>
      <scheme val="minor"/>
    </font>
  </fonts>
  <fills count="71">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C7CE"/>
      </patternFill>
    </fill>
    <fill>
      <patternFill patternType="solid">
        <fgColor theme="4"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theme="6" tint="0.79998168889431442"/>
        <bgColor indexed="64"/>
      </patternFill>
    </fill>
    <fill>
      <patternFill patternType="solid">
        <fgColor rgb="FF92D050"/>
        <bgColor indexed="64"/>
      </patternFill>
    </fill>
    <fill>
      <patternFill patternType="solid">
        <fgColor theme="3" tint="0.79998168889431442"/>
        <bgColor indexed="64"/>
      </patternFill>
    </fill>
    <fill>
      <patternFill patternType="solid">
        <fgColor rgb="FFDDEBF7"/>
        <bgColor rgb="FF000000"/>
      </patternFill>
    </fill>
    <fill>
      <patternFill patternType="solid">
        <fgColor rgb="FFFFFFFF"/>
        <bgColor rgb="FF000000"/>
      </patternFill>
    </fill>
    <fill>
      <patternFill patternType="solid">
        <fgColor rgb="FFF2F2F2"/>
        <bgColor rgb="FF000000"/>
      </patternFill>
    </fill>
    <fill>
      <patternFill patternType="solid">
        <fgColor rgb="FFD9D9D9"/>
        <bgColor rgb="FF000000"/>
      </patternFill>
    </fill>
    <fill>
      <patternFill patternType="solid">
        <fgColor rgb="FFF8CBAD"/>
        <bgColor rgb="FF000000"/>
      </patternFill>
    </fill>
    <fill>
      <patternFill patternType="solid">
        <fgColor rgb="FFDEEAF6"/>
        <bgColor rgb="FFDEEAF6"/>
      </patternFill>
    </fill>
    <fill>
      <patternFill patternType="solid">
        <fgColor theme="0"/>
        <bgColor theme="0"/>
      </patternFill>
    </fill>
    <fill>
      <patternFill patternType="solid">
        <fgColor rgb="FFFFFFFF"/>
        <bgColor rgb="FFFFFFFF"/>
      </patternFill>
    </fill>
    <fill>
      <patternFill patternType="solid">
        <fgColor rgb="FFF2F2F2"/>
        <bgColor rgb="FFF2F2F2"/>
      </patternFill>
    </fill>
    <fill>
      <patternFill patternType="solid">
        <fgColor rgb="FFD8D8D8"/>
        <bgColor rgb="FFD8D8D8"/>
      </patternFill>
    </fill>
    <fill>
      <patternFill patternType="solid">
        <fgColor rgb="FFF7CAAC"/>
        <bgColor rgb="FFF7CAAC"/>
      </patternFill>
    </fill>
    <fill>
      <patternFill patternType="solid">
        <fgColor theme="9" tint="0.59999389629810485"/>
        <bgColor indexed="64"/>
      </patternFill>
    </fill>
    <fill>
      <patternFill patternType="solid">
        <fgColor rgb="FFD9D9D9"/>
        <bgColor indexed="64"/>
      </patternFill>
    </fill>
  </fills>
  <borders count="125">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medium">
        <color rgb="FF2E74B5"/>
      </left>
      <right style="medium">
        <color rgb="FF2E74B5"/>
      </right>
      <top style="medium">
        <color rgb="FF2E74B5"/>
      </top>
      <bottom style="medium">
        <color rgb="FF2E74B5"/>
      </bottom>
      <diagonal/>
    </border>
    <border>
      <left style="medium">
        <color rgb="FF2E74B5"/>
      </left>
      <right/>
      <top style="medium">
        <color rgb="FF2E74B5"/>
      </top>
      <bottom style="medium">
        <color rgb="FF2E74B5"/>
      </bottom>
      <diagonal/>
    </border>
    <border>
      <left/>
      <right/>
      <top style="medium">
        <color rgb="FF2E74B5"/>
      </top>
      <bottom style="medium">
        <color rgb="FF2E74B5"/>
      </bottom>
      <diagonal/>
    </border>
    <border>
      <left/>
      <right style="medium">
        <color rgb="FF2E74B5"/>
      </right>
      <top style="medium">
        <color rgb="FF2E74B5"/>
      </top>
      <bottom style="medium">
        <color rgb="FF2E74B5"/>
      </bottom>
      <diagonal/>
    </border>
    <border>
      <left style="medium">
        <color rgb="FF2E74B5"/>
      </left>
      <right style="medium">
        <color rgb="FF2E74B5"/>
      </right>
      <top style="medium">
        <color rgb="FF2E74B5"/>
      </top>
      <bottom/>
      <diagonal/>
    </border>
    <border>
      <left/>
      <right style="medium">
        <color rgb="FF2E74B5"/>
      </right>
      <top/>
      <bottom/>
      <diagonal/>
    </border>
    <border>
      <left style="medium">
        <color rgb="FF2E74B5"/>
      </left>
      <right style="medium">
        <color rgb="FF2E74B5"/>
      </right>
      <top/>
      <bottom style="medium">
        <color rgb="FF2E74B5"/>
      </bottom>
      <diagonal/>
    </border>
    <border>
      <left/>
      <right style="medium">
        <color rgb="FF2E74B5"/>
      </right>
      <top/>
      <bottom style="medium">
        <color rgb="FF2E74B5"/>
      </bottom>
      <diagonal/>
    </border>
    <border>
      <left style="thin">
        <color indexed="64"/>
      </left>
      <right style="thin">
        <color indexed="64"/>
      </right>
      <top style="thin">
        <color indexed="64"/>
      </top>
      <bottom style="thin">
        <color indexed="64"/>
      </bottom>
      <diagonal/>
    </border>
    <border>
      <left/>
      <right/>
      <top/>
      <bottom style="medium">
        <color rgb="FF2E74B5"/>
      </bottom>
      <diagonal/>
    </border>
    <border>
      <left style="medium">
        <color rgb="FF2E74B5"/>
      </left>
      <right/>
      <top/>
      <bottom style="medium">
        <color rgb="FF2E74B5"/>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rgb="FF2E74B5"/>
      </left>
      <right style="medium">
        <color rgb="FF2E74B5"/>
      </right>
      <top/>
      <bottom/>
      <diagonal/>
    </border>
    <border>
      <left/>
      <right/>
      <top style="medium">
        <color rgb="FF2E74B5"/>
      </top>
      <bottom/>
      <diagonal/>
    </border>
    <border>
      <left style="medium">
        <color rgb="FF2E74B5"/>
      </left>
      <right style="medium">
        <color rgb="FF2E74B5"/>
      </right>
      <top style="medium">
        <color rgb="FF2E74B5"/>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2E74B5"/>
      </left>
      <right/>
      <top/>
      <bottom/>
      <diagonal/>
    </border>
    <border>
      <left style="medium">
        <color rgb="FF2E74B5"/>
      </left>
      <right/>
      <top style="medium">
        <color rgb="FF2E74B5"/>
      </top>
      <bottom/>
      <diagonal/>
    </border>
    <border>
      <left/>
      <right style="medium">
        <color rgb="FF2E74B5"/>
      </right>
      <top style="medium">
        <color rgb="FF2E74B5"/>
      </top>
      <bottom/>
      <diagonal/>
    </border>
    <border>
      <left style="medium">
        <color indexed="64"/>
      </left>
      <right style="medium">
        <color rgb="FF2E74B5"/>
      </right>
      <top style="medium">
        <color indexed="64"/>
      </top>
      <bottom style="medium">
        <color indexed="64"/>
      </bottom>
      <diagonal/>
    </border>
    <border>
      <left/>
      <right style="medium">
        <color rgb="FF2E74B5"/>
      </right>
      <top style="medium">
        <color indexed="64"/>
      </top>
      <bottom style="medium">
        <color indexed="64"/>
      </bottom>
      <diagonal/>
    </border>
    <border>
      <left style="medium">
        <color rgb="FF2E74B5"/>
      </left>
      <right style="medium">
        <color rgb="FF2E74B5"/>
      </right>
      <top style="medium">
        <color indexed="64"/>
      </top>
      <bottom style="medium">
        <color indexed="64"/>
      </bottom>
      <diagonal/>
    </border>
    <border>
      <left style="medium">
        <color indexed="64"/>
      </left>
      <right style="medium">
        <color rgb="FF2E74B5"/>
      </right>
      <top style="medium">
        <color indexed="64"/>
      </top>
      <bottom style="medium">
        <color rgb="FF2E74B5"/>
      </bottom>
      <diagonal/>
    </border>
    <border>
      <left/>
      <right style="medium">
        <color rgb="FF2E74B5"/>
      </right>
      <top style="medium">
        <color indexed="64"/>
      </top>
      <bottom style="medium">
        <color rgb="FF2E74B5"/>
      </bottom>
      <diagonal/>
    </border>
    <border>
      <left/>
      <right style="medium">
        <color indexed="64"/>
      </right>
      <top style="medium">
        <color indexed="64"/>
      </top>
      <bottom style="medium">
        <color rgb="FF2E74B5"/>
      </bottom>
      <diagonal/>
    </border>
    <border>
      <left style="medium">
        <color indexed="64"/>
      </left>
      <right style="medium">
        <color rgb="FF2E74B5"/>
      </right>
      <top/>
      <bottom style="medium">
        <color indexed="64"/>
      </bottom>
      <diagonal/>
    </border>
    <border>
      <left/>
      <right style="medium">
        <color rgb="FF2E74B5"/>
      </right>
      <top/>
      <bottom style="medium">
        <color indexed="64"/>
      </bottom>
      <diagonal/>
    </border>
    <border>
      <left style="medium">
        <color theme="4" tint="-0.24994659260841701"/>
      </left>
      <right style="medium">
        <color theme="4" tint="-0.24994659260841701"/>
      </right>
      <top style="medium">
        <color theme="4" tint="-0.24994659260841701"/>
      </top>
      <bottom style="medium">
        <color theme="4" tint="-0.24994659260841701"/>
      </bottom>
      <diagonal/>
    </border>
    <border>
      <left style="medium">
        <color indexed="64"/>
      </left>
      <right style="medium">
        <color rgb="FF2E74B5"/>
      </right>
      <top/>
      <bottom style="medium">
        <color rgb="FF2E74B5"/>
      </bottom>
      <diagonal/>
    </border>
    <border>
      <left style="medium">
        <color rgb="FF0070C0"/>
      </left>
      <right/>
      <top style="medium">
        <color rgb="FF2E74B5"/>
      </top>
      <bottom style="medium">
        <color rgb="FF2E74B5"/>
      </bottom>
      <diagonal/>
    </border>
    <border>
      <left style="medium">
        <color rgb="FF0070C0"/>
      </left>
      <right/>
      <top style="medium">
        <color rgb="FF2E74B5"/>
      </top>
      <bottom style="medium">
        <color rgb="FF0070C0"/>
      </bottom>
      <diagonal/>
    </border>
    <border>
      <left style="medium">
        <color rgb="FF0070C0"/>
      </left>
      <right style="medium">
        <color rgb="FF0070C0"/>
      </right>
      <top style="medium">
        <color rgb="FF2E74B5"/>
      </top>
      <bottom style="medium">
        <color rgb="FF0070C0"/>
      </bottom>
      <diagonal/>
    </border>
    <border>
      <left style="medium">
        <color rgb="FF0070C0"/>
      </left>
      <right style="medium">
        <color rgb="FF0070C0"/>
      </right>
      <top/>
      <bottom/>
      <diagonal/>
    </border>
    <border>
      <left style="medium">
        <color rgb="FF0070C0"/>
      </left>
      <right/>
      <top style="medium">
        <color rgb="FF0070C0"/>
      </top>
      <bottom style="medium">
        <color rgb="FF0070C0"/>
      </bottom>
      <diagonal/>
    </border>
    <border>
      <left style="medium">
        <color rgb="FF0070C0"/>
      </left>
      <right style="medium">
        <color rgb="FF0070C0"/>
      </right>
      <top style="medium">
        <color rgb="FF0070C0"/>
      </top>
      <bottom style="medium">
        <color rgb="FF0070C0"/>
      </bottom>
      <diagonal/>
    </border>
    <border>
      <left style="medium">
        <color rgb="FF0070C0"/>
      </left>
      <right style="medium">
        <color rgb="FF0070C0"/>
      </right>
      <top/>
      <bottom style="medium">
        <color rgb="FF0070C0"/>
      </bottom>
      <diagonal/>
    </border>
    <border>
      <left style="medium">
        <color rgb="FF0070C0"/>
      </left>
      <right/>
      <top style="medium">
        <color rgb="FF0070C0"/>
      </top>
      <bottom/>
      <diagonal/>
    </border>
    <border>
      <left style="medium">
        <color rgb="FF0070C0"/>
      </left>
      <right/>
      <top/>
      <bottom/>
      <diagonal/>
    </border>
    <border>
      <left style="medium">
        <color rgb="FF2E74B5"/>
      </left>
      <right/>
      <top style="medium">
        <color rgb="FF0070C0"/>
      </top>
      <bottom style="medium">
        <color rgb="FF2E74B5"/>
      </bottom>
      <diagonal/>
    </border>
    <border>
      <left/>
      <right/>
      <top style="medium">
        <color rgb="FF0070C0"/>
      </top>
      <bottom style="medium">
        <color rgb="FF2E74B5"/>
      </bottom>
      <diagonal/>
    </border>
    <border>
      <left/>
      <right style="medium">
        <color rgb="FF2E74B5"/>
      </right>
      <top style="medium">
        <color rgb="FF0070C0"/>
      </top>
      <bottom style="medium">
        <color rgb="FF2E74B5"/>
      </bottom>
      <diagonal/>
    </border>
    <border>
      <left style="medium">
        <color rgb="FF2E74B5"/>
      </left>
      <right style="medium">
        <color rgb="FF2E74B5"/>
      </right>
      <top style="medium">
        <color rgb="FF2E74B5"/>
      </top>
      <bottom style="medium">
        <color indexed="64"/>
      </bottom>
      <diagonal/>
    </border>
    <border>
      <left/>
      <right style="medium">
        <color rgb="FF2E74B5"/>
      </right>
      <top style="medium">
        <color rgb="FF2E74B5"/>
      </top>
      <bottom style="medium">
        <color indexed="64"/>
      </bottom>
      <diagonal/>
    </border>
    <border>
      <left style="thin">
        <color rgb="FF2E74B5"/>
      </left>
      <right/>
      <top style="thin">
        <color rgb="FF2E74B5"/>
      </top>
      <bottom style="medium">
        <color rgb="FF2E74B5"/>
      </bottom>
      <diagonal/>
    </border>
    <border>
      <left/>
      <right/>
      <top style="thin">
        <color rgb="FF2E74B5"/>
      </top>
      <bottom style="medium">
        <color rgb="FF2E74B5"/>
      </bottom>
      <diagonal/>
    </border>
    <border>
      <left/>
      <right style="medium">
        <color rgb="FF2E74B5"/>
      </right>
      <top style="thin">
        <color rgb="FF2E74B5"/>
      </top>
      <bottom style="medium">
        <color rgb="FF2E74B5"/>
      </bottom>
      <diagonal/>
    </border>
    <border>
      <left style="thin">
        <color rgb="FF2E74B5"/>
      </left>
      <right style="thin">
        <color rgb="FF2E74B5"/>
      </right>
      <top/>
      <bottom style="thin">
        <color rgb="FF2E74B5"/>
      </bottom>
      <diagonal/>
    </border>
    <border>
      <left/>
      <right style="thin">
        <color rgb="FF2E74B5"/>
      </right>
      <top/>
      <bottom style="thin">
        <color rgb="FF2E74B5"/>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2E74B5"/>
      </left>
      <right style="medium">
        <color rgb="FF2E74B5"/>
      </right>
      <top style="medium">
        <color rgb="FF2E74B5"/>
      </top>
      <bottom style="thin">
        <color rgb="FF000000"/>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rgb="FF2E74B5"/>
      </left>
      <right/>
      <top style="medium">
        <color indexed="64"/>
      </top>
      <bottom style="medium">
        <color rgb="FF2E74B5"/>
      </bottom>
      <diagonal/>
    </border>
    <border>
      <left/>
      <right/>
      <top style="medium">
        <color indexed="64"/>
      </top>
      <bottom style="medium">
        <color rgb="FF2E74B5"/>
      </bottom>
      <diagonal/>
    </border>
    <border>
      <left style="medium">
        <color indexed="64"/>
      </left>
      <right style="medium">
        <color rgb="FF2E74B5"/>
      </right>
      <top style="medium">
        <color rgb="FF2E74B5"/>
      </top>
      <bottom style="medium">
        <color rgb="FF2E74B5"/>
      </bottom>
      <diagonal/>
    </border>
    <border>
      <left/>
      <right style="medium">
        <color indexed="64"/>
      </right>
      <top style="medium">
        <color rgb="FF2E74B5"/>
      </top>
      <bottom style="medium">
        <color rgb="FF2E74B5"/>
      </bottom>
      <diagonal/>
    </border>
    <border>
      <left style="medium">
        <color indexed="64"/>
      </left>
      <right/>
      <top style="medium">
        <color rgb="FF2E74B5"/>
      </top>
      <bottom style="medium">
        <color rgb="FF2E74B5"/>
      </bottom>
      <diagonal/>
    </border>
    <border>
      <left style="medium">
        <color indexed="64"/>
      </left>
      <right style="medium">
        <color rgb="FF2E74B5"/>
      </right>
      <top style="medium">
        <color rgb="FF2E74B5"/>
      </top>
      <bottom/>
      <diagonal/>
    </border>
    <border>
      <left/>
      <right style="medium">
        <color indexed="64"/>
      </right>
      <top/>
      <bottom style="medium">
        <color rgb="FF2E74B5"/>
      </bottom>
      <diagonal/>
    </border>
    <border>
      <left style="thin">
        <color indexed="64"/>
      </left>
      <right/>
      <top style="medium">
        <color rgb="FF2E74B5"/>
      </top>
      <bottom style="medium">
        <color rgb="FF2E74B5"/>
      </bottom>
      <diagonal/>
    </border>
    <border>
      <left/>
      <right style="thin">
        <color indexed="64"/>
      </right>
      <top style="medium">
        <color rgb="FF2E74B5"/>
      </top>
      <bottom style="medium">
        <color rgb="FF2E74B5"/>
      </bottom>
      <diagonal/>
    </border>
    <border>
      <left style="medium">
        <color rgb="FF2E74B5"/>
      </left>
      <right style="medium">
        <color indexed="64"/>
      </right>
      <top/>
      <bottom style="medium">
        <color rgb="FF2E74B5"/>
      </bottom>
      <diagonal/>
    </border>
    <border>
      <left style="medium">
        <color rgb="FF2E74B5"/>
      </left>
      <right style="medium">
        <color rgb="FF2E74B5"/>
      </right>
      <top/>
      <bottom style="medium">
        <color indexed="64"/>
      </bottom>
      <diagonal/>
    </border>
    <border>
      <left style="medium">
        <color indexed="64"/>
      </left>
      <right/>
      <top style="medium">
        <color indexed="64"/>
      </top>
      <bottom style="medium">
        <color rgb="FF2E74B5"/>
      </bottom>
      <diagonal/>
    </border>
    <border>
      <left style="medium">
        <color indexed="64"/>
      </left>
      <right style="medium">
        <color rgb="FF2E74B5"/>
      </right>
      <top/>
      <bottom/>
      <diagonal/>
    </border>
    <border>
      <left style="medium">
        <color indexed="64"/>
      </left>
      <right style="medium">
        <color rgb="FF2E74B5"/>
      </right>
      <top style="medium">
        <color rgb="FF2E74B5"/>
      </top>
      <bottom style="thin">
        <color indexed="64"/>
      </bottom>
      <diagonal/>
    </border>
    <border>
      <left style="medium">
        <color indexed="64"/>
      </left>
      <right style="medium">
        <color indexed="64"/>
      </right>
      <top style="medium">
        <color indexed="64"/>
      </top>
      <bottom style="medium">
        <color indexed="64"/>
      </bottom>
      <diagonal/>
    </border>
    <border>
      <left/>
      <right style="medium">
        <color rgb="FF0070C0"/>
      </right>
      <top style="medium">
        <color rgb="FF0070C0"/>
      </top>
      <bottom style="medium">
        <color rgb="FF0070C0"/>
      </bottom>
      <diagonal/>
    </border>
    <border>
      <left style="medium">
        <color theme="4"/>
      </left>
      <right style="medium">
        <color theme="4"/>
      </right>
      <top style="medium">
        <color theme="4"/>
      </top>
      <bottom style="medium">
        <color theme="4"/>
      </bottom>
      <diagonal/>
    </border>
    <border>
      <left style="medium">
        <color rgb="FF0070C0"/>
      </left>
      <right style="thin">
        <color theme="8"/>
      </right>
      <top style="medium">
        <color rgb="FF0070C0"/>
      </top>
      <bottom style="medium">
        <color rgb="FF0070C0"/>
      </bottom>
      <diagonal/>
    </border>
    <border>
      <left style="thin">
        <color theme="8"/>
      </left>
      <right style="thin">
        <color theme="8"/>
      </right>
      <top style="medium">
        <color rgb="FF0070C0"/>
      </top>
      <bottom style="medium">
        <color rgb="FF0070C0"/>
      </bottom>
      <diagonal/>
    </border>
    <border>
      <left style="thin">
        <color theme="8"/>
      </left>
      <right style="medium">
        <color rgb="FF0070C0"/>
      </right>
      <top style="medium">
        <color rgb="FF0070C0"/>
      </top>
      <bottom style="medium">
        <color rgb="FF0070C0"/>
      </bottom>
      <diagonal/>
    </border>
    <border>
      <left style="medium">
        <color theme="4"/>
      </left>
      <right style="medium">
        <color theme="4"/>
      </right>
      <top/>
      <bottom style="medium">
        <color theme="4"/>
      </bottom>
      <diagonal/>
    </border>
    <border>
      <left/>
      <right style="thin">
        <color theme="8"/>
      </right>
      <top/>
      <bottom/>
      <diagonal/>
    </border>
    <border>
      <left style="thin">
        <color theme="8"/>
      </left>
      <right style="thin">
        <color theme="8"/>
      </right>
      <top/>
      <bottom/>
      <diagonal/>
    </border>
    <border>
      <left style="thin">
        <color theme="8"/>
      </left>
      <right style="medium">
        <color theme="8"/>
      </right>
      <top/>
      <bottom/>
      <diagonal/>
    </border>
    <border>
      <left style="medium">
        <color theme="8"/>
      </left>
      <right/>
      <top/>
      <bottom style="thin">
        <color theme="8"/>
      </bottom>
      <diagonal/>
    </border>
    <border>
      <left style="medium">
        <color theme="4"/>
      </left>
      <right/>
      <top style="medium">
        <color theme="4"/>
      </top>
      <bottom style="medium">
        <color theme="4"/>
      </bottom>
      <diagonal/>
    </border>
    <border>
      <left/>
      <right style="medium">
        <color theme="4"/>
      </right>
      <top style="medium">
        <color theme="4"/>
      </top>
      <bottom style="medium">
        <color theme="4"/>
      </bottom>
      <diagonal/>
    </border>
    <border>
      <left style="medium">
        <color theme="4"/>
      </left>
      <right style="thin">
        <color theme="8"/>
      </right>
      <top style="medium">
        <color theme="4"/>
      </top>
      <bottom style="medium">
        <color theme="4"/>
      </bottom>
      <diagonal/>
    </border>
    <border>
      <left style="thin">
        <color theme="8"/>
      </left>
      <right style="thin">
        <color theme="8"/>
      </right>
      <top style="medium">
        <color theme="4"/>
      </top>
      <bottom style="medium">
        <color theme="4"/>
      </bottom>
      <diagonal/>
    </border>
    <border>
      <left style="thin">
        <color theme="8"/>
      </left>
      <right style="medium">
        <color theme="4"/>
      </right>
      <top style="medium">
        <color theme="4"/>
      </top>
      <bottom style="medium">
        <color theme="4"/>
      </bottom>
      <diagonal/>
    </border>
    <border>
      <left style="medium">
        <color theme="4"/>
      </left>
      <right style="medium">
        <color rgb="FF2E74B5"/>
      </right>
      <top style="medium">
        <color theme="4"/>
      </top>
      <bottom style="medium">
        <color theme="4"/>
      </bottom>
      <diagonal/>
    </border>
    <border>
      <left/>
      <right style="thin">
        <color indexed="64"/>
      </right>
      <top style="medium">
        <color theme="4"/>
      </top>
      <bottom style="medium">
        <color theme="4"/>
      </bottom>
      <diagonal/>
    </border>
    <border>
      <left style="thin">
        <color indexed="64"/>
      </left>
      <right style="thin">
        <color indexed="64"/>
      </right>
      <top style="medium">
        <color theme="4"/>
      </top>
      <bottom style="medium">
        <color theme="4"/>
      </bottom>
      <diagonal/>
    </border>
    <border>
      <left style="thin">
        <color indexed="64"/>
      </left>
      <right style="medium">
        <color theme="4"/>
      </right>
      <top/>
      <bottom style="medium">
        <color theme="4"/>
      </bottom>
      <diagonal/>
    </border>
    <border>
      <left style="thin">
        <color indexed="64"/>
      </left>
      <right style="medium">
        <color rgb="FF2E74B5"/>
      </right>
      <top/>
      <bottom style="medium">
        <color rgb="FF2E74B5"/>
      </bottom>
      <diagonal/>
    </border>
    <border>
      <left style="thin">
        <color indexed="64"/>
      </left>
      <right style="medium">
        <color rgb="FF2E74B5"/>
      </right>
      <top/>
      <bottom style="thin">
        <color indexed="64"/>
      </bottom>
      <diagonal/>
    </border>
    <border>
      <left/>
      <right/>
      <top style="medium">
        <color theme="4"/>
      </top>
      <bottom style="medium">
        <color theme="4"/>
      </bottom>
      <diagonal/>
    </border>
    <border>
      <left/>
      <right style="thin">
        <color rgb="FF000000"/>
      </right>
      <top style="medium">
        <color rgb="FF2E74B5"/>
      </top>
      <bottom style="medium">
        <color rgb="FF2E74B5"/>
      </bottom>
      <diagonal/>
    </border>
    <border>
      <left style="thin">
        <color indexed="64"/>
      </left>
      <right/>
      <top style="medium">
        <color rgb="FF2E74B5"/>
      </top>
      <bottom/>
      <diagonal/>
    </border>
    <border>
      <left/>
      <right style="thin">
        <color indexed="64"/>
      </right>
      <top style="medium">
        <color rgb="FF2E74B5"/>
      </top>
      <bottom/>
      <diagonal/>
    </border>
    <border>
      <left style="medium">
        <color rgb="FF2E74B5"/>
      </left>
      <right style="medium">
        <color theme="4" tint="-0.24994659260841701"/>
      </right>
      <top style="medium">
        <color rgb="FF2E74B5"/>
      </top>
      <bottom style="medium">
        <color rgb="FF2E74B5"/>
      </bottom>
      <diagonal/>
    </border>
    <border>
      <left style="medium">
        <color theme="4" tint="-0.24994659260841701"/>
      </left>
      <right style="medium">
        <color theme="4" tint="-0.24994659260841701"/>
      </right>
      <top style="medium">
        <color rgb="FF2E74B5"/>
      </top>
      <bottom style="medium">
        <color rgb="FF2E74B5"/>
      </bottom>
      <diagonal/>
    </border>
    <border>
      <left style="medium">
        <color theme="4" tint="-0.24994659260841701"/>
      </left>
      <right style="medium">
        <color rgb="FF2E74B5"/>
      </right>
      <top style="medium">
        <color rgb="FF2E74B5"/>
      </top>
      <bottom style="medium">
        <color rgb="FF2E74B5"/>
      </bottom>
      <diagonal/>
    </border>
  </borders>
  <cellStyleXfs count="23">
    <xf numFmtId="0" fontId="0" fillId="0" borderId="0"/>
    <xf numFmtId="0" fontId="12" fillId="26" borderId="2"/>
    <xf numFmtId="9" fontId="12" fillId="26" borderId="2" applyFont="0" applyFill="0" applyBorder="0" applyAlignment="0" applyProtection="0"/>
    <xf numFmtId="166" fontId="12" fillId="26" borderId="2" applyFont="0" applyFill="0" applyBorder="0" applyAlignment="0" applyProtection="0"/>
    <xf numFmtId="43" fontId="12" fillId="26" borderId="2" applyFont="0" applyFill="0" applyBorder="0" applyAlignment="0" applyProtection="0"/>
    <xf numFmtId="0" fontId="12" fillId="26" borderId="2"/>
    <xf numFmtId="0" fontId="41" fillId="26" borderId="2"/>
    <xf numFmtId="0" fontId="12" fillId="26" borderId="2"/>
    <xf numFmtId="0" fontId="13" fillId="46" borderId="2" applyNumberFormat="0" applyBorder="0" applyAlignment="0" applyProtection="0"/>
    <xf numFmtId="0" fontId="12" fillId="26" borderId="2"/>
    <xf numFmtId="0" fontId="12" fillId="26" borderId="2"/>
    <xf numFmtId="0" fontId="141" fillId="26" borderId="2"/>
    <xf numFmtId="0" fontId="12" fillId="26" borderId="2"/>
    <xf numFmtId="0" fontId="12" fillId="26" borderId="2"/>
    <xf numFmtId="0" fontId="165" fillId="26" borderId="2"/>
    <xf numFmtId="9" fontId="165" fillId="26" borderId="2" applyFont="0" applyFill="0" applyBorder="0" applyAlignment="0" applyProtection="0"/>
    <xf numFmtId="0" fontId="12" fillId="26" borderId="2"/>
    <xf numFmtId="0" fontId="71" fillId="26" borderId="2"/>
    <xf numFmtId="10" fontId="71" fillId="26" borderId="2" applyFill="0" applyBorder="0" applyAlignment="0" applyProtection="0"/>
    <xf numFmtId="0" fontId="12" fillId="26" borderId="2"/>
    <xf numFmtId="0" fontId="12" fillId="26" borderId="2"/>
    <xf numFmtId="172" fontId="12" fillId="26" borderId="2" applyFont="0" applyFill="0" applyBorder="0" applyAlignment="0" applyProtection="0"/>
    <xf numFmtId="0" fontId="12" fillId="26" borderId="2"/>
  </cellStyleXfs>
  <cellXfs count="2752">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3" fillId="19" borderId="3" xfId="0" applyFont="1" applyFill="1" applyBorder="1" applyAlignment="1">
      <alignment horizontal="center" vertical="center" wrapText="1"/>
    </xf>
    <xf numFmtId="0" fontId="6" fillId="21" borderId="3" xfId="0" applyFont="1" applyFill="1" applyBorder="1" applyAlignment="1">
      <alignment horizontal="left" vertical="center" wrapText="1"/>
    </xf>
    <xf numFmtId="0" fontId="7" fillId="24" borderId="3" xfId="0" applyFont="1" applyFill="1" applyBorder="1" applyAlignment="1">
      <alignment horizontal="left" vertical="center" wrapText="1"/>
    </xf>
    <xf numFmtId="0" fontId="0" fillId="27" borderId="4" xfId="0" applyFill="1" applyBorder="1" applyAlignment="1" applyProtection="1">
      <alignment wrapText="1"/>
      <protection locked="0"/>
    </xf>
    <xf numFmtId="164" fontId="3" fillId="28" borderId="4" xfId="0" applyNumberFormat="1" applyFont="1" applyFill="1" applyBorder="1" applyAlignment="1">
      <alignment horizontal="center" vertical="center" wrapText="1"/>
    </xf>
    <xf numFmtId="0" fontId="0" fillId="29" borderId="5" xfId="0" applyFill="1" applyBorder="1" applyAlignment="1" applyProtection="1">
      <alignment wrapText="1"/>
      <protection locked="0"/>
    </xf>
    <xf numFmtId="0" fontId="3" fillId="30" borderId="5" xfId="0" applyFont="1" applyFill="1" applyBorder="1" applyAlignment="1">
      <alignment horizontal="center" vertical="center" wrapText="1"/>
    </xf>
    <xf numFmtId="0" fontId="9" fillId="33" borderId="3" xfId="0" applyFont="1" applyFill="1" applyBorder="1" applyAlignment="1">
      <alignment horizontal="center" vertical="center" wrapText="1"/>
    </xf>
    <xf numFmtId="0" fontId="10" fillId="34" borderId="3" xfId="0" applyFont="1" applyFill="1" applyBorder="1" applyAlignment="1">
      <alignment horizontal="right" vertical="center" wrapText="1"/>
    </xf>
    <xf numFmtId="0" fontId="4" fillId="35" borderId="3" xfId="0" applyFont="1" applyFill="1" applyBorder="1" applyAlignment="1">
      <alignment horizontal="left" vertical="center" wrapText="1"/>
    </xf>
    <xf numFmtId="0" fontId="4" fillId="36" borderId="3" xfId="0" applyFont="1" applyFill="1" applyBorder="1" applyAlignment="1">
      <alignment horizontal="right" vertical="center" wrapText="1"/>
    </xf>
    <xf numFmtId="0" fontId="10" fillId="37" borderId="3" xfId="0" applyFont="1" applyFill="1" applyBorder="1" applyAlignment="1">
      <alignment horizontal="left" vertical="center" wrapText="1"/>
    </xf>
    <xf numFmtId="3" fontId="10" fillId="38" borderId="3" xfId="0" applyNumberFormat="1" applyFont="1" applyFill="1" applyBorder="1" applyAlignment="1">
      <alignment horizontal="right" vertical="center" wrapText="1"/>
    </xf>
    <xf numFmtId="0" fontId="4" fillId="39" borderId="3" xfId="0" applyFont="1" applyFill="1" applyBorder="1" applyAlignment="1">
      <alignment horizontal="left" vertical="center" wrapText="1"/>
    </xf>
    <xf numFmtId="0" fontId="11" fillId="40" borderId="3" xfId="0" applyFont="1" applyFill="1" applyBorder="1" applyAlignment="1">
      <alignment horizontal="left" vertical="center" wrapText="1"/>
    </xf>
    <xf numFmtId="3" fontId="3" fillId="41" borderId="3" xfId="0" applyNumberFormat="1" applyFont="1" applyFill="1" applyBorder="1" applyAlignment="1">
      <alignment horizontal="right" vertical="center" wrapText="1"/>
    </xf>
    <xf numFmtId="3" fontId="4" fillId="42" borderId="3" xfId="0" applyNumberFormat="1" applyFont="1" applyFill="1" applyBorder="1" applyAlignment="1">
      <alignment horizontal="right" vertical="center" wrapText="1"/>
    </xf>
    <xf numFmtId="3" fontId="4" fillId="43" borderId="4" xfId="0" applyNumberFormat="1" applyFont="1" applyFill="1" applyBorder="1" applyAlignment="1">
      <alignment horizontal="right" vertical="center" wrapText="1"/>
    </xf>
    <xf numFmtId="0" fontId="7" fillId="44" borderId="1" xfId="0" applyFont="1" applyFill="1" applyBorder="1" applyAlignment="1">
      <alignment horizontal="left" vertical="center" wrapText="1"/>
    </xf>
    <xf numFmtId="0" fontId="12" fillId="26" borderId="2" xfId="1" applyAlignment="1" applyProtection="1">
      <alignment wrapText="1"/>
      <protection locked="0"/>
    </xf>
    <xf numFmtId="0" fontId="12" fillId="26" borderId="2" xfId="1"/>
    <xf numFmtId="0" fontId="3" fillId="45" borderId="3" xfId="1" applyFont="1" applyFill="1" applyBorder="1" applyAlignment="1">
      <alignment horizontal="left" vertical="center" wrapText="1"/>
    </xf>
    <xf numFmtId="0" fontId="3" fillId="41" borderId="3" xfId="1" applyFont="1" applyFill="1" applyBorder="1" applyAlignment="1">
      <alignment horizontal="left" vertical="center" wrapText="1"/>
    </xf>
    <xf numFmtId="0" fontId="4" fillId="45" borderId="3" xfId="1" applyFont="1" applyFill="1" applyBorder="1" applyAlignment="1">
      <alignment horizontal="left" vertical="center" wrapText="1"/>
    </xf>
    <xf numFmtId="164" fontId="4" fillId="45" borderId="4" xfId="1" applyNumberFormat="1" applyFont="1" applyFill="1" applyBorder="1" applyAlignment="1">
      <alignment horizontal="center" vertical="center" wrapText="1"/>
    </xf>
    <xf numFmtId="0" fontId="4" fillId="45" borderId="3" xfId="1" applyFont="1" applyFill="1" applyBorder="1" applyAlignment="1" applyProtection="1">
      <alignment horizontal="left" vertical="center" wrapText="1"/>
      <protection locked="0"/>
    </xf>
    <xf numFmtId="0" fontId="4" fillId="45" borderId="5" xfId="1" applyFont="1" applyFill="1" applyBorder="1" applyAlignment="1">
      <alignment horizontal="center" vertical="center" wrapText="1"/>
    </xf>
    <xf numFmtId="0" fontId="4" fillId="45" borderId="3" xfId="1" applyFont="1" applyFill="1" applyBorder="1" applyAlignment="1">
      <alignment horizontal="right" vertical="center" wrapText="1"/>
    </xf>
    <xf numFmtId="0" fontId="3" fillId="41" borderId="3" xfId="1" applyFont="1" applyFill="1" applyBorder="1" applyAlignment="1">
      <alignment horizontal="center" vertical="center" wrapText="1"/>
    </xf>
    <xf numFmtId="0" fontId="6" fillId="41" borderId="3" xfId="1" applyFont="1" applyFill="1" applyBorder="1" applyAlignment="1">
      <alignment horizontal="left" vertical="center" wrapText="1"/>
    </xf>
    <xf numFmtId="0" fontId="7" fillId="45" borderId="3" xfId="1" applyFont="1" applyFill="1" applyBorder="1" applyAlignment="1">
      <alignment horizontal="left" vertical="center" wrapText="1"/>
    </xf>
    <xf numFmtId="0" fontId="12" fillId="45" borderId="4" xfId="1" applyFill="1" applyBorder="1" applyAlignment="1" applyProtection="1">
      <alignment wrapText="1"/>
      <protection locked="0"/>
    </xf>
    <xf numFmtId="164" fontId="3" fillId="45" borderId="4" xfId="1" applyNumberFormat="1" applyFont="1" applyFill="1" applyBorder="1" applyAlignment="1">
      <alignment horizontal="center" vertical="center" wrapText="1"/>
    </xf>
    <xf numFmtId="0" fontId="12" fillId="45" borderId="5" xfId="1" applyFill="1" applyBorder="1" applyAlignment="1" applyProtection="1">
      <alignment wrapText="1"/>
      <protection locked="0"/>
    </xf>
    <xf numFmtId="0" fontId="3" fillId="45" borderId="5" xfId="1" applyFont="1" applyFill="1" applyBorder="1" applyAlignment="1">
      <alignment horizontal="center" vertical="center" wrapText="1"/>
    </xf>
    <xf numFmtId="0" fontId="10" fillId="45" borderId="3" xfId="1" applyFont="1" applyFill="1" applyBorder="1" applyAlignment="1">
      <alignment horizontal="left" vertical="center" wrapText="1"/>
    </xf>
    <xf numFmtId="3" fontId="10" fillId="45" borderId="3" xfId="1" applyNumberFormat="1" applyFont="1" applyFill="1" applyBorder="1" applyAlignment="1">
      <alignment horizontal="right" vertical="center" wrapText="1"/>
    </xf>
    <xf numFmtId="0" fontId="9" fillId="45" borderId="3" xfId="1" applyFont="1" applyFill="1" applyBorder="1" applyAlignment="1">
      <alignment horizontal="center" vertical="center" wrapText="1"/>
    </xf>
    <xf numFmtId="0" fontId="10" fillId="45" borderId="3" xfId="1" applyFont="1" applyFill="1" applyBorder="1" applyAlignment="1">
      <alignment horizontal="right" vertical="center" wrapText="1"/>
    </xf>
    <xf numFmtId="0" fontId="4" fillId="40" borderId="3" xfId="1" applyFont="1" applyFill="1" applyBorder="1" applyAlignment="1">
      <alignment horizontal="left" vertical="center" wrapText="1"/>
    </xf>
    <xf numFmtId="0" fontId="11" fillId="40" borderId="3" xfId="1" applyFont="1" applyFill="1" applyBorder="1" applyAlignment="1">
      <alignment horizontal="left" vertical="center" wrapText="1"/>
    </xf>
    <xf numFmtId="3" fontId="3" fillId="41" borderId="3" xfId="1" applyNumberFormat="1" applyFont="1" applyFill="1" applyBorder="1" applyAlignment="1">
      <alignment horizontal="right" vertical="center" wrapText="1"/>
    </xf>
    <xf numFmtId="3" fontId="4" fillId="45" borderId="3" xfId="1" applyNumberFormat="1" applyFont="1" applyFill="1" applyBorder="1" applyAlignment="1">
      <alignment horizontal="right" vertical="center" wrapText="1"/>
    </xf>
    <xf numFmtId="3" fontId="4" fillId="45" borderId="4" xfId="1" applyNumberFormat="1" applyFont="1" applyFill="1" applyBorder="1" applyAlignment="1">
      <alignment horizontal="right" vertical="center" wrapText="1"/>
    </xf>
    <xf numFmtId="0" fontId="7" fillId="45" borderId="2" xfId="1" applyFont="1" applyFill="1" applyAlignment="1">
      <alignment horizontal="left" vertical="center" wrapText="1"/>
    </xf>
    <xf numFmtId="0" fontId="15" fillId="26" borderId="2" xfId="1" applyFont="1"/>
    <xf numFmtId="0" fontId="16" fillId="26" borderId="2" xfId="1" applyFont="1"/>
    <xf numFmtId="0" fontId="18" fillId="48" borderId="6" xfId="1" applyFont="1" applyFill="1" applyBorder="1" applyAlignment="1">
      <alignment horizontal="left" vertical="center" wrapText="1"/>
    </xf>
    <xf numFmtId="0" fontId="18" fillId="26" borderId="6" xfId="1" applyFont="1" applyBorder="1" applyAlignment="1">
      <alignment vertical="center" wrapText="1"/>
    </xf>
    <xf numFmtId="0" fontId="20" fillId="26" borderId="11" xfId="1" applyFont="1" applyBorder="1" applyAlignment="1">
      <alignment horizontal="center" vertical="center" wrapText="1"/>
    </xf>
    <xf numFmtId="0" fontId="20" fillId="26" borderId="12" xfId="1" applyFont="1" applyBorder="1" applyAlignment="1">
      <alignment horizontal="center" vertical="center" wrapText="1"/>
    </xf>
    <xf numFmtId="0" fontId="20" fillId="26" borderId="13" xfId="1" applyFont="1" applyBorder="1" applyAlignment="1">
      <alignment horizontal="center" vertical="center" wrapText="1"/>
    </xf>
    <xf numFmtId="0" fontId="20" fillId="26" borderId="12" xfId="1" applyFont="1" applyBorder="1" applyAlignment="1">
      <alignment vertical="center" wrapText="1"/>
    </xf>
    <xf numFmtId="0" fontId="20" fillId="26" borderId="13" xfId="1" applyFont="1" applyBorder="1" applyAlignment="1">
      <alignment horizontal="center" vertical="center"/>
    </xf>
    <xf numFmtId="0" fontId="18" fillId="49" borderId="12" xfId="1" applyFont="1" applyFill="1" applyBorder="1" applyAlignment="1">
      <alignment vertical="center" wrapText="1"/>
    </xf>
    <xf numFmtId="0" fontId="20" fillId="50" borderId="12" xfId="1" applyFont="1" applyFill="1" applyBorder="1" applyAlignment="1">
      <alignment vertical="center" wrapText="1"/>
    </xf>
    <xf numFmtId="9" fontId="20" fillId="50" borderId="13" xfId="1" applyNumberFormat="1" applyFont="1" applyFill="1" applyBorder="1" applyAlignment="1">
      <alignment horizontal="center" vertical="center"/>
    </xf>
    <xf numFmtId="9" fontId="20" fillId="50" borderId="11" xfId="1" applyNumberFormat="1" applyFont="1" applyFill="1" applyBorder="1" applyAlignment="1">
      <alignment horizontal="center" vertical="center"/>
    </xf>
    <xf numFmtId="0" fontId="20" fillId="50" borderId="14" xfId="1" applyFont="1" applyFill="1" applyBorder="1" applyAlignment="1">
      <alignment horizontal="left" vertical="center" wrapText="1"/>
    </xf>
    <xf numFmtId="49" fontId="22" fillId="26" borderId="13" xfId="2" applyNumberFormat="1" applyFont="1" applyFill="1" applyBorder="1" applyAlignment="1">
      <alignment horizontal="center" vertical="center"/>
    </xf>
    <xf numFmtId="9" fontId="22" fillId="26" borderId="11" xfId="1" applyNumberFormat="1" applyFont="1" applyBorder="1" applyAlignment="1">
      <alignment horizontal="center" vertical="center"/>
    </xf>
    <xf numFmtId="9" fontId="22" fillId="26" borderId="13" xfId="1" applyNumberFormat="1" applyFont="1" applyBorder="1" applyAlignment="1">
      <alignment horizontal="center" vertical="center"/>
    </xf>
    <xf numFmtId="49" fontId="22" fillId="26" borderId="15" xfId="2" applyNumberFormat="1" applyFont="1" applyFill="1" applyBorder="1" applyAlignment="1">
      <alignment horizontal="center" vertical="center"/>
    </xf>
    <xf numFmtId="9" fontId="22" fillId="26" borderId="14" xfId="1" applyNumberFormat="1" applyFont="1" applyBorder="1" applyAlignment="1">
      <alignment horizontal="center" vertical="center"/>
    </xf>
    <xf numFmtId="0" fontId="20" fillId="50" borderId="16" xfId="1" applyFont="1" applyFill="1" applyBorder="1" applyAlignment="1">
      <alignment horizontal="left" vertical="center" wrapText="1"/>
    </xf>
    <xf numFmtId="3" fontId="23" fillId="50" borderId="15" xfId="2" applyNumberFormat="1" applyFont="1" applyFill="1" applyBorder="1" applyAlignment="1">
      <alignment horizontal="center" vertical="center"/>
    </xf>
    <xf numFmtId="9" fontId="23" fillId="50" borderId="15" xfId="1" applyNumberFormat="1" applyFont="1" applyFill="1" applyBorder="1" applyAlignment="1">
      <alignment horizontal="center" vertical="center"/>
    </xf>
    <xf numFmtId="9" fontId="23" fillId="50" borderId="13" xfId="1" applyNumberFormat="1" applyFont="1" applyFill="1" applyBorder="1" applyAlignment="1">
      <alignment horizontal="center" vertical="center"/>
    </xf>
    <xf numFmtId="165" fontId="16" fillId="26" borderId="2" xfId="1" applyNumberFormat="1" applyFont="1"/>
    <xf numFmtId="0" fontId="24" fillId="47" borderId="12" xfId="1" applyFont="1" applyFill="1" applyBorder="1" applyAlignment="1">
      <alignment vertical="center" wrapText="1"/>
    </xf>
    <xf numFmtId="0" fontId="24" fillId="49" borderId="12" xfId="1" applyFont="1" applyFill="1" applyBorder="1" applyAlignment="1">
      <alignment horizontal="left" vertical="center" wrapText="1"/>
    </xf>
    <xf numFmtId="0" fontId="20" fillId="48" borderId="12" xfId="1" applyFont="1" applyFill="1" applyBorder="1" applyAlignment="1">
      <alignment horizontal="left" vertical="center" wrapText="1"/>
    </xf>
    <xf numFmtId="43" fontId="16" fillId="26" borderId="2" xfId="1" applyNumberFormat="1" applyFont="1"/>
    <xf numFmtId="0" fontId="26" fillId="26" borderId="14" xfId="1" applyFont="1" applyBorder="1"/>
    <xf numFmtId="0" fontId="18" fillId="48" borderId="11" xfId="1" applyFont="1" applyFill="1" applyBorder="1" applyAlignment="1">
      <alignment horizontal="center" vertical="center" wrapText="1"/>
    </xf>
    <xf numFmtId="0" fontId="27" fillId="26" borderId="14" xfId="1" applyFont="1" applyBorder="1"/>
    <xf numFmtId="0" fontId="20" fillId="48" borderId="12" xfId="1" applyFont="1" applyFill="1" applyBorder="1" applyAlignment="1">
      <alignment horizontal="center" vertical="center" wrapText="1"/>
    </xf>
    <xf numFmtId="0" fontId="18" fillId="48" borderId="13" xfId="1" applyFont="1" applyFill="1" applyBorder="1" applyAlignment="1">
      <alignment horizontal="center" vertical="center" wrapText="1"/>
    </xf>
    <xf numFmtId="165" fontId="27" fillId="26" borderId="14" xfId="3" applyNumberFormat="1" applyFont="1" applyBorder="1"/>
    <xf numFmtId="3" fontId="20" fillId="26" borderId="12" xfId="1" applyNumberFormat="1" applyFont="1" applyBorder="1" applyAlignment="1">
      <alignment horizontal="center" vertical="center" wrapText="1"/>
    </xf>
    <xf numFmtId="0" fontId="27" fillId="26" borderId="2" xfId="1" applyFont="1"/>
    <xf numFmtId="165" fontId="27" fillId="26" borderId="2" xfId="1" applyNumberFormat="1" applyFont="1"/>
    <xf numFmtId="166" fontId="27" fillId="26" borderId="2" xfId="3" applyFont="1"/>
    <xf numFmtId="43" fontId="27" fillId="26" borderId="2" xfId="1" applyNumberFormat="1" applyFont="1"/>
    <xf numFmtId="3" fontId="19" fillId="48" borderId="12" xfId="1" applyNumberFormat="1" applyFont="1" applyFill="1" applyBorder="1" applyAlignment="1">
      <alignment horizontal="center" vertical="center" wrapText="1"/>
    </xf>
    <xf numFmtId="167" fontId="20" fillId="48" borderId="13" xfId="1" applyNumberFormat="1" applyFont="1" applyFill="1" applyBorder="1" applyAlignment="1">
      <alignment horizontal="center" vertical="center"/>
    </xf>
    <xf numFmtId="0" fontId="20" fillId="26" borderId="12" xfId="1" applyFont="1" applyBorder="1" applyAlignment="1">
      <alignment horizontal="left" vertical="center" wrapText="1" indent="1"/>
    </xf>
    <xf numFmtId="3" fontId="21" fillId="26" borderId="13" xfId="1" applyNumberFormat="1" applyFont="1" applyBorder="1" applyAlignment="1">
      <alignment horizontal="center" vertical="center"/>
    </xf>
    <xf numFmtId="3" fontId="25" fillId="26" borderId="13" xfId="1" applyNumberFormat="1" applyFont="1" applyBorder="1" applyAlignment="1">
      <alignment horizontal="center" vertical="center"/>
    </xf>
    <xf numFmtId="0" fontId="28" fillId="26" borderId="12" xfId="1" applyFont="1" applyBorder="1" applyAlignment="1">
      <alignment horizontal="left" vertical="center" wrapText="1" indent="1"/>
    </xf>
    <xf numFmtId="3" fontId="28" fillId="26" borderId="13" xfId="1" applyNumberFormat="1" applyFont="1" applyBorder="1" applyAlignment="1">
      <alignment horizontal="center" vertical="center"/>
    </xf>
    <xf numFmtId="3" fontId="29" fillId="26" borderId="13" xfId="1" applyNumberFormat="1" applyFont="1" applyBorder="1" applyAlignment="1">
      <alignment horizontal="center" vertical="center"/>
    </xf>
    <xf numFmtId="167" fontId="28" fillId="26" borderId="13" xfId="1" applyNumberFormat="1" applyFont="1" applyBorder="1" applyAlignment="1">
      <alignment horizontal="center" vertical="center"/>
    </xf>
    <xf numFmtId="167" fontId="29" fillId="26" borderId="13" xfId="1" applyNumberFormat="1" applyFont="1" applyBorder="1" applyAlignment="1">
      <alignment horizontal="center" vertical="center"/>
    </xf>
    <xf numFmtId="3" fontId="20" fillId="26" borderId="13" xfId="1" applyNumberFormat="1" applyFont="1" applyBorder="1" applyAlignment="1">
      <alignment horizontal="center" vertical="center"/>
    </xf>
    <xf numFmtId="3" fontId="30" fillId="26" borderId="13" xfId="1" applyNumberFormat="1" applyFont="1" applyBorder="1" applyAlignment="1">
      <alignment horizontal="center" vertical="center"/>
    </xf>
    <xf numFmtId="3" fontId="31" fillId="26" borderId="13" xfId="1" applyNumberFormat="1" applyFont="1" applyBorder="1" applyAlignment="1">
      <alignment horizontal="center" vertical="center"/>
    </xf>
    <xf numFmtId="3" fontId="16" fillId="26" borderId="2" xfId="1" applyNumberFormat="1" applyFont="1"/>
    <xf numFmtId="3" fontId="32" fillId="26" borderId="13" xfId="1" applyNumberFormat="1" applyFont="1" applyBorder="1" applyAlignment="1">
      <alignment horizontal="center" vertical="center"/>
    </xf>
    <xf numFmtId="0" fontId="33" fillId="26" borderId="14" xfId="1" applyFont="1" applyBorder="1"/>
    <xf numFmtId="0" fontId="34" fillId="26" borderId="14" xfId="1" applyFont="1" applyBorder="1"/>
    <xf numFmtId="165" fontId="34" fillId="26" borderId="14" xfId="3" applyNumberFormat="1" applyFont="1" applyBorder="1"/>
    <xf numFmtId="165" fontId="33" fillId="26" borderId="14" xfId="3" applyNumberFormat="1" applyFont="1" applyBorder="1"/>
    <xf numFmtId="0" fontId="34" fillId="26" borderId="2" xfId="1" applyFont="1"/>
    <xf numFmtId="1" fontId="20" fillId="26" borderId="13" xfId="2" applyNumberFormat="1" applyFont="1" applyBorder="1" applyAlignment="1">
      <alignment horizontal="center" vertical="center"/>
    </xf>
    <xf numFmtId="167" fontId="20" fillId="26" borderId="13" xfId="2" applyNumberFormat="1" applyFont="1" applyBorder="1" applyAlignment="1">
      <alignment horizontal="center" vertical="center"/>
    </xf>
    <xf numFmtId="9" fontId="20" fillId="26" borderId="13" xfId="2" applyFont="1" applyBorder="1" applyAlignment="1">
      <alignment horizontal="center" vertical="center"/>
    </xf>
    <xf numFmtId="0" fontId="35" fillId="26" borderId="22" xfId="1" applyFont="1" applyBorder="1" applyAlignment="1">
      <alignment horizontal="left" vertical="center" wrapText="1" indent="1"/>
    </xf>
    <xf numFmtId="0" fontId="24" fillId="47" borderId="14" xfId="1" applyFont="1" applyFill="1" applyBorder="1" applyAlignment="1">
      <alignment vertical="center" wrapText="1"/>
    </xf>
    <xf numFmtId="3" fontId="18" fillId="47" borderId="13" xfId="1" applyNumberFormat="1" applyFont="1" applyFill="1" applyBorder="1" applyAlignment="1">
      <alignment horizontal="center" vertical="center"/>
    </xf>
    <xf numFmtId="0" fontId="24" fillId="49" borderId="12" xfId="1" applyFont="1" applyFill="1" applyBorder="1" applyAlignment="1">
      <alignment vertical="center" wrapText="1"/>
    </xf>
    <xf numFmtId="9" fontId="20" fillId="26" borderId="12" xfId="1" applyNumberFormat="1" applyFont="1" applyBorder="1" applyAlignment="1">
      <alignment horizontal="center" vertical="center" wrapText="1"/>
    </xf>
    <xf numFmtId="167" fontId="20" fillId="26" borderId="13" xfId="1" applyNumberFormat="1" applyFont="1" applyBorder="1" applyAlignment="1">
      <alignment horizontal="center" vertical="center"/>
    </xf>
    <xf numFmtId="3" fontId="36" fillId="26" borderId="13" xfId="1" applyNumberFormat="1" applyFont="1" applyBorder="1" applyAlignment="1">
      <alignment horizontal="center" vertical="center"/>
    </xf>
    <xf numFmtId="0" fontId="28" fillId="26" borderId="22" xfId="1" applyFont="1" applyBorder="1" applyAlignment="1">
      <alignment horizontal="left" vertical="center" wrapText="1" indent="1"/>
    </xf>
    <xf numFmtId="0" fontId="24" fillId="26" borderId="14" xfId="1" applyFont="1" applyBorder="1" applyAlignment="1">
      <alignment horizontal="left" vertical="center" wrapText="1" indent="1"/>
    </xf>
    <xf numFmtId="3" fontId="19" fillId="26" borderId="12" xfId="1" applyNumberFormat="1" applyFont="1" applyBorder="1" applyAlignment="1">
      <alignment horizontal="center" vertical="center" wrapText="1"/>
    </xf>
    <xf numFmtId="3" fontId="19" fillId="26" borderId="13" xfId="1" applyNumberFormat="1" applyFont="1" applyBorder="1" applyAlignment="1">
      <alignment horizontal="center" vertical="center"/>
    </xf>
    <xf numFmtId="0" fontId="24" fillId="26" borderId="22" xfId="1" applyFont="1" applyBorder="1" applyAlignment="1">
      <alignment horizontal="left" vertical="center" wrapText="1" indent="1"/>
    </xf>
    <xf numFmtId="0" fontId="25" fillId="49" borderId="12" xfId="1" applyFont="1" applyFill="1" applyBorder="1" applyAlignment="1">
      <alignment horizontal="center" vertical="center" wrapText="1"/>
    </xf>
    <xf numFmtId="9" fontId="24" fillId="49" borderId="6" xfId="1" applyNumberFormat="1" applyFont="1" applyFill="1" applyBorder="1" applyAlignment="1">
      <alignment horizontal="center" vertical="center" wrapText="1"/>
    </xf>
    <xf numFmtId="165" fontId="16" fillId="26" borderId="2" xfId="3" applyNumberFormat="1" applyFont="1"/>
    <xf numFmtId="168" fontId="16" fillId="26" borderId="2" xfId="1" applyNumberFormat="1" applyFont="1"/>
    <xf numFmtId="3" fontId="23" fillId="26" borderId="13" xfId="1" applyNumberFormat="1" applyFont="1" applyBorder="1" applyAlignment="1">
      <alignment horizontal="center" vertical="center"/>
    </xf>
    <xf numFmtId="166" fontId="16" fillId="26" borderId="2" xfId="3" applyFont="1"/>
    <xf numFmtId="0" fontId="35" fillId="26" borderId="24" xfId="1" applyFont="1" applyBorder="1" applyAlignment="1">
      <alignment horizontal="left" vertical="center" wrapText="1" indent="1"/>
    </xf>
    <xf numFmtId="0" fontId="24" fillId="51" borderId="12" xfId="1" applyFont="1" applyFill="1" applyBorder="1" applyAlignment="1">
      <alignment vertical="center" wrapText="1"/>
    </xf>
    <xf numFmtId="3" fontId="18" fillId="51" borderId="13" xfId="1" applyNumberFormat="1" applyFont="1" applyFill="1" applyBorder="1" applyAlignment="1">
      <alignment horizontal="center" vertical="center"/>
    </xf>
    <xf numFmtId="3" fontId="18" fillId="26" borderId="13" xfId="1" applyNumberFormat="1" applyFont="1" applyBorder="1" applyAlignment="1">
      <alignment horizontal="center" vertical="center"/>
    </xf>
    <xf numFmtId="3" fontId="18" fillId="48" borderId="13" xfId="1" applyNumberFormat="1" applyFont="1" applyFill="1" applyBorder="1" applyAlignment="1">
      <alignment horizontal="center" vertical="center"/>
    </xf>
    <xf numFmtId="0" fontId="18" fillId="26" borderId="2" xfId="1" applyFont="1" applyAlignment="1">
      <alignment horizontal="left" vertical="center" wrapText="1" indent="1"/>
    </xf>
    <xf numFmtId="3" fontId="20" fillId="26" borderId="2" xfId="1" applyNumberFormat="1" applyFont="1" applyAlignment="1">
      <alignment horizontal="center" vertical="center"/>
    </xf>
    <xf numFmtId="0" fontId="40" fillId="26" borderId="2" xfId="1" applyFont="1" applyAlignment="1">
      <alignment horizontal="center"/>
    </xf>
    <xf numFmtId="0" fontId="41" fillId="26" borderId="2" xfId="1" applyFont="1"/>
    <xf numFmtId="0" fontId="43" fillId="48" borderId="6" xfId="1" applyFont="1" applyFill="1" applyBorder="1" applyAlignment="1">
      <alignment horizontal="left" vertical="center" wrapText="1"/>
    </xf>
    <xf numFmtId="0" fontId="43" fillId="49" borderId="6" xfId="1" applyFont="1" applyFill="1" applyBorder="1" applyAlignment="1">
      <alignment vertical="center" wrapText="1"/>
    </xf>
    <xf numFmtId="0" fontId="44" fillId="48" borderId="11" xfId="1" applyFont="1" applyFill="1" applyBorder="1" applyAlignment="1">
      <alignment horizontal="center" vertical="center" wrapText="1"/>
    </xf>
    <xf numFmtId="0" fontId="44" fillId="48" borderId="12" xfId="1" applyFont="1" applyFill="1" applyBorder="1" applyAlignment="1">
      <alignment horizontal="left" vertical="center" wrapText="1"/>
    </xf>
    <xf numFmtId="0" fontId="44" fillId="26" borderId="13" xfId="1" applyFont="1" applyBorder="1" applyAlignment="1">
      <alignment horizontal="center" vertical="center" wrapText="1"/>
    </xf>
    <xf numFmtId="9" fontId="44" fillId="26" borderId="13" xfId="1" applyNumberFormat="1" applyFont="1" applyBorder="1" applyAlignment="1">
      <alignment horizontal="left" vertical="center" wrapText="1"/>
    </xf>
    <xf numFmtId="9" fontId="44" fillId="26" borderId="13" xfId="1" applyNumberFormat="1" applyFont="1" applyBorder="1" applyAlignment="1">
      <alignment horizontal="center" vertical="center"/>
    </xf>
    <xf numFmtId="0" fontId="43" fillId="49" borderId="12" xfId="1" applyFont="1" applyFill="1" applyBorder="1" applyAlignment="1">
      <alignment vertical="center" wrapText="1"/>
    </xf>
    <xf numFmtId="4" fontId="41" fillId="26" borderId="2" xfId="1" applyNumberFormat="1" applyFont="1"/>
    <xf numFmtId="0" fontId="45" fillId="49" borderId="12" xfId="1" applyFont="1" applyFill="1" applyBorder="1" applyAlignment="1">
      <alignment horizontal="left" vertical="center" wrapText="1"/>
    </xf>
    <xf numFmtId="0" fontId="44" fillId="48" borderId="10" xfId="1" applyFont="1" applyFill="1" applyBorder="1" applyAlignment="1">
      <alignment horizontal="center" vertical="center" wrapText="1"/>
    </xf>
    <xf numFmtId="0" fontId="43" fillId="48" borderId="11" xfId="1" applyFont="1" applyFill="1" applyBorder="1" applyAlignment="1">
      <alignment horizontal="center" vertical="center" wrapText="1"/>
    </xf>
    <xf numFmtId="0" fontId="44" fillId="48" borderId="12" xfId="1" applyFont="1" applyFill="1" applyBorder="1" applyAlignment="1">
      <alignment horizontal="center" vertical="center" wrapText="1"/>
    </xf>
    <xf numFmtId="0" fontId="43" fillId="48" borderId="13" xfId="1" applyFont="1" applyFill="1" applyBorder="1" applyAlignment="1">
      <alignment horizontal="center" vertical="center" wrapText="1"/>
    </xf>
    <xf numFmtId="3" fontId="46" fillId="48" borderId="12" xfId="1" applyNumberFormat="1" applyFont="1" applyFill="1" applyBorder="1" applyAlignment="1">
      <alignment horizontal="center" vertical="center" wrapText="1"/>
    </xf>
    <xf numFmtId="3" fontId="46" fillId="48" borderId="13" xfId="1" applyNumberFormat="1" applyFont="1" applyFill="1" applyBorder="1" applyAlignment="1">
      <alignment horizontal="center" vertical="center"/>
    </xf>
    <xf numFmtId="167" fontId="44" fillId="48" borderId="13" xfId="1" applyNumberFormat="1" applyFont="1" applyFill="1" applyBorder="1" applyAlignment="1">
      <alignment horizontal="center" vertical="center"/>
    </xf>
    <xf numFmtId="0" fontId="44" fillId="26" borderId="12" xfId="1" applyFont="1" applyBorder="1" applyAlignment="1">
      <alignment horizontal="left" vertical="center" wrapText="1" indent="1"/>
    </xf>
    <xf numFmtId="3" fontId="44" fillId="26" borderId="13" xfId="1" applyNumberFormat="1" applyFont="1" applyBorder="1" applyAlignment="1">
      <alignment horizontal="center" vertical="center"/>
    </xf>
    <xf numFmtId="0" fontId="47" fillId="26" borderId="12" xfId="1" applyFont="1" applyBorder="1" applyAlignment="1">
      <alignment horizontal="left" vertical="center" wrapText="1" indent="1"/>
    </xf>
    <xf numFmtId="3" fontId="47" fillId="48" borderId="13" xfId="1" applyNumberFormat="1" applyFont="1" applyFill="1" applyBorder="1" applyAlignment="1">
      <alignment horizontal="center" vertical="center"/>
    </xf>
    <xf numFmtId="3" fontId="47" fillId="26" borderId="13" xfId="1" applyNumberFormat="1" applyFont="1" applyBorder="1" applyAlignment="1">
      <alignment horizontal="center" vertical="center"/>
    </xf>
    <xf numFmtId="0" fontId="48" fillId="26" borderId="2" xfId="1" applyFont="1"/>
    <xf numFmtId="0" fontId="48" fillId="26" borderId="2" xfId="1" applyFont="1" applyAlignment="1">
      <alignment horizontal="center"/>
    </xf>
    <xf numFmtId="3" fontId="46" fillId="26" borderId="13" xfId="1" applyNumberFormat="1" applyFont="1" applyBorder="1" applyAlignment="1">
      <alignment horizontal="center" vertical="center"/>
    </xf>
    <xf numFmtId="3" fontId="49" fillId="48" borderId="13" xfId="1" applyNumberFormat="1" applyFont="1" applyFill="1" applyBorder="1" applyAlignment="1">
      <alignment horizontal="center" vertical="center"/>
    </xf>
    <xf numFmtId="3" fontId="49" fillId="26" borderId="13" xfId="1" applyNumberFormat="1" applyFont="1" applyBorder="1" applyAlignment="1">
      <alignment horizontal="center" vertical="center"/>
    </xf>
    <xf numFmtId="0" fontId="50" fillId="26" borderId="6" xfId="1" applyFont="1" applyBorder="1" applyAlignment="1">
      <alignment horizontal="left" vertical="center" wrapText="1" indent="1"/>
    </xf>
    <xf numFmtId="3" fontId="51" fillId="26" borderId="9" xfId="1" applyNumberFormat="1" applyFont="1" applyBorder="1" applyAlignment="1">
      <alignment horizontal="center" vertical="center"/>
    </xf>
    <xf numFmtId="0" fontId="52" fillId="49" borderId="6" xfId="1" applyFont="1" applyFill="1" applyBorder="1" applyAlignment="1">
      <alignment vertical="center" wrapText="1"/>
    </xf>
    <xf numFmtId="0" fontId="45" fillId="49" borderId="6" xfId="1" applyFont="1" applyFill="1" applyBorder="1" applyAlignment="1">
      <alignment vertical="center" wrapText="1"/>
    </xf>
    <xf numFmtId="0" fontId="44" fillId="49" borderId="8" xfId="1" applyFont="1" applyFill="1" applyBorder="1" applyAlignment="1">
      <alignment vertical="center"/>
    </xf>
    <xf numFmtId="0" fontId="44" fillId="49" borderId="9" xfId="1" applyFont="1" applyFill="1" applyBorder="1" applyAlignment="1">
      <alignment vertical="center"/>
    </xf>
    <xf numFmtId="0" fontId="43" fillId="48" borderId="13" xfId="1" applyFont="1" applyFill="1" applyBorder="1" applyAlignment="1">
      <alignment horizontal="center" wrapText="1"/>
    </xf>
    <xf numFmtId="0" fontId="46" fillId="48" borderId="12" xfId="1" applyFont="1" applyFill="1" applyBorder="1" applyAlignment="1">
      <alignment horizontal="left" vertical="center" wrapText="1"/>
    </xf>
    <xf numFmtId="0" fontId="46" fillId="48" borderId="12" xfId="1" applyFont="1" applyFill="1" applyBorder="1" applyAlignment="1">
      <alignment horizontal="center" vertical="center" wrapText="1"/>
    </xf>
    <xf numFmtId="167" fontId="46" fillId="48" borderId="13" xfId="1" applyNumberFormat="1" applyFont="1" applyFill="1" applyBorder="1" applyAlignment="1">
      <alignment horizontal="center" vertical="center"/>
    </xf>
    <xf numFmtId="3" fontId="41" fillId="26" borderId="2" xfId="1" applyNumberFormat="1" applyFont="1"/>
    <xf numFmtId="0" fontId="50" fillId="26" borderId="12" xfId="1" applyFont="1" applyBorder="1" applyAlignment="1">
      <alignment horizontal="left" vertical="center" wrapText="1" indent="1"/>
    </xf>
    <xf numFmtId="3" fontId="53" fillId="26" borderId="13" xfId="1" applyNumberFormat="1" applyFont="1" applyBorder="1" applyAlignment="1">
      <alignment horizontal="center" vertical="center"/>
    </xf>
    <xf numFmtId="0" fontId="45" fillId="49" borderId="6" xfId="1" applyFont="1" applyFill="1" applyBorder="1" applyAlignment="1">
      <alignment horizontal="left" vertical="center" wrapText="1"/>
    </xf>
    <xf numFmtId="0" fontId="52" fillId="49" borderId="12" xfId="1" applyFont="1" applyFill="1" applyBorder="1" applyAlignment="1">
      <alignment horizontal="left" vertical="center" wrapText="1"/>
    </xf>
    <xf numFmtId="3" fontId="43" fillId="49" borderId="13" xfId="1" applyNumberFormat="1" applyFont="1" applyFill="1" applyBorder="1" applyAlignment="1">
      <alignment horizontal="center" vertical="center"/>
    </xf>
    <xf numFmtId="3" fontId="54" fillId="26" borderId="13" xfId="1" applyNumberFormat="1" applyFont="1" applyBorder="1" applyAlignment="1">
      <alignment horizontal="center" vertical="center"/>
    </xf>
    <xf numFmtId="0" fontId="45" fillId="47" borderId="12" xfId="1" applyFont="1" applyFill="1" applyBorder="1" applyAlignment="1">
      <alignment vertical="center" wrapText="1"/>
    </xf>
    <xf numFmtId="3" fontId="54" fillId="47" borderId="13" xfId="1" applyNumberFormat="1" applyFont="1" applyFill="1" applyBorder="1" applyAlignment="1">
      <alignment horizontal="center" vertical="center"/>
    </xf>
    <xf numFmtId="0" fontId="43" fillId="26" borderId="2" xfId="1" applyFont="1" applyAlignment="1">
      <alignment horizontal="left" vertical="center" wrapText="1" indent="1"/>
    </xf>
    <xf numFmtId="3" fontId="44" fillId="26" borderId="2" xfId="1" applyNumberFormat="1" applyFont="1" applyAlignment="1">
      <alignment horizontal="center" vertical="center"/>
    </xf>
    <xf numFmtId="0" fontId="55" fillId="26" borderId="2" xfId="1" applyFont="1"/>
    <xf numFmtId="0" fontId="56" fillId="26" borderId="2" xfId="1" applyFont="1"/>
    <xf numFmtId="0" fontId="57" fillId="26" borderId="2" xfId="1" applyFont="1"/>
    <xf numFmtId="0" fontId="12" fillId="48" borderId="2" xfId="1" applyFill="1"/>
    <xf numFmtId="0" fontId="54" fillId="48" borderId="6" xfId="1" applyFont="1" applyFill="1" applyBorder="1" applyAlignment="1">
      <alignment horizontal="left" vertical="center" wrapText="1"/>
    </xf>
    <xf numFmtId="0" fontId="54" fillId="49" borderId="6" xfId="1" applyFont="1" applyFill="1" applyBorder="1" applyAlignment="1">
      <alignment vertical="center" wrapText="1"/>
    </xf>
    <xf numFmtId="0" fontId="44" fillId="48" borderId="13" xfId="1" applyFont="1" applyFill="1" applyBorder="1" applyAlignment="1">
      <alignment horizontal="center" vertical="center" wrapText="1"/>
    </xf>
    <xf numFmtId="0" fontId="59" fillId="26" borderId="14" xfId="1" applyFont="1" applyBorder="1" applyAlignment="1">
      <alignment vertical="center" wrapText="1"/>
    </xf>
    <xf numFmtId="3" fontId="44" fillId="48" borderId="13" xfId="2" applyNumberFormat="1" applyFont="1" applyFill="1" applyBorder="1" applyAlignment="1">
      <alignment horizontal="center" vertical="center"/>
    </xf>
    <xf numFmtId="9" fontId="61" fillId="48" borderId="13" xfId="1" applyNumberFormat="1" applyFont="1" applyFill="1" applyBorder="1" applyAlignment="1">
      <alignment horizontal="center" vertical="center"/>
    </xf>
    <xf numFmtId="0" fontId="44" fillId="26" borderId="14" xfId="1" applyFont="1" applyBorder="1" applyAlignment="1">
      <alignment vertical="center" wrapText="1"/>
    </xf>
    <xf numFmtId="3" fontId="61" fillId="48" borderId="13" xfId="2" applyNumberFormat="1" applyFont="1" applyFill="1" applyBorder="1" applyAlignment="1">
      <alignment horizontal="center" vertical="center"/>
    </xf>
    <xf numFmtId="0" fontId="44" fillId="50" borderId="13" xfId="1" applyFont="1" applyFill="1" applyBorder="1" applyAlignment="1">
      <alignment horizontal="center" vertical="center"/>
    </xf>
    <xf numFmtId="4" fontId="12" fillId="48" borderId="2" xfId="1" applyNumberFormat="1" applyFill="1"/>
    <xf numFmtId="0" fontId="62" fillId="48" borderId="2" xfId="1" applyFont="1" applyFill="1"/>
    <xf numFmtId="43" fontId="0" fillId="48" borderId="2" xfId="4" applyFont="1" applyFill="1" applyBorder="1"/>
    <xf numFmtId="3" fontId="44" fillId="48" borderId="12" xfId="1" applyNumberFormat="1" applyFont="1" applyFill="1" applyBorder="1" applyAlignment="1">
      <alignment horizontal="center" vertical="center" wrapText="1"/>
    </xf>
    <xf numFmtId="3" fontId="12" fillId="48" borderId="2" xfId="1" applyNumberFormat="1" applyFill="1"/>
    <xf numFmtId="168" fontId="0" fillId="48" borderId="2" xfId="4" applyNumberFormat="1" applyFont="1" applyFill="1" applyBorder="1"/>
    <xf numFmtId="0" fontId="63" fillId="48" borderId="2" xfId="1" applyFont="1" applyFill="1" applyAlignment="1">
      <alignment wrapText="1"/>
    </xf>
    <xf numFmtId="9" fontId="44" fillId="26" borderId="13" xfId="2" applyFont="1" applyBorder="1" applyAlignment="1">
      <alignment horizontal="center" vertical="center"/>
    </xf>
    <xf numFmtId="167" fontId="0" fillId="48" borderId="2" xfId="2" applyNumberFormat="1" applyFont="1" applyFill="1" applyBorder="1"/>
    <xf numFmtId="167" fontId="44" fillId="26" borderId="13" xfId="2" applyNumberFormat="1" applyFont="1" applyBorder="1" applyAlignment="1">
      <alignment horizontal="center" vertical="center"/>
    </xf>
    <xf numFmtId="0" fontId="50" fillId="26" borderId="22" xfId="1" applyFont="1" applyBorder="1" applyAlignment="1">
      <alignment horizontal="left" vertical="center" wrapText="1" indent="1"/>
    </xf>
    <xf numFmtId="3" fontId="43" fillId="47" borderId="13" xfId="1" applyNumberFormat="1" applyFont="1" applyFill="1" applyBorder="1" applyAlignment="1">
      <alignment horizontal="center" vertical="center"/>
    </xf>
    <xf numFmtId="0" fontId="44" fillId="49" borderId="12" xfId="1" applyFont="1" applyFill="1" applyBorder="1" applyAlignment="1">
      <alignment vertical="center" wrapText="1"/>
    </xf>
    <xf numFmtId="167" fontId="47" fillId="26" borderId="13" xfId="1" applyNumberFormat="1" applyFont="1" applyBorder="1" applyAlignment="1">
      <alignment horizontal="center" vertical="center"/>
    </xf>
    <xf numFmtId="0" fontId="45" fillId="26" borderId="22" xfId="1" applyFont="1" applyBorder="1" applyAlignment="1">
      <alignment horizontal="left" vertical="center" wrapText="1" indent="1"/>
    </xf>
    <xf numFmtId="3" fontId="44" fillId="26" borderId="12" xfId="1" applyNumberFormat="1" applyFont="1" applyBorder="1" applyAlignment="1">
      <alignment horizontal="center" vertical="center" wrapText="1"/>
    </xf>
    <xf numFmtId="3" fontId="47" fillId="52" borderId="13" xfId="1" applyNumberFormat="1" applyFont="1" applyFill="1" applyBorder="1" applyAlignment="1">
      <alignment horizontal="center" vertical="center"/>
    </xf>
    <xf numFmtId="3" fontId="44" fillId="52" borderId="13" xfId="1" applyNumberFormat="1" applyFont="1" applyFill="1" applyBorder="1" applyAlignment="1">
      <alignment horizontal="center" vertical="center"/>
    </xf>
    <xf numFmtId="0" fontId="45" fillId="49" borderId="12" xfId="5" applyFont="1" applyFill="1" applyBorder="1" applyAlignment="1">
      <alignment horizontal="left" vertical="center" wrapText="1"/>
    </xf>
    <xf numFmtId="9" fontId="45" fillId="49" borderId="6" xfId="5" applyNumberFormat="1" applyFont="1" applyFill="1" applyBorder="1" applyAlignment="1">
      <alignment horizontal="center" vertical="center" wrapText="1"/>
    </xf>
    <xf numFmtId="0" fontId="45" fillId="49" borderId="12" xfId="1" applyFont="1" applyFill="1" applyBorder="1" applyAlignment="1">
      <alignment horizontal="left" vertical="center"/>
    </xf>
    <xf numFmtId="3" fontId="65" fillId="48" borderId="2" xfId="1" applyNumberFormat="1" applyFont="1" applyFill="1" applyAlignment="1">
      <alignment horizontal="center" vertical="center"/>
    </xf>
    <xf numFmtId="0" fontId="50" fillId="26" borderId="24" xfId="1" applyFont="1" applyBorder="1" applyAlignment="1">
      <alignment horizontal="left" vertical="center" wrapText="1" indent="1"/>
    </xf>
    <xf numFmtId="0" fontId="45" fillId="49" borderId="6" xfId="5" applyFont="1" applyFill="1" applyBorder="1" applyAlignment="1">
      <alignment vertical="center" wrapText="1"/>
    </xf>
    <xf numFmtId="0" fontId="44" fillId="26" borderId="21" xfId="1" applyFont="1" applyBorder="1" applyAlignment="1">
      <alignment horizontal="justify" vertical="center"/>
    </xf>
    <xf numFmtId="0" fontId="45" fillId="48" borderId="12" xfId="1" applyFont="1" applyFill="1" applyBorder="1" applyAlignment="1">
      <alignment horizontal="left" vertical="center"/>
    </xf>
    <xf numFmtId="0" fontId="44" fillId="26" borderId="14" xfId="1" applyFont="1" applyBorder="1" applyAlignment="1">
      <alignment horizontal="justify" vertical="center"/>
    </xf>
    <xf numFmtId="9" fontId="45" fillId="49" borderId="6" xfId="1" applyNumberFormat="1" applyFont="1" applyFill="1" applyBorder="1" applyAlignment="1">
      <alignment horizontal="center" vertical="center" wrapText="1"/>
    </xf>
    <xf numFmtId="3" fontId="66" fillId="48" borderId="2" xfId="1" applyNumberFormat="1" applyFont="1" applyFill="1" applyAlignment="1">
      <alignment horizontal="center" vertical="center"/>
    </xf>
    <xf numFmtId="0" fontId="43" fillId="48" borderId="2" xfId="1" applyFont="1" applyFill="1" applyAlignment="1">
      <alignment horizontal="center" vertical="center" wrapText="1"/>
    </xf>
    <xf numFmtId="0" fontId="44" fillId="26" borderId="20" xfId="1" applyFont="1" applyBorder="1" applyAlignment="1">
      <alignment wrapText="1"/>
    </xf>
    <xf numFmtId="0" fontId="27" fillId="26" borderId="31" xfId="1" applyFont="1" applyBorder="1" applyAlignment="1">
      <alignment wrapText="1"/>
    </xf>
    <xf numFmtId="0" fontId="44" fillId="49" borderId="7" xfId="1" applyFont="1" applyFill="1" applyBorder="1" applyAlignment="1">
      <alignment vertical="center" wrapText="1"/>
    </xf>
    <xf numFmtId="0" fontId="44" fillId="48" borderId="14" xfId="1" applyFont="1" applyFill="1" applyBorder="1" applyAlignment="1">
      <alignment wrapText="1"/>
    </xf>
    <xf numFmtId="0" fontId="67" fillId="26" borderId="2" xfId="1" applyFont="1" applyAlignment="1">
      <alignment wrapText="1"/>
    </xf>
    <xf numFmtId="0" fontId="43" fillId="48" borderId="20" xfId="1" applyFont="1" applyFill="1" applyBorder="1" applyAlignment="1">
      <alignment wrapText="1"/>
    </xf>
    <xf numFmtId="0" fontId="41" fillId="48" borderId="14" xfId="1" applyFont="1" applyFill="1" applyBorder="1" applyAlignment="1">
      <alignment vertical="top" wrapText="1"/>
    </xf>
    <xf numFmtId="0" fontId="43" fillId="48" borderId="14" xfId="1" applyFont="1" applyFill="1" applyBorder="1" applyAlignment="1">
      <alignment wrapText="1"/>
    </xf>
    <xf numFmtId="0" fontId="44" fillId="26" borderId="14" xfId="1" applyFont="1" applyBorder="1" applyAlignment="1">
      <alignment wrapText="1"/>
    </xf>
    <xf numFmtId="169" fontId="61" fillId="26" borderId="14" xfId="4" applyNumberFormat="1" applyFont="1" applyFill="1" applyBorder="1" applyAlignment="1">
      <alignment horizontal="center"/>
    </xf>
    <xf numFmtId="169" fontId="61" fillId="26" borderId="17" xfId="4" applyNumberFormat="1" applyFont="1" applyFill="1" applyBorder="1" applyAlignment="1"/>
    <xf numFmtId="169" fontId="68" fillId="48" borderId="2" xfId="4" applyNumberFormat="1" applyFont="1" applyFill="1" applyBorder="1" applyAlignment="1">
      <alignment horizontal="center"/>
    </xf>
    <xf numFmtId="169" fontId="68" fillId="48" borderId="2" xfId="4" applyNumberFormat="1" applyFont="1" applyFill="1" applyBorder="1" applyAlignment="1"/>
    <xf numFmtId="169" fontId="12" fillId="48" borderId="2" xfId="1" applyNumberFormat="1" applyFill="1"/>
    <xf numFmtId="0" fontId="69" fillId="26" borderId="14" xfId="1" applyFont="1" applyBorder="1" applyAlignment="1">
      <alignment vertical="top" wrapText="1"/>
    </xf>
    <xf numFmtId="0" fontId="70" fillId="26" borderId="2" xfId="1" applyFont="1" applyAlignment="1">
      <alignment vertical="top" wrapText="1"/>
    </xf>
    <xf numFmtId="169" fontId="71" fillId="48" borderId="14" xfId="4" applyNumberFormat="1" applyFont="1" applyFill="1" applyBorder="1" applyAlignment="1">
      <alignment vertical="top"/>
    </xf>
    <xf numFmtId="0" fontId="40" fillId="48" borderId="14" xfId="1" applyFont="1" applyFill="1" applyBorder="1" applyAlignment="1">
      <alignment vertical="top" wrapText="1"/>
    </xf>
    <xf numFmtId="169" fontId="71" fillId="26" borderId="14" xfId="4" applyNumberFormat="1" applyFont="1" applyFill="1" applyBorder="1" applyAlignment="1">
      <alignment vertical="top"/>
    </xf>
    <xf numFmtId="0" fontId="40" fillId="48" borderId="20" xfId="1" applyFont="1" applyFill="1" applyBorder="1" applyAlignment="1">
      <alignment wrapText="1"/>
    </xf>
    <xf numFmtId="0" fontId="40" fillId="48" borderId="14" xfId="1" applyFont="1" applyFill="1" applyBorder="1" applyAlignment="1">
      <alignment wrapText="1"/>
    </xf>
    <xf numFmtId="0" fontId="73" fillId="26" borderId="17" xfId="6" applyFont="1" applyBorder="1" applyAlignment="1">
      <alignment horizontal="left" vertical="center" wrapText="1"/>
    </xf>
    <xf numFmtId="0" fontId="72" fillId="26" borderId="14" xfId="6" applyFont="1" applyBorder="1" applyAlignment="1">
      <alignment horizontal="left" vertical="center" wrapText="1"/>
    </xf>
    <xf numFmtId="3" fontId="47" fillId="26" borderId="14" xfId="1" applyNumberFormat="1" applyFont="1" applyBorder="1" applyAlignment="1">
      <alignment horizontal="center" vertical="center"/>
    </xf>
    <xf numFmtId="3" fontId="44" fillId="26" borderId="14" xfId="1" applyNumberFormat="1" applyFont="1" applyBorder="1" applyAlignment="1">
      <alignment horizontal="center" vertical="center"/>
    </xf>
    <xf numFmtId="3" fontId="43" fillId="51" borderId="13" xfId="1" applyNumberFormat="1" applyFont="1" applyFill="1" applyBorder="1" applyAlignment="1">
      <alignment horizontal="center" vertical="center"/>
    </xf>
    <xf numFmtId="3" fontId="43" fillId="26" borderId="13" xfId="1" applyNumberFormat="1" applyFont="1" applyBorder="1" applyAlignment="1">
      <alignment horizontal="center" vertical="center"/>
    </xf>
    <xf numFmtId="3" fontId="43" fillId="48" borderId="2" xfId="1" applyNumberFormat="1" applyFont="1" applyFill="1" applyAlignment="1">
      <alignment horizontal="center" vertical="center"/>
    </xf>
    <xf numFmtId="168" fontId="12" fillId="48" borderId="2" xfId="1" applyNumberFormat="1" applyFill="1"/>
    <xf numFmtId="0" fontId="14" fillId="26" borderId="2" xfId="5" applyFont="1" applyAlignment="1">
      <alignment horizontal="center"/>
    </xf>
    <xf numFmtId="0" fontId="12" fillId="26" borderId="2" xfId="5"/>
    <xf numFmtId="0" fontId="75" fillId="48" borderId="6" xfId="5" applyFont="1" applyFill="1" applyBorder="1" applyAlignment="1">
      <alignment horizontal="left" vertical="center" wrapText="1"/>
    </xf>
    <xf numFmtId="0" fontId="75" fillId="49" borderId="6" xfId="5" applyFont="1" applyFill="1" applyBorder="1" applyAlignment="1">
      <alignment vertical="center" wrapText="1"/>
    </xf>
    <xf numFmtId="0" fontId="76" fillId="49" borderId="8" xfId="5" applyFont="1" applyFill="1" applyBorder="1" applyAlignment="1">
      <alignment horizontal="center" vertical="center"/>
    </xf>
    <xf numFmtId="0" fontId="66" fillId="48" borderId="11" xfId="5" applyFont="1" applyFill="1" applyBorder="1" applyAlignment="1">
      <alignment horizontal="center" vertical="center" wrapText="1"/>
    </xf>
    <xf numFmtId="0" fontId="66" fillId="48" borderId="12" xfId="5" applyFont="1" applyFill="1" applyBorder="1" applyAlignment="1">
      <alignment horizontal="center" vertical="center" wrapText="1"/>
    </xf>
    <xf numFmtId="0" fontId="66" fillId="48" borderId="13" xfId="5" applyFont="1" applyFill="1" applyBorder="1" applyAlignment="1">
      <alignment horizontal="center" vertical="center" wrapText="1"/>
    </xf>
    <xf numFmtId="0" fontId="76" fillId="26" borderId="12" xfId="5" applyFont="1" applyBorder="1" applyAlignment="1">
      <alignment horizontal="left" vertical="center" wrapText="1"/>
    </xf>
    <xf numFmtId="9" fontId="76" fillId="26" borderId="13" xfId="5" applyNumberFormat="1" applyFont="1" applyBorder="1" applyAlignment="1">
      <alignment horizontal="center" vertical="center"/>
    </xf>
    <xf numFmtId="0" fontId="18" fillId="49" borderId="12" xfId="5" applyFont="1" applyFill="1" applyBorder="1" applyAlignment="1">
      <alignment vertical="center" wrapText="1"/>
    </xf>
    <xf numFmtId="4" fontId="12" fillId="26" borderId="2" xfId="5" applyNumberFormat="1"/>
    <xf numFmtId="0" fontId="66" fillId="48" borderId="12" xfId="5" applyFont="1" applyFill="1" applyBorder="1" applyAlignment="1">
      <alignment horizontal="left" vertical="center" wrapText="1"/>
    </xf>
    <xf numFmtId="3" fontId="66" fillId="48" borderId="13" xfId="2" applyNumberFormat="1" applyFont="1" applyFill="1" applyBorder="1" applyAlignment="1">
      <alignment horizontal="center" vertical="center"/>
    </xf>
    <xf numFmtId="9" fontId="77" fillId="48" borderId="13" xfId="5" applyNumberFormat="1" applyFont="1" applyFill="1" applyBorder="1" applyAlignment="1">
      <alignment horizontal="center" vertical="center"/>
    </xf>
    <xf numFmtId="0" fontId="62" fillId="26" borderId="2" xfId="5" applyFont="1"/>
    <xf numFmtId="3" fontId="77" fillId="48" borderId="13" xfId="2" applyNumberFormat="1" applyFont="1" applyFill="1" applyBorder="1" applyAlignment="1">
      <alignment horizontal="center" vertical="center"/>
    </xf>
    <xf numFmtId="0" fontId="75" fillId="49" borderId="8" xfId="5" applyFont="1" applyFill="1" applyBorder="1" applyAlignment="1">
      <alignment horizontal="center" vertical="center"/>
    </xf>
    <xf numFmtId="0" fontId="79" fillId="49" borderId="12" xfId="5" applyFont="1" applyFill="1" applyBorder="1" applyAlignment="1">
      <alignment horizontal="left" vertical="center" wrapText="1"/>
    </xf>
    <xf numFmtId="0" fontId="78" fillId="48" borderId="11" xfId="5" applyFont="1" applyFill="1" applyBorder="1" applyAlignment="1">
      <alignment horizontal="center" vertical="center" wrapText="1"/>
    </xf>
    <xf numFmtId="0" fontId="78" fillId="48" borderId="13" xfId="5" applyFont="1" applyFill="1" applyBorder="1" applyAlignment="1">
      <alignment horizontal="center" vertical="center" wrapText="1"/>
    </xf>
    <xf numFmtId="3" fontId="66" fillId="48" borderId="12" xfId="5" applyNumberFormat="1" applyFont="1" applyFill="1" applyBorder="1" applyAlignment="1">
      <alignment horizontal="center" vertical="center" wrapText="1"/>
    </xf>
    <xf numFmtId="167" fontId="66" fillId="48" borderId="13" xfId="5" applyNumberFormat="1" applyFont="1" applyFill="1" applyBorder="1" applyAlignment="1">
      <alignment horizontal="center" vertical="center"/>
    </xf>
    <xf numFmtId="3" fontId="12" fillId="26" borderId="2" xfId="5" applyNumberFormat="1"/>
    <xf numFmtId="0" fontId="20" fillId="26" borderId="12" xfId="5" applyFont="1" applyBorder="1" applyAlignment="1">
      <alignment horizontal="left" vertical="center" wrapText="1" indent="1"/>
    </xf>
    <xf numFmtId="3" fontId="66" fillId="26" borderId="13" xfId="5" applyNumberFormat="1" applyFont="1" applyBorder="1" applyAlignment="1">
      <alignment horizontal="center" vertical="center"/>
    </xf>
    <xf numFmtId="0" fontId="28" fillId="26" borderId="12" xfId="5" applyFont="1" applyBorder="1" applyAlignment="1">
      <alignment horizontal="left" vertical="center" wrapText="1" indent="1"/>
    </xf>
    <xf numFmtId="3" fontId="65" fillId="48" borderId="13" xfId="5" applyNumberFormat="1" applyFont="1" applyFill="1" applyBorder="1" applyAlignment="1">
      <alignment horizontal="center" vertical="center"/>
    </xf>
    <xf numFmtId="3" fontId="65" fillId="26" borderId="13" xfId="5" applyNumberFormat="1" applyFont="1" applyBorder="1" applyAlignment="1">
      <alignment horizontal="center" vertical="center"/>
    </xf>
    <xf numFmtId="3" fontId="66" fillId="48" borderId="13" xfId="5" applyNumberFormat="1" applyFont="1" applyFill="1" applyBorder="1" applyAlignment="1">
      <alignment horizontal="center" vertical="center"/>
    </xf>
    <xf numFmtId="0" fontId="63" fillId="26" borderId="2" xfId="5" applyFont="1" applyAlignment="1">
      <alignment wrapText="1"/>
    </xf>
    <xf numFmtId="3" fontId="66" fillId="26" borderId="13" xfId="2" applyNumberFormat="1" applyFont="1" applyBorder="1" applyAlignment="1">
      <alignment horizontal="center" vertical="center"/>
    </xf>
    <xf numFmtId="167" fontId="0" fillId="26" borderId="2" xfId="2" applyNumberFormat="1" applyFont="1"/>
    <xf numFmtId="167" fontId="66" fillId="26" borderId="13" xfId="2" applyNumberFormat="1" applyFont="1" applyBorder="1" applyAlignment="1">
      <alignment horizontal="center" vertical="center"/>
    </xf>
    <xf numFmtId="9" fontId="66" fillId="26" borderId="13" xfId="2" applyFont="1" applyBorder="1" applyAlignment="1">
      <alignment horizontal="center" vertical="center"/>
    </xf>
    <xf numFmtId="0" fontId="35" fillId="26" borderId="22" xfId="5" applyFont="1" applyBorder="1" applyAlignment="1">
      <alignment horizontal="left" vertical="center" wrapText="1" indent="1"/>
    </xf>
    <xf numFmtId="0" fontId="24" fillId="47" borderId="12" xfId="5" applyFont="1" applyFill="1" applyBorder="1" applyAlignment="1">
      <alignment vertical="center" wrapText="1"/>
    </xf>
    <xf numFmtId="3" fontId="78" fillId="47" borderId="13" xfId="5" applyNumberFormat="1" applyFont="1" applyFill="1" applyBorder="1" applyAlignment="1">
      <alignment horizontal="center" vertical="center"/>
    </xf>
    <xf numFmtId="0" fontId="66" fillId="49" borderId="12" xfId="5" applyFont="1" applyFill="1" applyBorder="1" applyAlignment="1">
      <alignment vertical="center" wrapText="1"/>
    </xf>
    <xf numFmtId="167" fontId="65" fillId="26" borderId="13" xfId="5" applyNumberFormat="1" applyFont="1" applyBorder="1" applyAlignment="1">
      <alignment horizontal="center" vertical="center"/>
    </xf>
    <xf numFmtId="0" fontId="24" fillId="26" borderId="22" xfId="5" applyFont="1" applyBorder="1" applyAlignment="1">
      <alignment horizontal="left" vertical="center" wrapText="1" indent="1"/>
    </xf>
    <xf numFmtId="3" fontId="66" fillId="26" borderId="12" xfId="5" applyNumberFormat="1" applyFont="1" applyBorder="1" applyAlignment="1">
      <alignment horizontal="center" vertical="center" wrapText="1"/>
    </xf>
    <xf numFmtId="0" fontId="80" fillId="26" borderId="12" xfId="5" applyFont="1" applyBorder="1" applyAlignment="1">
      <alignment horizontal="left" vertical="center" wrapText="1"/>
    </xf>
    <xf numFmtId="0" fontId="76" fillId="26" borderId="11" xfId="5" applyFont="1" applyBorder="1" applyAlignment="1">
      <alignment horizontal="center" vertical="center" wrapText="1"/>
    </xf>
    <xf numFmtId="0" fontId="76" fillId="26" borderId="12" xfId="5" applyFont="1" applyBorder="1" applyAlignment="1">
      <alignment horizontal="center" vertical="center" wrapText="1"/>
    </xf>
    <xf numFmtId="0" fontId="75" fillId="26" borderId="13" xfId="5" applyFont="1" applyBorder="1" applyAlignment="1">
      <alignment horizontal="center" vertical="center" wrapText="1"/>
    </xf>
    <xf numFmtId="3" fontId="76" fillId="26" borderId="12" xfId="5" applyNumberFormat="1" applyFont="1" applyBorder="1" applyAlignment="1">
      <alignment horizontal="center" vertical="center" wrapText="1"/>
    </xf>
    <xf numFmtId="3" fontId="66" fillId="26" borderId="2" xfId="5" applyNumberFormat="1" applyFont="1" applyAlignment="1">
      <alignment horizontal="center" vertical="center" wrapText="1"/>
    </xf>
    <xf numFmtId="167" fontId="76" fillId="26" borderId="13" xfId="5" applyNumberFormat="1" applyFont="1" applyBorder="1" applyAlignment="1">
      <alignment horizontal="center" vertical="center"/>
    </xf>
    <xf numFmtId="0" fontId="76" fillId="26" borderId="12" xfId="5" applyFont="1" applyBorder="1" applyAlignment="1">
      <alignment horizontal="left" vertical="center" wrapText="1" indent="1"/>
    </xf>
    <xf numFmtId="3" fontId="76" fillId="26" borderId="13" xfId="5" applyNumberFormat="1" applyFont="1" applyBorder="1" applyAlignment="1">
      <alignment horizontal="center" vertical="center"/>
    </xf>
    <xf numFmtId="0" fontId="82" fillId="26" borderId="12" xfId="5" applyFont="1" applyBorder="1" applyAlignment="1">
      <alignment horizontal="left" vertical="center" wrapText="1" indent="1"/>
    </xf>
    <xf numFmtId="3" fontId="82" fillId="26" borderId="13" xfId="5" applyNumberFormat="1" applyFont="1" applyBorder="1" applyAlignment="1">
      <alignment horizontal="center" vertical="center"/>
    </xf>
    <xf numFmtId="9" fontId="76" fillId="26" borderId="13" xfId="2" applyFont="1" applyFill="1" applyBorder="1" applyAlignment="1">
      <alignment horizontal="center" vertical="center"/>
    </xf>
    <xf numFmtId="167" fontId="0" fillId="26" borderId="2" xfId="2" applyNumberFormat="1" applyFont="1" applyFill="1"/>
    <xf numFmtId="167" fontId="76" fillId="26" borderId="13" xfId="2" applyNumberFormat="1" applyFont="1" applyFill="1" applyBorder="1" applyAlignment="1">
      <alignment horizontal="center" vertical="center"/>
    </xf>
    <xf numFmtId="0" fontId="83" fillId="26" borderId="22" xfId="5" applyFont="1" applyBorder="1" applyAlignment="1">
      <alignment horizontal="left" vertical="center" wrapText="1" indent="1"/>
    </xf>
    <xf numFmtId="0" fontId="80" fillId="26" borderId="12" xfId="5" applyFont="1" applyBorder="1" applyAlignment="1">
      <alignment vertical="center" wrapText="1"/>
    </xf>
    <xf numFmtId="3" fontId="75" fillId="26" borderId="13" xfId="5" applyNumberFormat="1" applyFont="1" applyBorder="1" applyAlignment="1">
      <alignment horizontal="center" vertical="center"/>
    </xf>
    <xf numFmtId="9" fontId="79" fillId="49" borderId="6" xfId="5" applyNumberFormat="1" applyFont="1" applyFill="1" applyBorder="1" applyAlignment="1">
      <alignment horizontal="center" vertical="center" wrapText="1"/>
    </xf>
    <xf numFmtId="9" fontId="76" fillId="48" borderId="8" xfId="5" applyNumberFormat="1" applyFont="1" applyFill="1" applyBorder="1" applyAlignment="1">
      <alignment vertical="center"/>
    </xf>
    <xf numFmtId="9" fontId="76" fillId="48" borderId="9" xfId="5" applyNumberFormat="1" applyFont="1" applyFill="1" applyBorder="1" applyAlignment="1">
      <alignment vertical="center"/>
    </xf>
    <xf numFmtId="0" fontId="79" fillId="49" borderId="12" xfId="5" applyFont="1" applyFill="1" applyBorder="1" applyAlignment="1">
      <alignment horizontal="left" vertical="center"/>
    </xf>
    <xf numFmtId="0" fontId="35" fillId="26" borderId="24" xfId="5" applyFont="1" applyBorder="1" applyAlignment="1">
      <alignment horizontal="left" vertical="center" wrapText="1" indent="1"/>
    </xf>
    <xf numFmtId="0" fontId="79" fillId="49" borderId="6" xfId="5" applyFont="1" applyFill="1" applyBorder="1" applyAlignment="1">
      <alignment horizontal="left" vertical="center" wrapText="1"/>
    </xf>
    <xf numFmtId="9" fontId="76" fillId="49" borderId="8" xfId="5" applyNumberFormat="1" applyFont="1" applyFill="1" applyBorder="1" applyAlignment="1">
      <alignment vertical="center"/>
    </xf>
    <xf numFmtId="9" fontId="76" fillId="49" borderId="9" xfId="5" applyNumberFormat="1" applyFont="1" applyFill="1" applyBorder="1" applyAlignment="1">
      <alignment vertical="center"/>
    </xf>
    <xf numFmtId="0" fontId="66" fillId="49" borderId="7" xfId="5" applyFont="1" applyFill="1" applyBorder="1" applyAlignment="1">
      <alignment vertical="center"/>
    </xf>
    <xf numFmtId="0" fontId="79" fillId="49" borderId="6" xfId="5" applyFont="1" applyFill="1" applyBorder="1" applyAlignment="1">
      <alignment vertical="center" wrapText="1"/>
    </xf>
    <xf numFmtId="0" fontId="66" fillId="49" borderId="8" xfId="5" applyFont="1" applyFill="1" applyBorder="1" applyAlignment="1">
      <alignment vertical="center"/>
    </xf>
    <xf numFmtId="0" fontId="66" fillId="49" borderId="9" xfId="5" applyFont="1" applyFill="1" applyBorder="1" applyAlignment="1">
      <alignment vertical="center"/>
    </xf>
    <xf numFmtId="0" fontId="79" fillId="49" borderId="12" xfId="5" applyFont="1" applyFill="1" applyBorder="1" applyAlignment="1">
      <alignment horizontal="left" vertical="top" wrapText="1"/>
    </xf>
    <xf numFmtId="0" fontId="24" fillId="51" borderId="12" xfId="5" applyFont="1" applyFill="1" applyBorder="1" applyAlignment="1">
      <alignment vertical="center" wrapText="1"/>
    </xf>
    <xf numFmtId="3" fontId="78" fillId="51" borderId="13" xfId="5" applyNumberFormat="1" applyFont="1" applyFill="1" applyBorder="1" applyAlignment="1">
      <alignment horizontal="center" vertical="center"/>
    </xf>
    <xf numFmtId="3" fontId="78" fillId="49" borderId="13" xfId="5" applyNumberFormat="1" applyFont="1" applyFill="1" applyBorder="1" applyAlignment="1">
      <alignment horizontal="center" vertical="center"/>
    </xf>
    <xf numFmtId="3" fontId="78" fillId="26" borderId="13" xfId="5" applyNumberFormat="1" applyFont="1" applyBorder="1" applyAlignment="1">
      <alignment horizontal="center" vertical="center"/>
    </xf>
    <xf numFmtId="0" fontId="18" fillId="26" borderId="2" xfId="5" applyFont="1" applyAlignment="1">
      <alignment horizontal="left" vertical="center" wrapText="1" indent="1"/>
    </xf>
    <xf numFmtId="3" fontId="66" fillId="26" borderId="2" xfId="5" applyNumberFormat="1" applyFont="1" applyAlignment="1">
      <alignment horizontal="center" vertical="center"/>
    </xf>
    <xf numFmtId="0" fontId="37" fillId="26" borderId="2" xfId="5" applyFont="1"/>
    <xf numFmtId="0" fontId="18" fillId="26" borderId="2" xfId="5" applyFont="1"/>
    <xf numFmtId="0" fontId="37" fillId="26" borderId="2" xfId="5" applyFont="1" applyAlignment="1">
      <alignment horizontal="center" vertical="center" wrapText="1"/>
    </xf>
    <xf numFmtId="9" fontId="66" fillId="50" borderId="13" xfId="5" applyNumberFormat="1" applyFont="1" applyFill="1" applyBorder="1" applyAlignment="1">
      <alignment horizontal="center" vertical="center"/>
    </xf>
    <xf numFmtId="3" fontId="66" fillId="48" borderId="13" xfId="2" applyNumberFormat="1" applyFont="1" applyFill="1" applyBorder="1" applyAlignment="1">
      <alignment horizontal="center" vertical="center" wrapText="1"/>
    </xf>
    <xf numFmtId="3" fontId="68" fillId="26" borderId="13" xfId="2" applyNumberFormat="1" applyFont="1" applyFill="1" applyBorder="1" applyAlignment="1">
      <alignment horizontal="center" vertical="center"/>
    </xf>
    <xf numFmtId="0" fontId="68" fillId="26" borderId="13" xfId="5" applyFont="1" applyBorder="1" applyAlignment="1">
      <alignment horizontal="center" vertical="center"/>
    </xf>
    <xf numFmtId="3" fontId="68" fillId="48" borderId="12" xfId="5" applyNumberFormat="1" applyFont="1" applyFill="1" applyBorder="1" applyAlignment="1">
      <alignment horizontal="center" vertical="center" wrapText="1"/>
    </xf>
    <xf numFmtId="3" fontId="68" fillId="26" borderId="13" xfId="5" applyNumberFormat="1" applyFont="1" applyBorder="1" applyAlignment="1">
      <alignment horizontal="center" vertical="center"/>
    </xf>
    <xf numFmtId="3" fontId="87" fillId="26" borderId="13" xfId="5" applyNumberFormat="1" applyFont="1" applyBorder="1" applyAlignment="1">
      <alignment horizontal="center" vertical="center"/>
    </xf>
    <xf numFmtId="0" fontId="79" fillId="26" borderId="12" xfId="5" applyFont="1" applyBorder="1" applyAlignment="1">
      <alignment horizontal="left" vertical="center" wrapText="1"/>
    </xf>
    <xf numFmtId="0" fontId="68" fillId="26" borderId="6" xfId="5" applyFont="1" applyBorder="1" applyAlignment="1">
      <alignment vertical="center" wrapText="1"/>
    </xf>
    <xf numFmtId="0" fontId="79" fillId="26" borderId="6" xfId="5" applyFont="1" applyBorder="1" applyAlignment="1">
      <alignment vertical="center" wrapText="1"/>
    </xf>
    <xf numFmtId="0" fontId="66" fillId="26" borderId="8" xfId="5" applyFont="1" applyBorder="1" applyAlignment="1">
      <alignment vertical="center"/>
    </xf>
    <xf numFmtId="0" fontId="66" fillId="26" borderId="9" xfId="5" applyFont="1" applyBorder="1" applyAlignment="1">
      <alignment vertical="center"/>
    </xf>
    <xf numFmtId="0" fontId="64" fillId="47" borderId="32" xfId="5" applyFont="1" applyFill="1" applyBorder="1" applyAlignment="1">
      <alignment vertical="top" wrapText="1"/>
    </xf>
    <xf numFmtId="0" fontId="64" fillId="47" borderId="35" xfId="5" applyFont="1" applyFill="1" applyBorder="1" applyAlignment="1">
      <alignment vertical="top" wrapText="1"/>
    </xf>
    <xf numFmtId="0" fontId="64" fillId="47" borderId="38" xfId="5" applyFont="1" applyFill="1" applyBorder="1" applyAlignment="1">
      <alignment vertical="top" wrapText="1"/>
    </xf>
    <xf numFmtId="3" fontId="88" fillId="26" borderId="12" xfId="5" applyNumberFormat="1" applyFont="1" applyBorder="1" applyAlignment="1">
      <alignment horizontal="center" vertical="center" wrapText="1"/>
    </xf>
    <xf numFmtId="0" fontId="66" fillId="26" borderId="12" xfId="5" applyFont="1" applyBorder="1" applyAlignment="1">
      <alignment horizontal="center" vertical="center" wrapText="1"/>
    </xf>
    <xf numFmtId="0" fontId="66" fillId="26" borderId="7" xfId="5" applyFont="1" applyBorder="1" applyAlignment="1">
      <alignment vertical="center" wrapText="1"/>
    </xf>
    <xf numFmtId="170" fontId="78" fillId="49" borderId="13" xfId="5" applyNumberFormat="1" applyFont="1" applyFill="1" applyBorder="1" applyAlignment="1">
      <alignment horizontal="center" vertical="center"/>
    </xf>
    <xf numFmtId="168" fontId="78" fillId="26" borderId="13" xfId="4" applyNumberFormat="1" applyFont="1" applyBorder="1" applyAlignment="1">
      <alignment horizontal="center" vertical="center"/>
    </xf>
    <xf numFmtId="168" fontId="65" fillId="26" borderId="13" xfId="4" applyNumberFormat="1" applyFont="1" applyBorder="1" applyAlignment="1">
      <alignment horizontal="center" vertical="center"/>
    </xf>
    <xf numFmtId="0" fontId="90" fillId="26" borderId="2" xfId="7" applyFont="1"/>
    <xf numFmtId="0" fontId="67" fillId="26" borderId="2" xfId="7" applyFont="1"/>
    <xf numFmtId="0" fontId="90" fillId="48" borderId="6" xfId="7" applyFont="1" applyFill="1" applyBorder="1" applyAlignment="1">
      <alignment horizontal="left" vertical="center" wrapText="1"/>
    </xf>
    <xf numFmtId="0" fontId="90" fillId="49" borderId="6" xfId="7" applyFont="1" applyFill="1" applyBorder="1" applyAlignment="1">
      <alignment vertical="center" wrapText="1"/>
    </xf>
    <xf numFmtId="0" fontId="67" fillId="48" borderId="11" xfId="7" applyFont="1" applyFill="1" applyBorder="1" applyAlignment="1">
      <alignment horizontal="center" vertical="center" wrapText="1"/>
    </xf>
    <xf numFmtId="0" fontId="67" fillId="48" borderId="12" xfId="7" applyFont="1" applyFill="1" applyBorder="1" applyAlignment="1">
      <alignment horizontal="center" vertical="center" wrapText="1"/>
    </xf>
    <xf numFmtId="0" fontId="67" fillId="48" borderId="13" xfId="7" applyFont="1" applyFill="1" applyBorder="1" applyAlignment="1">
      <alignment horizontal="center" vertical="center" wrapText="1"/>
    </xf>
    <xf numFmtId="0" fontId="72" fillId="48" borderId="12" xfId="7" applyFont="1" applyFill="1" applyBorder="1" applyAlignment="1">
      <alignment horizontal="left" vertical="center" wrapText="1"/>
    </xf>
    <xf numFmtId="0" fontId="67" fillId="50" borderId="11" xfId="7" applyFont="1" applyFill="1" applyBorder="1" applyAlignment="1">
      <alignment horizontal="center" vertical="center"/>
    </xf>
    <xf numFmtId="0" fontId="67" fillId="26" borderId="16" xfId="7" applyFont="1" applyBorder="1" applyAlignment="1">
      <alignment horizontal="left" vertical="center" wrapText="1"/>
    </xf>
    <xf numFmtId="0" fontId="67" fillId="50" borderId="14" xfId="7" applyFont="1" applyFill="1" applyBorder="1" applyAlignment="1">
      <alignment horizontal="center" vertical="center"/>
    </xf>
    <xf numFmtId="0" fontId="67" fillId="50" borderId="13" xfId="7" applyFont="1" applyFill="1" applyBorder="1" applyAlignment="1">
      <alignment horizontal="center" vertical="center"/>
    </xf>
    <xf numFmtId="0" fontId="67" fillId="48" borderId="12" xfId="7" applyFont="1" applyFill="1" applyBorder="1" applyAlignment="1">
      <alignment horizontal="left" vertical="center" wrapText="1"/>
    </xf>
    <xf numFmtId="0" fontId="67" fillId="26" borderId="12" xfId="7" applyFont="1" applyBorder="1" applyAlignment="1">
      <alignment horizontal="left" vertical="center" wrapText="1"/>
    </xf>
    <xf numFmtId="3" fontId="67" fillId="50" borderId="13" xfId="7" applyNumberFormat="1" applyFont="1" applyFill="1" applyBorder="1" applyAlignment="1">
      <alignment horizontal="center" vertical="center"/>
    </xf>
    <xf numFmtId="0" fontId="72" fillId="48" borderId="39" xfId="7" applyFont="1" applyFill="1" applyBorder="1" applyAlignment="1">
      <alignment horizontal="left" vertical="center" wrapText="1"/>
    </xf>
    <xf numFmtId="0" fontId="67" fillId="26" borderId="14" xfId="7" applyFont="1" applyBorder="1" applyAlignment="1">
      <alignment horizontal="left" vertical="center" wrapText="1"/>
    </xf>
    <xf numFmtId="0" fontId="91" fillId="49" borderId="12" xfId="7" applyFont="1" applyFill="1" applyBorder="1" applyAlignment="1">
      <alignment horizontal="left" vertical="center" wrapText="1"/>
    </xf>
    <xf numFmtId="0" fontId="91" fillId="48" borderId="12" xfId="7" applyFont="1" applyFill="1" applyBorder="1" applyAlignment="1">
      <alignment horizontal="left" vertical="center" wrapText="1"/>
    </xf>
    <xf numFmtId="0" fontId="67" fillId="26" borderId="14" xfId="7" applyFont="1" applyBorder="1"/>
    <xf numFmtId="0" fontId="90" fillId="48" borderId="14" xfId="7" applyFont="1" applyFill="1" applyBorder="1" applyAlignment="1">
      <alignment horizontal="center" vertical="center" wrapText="1"/>
    </xf>
    <xf numFmtId="3" fontId="67" fillId="26" borderId="2" xfId="7" applyNumberFormat="1" applyFont="1"/>
    <xf numFmtId="3" fontId="90" fillId="26" borderId="12" xfId="7" applyNumberFormat="1" applyFont="1" applyBorder="1" applyAlignment="1">
      <alignment horizontal="center" vertical="center" wrapText="1"/>
    </xf>
    <xf numFmtId="3" fontId="67" fillId="48" borderId="12" xfId="7" applyNumberFormat="1" applyFont="1" applyFill="1" applyBorder="1" applyAlignment="1">
      <alignment horizontal="center" vertical="center" wrapText="1"/>
    </xf>
    <xf numFmtId="167" fontId="67" fillId="48" borderId="13" xfId="7" applyNumberFormat="1" applyFont="1" applyFill="1" applyBorder="1" applyAlignment="1">
      <alignment horizontal="center" vertical="center"/>
    </xf>
    <xf numFmtId="0" fontId="90" fillId="48" borderId="11" xfId="7" applyFont="1" applyFill="1" applyBorder="1" applyAlignment="1">
      <alignment horizontal="center" vertical="center" wrapText="1"/>
    </xf>
    <xf numFmtId="0" fontId="90" fillId="26" borderId="13" xfId="7" applyFont="1" applyBorder="1" applyAlignment="1">
      <alignment horizontal="center" vertical="center" wrapText="1"/>
    </xf>
    <xf numFmtId="0" fontId="67" fillId="26" borderId="12" xfId="7" applyFont="1" applyBorder="1" applyAlignment="1">
      <alignment horizontal="left" vertical="center" wrapText="1" indent="1"/>
    </xf>
    <xf numFmtId="3" fontId="67" fillId="26" borderId="13" xfId="7" applyNumberFormat="1" applyFont="1" applyBorder="1" applyAlignment="1">
      <alignment horizontal="center" vertical="center"/>
    </xf>
    <xf numFmtId="0" fontId="92" fillId="26" borderId="12" xfId="7" applyFont="1" applyBorder="1" applyAlignment="1">
      <alignment horizontal="left" vertical="center" wrapText="1" indent="1"/>
    </xf>
    <xf numFmtId="3" fontId="92" fillId="48" borderId="13" xfId="7" applyNumberFormat="1" applyFont="1" applyFill="1" applyBorder="1" applyAlignment="1">
      <alignment horizontal="center" vertical="center"/>
    </xf>
    <xf numFmtId="3" fontId="92" fillId="26" borderId="13" xfId="7" applyNumberFormat="1" applyFont="1" applyBorder="1" applyAlignment="1">
      <alignment horizontal="center" vertical="center"/>
    </xf>
    <xf numFmtId="167" fontId="92" fillId="26" borderId="13" xfId="7" applyNumberFormat="1" applyFont="1" applyBorder="1" applyAlignment="1">
      <alignment horizontal="center" vertical="center"/>
    </xf>
    <xf numFmtId="9" fontId="67" fillId="26" borderId="13" xfId="2" applyFont="1" applyBorder="1" applyAlignment="1">
      <alignment horizontal="center" vertical="center"/>
    </xf>
    <xf numFmtId="167" fontId="67" fillId="26" borderId="13" xfId="2" applyNumberFormat="1" applyFont="1" applyBorder="1" applyAlignment="1">
      <alignment horizontal="center" vertical="center"/>
    </xf>
    <xf numFmtId="0" fontId="93" fillId="26" borderId="22" xfId="7" applyFont="1" applyBorder="1" applyAlignment="1">
      <alignment horizontal="left" vertical="center" wrapText="1" indent="1"/>
    </xf>
    <xf numFmtId="0" fontId="91" fillId="47" borderId="12" xfId="7" applyFont="1" applyFill="1" applyBorder="1" applyAlignment="1">
      <alignment vertical="center" wrapText="1"/>
    </xf>
    <xf numFmtId="3" fontId="90" fillId="47" borderId="13" xfId="7" applyNumberFormat="1" applyFont="1" applyFill="1" applyBorder="1" applyAlignment="1">
      <alignment horizontal="center" vertical="center"/>
    </xf>
    <xf numFmtId="0" fontId="90" fillId="48" borderId="13" xfId="7" applyFont="1" applyFill="1" applyBorder="1" applyAlignment="1">
      <alignment horizontal="center" vertical="center" wrapText="1"/>
    </xf>
    <xf numFmtId="0" fontId="92" fillId="26" borderId="22" xfId="7" applyFont="1" applyBorder="1" applyAlignment="1">
      <alignment horizontal="left" vertical="center" wrapText="1" indent="1"/>
    </xf>
    <xf numFmtId="0" fontId="93" fillId="26" borderId="14" xfId="7" applyFont="1" applyBorder="1" applyAlignment="1">
      <alignment horizontal="left" vertical="center" wrapText="1" indent="1"/>
    </xf>
    <xf numFmtId="0" fontId="90" fillId="49" borderId="12" xfId="7" applyFont="1" applyFill="1" applyBorder="1" applyAlignment="1">
      <alignment horizontal="left" vertical="center" wrapText="1"/>
    </xf>
    <xf numFmtId="0" fontId="90" fillId="49" borderId="12" xfId="7" applyFont="1" applyFill="1" applyBorder="1" applyAlignment="1">
      <alignment horizontal="left" vertical="top" wrapText="1"/>
    </xf>
    <xf numFmtId="9" fontId="91" fillId="49" borderId="6" xfId="7" applyNumberFormat="1" applyFont="1" applyFill="1" applyBorder="1" applyAlignment="1">
      <alignment horizontal="center" vertical="center" wrapText="1"/>
    </xf>
    <xf numFmtId="0" fontId="91" fillId="49" borderId="12" xfId="7" applyFont="1" applyFill="1" applyBorder="1" applyAlignment="1">
      <alignment horizontal="left" vertical="center"/>
    </xf>
    <xf numFmtId="3" fontId="92" fillId="26" borderId="11" xfId="7" applyNumberFormat="1" applyFont="1" applyBorder="1" applyAlignment="1">
      <alignment horizontal="center" vertical="center"/>
    </xf>
    <xf numFmtId="167" fontId="92" fillId="26" borderId="11" xfId="7" applyNumberFormat="1" applyFont="1" applyBorder="1" applyAlignment="1">
      <alignment horizontal="center" vertical="center"/>
    </xf>
    <xf numFmtId="0" fontId="93" fillId="26" borderId="42" xfId="7" applyFont="1" applyBorder="1" applyAlignment="1">
      <alignment horizontal="left" vertical="center" wrapText="1" indent="1"/>
    </xf>
    <xf numFmtId="3" fontId="92" fillId="26" borderId="43" xfId="7" applyNumberFormat="1" applyFont="1" applyBorder="1" applyAlignment="1">
      <alignment horizontal="center" vertical="center"/>
    </xf>
    <xf numFmtId="3" fontId="67" fillId="26" borderId="12" xfId="7" applyNumberFormat="1" applyFont="1" applyBorder="1" applyAlignment="1">
      <alignment horizontal="center" vertical="center" wrapText="1"/>
    </xf>
    <xf numFmtId="3" fontId="67" fillId="48" borderId="13" xfId="7" applyNumberFormat="1" applyFont="1" applyFill="1" applyBorder="1" applyAlignment="1">
      <alignment horizontal="center" vertical="center"/>
    </xf>
    <xf numFmtId="0" fontId="90" fillId="51" borderId="6" xfId="7" applyFont="1" applyFill="1" applyBorder="1" applyAlignment="1">
      <alignment vertical="center" wrapText="1"/>
    </xf>
    <xf numFmtId="3" fontId="90" fillId="51" borderId="6" xfId="7" applyNumberFormat="1" applyFont="1" applyFill="1" applyBorder="1" applyAlignment="1">
      <alignment horizontal="center" vertical="center"/>
    </xf>
    <xf numFmtId="0" fontId="90" fillId="51" borderId="12" xfId="7" applyFont="1" applyFill="1" applyBorder="1" applyAlignment="1">
      <alignment vertical="center" wrapText="1"/>
    </xf>
    <xf numFmtId="3" fontId="90" fillId="51" borderId="13" xfId="7" applyNumberFormat="1" applyFont="1" applyFill="1" applyBorder="1" applyAlignment="1">
      <alignment horizontal="center" vertical="center"/>
    </xf>
    <xf numFmtId="3" fontId="90" fillId="26" borderId="13" xfId="7" applyNumberFormat="1" applyFont="1" applyBorder="1" applyAlignment="1">
      <alignment horizontal="center" vertical="center"/>
    </xf>
    <xf numFmtId="3" fontId="90" fillId="48" borderId="13" xfId="7" applyNumberFormat="1" applyFont="1" applyFill="1" applyBorder="1" applyAlignment="1">
      <alignment horizontal="center" vertical="center"/>
    </xf>
    <xf numFmtId="0" fontId="92" fillId="26" borderId="2" xfId="7" applyFont="1" applyAlignment="1">
      <alignment horizontal="left" wrapText="1"/>
    </xf>
    <xf numFmtId="0" fontId="92" fillId="26" borderId="2" xfId="7" applyFont="1" applyAlignment="1">
      <alignment wrapText="1"/>
    </xf>
    <xf numFmtId="0" fontId="90" fillId="26" borderId="2" xfId="7" applyFont="1" applyAlignment="1">
      <alignment horizontal="left" vertical="center" wrapText="1" indent="1"/>
    </xf>
    <xf numFmtId="3" fontId="67" fillId="26" borderId="2" xfId="7" applyNumberFormat="1" applyFont="1" applyAlignment="1">
      <alignment horizontal="center" vertical="center"/>
    </xf>
    <xf numFmtId="0" fontId="94" fillId="26" borderId="2" xfId="7" applyFont="1"/>
    <xf numFmtId="0" fontId="94" fillId="26" borderId="2" xfId="7" applyFont="1" applyAlignment="1">
      <alignment horizontal="center" vertical="center" wrapText="1"/>
    </xf>
    <xf numFmtId="0" fontId="60" fillId="48" borderId="6" xfId="5" applyFont="1" applyFill="1" applyBorder="1" applyAlignment="1">
      <alignment horizontal="left" vertical="center" wrapText="1"/>
    </xf>
    <xf numFmtId="0" fontId="60" fillId="49" borderId="6" xfId="5" applyFont="1" applyFill="1" applyBorder="1" applyAlignment="1">
      <alignment vertical="center" wrapText="1"/>
    </xf>
    <xf numFmtId="0" fontId="20" fillId="48" borderId="11" xfId="5" applyFont="1" applyFill="1" applyBorder="1" applyAlignment="1">
      <alignment horizontal="center" vertical="center" wrapText="1"/>
    </xf>
    <xf numFmtId="0" fontId="20" fillId="48" borderId="13" xfId="5" applyFont="1" applyFill="1" applyBorder="1" applyAlignment="1">
      <alignment horizontal="center" vertical="center" wrapText="1"/>
    </xf>
    <xf numFmtId="0" fontId="95" fillId="48" borderId="12" xfId="5" applyFont="1" applyFill="1" applyBorder="1" applyAlignment="1">
      <alignment vertical="center" wrapText="1"/>
    </xf>
    <xf numFmtId="9" fontId="96" fillId="48" borderId="13" xfId="8" applyNumberFormat="1" applyFont="1" applyFill="1" applyBorder="1" applyAlignment="1">
      <alignment horizontal="center" vertical="center"/>
    </xf>
    <xf numFmtId="0" fontId="97" fillId="49" borderId="12" xfId="5" applyFont="1" applyFill="1" applyBorder="1" applyAlignment="1">
      <alignment vertical="center" wrapText="1"/>
    </xf>
    <xf numFmtId="0" fontId="95" fillId="48" borderId="12" xfId="5" applyFont="1" applyFill="1" applyBorder="1" applyAlignment="1">
      <alignment horizontal="left" vertical="center" wrapText="1"/>
    </xf>
    <xf numFmtId="0" fontId="98" fillId="49" borderId="12" xfId="5" applyFont="1" applyFill="1" applyBorder="1" applyAlignment="1">
      <alignment horizontal="left" vertical="center" wrapText="1"/>
    </xf>
    <xf numFmtId="0" fontId="59" fillId="48" borderId="12" xfId="5" applyFont="1" applyFill="1" applyBorder="1" applyAlignment="1">
      <alignment horizontal="left" vertical="center" wrapText="1"/>
    </xf>
    <xf numFmtId="3" fontId="99" fillId="48" borderId="12" xfId="8" applyNumberFormat="1" applyFont="1" applyFill="1" applyBorder="1" applyAlignment="1">
      <alignment horizontal="center" vertical="center" wrapText="1"/>
    </xf>
    <xf numFmtId="0" fontId="59" fillId="26" borderId="12" xfId="5" applyFont="1" applyBorder="1" applyAlignment="1">
      <alignment horizontal="left" vertical="center" wrapText="1" indent="1"/>
    </xf>
    <xf numFmtId="3" fontId="59" fillId="48" borderId="13" xfId="5" applyNumberFormat="1" applyFont="1" applyFill="1" applyBorder="1" applyAlignment="1">
      <alignment horizontal="center" vertical="center"/>
    </xf>
    <xf numFmtId="3" fontId="59" fillId="26" borderId="13" xfId="5" applyNumberFormat="1" applyFont="1" applyBorder="1" applyAlignment="1">
      <alignment horizontal="center" vertical="center"/>
    </xf>
    <xf numFmtId="0" fontId="102" fillId="26" borderId="12" xfId="5" applyFont="1" applyBorder="1" applyAlignment="1">
      <alignment horizontal="left" vertical="center" wrapText="1" indent="1"/>
    </xf>
    <xf numFmtId="3" fontId="103" fillId="48" borderId="13" xfId="5" applyNumberFormat="1" applyFont="1" applyFill="1" applyBorder="1" applyAlignment="1">
      <alignment horizontal="center" vertical="center"/>
    </xf>
    <xf numFmtId="3" fontId="102" fillId="26" borderId="13" xfId="5" applyNumberFormat="1" applyFont="1" applyBorder="1" applyAlignment="1">
      <alignment horizontal="center" vertical="center"/>
    </xf>
    <xf numFmtId="3" fontId="102" fillId="48" borderId="13" xfId="5" applyNumberFormat="1" applyFont="1" applyFill="1" applyBorder="1" applyAlignment="1">
      <alignment horizontal="center" vertical="center"/>
    </xf>
    <xf numFmtId="167" fontId="12" fillId="26" borderId="2" xfId="2" applyNumberFormat="1" applyFont="1"/>
    <xf numFmtId="167" fontId="59" fillId="26" borderId="13" xfId="2" applyNumberFormat="1" applyFont="1" applyBorder="1" applyAlignment="1">
      <alignment horizontal="center" vertical="center"/>
    </xf>
    <xf numFmtId="9" fontId="59" fillId="26" borderId="13" xfId="2" applyFont="1" applyBorder="1" applyAlignment="1">
      <alignment horizontal="center" vertical="center"/>
    </xf>
    <xf numFmtId="0" fontId="104" fillId="26" borderId="22" xfId="5" applyFont="1" applyBorder="1" applyAlignment="1">
      <alignment horizontal="left" vertical="center" wrapText="1" indent="1"/>
    </xf>
    <xf numFmtId="0" fontId="98" fillId="47" borderId="12" xfId="5" applyFont="1" applyFill="1" applyBorder="1" applyAlignment="1">
      <alignment vertical="center" wrapText="1"/>
    </xf>
    <xf numFmtId="0" fontId="59" fillId="49" borderId="12" xfId="5" applyFont="1" applyFill="1" applyBorder="1" applyAlignment="1">
      <alignment vertical="center" wrapText="1"/>
    </xf>
    <xf numFmtId="0" fontId="98" fillId="26" borderId="22" xfId="5" applyFont="1" applyBorder="1" applyAlignment="1">
      <alignment horizontal="left" vertical="center" wrapText="1" indent="1"/>
    </xf>
    <xf numFmtId="0" fontId="98" fillId="26" borderId="12" xfId="5" applyFont="1" applyBorder="1" applyAlignment="1">
      <alignment horizontal="left" vertical="center" wrapText="1"/>
    </xf>
    <xf numFmtId="0" fontId="12" fillId="48" borderId="2" xfId="5" applyFill="1"/>
    <xf numFmtId="9" fontId="24" fillId="49" borderId="6" xfId="5" applyNumberFormat="1" applyFont="1" applyFill="1" applyBorder="1" applyAlignment="1">
      <alignment horizontal="center" vertical="center" wrapText="1"/>
    </xf>
    <xf numFmtId="0" fontId="98" fillId="49" borderId="12" xfId="5" applyFont="1" applyFill="1" applyBorder="1" applyAlignment="1">
      <alignment horizontal="left" vertical="center"/>
    </xf>
    <xf numFmtId="0" fontId="59" fillId="26" borderId="12" xfId="5" applyFont="1" applyBorder="1" applyAlignment="1">
      <alignment horizontal="left" vertical="center" wrapText="1"/>
    </xf>
    <xf numFmtId="0" fontId="104" fillId="26" borderId="24" xfId="5" applyFont="1" applyBorder="1" applyAlignment="1">
      <alignment horizontal="left" vertical="center" wrapText="1" indent="1"/>
    </xf>
    <xf numFmtId="0" fontId="68" fillId="48" borderId="12" xfId="5" applyFont="1" applyFill="1" applyBorder="1" applyAlignment="1">
      <alignment horizontal="center" vertical="center" wrapText="1"/>
    </xf>
    <xf numFmtId="3" fontId="110" fillId="26" borderId="13" xfId="5" applyNumberFormat="1" applyFont="1" applyBorder="1" applyAlignment="1">
      <alignment horizontal="center" vertical="center"/>
    </xf>
    <xf numFmtId="3" fontId="103" fillId="52" borderId="13" xfId="5" applyNumberFormat="1" applyFont="1" applyFill="1" applyBorder="1" applyAlignment="1">
      <alignment horizontal="center" vertical="center"/>
    </xf>
    <xf numFmtId="0" fontId="98" fillId="49" borderId="6" xfId="5" applyFont="1" applyFill="1" applyBorder="1" applyAlignment="1">
      <alignment horizontal="left" vertical="center" wrapText="1"/>
    </xf>
    <xf numFmtId="0" fontId="98" fillId="48" borderId="12" xfId="5" applyFont="1" applyFill="1" applyBorder="1" applyAlignment="1">
      <alignment vertical="center" wrapText="1"/>
    </xf>
    <xf numFmtId="3" fontId="78" fillId="48" borderId="13" xfId="5" applyNumberFormat="1" applyFont="1" applyFill="1" applyBorder="1" applyAlignment="1">
      <alignment horizontal="center" vertical="center"/>
    </xf>
    <xf numFmtId="0" fontId="60" fillId="51" borderId="12" xfId="5" applyFont="1" applyFill="1" applyBorder="1" applyAlignment="1">
      <alignment vertical="center" wrapText="1"/>
    </xf>
    <xf numFmtId="3" fontId="60" fillId="51" borderId="13" xfId="5" applyNumberFormat="1" applyFont="1" applyFill="1" applyBorder="1" applyAlignment="1">
      <alignment horizontal="center" vertical="center"/>
    </xf>
    <xf numFmtId="3" fontId="60" fillId="26" borderId="13" xfId="5" applyNumberFormat="1" applyFont="1" applyBorder="1" applyAlignment="1">
      <alignment horizontal="center" vertical="center"/>
    </xf>
    <xf numFmtId="3" fontId="60" fillId="47" borderId="13" xfId="5" applyNumberFormat="1" applyFont="1" applyFill="1" applyBorder="1" applyAlignment="1">
      <alignment horizontal="center" vertical="center"/>
    </xf>
    <xf numFmtId="0" fontId="60" fillId="26" borderId="2" xfId="5" applyFont="1" applyAlignment="1">
      <alignment horizontal="left" vertical="center" wrapText="1" indent="1"/>
    </xf>
    <xf numFmtId="0" fontId="41" fillId="26" borderId="2" xfId="5" applyFont="1"/>
    <xf numFmtId="0" fontId="111" fillId="26" borderId="2" xfId="5" applyFont="1" applyAlignment="1">
      <alignment horizontal="center"/>
    </xf>
    <xf numFmtId="0" fontId="89" fillId="26" borderId="2" xfId="5" applyFont="1" applyAlignment="1">
      <alignment horizontal="center"/>
    </xf>
    <xf numFmtId="0" fontId="112" fillId="26" borderId="2" xfId="5" applyFont="1" applyAlignment="1">
      <alignment horizontal="center"/>
    </xf>
    <xf numFmtId="0" fontId="86" fillId="48" borderId="6" xfId="5" applyFont="1" applyFill="1" applyBorder="1" applyAlignment="1">
      <alignment horizontal="left" vertical="center" wrapText="1"/>
    </xf>
    <xf numFmtId="0" fontId="99" fillId="26" borderId="2" xfId="5" applyFont="1"/>
    <xf numFmtId="0" fontId="86" fillId="49" borderId="6" xfId="5" applyFont="1" applyFill="1" applyBorder="1" applyAlignment="1">
      <alignment vertical="center" wrapText="1"/>
    </xf>
    <xf numFmtId="0" fontId="99" fillId="26" borderId="2" xfId="5" applyFont="1" applyAlignment="1">
      <alignment vertical="center"/>
    </xf>
    <xf numFmtId="0" fontId="12" fillId="26" borderId="2" xfId="5" applyAlignment="1">
      <alignment vertical="center"/>
    </xf>
    <xf numFmtId="0" fontId="88" fillId="48" borderId="11" xfId="5" applyFont="1" applyFill="1" applyBorder="1" applyAlignment="1">
      <alignment horizontal="center" vertical="center" wrapText="1"/>
    </xf>
    <xf numFmtId="0" fontId="88" fillId="48" borderId="13" xfId="5" applyFont="1" applyFill="1" applyBorder="1" applyAlignment="1">
      <alignment horizontal="center" vertical="center" wrapText="1"/>
    </xf>
    <xf numFmtId="0" fontId="68" fillId="26" borderId="12" xfId="5" applyFont="1" applyBorder="1" applyAlignment="1">
      <alignment horizontal="center" vertical="center" wrapText="1"/>
    </xf>
    <xf numFmtId="3" fontId="68" fillId="26" borderId="12" xfId="5" applyNumberFormat="1" applyFont="1" applyBorder="1" applyAlignment="1">
      <alignment horizontal="center" vertical="center" wrapText="1"/>
    </xf>
    <xf numFmtId="0" fontId="68" fillId="48" borderId="13" xfId="5" applyFont="1" applyFill="1" applyBorder="1" applyAlignment="1">
      <alignment horizontal="center" vertical="center"/>
    </xf>
    <xf numFmtId="0" fontId="68" fillId="26" borderId="12" xfId="5" applyFont="1" applyBorder="1" applyAlignment="1">
      <alignment horizontal="center" vertical="center"/>
    </xf>
    <xf numFmtId="9" fontId="68" fillId="26" borderId="13" xfId="5" applyNumberFormat="1" applyFont="1" applyBorder="1" applyAlignment="1">
      <alignment horizontal="center" vertical="center"/>
    </xf>
    <xf numFmtId="0" fontId="37" fillId="49" borderId="12" xfId="5" applyFont="1" applyFill="1" applyBorder="1" applyAlignment="1">
      <alignment horizontal="center" vertical="center" wrapText="1"/>
    </xf>
    <xf numFmtId="0" fontId="68" fillId="50" borderId="12" xfId="5" applyFont="1" applyFill="1" applyBorder="1" applyAlignment="1">
      <alignment horizontal="center" vertical="center" wrapText="1"/>
    </xf>
    <xf numFmtId="3" fontId="68" fillId="50" borderId="13" xfId="2" applyNumberFormat="1" applyFont="1" applyFill="1" applyBorder="1" applyAlignment="1">
      <alignment horizontal="center" vertical="center"/>
    </xf>
    <xf numFmtId="9" fontId="68" fillId="50" borderId="13" xfId="5" applyNumberFormat="1" applyFont="1" applyFill="1" applyBorder="1" applyAlignment="1">
      <alignment horizontal="center" vertical="center"/>
    </xf>
    <xf numFmtId="0" fontId="88" fillId="49" borderId="12" xfId="5" applyFont="1" applyFill="1" applyBorder="1" applyAlignment="1">
      <alignment horizontal="left" vertical="center" wrapText="1"/>
    </xf>
    <xf numFmtId="0" fontId="68" fillId="49" borderId="9" xfId="5" applyFont="1" applyFill="1" applyBorder="1" applyAlignment="1">
      <alignment horizontal="center" vertical="center"/>
    </xf>
    <xf numFmtId="0" fontId="68" fillId="48" borderId="12" xfId="5" applyFont="1" applyFill="1" applyBorder="1" applyAlignment="1">
      <alignment horizontal="left" vertical="center" wrapText="1"/>
    </xf>
    <xf numFmtId="167" fontId="68" fillId="48" borderId="13" xfId="5" applyNumberFormat="1" applyFont="1" applyFill="1" applyBorder="1" applyAlignment="1">
      <alignment horizontal="center" vertical="center"/>
    </xf>
    <xf numFmtId="0" fontId="19" fillId="26" borderId="12" xfId="5" applyFont="1" applyBorder="1" applyAlignment="1">
      <alignment horizontal="left" vertical="center" wrapText="1" indent="1"/>
    </xf>
    <xf numFmtId="0" fontId="113" fillId="26" borderId="12" xfId="5" applyFont="1" applyBorder="1" applyAlignment="1">
      <alignment horizontal="left" vertical="center" wrapText="1" indent="1"/>
    </xf>
    <xf numFmtId="3" fontId="87" fillId="48" borderId="13" xfId="5" applyNumberFormat="1" applyFont="1" applyFill="1" applyBorder="1" applyAlignment="1">
      <alignment horizontal="center" vertical="center"/>
    </xf>
    <xf numFmtId="167" fontId="87" fillId="26" borderId="13" xfId="5" applyNumberFormat="1" applyFont="1" applyBorder="1" applyAlignment="1">
      <alignment horizontal="center" vertical="center"/>
    </xf>
    <xf numFmtId="3" fontId="99" fillId="26" borderId="2" xfId="5" applyNumberFormat="1" applyFont="1"/>
    <xf numFmtId="3" fontId="68" fillId="48" borderId="13" xfId="5" applyNumberFormat="1" applyFont="1" applyFill="1" applyBorder="1" applyAlignment="1">
      <alignment horizontal="center" vertical="center"/>
    </xf>
    <xf numFmtId="3" fontId="68" fillId="26" borderId="2" xfId="5" applyNumberFormat="1" applyFont="1" applyAlignment="1">
      <alignment horizontal="center" vertical="center"/>
    </xf>
    <xf numFmtId="9" fontId="68" fillId="26" borderId="13" xfId="2" applyFont="1" applyBorder="1" applyAlignment="1">
      <alignment horizontal="center" vertical="center"/>
    </xf>
    <xf numFmtId="167" fontId="68" fillId="26" borderId="13" xfId="2" applyNumberFormat="1" applyFont="1" applyBorder="1" applyAlignment="1">
      <alignment horizontal="center" vertical="center"/>
    </xf>
    <xf numFmtId="0" fontId="114" fillId="26" borderId="22" xfId="5" applyFont="1" applyBorder="1" applyAlignment="1">
      <alignment horizontal="left" vertical="center" wrapText="1" indent="1"/>
    </xf>
    <xf numFmtId="0" fontId="37" fillId="47" borderId="14" xfId="5" applyFont="1" applyFill="1" applyBorder="1" applyAlignment="1">
      <alignment vertical="center" wrapText="1"/>
    </xf>
    <xf numFmtId="3" fontId="88" fillId="47" borderId="13" xfId="5" applyNumberFormat="1" applyFont="1" applyFill="1" applyBorder="1" applyAlignment="1">
      <alignment horizontal="center" vertical="center"/>
    </xf>
    <xf numFmtId="0" fontId="99" fillId="52" borderId="2" xfId="5" applyFont="1" applyFill="1"/>
    <xf numFmtId="0" fontId="88" fillId="53" borderId="12" xfId="5" applyFont="1" applyFill="1" applyBorder="1" applyAlignment="1">
      <alignment vertical="center" wrapText="1"/>
    </xf>
    <xf numFmtId="0" fontId="37" fillId="26" borderId="22" xfId="5" applyFont="1" applyBorder="1" applyAlignment="1">
      <alignment horizontal="left" vertical="center" wrapText="1" indent="1"/>
    </xf>
    <xf numFmtId="0" fontId="37" fillId="47" borderId="12" xfId="5" applyFont="1" applyFill="1" applyBorder="1" applyAlignment="1">
      <alignment vertical="center" wrapText="1"/>
    </xf>
    <xf numFmtId="0" fontId="88" fillId="53" borderId="12" xfId="5" applyFont="1" applyFill="1" applyBorder="1" applyAlignment="1">
      <alignment horizontal="left" vertical="center" wrapText="1"/>
    </xf>
    <xf numFmtId="9" fontId="87" fillId="26" borderId="13" xfId="2" applyFont="1" applyBorder="1" applyAlignment="1">
      <alignment horizontal="center" vertical="center"/>
    </xf>
    <xf numFmtId="168" fontId="0" fillId="26" borderId="2" xfId="4" applyNumberFormat="1" applyFont="1"/>
    <xf numFmtId="0" fontId="68" fillId="54" borderId="12" xfId="5" applyFont="1" applyFill="1" applyBorder="1" applyAlignment="1">
      <alignment vertical="center" wrapText="1"/>
    </xf>
    <xf numFmtId="0" fontId="88" fillId="26" borderId="13" xfId="5" applyFont="1" applyBorder="1" applyAlignment="1">
      <alignment horizontal="center" vertical="center" wrapText="1"/>
    </xf>
    <xf numFmtId="3" fontId="68" fillId="48" borderId="2" xfId="5" applyNumberFormat="1" applyFont="1" applyFill="1" applyAlignment="1">
      <alignment horizontal="center" vertical="center" wrapText="1"/>
    </xf>
    <xf numFmtId="3" fontId="87" fillId="52" borderId="13" xfId="5" applyNumberFormat="1" applyFont="1" applyFill="1" applyBorder="1" applyAlignment="1">
      <alignment horizontal="center" vertical="center"/>
    </xf>
    <xf numFmtId="10" fontId="68" fillId="48" borderId="12" xfId="5" applyNumberFormat="1" applyFont="1" applyFill="1" applyBorder="1" applyAlignment="1">
      <alignment horizontal="center" vertical="center" wrapText="1"/>
    </xf>
    <xf numFmtId="3" fontId="68" fillId="48" borderId="39" xfId="5" applyNumberFormat="1" applyFont="1" applyFill="1" applyBorder="1" applyAlignment="1">
      <alignment horizontal="center" vertical="center" wrapText="1"/>
    </xf>
    <xf numFmtId="3" fontId="115" fillId="26" borderId="13" xfId="5" applyNumberFormat="1" applyFont="1" applyBorder="1" applyAlignment="1">
      <alignment horizontal="center" vertical="center"/>
    </xf>
    <xf numFmtId="0" fontId="88" fillId="26" borderId="12" xfId="5" applyFont="1" applyBorder="1" applyAlignment="1">
      <alignment horizontal="center" vertical="center" wrapText="1"/>
    </xf>
    <xf numFmtId="0" fontId="88" fillId="26" borderId="12" xfId="5" applyFont="1" applyBorder="1" applyAlignment="1">
      <alignment horizontal="left" vertical="center" wrapText="1"/>
    </xf>
    <xf numFmtId="9" fontId="88" fillId="26" borderId="6" xfId="5" applyNumberFormat="1" applyFont="1" applyBorder="1" applyAlignment="1">
      <alignment horizontal="center" vertical="center" wrapText="1"/>
    </xf>
    <xf numFmtId="0" fontId="88" fillId="26" borderId="12" xfId="5" applyFont="1" applyBorder="1" applyAlignment="1">
      <alignment horizontal="left" vertical="center"/>
    </xf>
    <xf numFmtId="0" fontId="68" fillId="26" borderId="12" xfId="5" applyFont="1" applyBorder="1" applyAlignment="1">
      <alignment horizontal="left" vertical="center" wrapText="1"/>
    </xf>
    <xf numFmtId="167" fontId="68" fillId="26" borderId="13" xfId="5" applyNumberFormat="1" applyFont="1" applyBorder="1" applyAlignment="1">
      <alignment horizontal="center" vertical="center"/>
    </xf>
    <xf numFmtId="0" fontId="68" fillId="49" borderId="22" xfId="5" applyFont="1" applyFill="1" applyBorder="1" applyAlignment="1">
      <alignment horizontal="left" vertical="center" wrapText="1"/>
    </xf>
    <xf numFmtId="0" fontId="88" fillId="49" borderId="42" xfId="5" applyFont="1" applyFill="1" applyBorder="1" applyAlignment="1">
      <alignment horizontal="left" vertical="center" wrapText="1"/>
    </xf>
    <xf numFmtId="0" fontId="68" fillId="49" borderId="44" xfId="5" applyFont="1" applyFill="1" applyBorder="1" applyAlignment="1">
      <alignment vertical="center" wrapText="1"/>
    </xf>
    <xf numFmtId="0" fontId="88" fillId="49" borderId="44" xfId="5" applyFont="1" applyFill="1" applyBorder="1" applyAlignment="1">
      <alignment horizontal="left" vertical="center" wrapText="1"/>
    </xf>
    <xf numFmtId="0" fontId="68" fillId="26" borderId="29" xfId="5" applyFont="1" applyBorder="1" applyAlignment="1">
      <alignment vertical="center"/>
    </xf>
    <xf numFmtId="0" fontId="68" fillId="49" borderId="30" xfId="5" applyFont="1" applyFill="1" applyBorder="1" applyAlignment="1">
      <alignment horizontal="center" vertical="center"/>
    </xf>
    <xf numFmtId="0" fontId="88" fillId="49" borderId="6" xfId="5" applyFont="1" applyFill="1" applyBorder="1" applyAlignment="1">
      <alignment vertical="center"/>
    </xf>
    <xf numFmtId="0" fontId="88" fillId="49" borderId="6" xfId="5" applyFont="1" applyFill="1" applyBorder="1" applyAlignment="1">
      <alignment horizontal="left" vertical="center" wrapText="1"/>
    </xf>
    <xf numFmtId="0" fontId="68" fillId="49" borderId="8" xfId="5" applyFont="1" applyFill="1" applyBorder="1" applyAlignment="1">
      <alignment vertical="center"/>
    </xf>
    <xf numFmtId="3" fontId="99" fillId="52" borderId="2" xfId="5" applyNumberFormat="1" applyFont="1" applyFill="1"/>
    <xf numFmtId="3" fontId="87" fillId="26" borderId="2" xfId="5" applyNumberFormat="1" applyFont="1" applyAlignment="1">
      <alignment horizontal="center" vertical="center"/>
    </xf>
    <xf numFmtId="3" fontId="88" fillId="26" borderId="2" xfId="5" applyNumberFormat="1" applyFont="1" applyAlignment="1">
      <alignment horizontal="center" vertical="center"/>
    </xf>
    <xf numFmtId="0" fontId="37" fillId="51" borderId="22" xfId="5" applyFont="1" applyFill="1" applyBorder="1" applyAlignment="1">
      <alignment vertical="center" wrapText="1"/>
    </xf>
    <xf numFmtId="3" fontId="88" fillId="51" borderId="11" xfId="5" applyNumberFormat="1" applyFont="1" applyFill="1" applyBorder="1" applyAlignment="1">
      <alignment horizontal="center" vertical="center"/>
    </xf>
    <xf numFmtId="0" fontId="37" fillId="49" borderId="45" xfId="5" applyFont="1" applyFill="1" applyBorder="1" applyAlignment="1">
      <alignment vertical="center" wrapText="1"/>
    </xf>
    <xf numFmtId="3" fontId="88" fillId="49" borderId="46" xfId="5" applyNumberFormat="1" applyFont="1" applyFill="1" applyBorder="1" applyAlignment="1">
      <alignment horizontal="center" vertical="center"/>
    </xf>
    <xf numFmtId="3" fontId="88" fillId="49" borderId="47" xfId="5" applyNumberFormat="1" applyFont="1" applyFill="1" applyBorder="1" applyAlignment="1">
      <alignment horizontal="center" vertical="center"/>
    </xf>
    <xf numFmtId="0" fontId="37" fillId="49" borderId="48" xfId="5" applyFont="1" applyFill="1" applyBorder="1" applyAlignment="1">
      <alignment vertical="center" wrapText="1"/>
    </xf>
    <xf numFmtId="3" fontId="88" fillId="49" borderId="49" xfId="5" applyNumberFormat="1" applyFont="1" applyFill="1" applyBorder="1" applyAlignment="1">
      <alignment horizontal="center" vertical="center"/>
    </xf>
    <xf numFmtId="3" fontId="88" fillId="49" borderId="38" xfId="5" applyNumberFormat="1" applyFont="1" applyFill="1" applyBorder="1" applyAlignment="1">
      <alignment horizontal="center" vertical="center"/>
    </xf>
    <xf numFmtId="3" fontId="88" fillId="49" borderId="13" xfId="5" applyNumberFormat="1" applyFont="1" applyFill="1" applyBorder="1" applyAlignment="1">
      <alignment horizontal="center" vertical="center"/>
    </xf>
    <xf numFmtId="3" fontId="88" fillId="26" borderId="13" xfId="5" applyNumberFormat="1" applyFont="1" applyBorder="1" applyAlignment="1">
      <alignment horizontal="center" vertical="center"/>
    </xf>
    <xf numFmtId="171" fontId="0" fillId="26" borderId="2" xfId="4" applyNumberFormat="1" applyFont="1"/>
    <xf numFmtId="168" fontId="12" fillId="26" borderId="2" xfId="5" applyNumberFormat="1"/>
    <xf numFmtId="0" fontId="37" fillId="26" borderId="2" xfId="5" applyFont="1" applyAlignment="1">
      <alignment horizontal="left" vertical="center" wrapText="1" indent="1"/>
    </xf>
    <xf numFmtId="0" fontId="43" fillId="26" borderId="2" xfId="5" applyFont="1" applyAlignment="1">
      <alignment horizontal="center"/>
    </xf>
    <xf numFmtId="0" fontId="44" fillId="26" borderId="2" xfId="5" applyFont="1"/>
    <xf numFmtId="0" fontId="43" fillId="48" borderId="6" xfId="5" applyFont="1" applyFill="1" applyBorder="1" applyAlignment="1">
      <alignment horizontal="left" vertical="center" wrapText="1"/>
    </xf>
    <xf numFmtId="0" fontId="43" fillId="49" borderId="6" xfId="5" applyFont="1" applyFill="1" applyBorder="1" applyAlignment="1">
      <alignment vertical="center" wrapText="1"/>
    </xf>
    <xf numFmtId="0" fontId="44" fillId="48" borderId="11" xfId="5" applyFont="1" applyFill="1" applyBorder="1" applyAlignment="1">
      <alignment horizontal="center" vertical="center" wrapText="1"/>
    </xf>
    <xf numFmtId="0" fontId="44" fillId="48" borderId="12" xfId="5" applyFont="1" applyFill="1" applyBorder="1" applyAlignment="1">
      <alignment horizontal="center" vertical="center" wrapText="1"/>
    </xf>
    <xf numFmtId="0" fontId="44" fillId="48" borderId="13" xfId="5" applyFont="1" applyFill="1" applyBorder="1" applyAlignment="1">
      <alignment horizontal="center" vertical="center" wrapText="1"/>
    </xf>
    <xf numFmtId="0" fontId="44" fillId="48" borderId="12" xfId="5" applyFont="1" applyFill="1" applyBorder="1" applyAlignment="1">
      <alignment horizontal="left" vertical="top" wrapText="1"/>
    </xf>
    <xf numFmtId="9" fontId="44" fillId="50" borderId="13" xfId="5" applyNumberFormat="1" applyFont="1" applyFill="1" applyBorder="1" applyAlignment="1">
      <alignment horizontal="center" vertical="center"/>
    </xf>
    <xf numFmtId="0" fontId="43" fillId="49" borderId="12" xfId="5" applyFont="1" applyFill="1" applyBorder="1" applyAlignment="1">
      <alignment vertical="center" wrapText="1"/>
    </xf>
    <xf numFmtId="4" fontId="44" fillId="26" borderId="2" xfId="5" applyNumberFormat="1" applyFont="1"/>
    <xf numFmtId="0" fontId="44" fillId="50" borderId="12" xfId="5" applyFont="1" applyFill="1" applyBorder="1" applyAlignment="1">
      <alignment vertical="center" wrapText="1"/>
    </xf>
    <xf numFmtId="3" fontId="44" fillId="50" borderId="13" xfId="2" applyNumberFormat="1" applyFont="1" applyFill="1" applyBorder="1" applyAlignment="1">
      <alignment horizontal="center" vertical="center"/>
    </xf>
    <xf numFmtId="0" fontId="45" fillId="26" borderId="2" xfId="5" applyFont="1"/>
    <xf numFmtId="0" fontId="44" fillId="50" borderId="12" xfId="5" applyFont="1" applyFill="1" applyBorder="1" applyAlignment="1">
      <alignment horizontal="left" vertical="center" wrapText="1"/>
    </xf>
    <xf numFmtId="0" fontId="44" fillId="50" borderId="12" xfId="5" applyFont="1" applyFill="1" applyBorder="1" applyAlignment="1">
      <alignment horizontal="left" vertical="top" wrapText="1"/>
    </xf>
    <xf numFmtId="0" fontId="44" fillId="48" borderId="12" xfId="5" applyFont="1" applyFill="1" applyBorder="1" applyAlignment="1">
      <alignment horizontal="left" vertical="center" wrapText="1"/>
    </xf>
    <xf numFmtId="0" fontId="43" fillId="48" borderId="11" xfId="5" applyFont="1" applyFill="1" applyBorder="1" applyAlignment="1">
      <alignment horizontal="center" vertical="center" wrapText="1"/>
    </xf>
    <xf numFmtId="0" fontId="43" fillId="48" borderId="13" xfId="5" applyFont="1" applyFill="1" applyBorder="1" applyAlignment="1">
      <alignment horizontal="center" vertical="center" wrapText="1"/>
    </xf>
    <xf numFmtId="3" fontId="44" fillId="50" borderId="12" xfId="5" applyNumberFormat="1" applyFont="1" applyFill="1" applyBorder="1" applyAlignment="1">
      <alignment horizontal="center" vertical="center" wrapText="1"/>
    </xf>
    <xf numFmtId="3" fontId="44" fillId="48" borderId="12" xfId="5" applyNumberFormat="1" applyFont="1" applyFill="1" applyBorder="1" applyAlignment="1">
      <alignment horizontal="center" vertical="center" wrapText="1"/>
    </xf>
    <xf numFmtId="167" fontId="44" fillId="48" borderId="13" xfId="5" applyNumberFormat="1" applyFont="1" applyFill="1" applyBorder="1" applyAlignment="1">
      <alignment horizontal="center" vertical="center"/>
    </xf>
    <xf numFmtId="3" fontId="44" fillId="26" borderId="2" xfId="5" applyNumberFormat="1" applyFont="1"/>
    <xf numFmtId="0" fontId="44" fillId="26" borderId="12" xfId="5" applyFont="1" applyBorder="1" applyAlignment="1">
      <alignment horizontal="left" vertical="center" wrapText="1" indent="1"/>
    </xf>
    <xf numFmtId="3" fontId="44" fillId="26" borderId="13" xfId="5" applyNumberFormat="1" applyFont="1" applyBorder="1" applyAlignment="1">
      <alignment horizontal="center" vertical="center"/>
    </xf>
    <xf numFmtId="0" fontId="47" fillId="26" borderId="12" xfId="5" applyFont="1" applyBorder="1" applyAlignment="1">
      <alignment horizontal="left" vertical="center" wrapText="1" indent="1"/>
    </xf>
    <xf numFmtId="3" fontId="47" fillId="26" borderId="13" xfId="5" applyNumberFormat="1" applyFont="1" applyBorder="1" applyAlignment="1">
      <alignment horizontal="center" vertical="center"/>
    </xf>
    <xf numFmtId="167" fontId="47" fillId="26" borderId="13" xfId="5" applyNumberFormat="1" applyFont="1" applyBorder="1" applyAlignment="1">
      <alignment horizontal="center" vertical="center"/>
    </xf>
    <xf numFmtId="0" fontId="44" fillId="26" borderId="2" xfId="5" applyFont="1" applyAlignment="1">
      <alignment wrapText="1"/>
    </xf>
    <xf numFmtId="0" fontId="50" fillId="26" borderId="22" xfId="5" applyFont="1" applyBorder="1" applyAlignment="1">
      <alignment horizontal="left" vertical="center" wrapText="1" indent="1"/>
    </xf>
    <xf numFmtId="0" fontId="45" fillId="47" borderId="12" xfId="5" applyFont="1" applyFill="1" applyBorder="1" applyAlignment="1">
      <alignment vertical="center" wrapText="1"/>
    </xf>
    <xf numFmtId="3" fontId="43" fillId="47" borderId="13" xfId="5" applyNumberFormat="1" applyFont="1" applyFill="1" applyBorder="1" applyAlignment="1">
      <alignment horizontal="center" vertical="center"/>
    </xf>
    <xf numFmtId="0" fontId="44" fillId="49" borderId="12" xfId="5" applyFont="1" applyFill="1" applyBorder="1" applyAlignment="1">
      <alignment vertical="center" wrapText="1"/>
    </xf>
    <xf numFmtId="0" fontId="45" fillId="26" borderId="22" xfId="5" applyFont="1" applyBorder="1" applyAlignment="1">
      <alignment horizontal="left" vertical="center" wrapText="1" indent="1"/>
    </xf>
    <xf numFmtId="3" fontId="44" fillId="26" borderId="12" xfId="5" applyNumberFormat="1" applyFont="1" applyBorder="1" applyAlignment="1">
      <alignment horizontal="center" vertical="center" wrapText="1"/>
    </xf>
    <xf numFmtId="0" fontId="45" fillId="49" borderId="6" xfId="5" applyFont="1" applyFill="1" applyBorder="1" applyAlignment="1">
      <alignment horizontal="center" vertical="center" wrapText="1"/>
    </xf>
    <xf numFmtId="0" fontId="45" fillId="49" borderId="12" xfId="5" applyFont="1" applyFill="1" applyBorder="1" applyAlignment="1">
      <alignment horizontal="left" vertical="center"/>
    </xf>
    <xf numFmtId="0" fontId="44" fillId="26" borderId="12" xfId="5" applyFont="1" applyBorder="1" applyAlignment="1">
      <alignment horizontal="center" vertical="center" wrapText="1"/>
    </xf>
    <xf numFmtId="0" fontId="45" fillId="49" borderId="6" xfId="5" applyFont="1" applyFill="1" applyBorder="1" applyAlignment="1">
      <alignment horizontal="left" vertical="center" wrapText="1"/>
    </xf>
    <xf numFmtId="0" fontId="44" fillId="49" borderId="7" xfId="5" applyFont="1" applyFill="1" applyBorder="1" applyAlignment="1">
      <alignment vertical="center"/>
    </xf>
    <xf numFmtId="0" fontId="44" fillId="49" borderId="8" xfId="5" applyFont="1" applyFill="1" applyBorder="1" applyAlignment="1">
      <alignment vertical="center"/>
    </xf>
    <xf numFmtId="0" fontId="44" fillId="49" borderId="9" xfId="5" applyFont="1" applyFill="1" applyBorder="1" applyAlignment="1">
      <alignment vertical="center"/>
    </xf>
    <xf numFmtId="0" fontId="44" fillId="49" borderId="12" xfId="5" applyFont="1" applyFill="1" applyBorder="1" applyAlignment="1">
      <alignment horizontal="left" vertical="center" wrapText="1"/>
    </xf>
    <xf numFmtId="0" fontId="44" fillId="49" borderId="6" xfId="5" applyFont="1" applyFill="1" applyBorder="1" applyAlignment="1">
      <alignment vertical="center"/>
    </xf>
    <xf numFmtId="0" fontId="45" fillId="49" borderId="50" xfId="5" applyFont="1" applyFill="1" applyBorder="1" applyAlignment="1">
      <alignment vertical="center" wrapText="1"/>
    </xf>
    <xf numFmtId="0" fontId="45" fillId="51" borderId="12" xfId="5" applyFont="1" applyFill="1" applyBorder="1" applyAlignment="1">
      <alignment vertical="center" wrapText="1"/>
    </xf>
    <xf numFmtId="3" fontId="43" fillId="51" borderId="13" xfId="5" applyNumberFormat="1" applyFont="1" applyFill="1" applyBorder="1" applyAlignment="1">
      <alignment horizontal="center" vertical="center"/>
    </xf>
    <xf numFmtId="3" fontId="43" fillId="49" borderId="13" xfId="5" applyNumberFormat="1" applyFont="1" applyFill="1" applyBorder="1" applyAlignment="1">
      <alignment horizontal="center" vertical="center"/>
    </xf>
    <xf numFmtId="3" fontId="43" fillId="26" borderId="13" xfId="5" applyNumberFormat="1" applyFont="1" applyBorder="1" applyAlignment="1">
      <alignment horizontal="center" vertical="center"/>
    </xf>
    <xf numFmtId="0" fontId="43" fillId="26" borderId="2" xfId="5" applyFont="1" applyAlignment="1">
      <alignment horizontal="left" vertical="center" wrapText="1" indent="1"/>
    </xf>
    <xf numFmtId="3" fontId="44" fillId="26" borderId="2" xfId="5" applyNumberFormat="1" applyFont="1" applyAlignment="1">
      <alignment horizontal="center" vertical="center"/>
    </xf>
    <xf numFmtId="0" fontId="40" fillId="26" borderId="2" xfId="9" applyFont="1" applyAlignment="1">
      <alignment horizontal="center"/>
    </xf>
    <xf numFmtId="0" fontId="41" fillId="26" borderId="2" xfId="9" applyFont="1"/>
    <xf numFmtId="0" fontId="43" fillId="48" borderId="6" xfId="9" applyFont="1" applyFill="1" applyBorder="1" applyAlignment="1">
      <alignment horizontal="left" vertical="center" wrapText="1"/>
    </xf>
    <xf numFmtId="0" fontId="43" fillId="49" borderId="6" xfId="9" applyFont="1" applyFill="1" applyBorder="1" applyAlignment="1">
      <alignment vertical="center" wrapText="1"/>
    </xf>
    <xf numFmtId="0" fontId="44" fillId="48" borderId="11" xfId="9" applyFont="1" applyFill="1" applyBorder="1" applyAlignment="1">
      <alignment horizontal="center" vertical="center" wrapText="1"/>
    </xf>
    <xf numFmtId="0" fontId="44" fillId="48" borderId="12" xfId="9" applyFont="1" applyFill="1" applyBorder="1" applyAlignment="1">
      <alignment horizontal="center" vertical="center" wrapText="1"/>
    </xf>
    <xf numFmtId="0" fontId="44" fillId="48" borderId="13" xfId="9" applyFont="1" applyFill="1" applyBorder="1" applyAlignment="1">
      <alignment horizontal="center" vertical="center" wrapText="1"/>
    </xf>
    <xf numFmtId="0" fontId="44" fillId="48" borderId="12" xfId="9" applyFont="1" applyFill="1" applyBorder="1" applyAlignment="1">
      <alignment horizontal="left" vertical="center" wrapText="1"/>
    </xf>
    <xf numFmtId="9" fontId="44" fillId="50" borderId="13" xfId="9" applyNumberFormat="1" applyFont="1" applyFill="1" applyBorder="1" applyAlignment="1">
      <alignment horizontal="center" vertical="center"/>
    </xf>
    <xf numFmtId="0" fontId="43" fillId="49" borderId="12" xfId="9" applyFont="1" applyFill="1" applyBorder="1" applyAlignment="1">
      <alignment vertical="center" wrapText="1"/>
    </xf>
    <xf numFmtId="0" fontId="58" fillId="26" borderId="2" xfId="9" applyFont="1"/>
    <xf numFmtId="0" fontId="45" fillId="49" borderId="12" xfId="9" applyFont="1" applyFill="1" applyBorder="1" applyAlignment="1">
      <alignment horizontal="left" vertical="center" wrapText="1"/>
    </xf>
    <xf numFmtId="0" fontId="43" fillId="48" borderId="11" xfId="9" applyFont="1" applyFill="1" applyBorder="1" applyAlignment="1">
      <alignment horizontal="center" vertical="center" wrapText="1"/>
    </xf>
    <xf numFmtId="0" fontId="43" fillId="48" borderId="13" xfId="9" applyFont="1" applyFill="1" applyBorder="1" applyAlignment="1">
      <alignment horizontal="center" vertical="center" wrapText="1"/>
    </xf>
    <xf numFmtId="3" fontId="44" fillId="48" borderId="12" xfId="9" applyNumberFormat="1" applyFont="1" applyFill="1" applyBorder="1" applyAlignment="1">
      <alignment horizontal="center" vertical="center" wrapText="1"/>
    </xf>
    <xf numFmtId="167" fontId="44" fillId="48" borderId="13" xfId="9" applyNumberFormat="1" applyFont="1" applyFill="1" applyBorder="1" applyAlignment="1">
      <alignment horizontal="center" vertical="center"/>
    </xf>
    <xf numFmtId="3" fontId="41" fillId="26" borderId="2" xfId="9" applyNumberFormat="1" applyFont="1"/>
    <xf numFmtId="0" fontId="44" fillId="26" borderId="12" xfId="9" applyFont="1" applyBorder="1" applyAlignment="1">
      <alignment horizontal="left" vertical="center" wrapText="1" indent="1"/>
    </xf>
    <xf numFmtId="3" fontId="44" fillId="26" borderId="13" xfId="9" applyNumberFormat="1" applyFont="1" applyBorder="1" applyAlignment="1">
      <alignment horizontal="center" vertical="center"/>
    </xf>
    <xf numFmtId="0" fontId="47" fillId="26" borderId="12" xfId="9" applyFont="1" applyBorder="1" applyAlignment="1">
      <alignment horizontal="left" vertical="center" wrapText="1" indent="1"/>
    </xf>
    <xf numFmtId="3" fontId="47" fillId="48" borderId="13" xfId="9" applyNumberFormat="1" applyFont="1" applyFill="1" applyBorder="1" applyAlignment="1">
      <alignment horizontal="center" vertical="center"/>
    </xf>
    <xf numFmtId="3" fontId="47" fillId="26" borderId="13" xfId="9" applyNumberFormat="1" applyFont="1" applyBorder="1" applyAlignment="1">
      <alignment horizontal="center" vertical="center"/>
    </xf>
    <xf numFmtId="3" fontId="44" fillId="48" borderId="13" xfId="9" applyNumberFormat="1" applyFont="1" applyFill="1" applyBorder="1" applyAlignment="1">
      <alignment horizontal="center" vertical="center"/>
    </xf>
    <xf numFmtId="167" fontId="41" fillId="26" borderId="2" xfId="2" applyNumberFormat="1" applyFont="1"/>
    <xf numFmtId="0" fontId="50" fillId="26" borderId="22" xfId="9" applyFont="1" applyBorder="1" applyAlignment="1">
      <alignment horizontal="left" vertical="center" wrapText="1" indent="1"/>
    </xf>
    <xf numFmtId="0" fontId="45" fillId="47" borderId="12" xfId="9" applyFont="1" applyFill="1" applyBorder="1" applyAlignment="1">
      <alignment vertical="center" wrapText="1"/>
    </xf>
    <xf numFmtId="3" fontId="43" fillId="47" borderId="13" xfId="9" applyNumberFormat="1" applyFont="1" applyFill="1" applyBorder="1" applyAlignment="1">
      <alignment horizontal="center" vertical="center"/>
    </xf>
    <xf numFmtId="0" fontId="44" fillId="49" borderId="12" xfId="9" applyFont="1" applyFill="1" applyBorder="1" applyAlignment="1">
      <alignment vertical="center" wrapText="1"/>
    </xf>
    <xf numFmtId="167" fontId="47" fillId="26" borderId="13" xfId="9" applyNumberFormat="1" applyFont="1" applyBorder="1" applyAlignment="1">
      <alignment horizontal="center" vertical="center"/>
    </xf>
    <xf numFmtId="0" fontId="45" fillId="26" borderId="22" xfId="9" applyFont="1" applyBorder="1" applyAlignment="1">
      <alignment horizontal="left" vertical="center" wrapText="1" indent="1"/>
    </xf>
    <xf numFmtId="3" fontId="44" fillId="26" borderId="12" xfId="9" applyNumberFormat="1" applyFont="1" applyBorder="1" applyAlignment="1">
      <alignment horizontal="center" vertical="center" wrapText="1"/>
    </xf>
    <xf numFmtId="0" fontId="67" fillId="26" borderId="2" xfId="9" applyFont="1"/>
    <xf numFmtId="0" fontId="90" fillId="49" borderId="12" xfId="9" applyFont="1" applyFill="1" applyBorder="1" applyAlignment="1">
      <alignment vertical="center" wrapText="1"/>
    </xf>
    <xf numFmtId="0" fontId="12" fillId="26" borderId="2" xfId="9"/>
    <xf numFmtId="0" fontId="91" fillId="49" borderId="12" xfId="9" applyFont="1" applyFill="1" applyBorder="1" applyAlignment="1">
      <alignment horizontal="left" vertical="center" wrapText="1"/>
    </xf>
    <xf numFmtId="0" fontId="91" fillId="48" borderId="12" xfId="9" applyFont="1" applyFill="1" applyBorder="1" applyAlignment="1">
      <alignment horizontal="left" vertical="center" wrapText="1"/>
    </xf>
    <xf numFmtId="0" fontId="67" fillId="48" borderId="12" xfId="9" applyFont="1" applyFill="1" applyBorder="1" applyAlignment="1">
      <alignment horizontal="left" vertical="center" wrapText="1"/>
    </xf>
    <xf numFmtId="0" fontId="90" fillId="48" borderId="11" xfId="9" applyFont="1" applyFill="1" applyBorder="1" applyAlignment="1">
      <alignment horizontal="center" vertical="center" wrapText="1"/>
    </xf>
    <xf numFmtId="0" fontId="67" fillId="48" borderId="12" xfId="9" applyFont="1" applyFill="1" applyBorder="1" applyAlignment="1">
      <alignment horizontal="center" vertical="center" wrapText="1"/>
    </xf>
    <xf numFmtId="0" fontId="90" fillId="48" borderId="13" xfId="9" applyFont="1" applyFill="1" applyBorder="1" applyAlignment="1">
      <alignment horizontal="center" vertical="center" wrapText="1"/>
    </xf>
    <xf numFmtId="3" fontId="67" fillId="48" borderId="12" xfId="9" applyNumberFormat="1" applyFont="1" applyFill="1" applyBorder="1" applyAlignment="1">
      <alignment horizontal="center" vertical="center" wrapText="1"/>
    </xf>
    <xf numFmtId="167" fontId="67" fillId="48" borderId="13" xfId="9" applyNumberFormat="1" applyFont="1" applyFill="1" applyBorder="1" applyAlignment="1">
      <alignment horizontal="center" vertical="center"/>
    </xf>
    <xf numFmtId="0" fontId="67" fillId="26" borderId="12" xfId="9" applyFont="1" applyBorder="1" applyAlignment="1">
      <alignment horizontal="left" vertical="center" wrapText="1" indent="1"/>
    </xf>
    <xf numFmtId="3" fontId="67" fillId="26" borderId="13" xfId="9" applyNumberFormat="1" applyFont="1" applyBorder="1" applyAlignment="1">
      <alignment horizontal="center" vertical="center"/>
    </xf>
    <xf numFmtId="0" fontId="92" fillId="26" borderId="12" xfId="9" applyFont="1" applyBorder="1" applyAlignment="1">
      <alignment horizontal="left" vertical="center" wrapText="1" indent="1"/>
    </xf>
    <xf numFmtId="3" fontId="92" fillId="26" borderId="13" xfId="9" applyNumberFormat="1" applyFont="1" applyBorder="1" applyAlignment="1">
      <alignment horizontal="center" vertical="center"/>
    </xf>
    <xf numFmtId="167" fontId="92" fillId="26" borderId="13" xfId="9" applyNumberFormat="1" applyFont="1" applyBorder="1" applyAlignment="1">
      <alignment horizontal="center" vertical="center"/>
    </xf>
    <xf numFmtId="3" fontId="12" fillId="26" borderId="2" xfId="9" applyNumberFormat="1"/>
    <xf numFmtId="0" fontId="93" fillId="26" borderId="22" xfId="9" applyFont="1" applyBorder="1" applyAlignment="1">
      <alignment horizontal="left" vertical="center" wrapText="1" indent="1"/>
    </xf>
    <xf numFmtId="3" fontId="92" fillId="48" borderId="13" xfId="9" applyNumberFormat="1" applyFont="1" applyFill="1" applyBorder="1" applyAlignment="1">
      <alignment horizontal="center" vertical="center"/>
    </xf>
    <xf numFmtId="0" fontId="91" fillId="47" borderId="12" xfId="9" applyFont="1" applyFill="1" applyBorder="1" applyAlignment="1">
      <alignment vertical="center" wrapText="1"/>
    </xf>
    <xf numFmtId="3" fontId="90" fillId="47" borderId="13" xfId="9" applyNumberFormat="1" applyFont="1" applyFill="1" applyBorder="1" applyAlignment="1">
      <alignment horizontal="center" vertical="center"/>
    </xf>
    <xf numFmtId="9" fontId="45" fillId="49" borderId="6" xfId="9" applyNumberFormat="1" applyFont="1" applyFill="1" applyBorder="1" applyAlignment="1">
      <alignment horizontal="center" vertical="center" wrapText="1"/>
    </xf>
    <xf numFmtId="0" fontId="45" fillId="49" borderId="12" xfId="9" applyFont="1" applyFill="1" applyBorder="1" applyAlignment="1">
      <alignment horizontal="left" vertical="center"/>
    </xf>
    <xf numFmtId="0" fontId="50" fillId="26" borderId="24" xfId="9" applyFont="1" applyBorder="1" applyAlignment="1">
      <alignment horizontal="left" vertical="center" wrapText="1" indent="1"/>
    </xf>
    <xf numFmtId="0" fontId="45" fillId="51" borderId="12" xfId="9" applyFont="1" applyFill="1" applyBorder="1" applyAlignment="1">
      <alignment vertical="center" wrapText="1"/>
    </xf>
    <xf numFmtId="3" fontId="43" fillId="51" borderId="13" xfId="9" applyNumberFormat="1" applyFont="1" applyFill="1" applyBorder="1" applyAlignment="1">
      <alignment horizontal="center" vertical="center"/>
    </xf>
    <xf numFmtId="3" fontId="43" fillId="49" borderId="13" xfId="9" applyNumberFormat="1" applyFont="1" applyFill="1" applyBorder="1" applyAlignment="1">
      <alignment horizontal="center" vertical="center"/>
    </xf>
    <xf numFmtId="3" fontId="43" fillId="26" borderId="13" xfId="9" applyNumberFormat="1" applyFont="1" applyBorder="1" applyAlignment="1">
      <alignment horizontal="center" vertical="center"/>
    </xf>
    <xf numFmtId="0" fontId="43" fillId="26" borderId="2" xfId="9" applyFont="1" applyAlignment="1">
      <alignment horizontal="left" vertical="center" wrapText="1" indent="1"/>
    </xf>
    <xf numFmtId="3" fontId="44" fillId="26" borderId="2" xfId="9" applyNumberFormat="1" applyFont="1" applyAlignment="1">
      <alignment horizontal="center" vertical="center"/>
    </xf>
    <xf numFmtId="0" fontId="33" fillId="48" borderId="2" xfId="10" applyFont="1" applyFill="1"/>
    <xf numFmtId="0" fontId="12" fillId="26" borderId="2" xfId="10"/>
    <xf numFmtId="0" fontId="27" fillId="48" borderId="2" xfId="10" applyFont="1" applyFill="1"/>
    <xf numFmtId="0" fontId="125" fillId="48" borderId="2" xfId="10" applyFont="1" applyFill="1"/>
    <xf numFmtId="0" fontId="125" fillId="26" borderId="2" xfId="10" applyFont="1"/>
    <xf numFmtId="0" fontId="75" fillId="48" borderId="6" xfId="10" applyFont="1" applyFill="1" applyBorder="1" applyAlignment="1">
      <alignment horizontal="left" vertical="center" wrapText="1"/>
    </xf>
    <xf numFmtId="0" fontId="75" fillId="48" borderId="6" xfId="10" applyFont="1" applyFill="1" applyBorder="1" applyAlignment="1">
      <alignment vertical="center" wrapText="1"/>
    </xf>
    <xf numFmtId="0" fontId="76" fillId="48" borderId="11" xfId="10" applyFont="1" applyFill="1" applyBorder="1" applyAlignment="1">
      <alignment horizontal="center" vertical="center" wrapText="1"/>
    </xf>
    <xf numFmtId="0" fontId="76" fillId="48" borderId="12" xfId="10" applyFont="1" applyFill="1" applyBorder="1" applyAlignment="1">
      <alignment horizontal="center" vertical="center" wrapText="1"/>
    </xf>
    <xf numFmtId="0" fontId="76" fillId="48" borderId="13" xfId="10" applyFont="1" applyFill="1" applyBorder="1" applyAlignment="1">
      <alignment horizontal="center" vertical="center" wrapText="1"/>
    </xf>
    <xf numFmtId="0" fontId="76" fillId="48" borderId="14" xfId="10" applyFont="1" applyFill="1" applyBorder="1" applyAlignment="1">
      <alignment horizontal="left" vertical="center" wrapText="1"/>
    </xf>
    <xf numFmtId="0" fontId="76" fillId="48" borderId="13" xfId="10" applyFont="1" applyFill="1" applyBorder="1" applyAlignment="1">
      <alignment horizontal="center" vertical="center"/>
    </xf>
    <xf numFmtId="1" fontId="76" fillId="48" borderId="13" xfId="10" applyNumberFormat="1" applyFont="1" applyFill="1" applyBorder="1" applyAlignment="1">
      <alignment horizontal="center" vertical="center"/>
    </xf>
    <xf numFmtId="0" fontId="75" fillId="48" borderId="12" xfId="10" applyFont="1" applyFill="1" applyBorder="1" applyAlignment="1">
      <alignment vertical="center" wrapText="1"/>
    </xf>
    <xf numFmtId="0" fontId="76" fillId="48" borderId="12" xfId="10" applyFont="1" applyFill="1" applyBorder="1" applyAlignment="1">
      <alignment horizontal="left" vertical="center" wrapText="1"/>
    </xf>
    <xf numFmtId="3" fontId="76" fillId="48" borderId="13" xfId="2" applyNumberFormat="1" applyFont="1" applyFill="1" applyBorder="1" applyAlignment="1">
      <alignment horizontal="center" vertical="center"/>
    </xf>
    <xf numFmtId="9" fontId="76" fillId="48" borderId="13" xfId="10" applyNumberFormat="1" applyFont="1" applyFill="1" applyBorder="1" applyAlignment="1">
      <alignment horizontal="center" vertical="center"/>
    </xf>
    <xf numFmtId="0" fontId="126" fillId="26" borderId="2" xfId="10" applyFont="1"/>
    <xf numFmtId="9" fontId="76" fillId="48" borderId="13" xfId="2" applyFont="1" applyFill="1" applyBorder="1" applyAlignment="1">
      <alignment horizontal="center" vertical="center"/>
    </xf>
    <xf numFmtId="0" fontId="86" fillId="48" borderId="12" xfId="10" applyFont="1" applyFill="1" applyBorder="1" applyAlignment="1">
      <alignment horizontal="left" vertical="center" wrapText="1"/>
    </xf>
    <xf numFmtId="0" fontId="75" fillId="48" borderId="13" xfId="10" applyFont="1" applyFill="1" applyBorder="1" applyAlignment="1">
      <alignment horizontal="center" vertical="center" wrapText="1"/>
    </xf>
    <xf numFmtId="3" fontId="76" fillId="48" borderId="12" xfId="10" applyNumberFormat="1" applyFont="1" applyFill="1" applyBorder="1" applyAlignment="1">
      <alignment horizontal="center" vertical="center" wrapText="1"/>
    </xf>
    <xf numFmtId="167" fontId="76" fillId="48" borderId="13" xfId="10" applyNumberFormat="1" applyFont="1" applyFill="1" applyBorder="1" applyAlignment="1">
      <alignment horizontal="center" vertical="center"/>
    </xf>
    <xf numFmtId="3" fontId="125" fillId="26" borderId="2" xfId="10" applyNumberFormat="1" applyFont="1"/>
    <xf numFmtId="0" fontId="76" fillId="48" borderId="12" xfId="10" applyFont="1" applyFill="1" applyBorder="1" applyAlignment="1">
      <alignment horizontal="left" vertical="center" wrapText="1" indent="1"/>
    </xf>
    <xf numFmtId="3" fontId="76" fillId="48" borderId="13" xfId="10" applyNumberFormat="1" applyFont="1" applyFill="1" applyBorder="1" applyAlignment="1">
      <alignment horizontal="center" vertical="center"/>
    </xf>
    <xf numFmtId="0" fontId="82" fillId="48" borderId="12" xfId="10" applyFont="1" applyFill="1" applyBorder="1" applyAlignment="1">
      <alignment horizontal="left" vertical="center" wrapText="1" indent="1"/>
    </xf>
    <xf numFmtId="3" fontId="82" fillId="48" borderId="13" xfId="10" applyNumberFormat="1" applyFont="1" applyFill="1" applyBorder="1" applyAlignment="1">
      <alignment horizontal="center" vertical="center"/>
    </xf>
    <xf numFmtId="167" fontId="76" fillId="48" borderId="13" xfId="2" applyNumberFormat="1" applyFont="1" applyFill="1" applyBorder="1" applyAlignment="1">
      <alignment horizontal="center" vertical="center"/>
    </xf>
    <xf numFmtId="0" fontId="127" fillId="48" borderId="22" xfId="10" applyFont="1" applyFill="1" applyBorder="1" applyAlignment="1">
      <alignment horizontal="left" vertical="center" wrapText="1" indent="1"/>
    </xf>
    <xf numFmtId="3" fontId="75" fillId="48" borderId="13" xfId="10" applyNumberFormat="1" applyFont="1" applyFill="1" applyBorder="1" applyAlignment="1">
      <alignment horizontal="center" vertical="center"/>
    </xf>
    <xf numFmtId="0" fontId="76" fillId="48" borderId="12" xfId="10" applyFont="1" applyFill="1" applyBorder="1" applyAlignment="1">
      <alignment vertical="center" wrapText="1"/>
    </xf>
    <xf numFmtId="0" fontId="75" fillId="48" borderId="11" xfId="10" applyFont="1" applyFill="1" applyBorder="1" applyAlignment="1">
      <alignment horizontal="center" vertical="center" wrapText="1"/>
    </xf>
    <xf numFmtId="167" fontId="82" fillId="48" borderId="13" xfId="10" applyNumberFormat="1" applyFont="1" applyFill="1" applyBorder="1" applyAlignment="1">
      <alignment horizontal="center" vertical="center"/>
    </xf>
    <xf numFmtId="0" fontId="75" fillId="48" borderId="22" xfId="10" applyFont="1" applyFill="1" applyBorder="1" applyAlignment="1">
      <alignment horizontal="left" vertical="center" wrapText="1" indent="1"/>
    </xf>
    <xf numFmtId="0" fontId="75" fillId="48" borderId="12" xfId="10" applyFont="1" applyFill="1" applyBorder="1" applyAlignment="1">
      <alignment horizontal="left" vertical="center" wrapText="1"/>
    </xf>
    <xf numFmtId="9" fontId="75" fillId="48" borderId="6" xfId="10" applyNumberFormat="1" applyFont="1" applyFill="1" applyBorder="1" applyAlignment="1">
      <alignment horizontal="center" vertical="center" wrapText="1"/>
    </xf>
    <xf numFmtId="0" fontId="75" fillId="48" borderId="12" xfId="10" applyFont="1" applyFill="1" applyBorder="1" applyAlignment="1">
      <alignment horizontal="left" vertical="center"/>
    </xf>
    <xf numFmtId="0" fontId="127" fillId="48" borderId="24" xfId="10" applyFont="1" applyFill="1" applyBorder="1" applyAlignment="1">
      <alignment horizontal="left" vertical="center" wrapText="1" indent="1"/>
    </xf>
    <xf numFmtId="9" fontId="76" fillId="48" borderId="8" xfId="10" applyNumberFormat="1" applyFont="1" applyFill="1" applyBorder="1" applyAlignment="1">
      <alignment vertical="center" wrapText="1"/>
    </xf>
    <xf numFmtId="9" fontId="76" fillId="48" borderId="9" xfId="10" applyNumberFormat="1" applyFont="1" applyFill="1" applyBorder="1" applyAlignment="1">
      <alignment vertical="center" wrapText="1"/>
    </xf>
    <xf numFmtId="0" fontId="125" fillId="26" borderId="2" xfId="10" applyFont="1" applyAlignment="1">
      <alignment wrapText="1"/>
    </xf>
    <xf numFmtId="0" fontId="12" fillId="26" borderId="2" xfId="10" applyAlignment="1">
      <alignment wrapText="1"/>
    </xf>
    <xf numFmtId="0" fontId="76" fillId="48" borderId="7" xfId="10" applyFont="1" applyFill="1" applyBorder="1" applyAlignment="1">
      <alignment vertical="center" wrapText="1"/>
    </xf>
    <xf numFmtId="0" fontId="76" fillId="48" borderId="8" xfId="10" applyFont="1" applyFill="1" applyBorder="1" applyAlignment="1">
      <alignment vertical="center" wrapText="1"/>
    </xf>
    <xf numFmtId="0" fontId="76" fillId="48" borderId="9" xfId="10" applyFont="1" applyFill="1" applyBorder="1" applyAlignment="1">
      <alignment vertical="center" wrapText="1"/>
    </xf>
    <xf numFmtId="0" fontId="76" fillId="48" borderId="10" xfId="10" applyFont="1" applyFill="1" applyBorder="1" applyAlignment="1">
      <alignment vertical="center" wrapText="1"/>
    </xf>
    <xf numFmtId="167" fontId="76" fillId="48" borderId="13" xfId="10" applyNumberFormat="1" applyFont="1" applyFill="1" applyBorder="1" applyAlignment="1">
      <alignment horizontal="center" vertical="center" wrapText="1"/>
    </xf>
    <xf numFmtId="3" fontId="125" fillId="26" borderId="2" xfId="10" applyNumberFormat="1" applyFont="1" applyAlignment="1">
      <alignment wrapText="1"/>
    </xf>
    <xf numFmtId="0" fontId="75" fillId="48" borderId="7" xfId="10" applyFont="1" applyFill="1" applyBorder="1" applyAlignment="1">
      <alignment vertical="center" wrapText="1"/>
    </xf>
    <xf numFmtId="0" fontId="75" fillId="48" borderId="8" xfId="10" applyFont="1" applyFill="1" applyBorder="1" applyAlignment="1">
      <alignment vertical="center" wrapText="1"/>
    </xf>
    <xf numFmtId="0" fontId="75" fillId="48" borderId="9" xfId="10" applyFont="1" applyFill="1" applyBorder="1" applyAlignment="1">
      <alignment vertical="center" wrapText="1"/>
    </xf>
    <xf numFmtId="3" fontId="76" fillId="48" borderId="13" xfId="10" applyNumberFormat="1" applyFont="1" applyFill="1" applyBorder="1" applyAlignment="1">
      <alignment horizontal="center" vertical="center" wrapText="1"/>
    </xf>
    <xf numFmtId="0" fontId="82" fillId="48" borderId="12" xfId="10" applyFont="1" applyFill="1" applyBorder="1" applyAlignment="1">
      <alignment horizontal="left" vertical="center" wrapText="1"/>
    </xf>
    <xf numFmtId="3" fontId="82" fillId="48" borderId="13" xfId="10" applyNumberFormat="1" applyFont="1" applyFill="1" applyBorder="1" applyAlignment="1">
      <alignment horizontal="center" vertical="center" wrapText="1"/>
    </xf>
    <xf numFmtId="0" fontId="127" fillId="48" borderId="24" xfId="10" applyFont="1" applyFill="1" applyBorder="1" applyAlignment="1">
      <alignment horizontal="left" vertical="center" wrapText="1"/>
    </xf>
    <xf numFmtId="0" fontId="127" fillId="48" borderId="22" xfId="10" applyFont="1" applyFill="1" applyBorder="1" applyAlignment="1">
      <alignment horizontal="left" vertical="center" wrapText="1"/>
    </xf>
    <xf numFmtId="9" fontId="76" fillId="48" borderId="7" xfId="10" applyNumberFormat="1" applyFont="1" applyFill="1" applyBorder="1" applyAlignment="1">
      <alignment vertical="center" wrapText="1"/>
    </xf>
    <xf numFmtId="0" fontId="64" fillId="47" borderId="33" xfId="10" applyFont="1" applyFill="1" applyBorder="1" applyAlignment="1">
      <alignment vertical="top" wrapText="1"/>
    </xf>
    <xf numFmtId="0" fontId="64" fillId="47" borderId="34" xfId="10" applyFont="1" applyFill="1" applyBorder="1" applyAlignment="1">
      <alignment vertical="top" wrapText="1"/>
    </xf>
    <xf numFmtId="9" fontId="76" fillId="48" borderId="15" xfId="10" applyNumberFormat="1" applyFont="1" applyFill="1" applyBorder="1" applyAlignment="1">
      <alignment vertical="center" wrapText="1"/>
    </xf>
    <xf numFmtId="0" fontId="64" fillId="47" borderId="2" xfId="10" applyFont="1" applyFill="1" applyAlignment="1">
      <alignment vertical="top" wrapText="1"/>
    </xf>
    <xf numFmtId="0" fontId="64" fillId="47" borderId="35" xfId="10" applyFont="1" applyFill="1" applyBorder="1" applyAlignment="1">
      <alignment vertical="top" wrapText="1"/>
    </xf>
    <xf numFmtId="0" fontId="64" fillId="47" borderId="37" xfId="10" applyFont="1" applyFill="1" applyBorder="1" applyAlignment="1">
      <alignment vertical="top" wrapText="1"/>
    </xf>
    <xf numFmtId="0" fontId="64" fillId="47" borderId="38" xfId="10" applyFont="1" applyFill="1" applyBorder="1" applyAlignment="1">
      <alignment vertical="top" wrapText="1"/>
    </xf>
    <xf numFmtId="0" fontId="76" fillId="48" borderId="7" xfId="10" applyFont="1" applyFill="1" applyBorder="1" applyAlignment="1">
      <alignment vertical="center"/>
    </xf>
    <xf numFmtId="0" fontId="76" fillId="48" borderId="8" xfId="10" applyFont="1" applyFill="1" applyBorder="1" applyAlignment="1">
      <alignment vertical="center"/>
    </xf>
    <xf numFmtId="0" fontId="76" fillId="48" borderId="9" xfId="10" applyFont="1" applyFill="1" applyBorder="1" applyAlignment="1">
      <alignment vertical="center"/>
    </xf>
    <xf numFmtId="0" fontId="75" fillId="48" borderId="2" xfId="10" applyFont="1" applyFill="1" applyAlignment="1">
      <alignment horizontal="left" vertical="center" wrapText="1" indent="1"/>
    </xf>
    <xf numFmtId="3" fontId="76" fillId="48" borderId="2" xfId="10" applyNumberFormat="1" applyFont="1" applyFill="1" applyAlignment="1">
      <alignment horizontal="center" vertical="center"/>
    </xf>
    <xf numFmtId="0" fontId="66" fillId="48" borderId="51" xfId="5" applyFont="1" applyFill="1" applyBorder="1" applyAlignment="1">
      <alignment horizontal="left" vertical="center" wrapText="1"/>
    </xf>
    <xf numFmtId="9" fontId="66" fillId="48" borderId="13" xfId="5" applyNumberFormat="1" applyFont="1" applyFill="1" applyBorder="1" applyAlignment="1">
      <alignment horizontal="center" vertical="center"/>
    </xf>
    <xf numFmtId="0" fontId="66" fillId="26" borderId="12" xfId="5" applyFont="1" applyBorder="1" applyAlignment="1">
      <alignment vertical="center" wrapText="1"/>
    </xf>
    <xf numFmtId="9" fontId="66" fillId="48" borderId="13" xfId="2" applyFont="1" applyFill="1" applyBorder="1" applyAlignment="1">
      <alignment horizontal="center" vertical="center"/>
    </xf>
    <xf numFmtId="0" fontId="66" fillId="26" borderId="12" xfId="5" applyFont="1" applyBorder="1" applyAlignment="1">
      <alignment horizontal="left" vertical="center" wrapText="1" indent="1"/>
    </xf>
    <xf numFmtId="167" fontId="66" fillId="48" borderId="13" xfId="2" applyNumberFormat="1" applyFont="1" applyFill="1" applyBorder="1" applyAlignment="1">
      <alignment horizontal="center" vertical="center"/>
    </xf>
    <xf numFmtId="0" fontId="66" fillId="56" borderId="11" xfId="5" applyFont="1" applyFill="1" applyBorder="1" applyAlignment="1">
      <alignment horizontal="center" vertical="center" wrapText="1"/>
    </xf>
    <xf numFmtId="0" fontId="78" fillId="56" borderId="13" xfId="5" applyFont="1" applyFill="1" applyBorder="1" applyAlignment="1">
      <alignment horizontal="center" vertical="center" wrapText="1"/>
    </xf>
    <xf numFmtId="167" fontId="77" fillId="48" borderId="13" xfId="5" applyNumberFormat="1" applyFont="1" applyFill="1" applyBorder="1" applyAlignment="1">
      <alignment horizontal="center" vertical="center"/>
    </xf>
    <xf numFmtId="0" fontId="60" fillId="49" borderId="7" xfId="5" applyFont="1" applyFill="1" applyBorder="1" applyAlignment="1">
      <alignment vertical="center"/>
    </xf>
    <xf numFmtId="0" fontId="78" fillId="49" borderId="12" xfId="5" applyFont="1" applyFill="1" applyBorder="1" applyAlignment="1">
      <alignment horizontal="left" vertical="center" wrapText="1"/>
    </xf>
    <xf numFmtId="0" fontId="35" fillId="48" borderId="24" xfId="5" applyFont="1" applyFill="1" applyBorder="1" applyAlignment="1">
      <alignment horizontal="left" vertical="center" wrapText="1" indent="1"/>
    </xf>
    <xf numFmtId="0" fontId="79" fillId="48" borderId="6" xfId="5" applyFont="1" applyFill="1" applyBorder="1" applyAlignment="1">
      <alignment horizontal="left" vertical="center" wrapText="1"/>
    </xf>
    <xf numFmtId="0" fontId="79" fillId="48" borderId="12" xfId="5" applyFont="1" applyFill="1" applyBorder="1" applyAlignment="1">
      <alignment horizontal="left" vertical="center" wrapText="1"/>
    </xf>
    <xf numFmtId="0" fontId="78" fillId="48" borderId="7" xfId="5" applyFont="1" applyFill="1" applyBorder="1" applyAlignment="1">
      <alignment vertical="center" wrapText="1"/>
    </xf>
    <xf numFmtId="0" fontId="79" fillId="48" borderId="6" xfId="5" applyFont="1" applyFill="1" applyBorder="1" applyAlignment="1">
      <alignment vertical="center" wrapText="1"/>
    </xf>
    <xf numFmtId="0" fontId="20" fillId="48" borderId="12" xfId="5" applyFont="1" applyFill="1" applyBorder="1" applyAlignment="1">
      <alignment horizontal="left" vertical="center" wrapText="1" indent="1"/>
    </xf>
    <xf numFmtId="0" fontId="28" fillId="48" borderId="12" xfId="5" applyFont="1" applyFill="1" applyBorder="1" applyAlignment="1">
      <alignment horizontal="left" vertical="center" wrapText="1" indent="1"/>
    </xf>
    <xf numFmtId="0" fontId="66" fillId="48" borderId="7" xfId="5" applyFont="1" applyFill="1" applyBorder="1" applyAlignment="1">
      <alignment vertical="center" wrapText="1"/>
    </xf>
    <xf numFmtId="0" fontId="66" fillId="52" borderId="11" xfId="5" applyFont="1" applyFill="1" applyBorder="1" applyAlignment="1">
      <alignment horizontal="center" vertical="center" wrapText="1"/>
    </xf>
    <xf numFmtId="0" fontId="78" fillId="52" borderId="13" xfId="5" applyFont="1" applyFill="1" applyBorder="1" applyAlignment="1">
      <alignment horizontal="center" vertical="center" wrapText="1"/>
    </xf>
    <xf numFmtId="0" fontId="20" fillId="52" borderId="12" xfId="5" applyFont="1" applyFill="1" applyBorder="1" applyAlignment="1">
      <alignment horizontal="left" vertical="center" wrapText="1" indent="1"/>
    </xf>
    <xf numFmtId="3" fontId="66" fillId="52" borderId="13" xfId="5" applyNumberFormat="1" applyFont="1" applyFill="1" applyBorder="1" applyAlignment="1">
      <alignment horizontal="center" vertical="center"/>
    </xf>
    <xf numFmtId="0" fontId="28" fillId="52" borderId="12" xfId="5" applyFont="1" applyFill="1" applyBorder="1" applyAlignment="1">
      <alignment horizontal="left" vertical="center" wrapText="1" indent="1"/>
    </xf>
    <xf numFmtId="3" fontId="65" fillId="52" borderId="13" xfId="5" applyNumberFormat="1" applyFont="1" applyFill="1" applyBorder="1" applyAlignment="1">
      <alignment horizontal="center" vertical="center"/>
    </xf>
    <xf numFmtId="0" fontId="35" fillId="52" borderId="22" xfId="5" applyFont="1" applyFill="1" applyBorder="1" applyAlignment="1">
      <alignment horizontal="left" vertical="center" wrapText="1" indent="1"/>
    </xf>
    <xf numFmtId="0" fontId="35" fillId="49" borderId="22" xfId="5" applyFont="1" applyFill="1" applyBorder="1" applyAlignment="1">
      <alignment horizontal="left" vertical="center" wrapText="1" indent="1"/>
    </xf>
    <xf numFmtId="3" fontId="65" fillId="49" borderId="13" xfId="5" applyNumberFormat="1" applyFont="1" applyFill="1" applyBorder="1" applyAlignment="1">
      <alignment horizontal="center" vertical="center"/>
    </xf>
    <xf numFmtId="0" fontId="24" fillId="47" borderId="2" xfId="5" applyFont="1" applyFill="1" applyAlignment="1">
      <alignment vertical="center" wrapText="1"/>
    </xf>
    <xf numFmtId="3" fontId="78" fillId="47" borderId="2" xfId="5" applyNumberFormat="1" applyFont="1" applyFill="1" applyAlignment="1">
      <alignment horizontal="center" vertical="center"/>
    </xf>
    <xf numFmtId="3" fontId="128" fillId="26" borderId="13" xfId="5" applyNumberFormat="1" applyFont="1" applyBorder="1" applyAlignment="1">
      <alignment horizontal="center" vertical="center"/>
    </xf>
    <xf numFmtId="0" fontId="14" fillId="26" borderId="2" xfId="5" applyFont="1"/>
    <xf numFmtId="0" fontId="75" fillId="26" borderId="2" xfId="5" applyFont="1" applyAlignment="1">
      <alignment vertical="center" wrapText="1"/>
    </xf>
    <xf numFmtId="0" fontId="75" fillId="26" borderId="2" xfId="5" applyFont="1" applyAlignment="1">
      <alignment vertical="center"/>
    </xf>
    <xf numFmtId="0" fontId="66" fillId="50" borderId="12" xfId="5" applyFont="1" applyFill="1" applyBorder="1" applyAlignment="1">
      <alignment vertical="center" wrapText="1"/>
    </xf>
    <xf numFmtId="0" fontId="66" fillId="50" borderId="12" xfId="5" applyFont="1" applyFill="1" applyBorder="1" applyAlignment="1">
      <alignment horizontal="center" vertical="center" wrapText="1"/>
    </xf>
    <xf numFmtId="167" fontId="68" fillId="48" borderId="12" xfId="5" applyNumberFormat="1" applyFont="1" applyFill="1" applyBorder="1" applyAlignment="1">
      <alignment horizontal="center" vertical="center" wrapText="1"/>
    </xf>
    <xf numFmtId="9" fontId="68" fillId="26" borderId="11" xfId="5" applyNumberFormat="1" applyFont="1" applyBorder="1" applyAlignment="1">
      <alignment horizontal="center" vertical="center"/>
    </xf>
    <xf numFmtId="0" fontId="18" fillId="49" borderId="52" xfId="5" applyFont="1" applyFill="1" applyBorder="1" applyAlignment="1">
      <alignment vertical="center" wrapText="1"/>
    </xf>
    <xf numFmtId="9" fontId="68" fillId="49" borderId="53" xfId="5" applyNumberFormat="1" applyFont="1" applyFill="1" applyBorder="1" applyAlignment="1">
      <alignment horizontal="center" vertical="center" wrapText="1"/>
    </xf>
    <xf numFmtId="9" fontId="68" fillId="49" borderId="54" xfId="5" applyNumberFormat="1" applyFont="1" applyFill="1" applyBorder="1" applyAlignment="1">
      <alignment horizontal="center" vertical="center" wrapText="1"/>
    </xf>
    <xf numFmtId="0" fontId="18" fillId="49" borderId="53" xfId="5" applyFont="1" applyFill="1" applyBorder="1" applyAlignment="1">
      <alignment vertical="center" wrapText="1"/>
    </xf>
    <xf numFmtId="9" fontId="68" fillId="49" borderId="55" xfId="5" applyNumberFormat="1" applyFont="1" applyFill="1" applyBorder="1" applyAlignment="1">
      <alignment horizontal="center" vertical="center" wrapText="1"/>
    </xf>
    <xf numFmtId="0" fontId="68" fillId="49" borderId="56" xfId="5" applyFont="1" applyFill="1" applyBorder="1" applyAlignment="1">
      <alignment horizontal="center" vertical="center" wrapText="1"/>
    </xf>
    <xf numFmtId="0" fontId="68" fillId="49" borderId="57" xfId="5" applyFont="1" applyFill="1" applyBorder="1" applyAlignment="1">
      <alignment horizontal="center" vertical="center" wrapText="1"/>
    </xf>
    <xf numFmtId="0" fontId="68" fillId="49" borderId="58" xfId="5" applyFont="1" applyFill="1" applyBorder="1" applyAlignment="1">
      <alignment horizontal="center" vertical="center" wrapText="1"/>
    </xf>
    <xf numFmtId="0" fontId="18" fillId="49" borderId="59" xfId="5" applyFont="1" applyFill="1" applyBorder="1" applyAlignment="1">
      <alignment vertical="center" wrapText="1"/>
    </xf>
    <xf numFmtId="9" fontId="68" fillId="49" borderId="57" xfId="5" applyNumberFormat="1" applyFont="1" applyFill="1" applyBorder="1" applyAlignment="1">
      <alignment horizontal="center" vertical="center" wrapText="1"/>
    </xf>
    <xf numFmtId="0" fontId="18" fillId="49" borderId="56" xfId="5" applyFont="1" applyFill="1" applyBorder="1" applyAlignment="1">
      <alignment vertical="center" wrapText="1"/>
    </xf>
    <xf numFmtId="0" fontId="12" fillId="26" borderId="2" xfId="5" applyAlignment="1">
      <alignment horizontal="right"/>
    </xf>
    <xf numFmtId="0" fontId="12" fillId="48" borderId="2" xfId="5" applyFill="1" applyAlignment="1">
      <alignment horizontal="right"/>
    </xf>
    <xf numFmtId="0" fontId="35" fillId="26" borderId="64" xfId="5" applyFont="1" applyBorder="1" applyAlignment="1">
      <alignment horizontal="left" vertical="center" wrapText="1" indent="1"/>
    </xf>
    <xf numFmtId="3" fontId="65" fillId="26" borderId="65" xfId="5" applyNumberFormat="1" applyFont="1" applyBorder="1" applyAlignment="1">
      <alignment horizontal="center" vertical="center"/>
    </xf>
    <xf numFmtId="0" fontId="37" fillId="26" borderId="2" xfId="5" applyFont="1" applyAlignment="1">
      <alignment vertical="center" wrapText="1"/>
    </xf>
    <xf numFmtId="0" fontId="131" fillId="26" borderId="2" xfId="5" applyFont="1"/>
    <xf numFmtId="0" fontId="132" fillId="26" borderId="2" xfId="5" applyFont="1" applyAlignment="1">
      <alignment horizontal="center"/>
    </xf>
    <xf numFmtId="0" fontId="133" fillId="59" borderId="6" xfId="5" applyFont="1" applyFill="1" applyBorder="1" applyAlignment="1">
      <alignment horizontal="left" vertical="center" wrapText="1"/>
    </xf>
    <xf numFmtId="0" fontId="133" fillId="60" borderId="6" xfId="5" applyFont="1" applyFill="1" applyBorder="1" applyAlignment="1">
      <alignment vertical="center" wrapText="1"/>
    </xf>
    <xf numFmtId="0" fontId="137" fillId="59" borderId="11" xfId="5" applyFont="1" applyFill="1" applyBorder="1" applyAlignment="1">
      <alignment horizontal="center" vertical="center" wrapText="1"/>
    </xf>
    <xf numFmtId="0" fontId="136" fillId="59" borderId="13" xfId="5" applyFont="1" applyFill="1" applyBorder="1" applyAlignment="1">
      <alignment horizontal="center" vertical="center" wrapText="1"/>
    </xf>
    <xf numFmtId="0" fontId="136" fillId="26" borderId="12" xfId="5" applyFont="1" applyBorder="1" applyAlignment="1">
      <alignment vertical="center" wrapText="1"/>
    </xf>
    <xf numFmtId="9" fontId="136" fillId="59" borderId="13" xfId="5" applyNumberFormat="1" applyFont="1" applyFill="1" applyBorder="1" applyAlignment="1">
      <alignment horizontal="center" vertical="center"/>
    </xf>
    <xf numFmtId="0" fontId="136" fillId="59" borderId="2" xfId="5" applyFont="1" applyFill="1" applyAlignment="1">
      <alignment horizontal="center" vertical="center"/>
    </xf>
    <xf numFmtId="0" fontId="138" fillId="60" borderId="12" xfId="5" applyFont="1" applyFill="1" applyBorder="1" applyAlignment="1">
      <alignment vertical="center" wrapText="1"/>
    </xf>
    <xf numFmtId="0" fontId="136" fillId="61" borderId="12" xfId="5" applyFont="1" applyFill="1" applyBorder="1" applyAlignment="1">
      <alignment vertical="center" wrapText="1"/>
    </xf>
    <xf numFmtId="10" fontId="136" fillId="61" borderId="13" xfId="5" applyNumberFormat="1" applyFont="1" applyFill="1" applyBorder="1" applyAlignment="1">
      <alignment horizontal="center" vertical="center"/>
    </xf>
    <xf numFmtId="9" fontId="136" fillId="61" borderId="13" xfId="5" applyNumberFormat="1" applyFont="1" applyFill="1" applyBorder="1" applyAlignment="1">
      <alignment horizontal="center" vertical="center"/>
    </xf>
    <xf numFmtId="10" fontId="77" fillId="61" borderId="13" xfId="5" applyNumberFormat="1" applyFont="1" applyFill="1" applyBorder="1" applyAlignment="1">
      <alignment horizontal="center" vertical="center"/>
    </xf>
    <xf numFmtId="9" fontId="77" fillId="61" borderId="13" xfId="5" applyNumberFormat="1" applyFont="1" applyFill="1" applyBorder="1" applyAlignment="1">
      <alignment horizontal="center" vertical="center"/>
    </xf>
    <xf numFmtId="0" fontId="79" fillId="60" borderId="12" xfId="5" applyFont="1" applyFill="1" applyBorder="1" applyAlignment="1">
      <alignment horizontal="left" vertical="center" wrapText="1"/>
    </xf>
    <xf numFmtId="0" fontId="136" fillId="59" borderId="12" xfId="5" applyFont="1" applyFill="1" applyBorder="1" applyAlignment="1">
      <alignment horizontal="left" vertical="center" wrapText="1"/>
    </xf>
    <xf numFmtId="0" fontId="137" fillId="59" borderId="13" xfId="5" applyFont="1" applyFill="1" applyBorder="1" applyAlignment="1">
      <alignment horizontal="center" vertical="center" wrapText="1"/>
    </xf>
    <xf numFmtId="3" fontId="136" fillId="59" borderId="12" xfId="5" applyNumberFormat="1" applyFont="1" applyFill="1" applyBorder="1" applyAlignment="1">
      <alignment horizontal="center" vertical="center" wrapText="1"/>
    </xf>
    <xf numFmtId="2" fontId="136" fillId="59" borderId="12" xfId="5" applyNumberFormat="1" applyFont="1" applyFill="1" applyBorder="1" applyAlignment="1">
      <alignment horizontal="center" vertical="center" wrapText="1"/>
    </xf>
    <xf numFmtId="0" fontId="136" fillId="59" borderId="12" xfId="5" applyFont="1" applyFill="1" applyBorder="1" applyAlignment="1">
      <alignment horizontal="center" vertical="center" wrapText="1"/>
    </xf>
    <xf numFmtId="10" fontId="136" fillId="59" borderId="13" xfId="5" applyNumberFormat="1" applyFont="1" applyFill="1" applyBorder="1" applyAlignment="1">
      <alignment horizontal="center" vertical="center"/>
    </xf>
    <xf numFmtId="0" fontId="135" fillId="26" borderId="12" xfId="5" applyFont="1" applyBorder="1" applyAlignment="1">
      <alignment horizontal="left" vertical="center" wrapText="1" indent="1"/>
    </xf>
    <xf numFmtId="3" fontId="136" fillId="26" borderId="13" xfId="5" applyNumberFormat="1" applyFont="1" applyBorder="1" applyAlignment="1">
      <alignment horizontal="center" vertical="center"/>
    </xf>
    <xf numFmtId="0" fontId="139" fillId="26" borderId="12" xfId="5" applyFont="1" applyBorder="1" applyAlignment="1">
      <alignment horizontal="left" vertical="center" wrapText="1" indent="1"/>
    </xf>
    <xf numFmtId="0" fontId="140" fillId="26" borderId="13" xfId="5" applyFont="1" applyBorder="1" applyAlignment="1">
      <alignment horizontal="center" vertical="center"/>
    </xf>
    <xf numFmtId="3" fontId="140" fillId="26" borderId="13" xfId="5" applyNumberFormat="1" applyFont="1" applyBorder="1" applyAlignment="1">
      <alignment horizontal="center" vertical="center"/>
    </xf>
    <xf numFmtId="0" fontId="136" fillId="26" borderId="13" xfId="5" applyFont="1" applyBorder="1" applyAlignment="1">
      <alignment horizontal="center" vertical="center"/>
    </xf>
    <xf numFmtId="0" fontId="24" fillId="58" borderId="12" xfId="5" applyFont="1" applyFill="1" applyBorder="1" applyAlignment="1">
      <alignment vertical="center" wrapText="1"/>
    </xf>
    <xf numFmtId="0" fontId="137" fillId="58" borderId="13" xfId="5" applyFont="1" applyFill="1" applyBorder="1" applyAlignment="1">
      <alignment horizontal="center" vertical="center"/>
    </xf>
    <xf numFmtId="0" fontId="79" fillId="60" borderId="6" xfId="5" applyFont="1" applyFill="1" applyBorder="1" applyAlignment="1">
      <alignment horizontal="center" vertical="center" wrapText="1"/>
    </xf>
    <xf numFmtId="0" fontId="79" fillId="60" borderId="12" xfId="5" applyFont="1" applyFill="1" applyBorder="1" applyAlignment="1">
      <alignment horizontal="left" vertical="center"/>
    </xf>
    <xf numFmtId="0" fontId="79" fillId="59" borderId="12" xfId="5" applyFont="1" applyFill="1" applyBorder="1" applyAlignment="1">
      <alignment horizontal="center" vertical="center" wrapText="1"/>
    </xf>
    <xf numFmtId="3" fontId="79" fillId="59" borderId="12" xfId="5" applyNumberFormat="1" applyFont="1" applyFill="1" applyBorder="1" applyAlignment="1">
      <alignment horizontal="center" vertical="center" wrapText="1"/>
    </xf>
    <xf numFmtId="1" fontId="136" fillId="59" borderId="12" xfId="5" applyNumberFormat="1" applyFont="1" applyFill="1" applyBorder="1" applyAlignment="1">
      <alignment horizontal="center" vertical="center" wrapText="1"/>
    </xf>
    <xf numFmtId="0" fontId="136" fillId="26" borderId="12" xfId="5" applyFont="1" applyBorder="1" applyAlignment="1">
      <alignment horizontal="center" vertical="center" wrapText="1"/>
    </xf>
    <xf numFmtId="0" fontId="136" fillId="59" borderId="13" xfId="5" applyFont="1" applyFill="1" applyBorder="1" applyAlignment="1">
      <alignment horizontal="center" vertical="center"/>
    </xf>
    <xf numFmtId="0" fontId="136" fillId="59" borderId="16" xfId="5" applyFont="1" applyFill="1" applyBorder="1" applyAlignment="1">
      <alignment horizontal="left" vertical="center" wrapText="1"/>
    </xf>
    <xf numFmtId="0" fontId="24" fillId="62" borderId="12" xfId="5" applyFont="1" applyFill="1" applyBorder="1" applyAlignment="1">
      <alignment vertical="center" wrapText="1"/>
    </xf>
    <xf numFmtId="0" fontId="137" fillId="62" borderId="13" xfId="5" applyFont="1" applyFill="1" applyBorder="1" applyAlignment="1">
      <alignment horizontal="center" vertical="center"/>
    </xf>
    <xf numFmtId="3" fontId="137" fillId="60" borderId="13" xfId="5" applyNumberFormat="1" applyFont="1" applyFill="1" applyBorder="1" applyAlignment="1">
      <alignment horizontal="center" vertical="center"/>
    </xf>
    <xf numFmtId="3" fontId="137" fillId="26" borderId="13" xfId="5" applyNumberFormat="1" applyFont="1" applyBorder="1" applyAlignment="1">
      <alignment horizontal="center" vertical="center"/>
    </xf>
    <xf numFmtId="0" fontId="137" fillId="26" borderId="13" xfId="5" applyFont="1" applyBorder="1" applyAlignment="1">
      <alignment horizontal="center" vertical="center"/>
    </xf>
    <xf numFmtId="0" fontId="138" fillId="26" borderId="2" xfId="5" applyFont="1" applyAlignment="1">
      <alignment horizontal="left" vertical="center" wrapText="1" indent="1"/>
    </xf>
    <xf numFmtId="0" fontId="136" fillId="26" borderId="2" xfId="5" applyFont="1" applyAlignment="1">
      <alignment horizontal="center" vertical="center"/>
    </xf>
    <xf numFmtId="0" fontId="142" fillId="26" borderId="2" xfId="11" applyFont="1" applyAlignment="1">
      <alignment horizontal="center"/>
    </xf>
    <xf numFmtId="0" fontId="141" fillId="26" borderId="2" xfId="11"/>
    <xf numFmtId="0" fontId="145" fillId="64" borderId="6" xfId="11" applyFont="1" applyFill="1" applyBorder="1" applyAlignment="1">
      <alignment horizontal="left" vertical="center" wrapText="1"/>
    </xf>
    <xf numFmtId="0" fontId="145" fillId="66" borderId="6" xfId="11" applyFont="1" applyFill="1" applyBorder="1" applyAlignment="1">
      <alignment vertical="center" wrapText="1"/>
    </xf>
    <xf numFmtId="0" fontId="149" fillId="64" borderId="11" xfId="11" applyFont="1" applyFill="1" applyBorder="1" applyAlignment="1">
      <alignment horizontal="center" vertical="center" wrapText="1"/>
    </xf>
    <xf numFmtId="0" fontId="149" fillId="64" borderId="13" xfId="11" applyFont="1" applyFill="1" applyBorder="1" applyAlignment="1">
      <alignment horizontal="center" vertical="center" wrapText="1"/>
    </xf>
    <xf numFmtId="0" fontId="149" fillId="64" borderId="12" xfId="11" applyFont="1" applyFill="1" applyBorder="1" applyAlignment="1">
      <alignment horizontal="left" vertical="center" wrapText="1"/>
    </xf>
    <xf numFmtId="9" fontId="149" fillId="67" borderId="13" xfId="11" applyNumberFormat="1" applyFont="1" applyFill="1" applyBorder="1" applyAlignment="1">
      <alignment horizontal="center" vertical="center"/>
    </xf>
    <xf numFmtId="0" fontId="150" fillId="66" borderId="12" xfId="11" applyFont="1" applyFill="1" applyBorder="1" applyAlignment="1">
      <alignment vertical="center" wrapText="1"/>
    </xf>
    <xf numFmtId="4" fontId="151" fillId="26" borderId="2" xfId="11" applyNumberFormat="1" applyFont="1"/>
    <xf numFmtId="3" fontId="149" fillId="64" borderId="13" xfId="11" applyNumberFormat="1" applyFont="1" applyFill="1" applyBorder="1" applyAlignment="1">
      <alignment horizontal="center" vertical="center"/>
    </xf>
    <xf numFmtId="9" fontId="152" fillId="64" borderId="13" xfId="11" applyNumberFormat="1" applyFont="1" applyFill="1" applyBorder="1" applyAlignment="1">
      <alignment horizontal="center" vertical="center"/>
    </xf>
    <xf numFmtId="0" fontId="143" fillId="26" borderId="2" xfId="11" applyFont="1"/>
    <xf numFmtId="3" fontId="152" fillId="64" borderId="13" xfId="11" applyNumberFormat="1" applyFont="1" applyFill="1" applyBorder="1" applyAlignment="1">
      <alignment horizontal="center" vertical="center"/>
    </xf>
    <xf numFmtId="0" fontId="154" fillId="66" borderId="12" xfId="11" applyFont="1" applyFill="1" applyBorder="1" applyAlignment="1">
      <alignment horizontal="left" vertical="center" wrapText="1"/>
    </xf>
    <xf numFmtId="0" fontId="153" fillId="64" borderId="11" xfId="11" applyFont="1" applyFill="1" applyBorder="1" applyAlignment="1">
      <alignment horizontal="center" vertical="center" wrapText="1"/>
    </xf>
    <xf numFmtId="0" fontId="153" fillId="64" borderId="13" xfId="11" applyFont="1" applyFill="1" applyBorder="1" applyAlignment="1">
      <alignment horizontal="center" vertical="center" wrapText="1"/>
    </xf>
    <xf numFmtId="3" fontId="155" fillId="65" borderId="69" xfId="11" applyNumberFormat="1" applyFont="1" applyFill="1" applyBorder="1" applyAlignment="1">
      <alignment horizontal="center"/>
    </xf>
    <xf numFmtId="3" fontId="155" fillId="65" borderId="70" xfId="11" applyNumberFormat="1" applyFont="1" applyFill="1" applyBorder="1" applyAlignment="1">
      <alignment horizontal="center"/>
    </xf>
    <xf numFmtId="0" fontId="155" fillId="65" borderId="69" xfId="11" applyFont="1" applyFill="1" applyBorder="1" applyAlignment="1">
      <alignment horizontal="center"/>
    </xf>
    <xf numFmtId="167" fontId="155" fillId="65" borderId="70" xfId="11" applyNumberFormat="1" applyFont="1" applyFill="1" applyBorder="1" applyAlignment="1">
      <alignment horizontal="center"/>
    </xf>
    <xf numFmtId="3" fontId="151" fillId="26" borderId="2" xfId="11" applyNumberFormat="1" applyFont="1"/>
    <xf numFmtId="0" fontId="148" fillId="26" borderId="12" xfId="11" applyFont="1" applyBorder="1" applyAlignment="1">
      <alignment horizontal="left" vertical="center" wrapText="1"/>
    </xf>
    <xf numFmtId="3" fontId="155" fillId="26" borderId="70" xfId="11" applyNumberFormat="1" applyFont="1" applyBorder="1" applyAlignment="1">
      <alignment horizontal="center"/>
    </xf>
    <xf numFmtId="0" fontId="156" fillId="26" borderId="12" xfId="11" applyFont="1" applyBorder="1" applyAlignment="1">
      <alignment horizontal="left" vertical="center" wrapText="1"/>
    </xf>
    <xf numFmtId="3" fontId="157" fillId="65" borderId="70" xfId="11" applyNumberFormat="1" applyFont="1" applyFill="1" applyBorder="1" applyAlignment="1">
      <alignment horizontal="center"/>
    </xf>
    <xf numFmtId="3" fontId="157" fillId="26" borderId="70" xfId="11" applyNumberFormat="1" applyFont="1" applyBorder="1" applyAlignment="1">
      <alignment horizontal="center"/>
    </xf>
    <xf numFmtId="0" fontId="158" fillId="26" borderId="2" xfId="11" applyFont="1" applyAlignment="1">
      <alignment wrapText="1"/>
    </xf>
    <xf numFmtId="9" fontId="155" fillId="26" borderId="70" xfId="11" applyNumberFormat="1" applyFont="1" applyBorder="1" applyAlignment="1">
      <alignment horizontal="center"/>
    </xf>
    <xf numFmtId="167" fontId="151" fillId="26" borderId="2" xfId="11" applyNumberFormat="1" applyFont="1"/>
    <xf numFmtId="167" fontId="155" fillId="26" borderId="70" xfId="11" applyNumberFormat="1" applyFont="1" applyBorder="1" applyAlignment="1">
      <alignment horizontal="center"/>
    </xf>
    <xf numFmtId="0" fontId="159" fillId="26" borderId="22" xfId="11" applyFont="1" applyBorder="1" applyAlignment="1">
      <alignment horizontal="left" vertical="center" wrapText="1"/>
    </xf>
    <xf numFmtId="0" fontId="160" fillId="63" borderId="12" xfId="11" applyFont="1" applyFill="1" applyBorder="1" applyAlignment="1">
      <alignment vertical="center" wrapText="1"/>
    </xf>
    <xf numFmtId="3" fontId="153" fillId="63" borderId="13" xfId="11" applyNumberFormat="1" applyFont="1" applyFill="1" applyBorder="1" applyAlignment="1">
      <alignment horizontal="center" vertical="center"/>
    </xf>
    <xf numFmtId="0" fontId="149" fillId="66" borderId="12" xfId="11" applyFont="1" applyFill="1" applyBorder="1" applyAlignment="1">
      <alignment vertical="center" wrapText="1"/>
    </xf>
    <xf numFmtId="3" fontId="149" fillId="64" borderId="12" xfId="11" applyNumberFormat="1" applyFont="1" applyFill="1" applyBorder="1" applyAlignment="1">
      <alignment horizontal="center" vertical="center" wrapText="1"/>
    </xf>
    <xf numFmtId="0" fontId="149" fillId="64" borderId="12" xfId="11" applyFont="1" applyFill="1" applyBorder="1" applyAlignment="1">
      <alignment horizontal="center" vertical="center" wrapText="1"/>
    </xf>
    <xf numFmtId="167" fontId="149" fillId="64" borderId="13" xfId="11" applyNumberFormat="1" applyFont="1" applyFill="1" applyBorder="1" applyAlignment="1">
      <alignment horizontal="center" vertical="center"/>
    </xf>
    <xf numFmtId="3" fontId="149" fillId="26" borderId="13" xfId="11" applyNumberFormat="1" applyFont="1" applyBorder="1" applyAlignment="1">
      <alignment horizontal="center" vertical="center"/>
    </xf>
    <xf numFmtId="3" fontId="161" fillId="26" borderId="13" xfId="11" applyNumberFormat="1" applyFont="1" applyBorder="1" applyAlignment="1">
      <alignment horizontal="center" vertical="center"/>
    </xf>
    <xf numFmtId="167" fontId="161" fillId="26" borderId="13" xfId="11" applyNumberFormat="1" applyFont="1" applyBorder="1" applyAlignment="1">
      <alignment horizontal="center" vertical="center"/>
    </xf>
    <xf numFmtId="0" fontId="160" fillId="26" borderId="22" xfId="11" applyFont="1" applyBorder="1" applyAlignment="1">
      <alignment horizontal="left" vertical="center" wrapText="1"/>
    </xf>
    <xf numFmtId="3" fontId="149" fillId="26" borderId="12" xfId="11" applyNumberFormat="1" applyFont="1" applyBorder="1" applyAlignment="1">
      <alignment horizontal="center" vertical="center" wrapText="1"/>
    </xf>
    <xf numFmtId="9" fontId="154" fillId="66" borderId="6" xfId="11" applyNumberFormat="1" applyFont="1" applyFill="1" applyBorder="1" applyAlignment="1">
      <alignment horizontal="center" vertical="center" wrapText="1"/>
    </xf>
    <xf numFmtId="0" fontId="154" fillId="66" borderId="12" xfId="11" applyFont="1" applyFill="1" applyBorder="1" applyAlignment="1">
      <alignment horizontal="left" vertical="center"/>
    </xf>
    <xf numFmtId="0" fontId="155" fillId="65" borderId="70" xfId="11" applyFont="1" applyFill="1" applyBorder="1" applyAlignment="1">
      <alignment horizontal="center"/>
    </xf>
    <xf numFmtId="0" fontId="159" fillId="26" borderId="79" xfId="11" applyFont="1" applyBorder="1" applyAlignment="1">
      <alignment horizontal="left" vertical="center" wrapText="1"/>
    </xf>
    <xf numFmtId="0" fontId="149" fillId="66" borderId="7" xfId="11" applyFont="1" applyFill="1" applyBorder="1" applyAlignment="1">
      <alignment vertical="center"/>
    </xf>
    <xf numFmtId="0" fontId="154" fillId="66" borderId="6" xfId="11" applyFont="1" applyFill="1" applyBorder="1" applyAlignment="1">
      <alignment vertical="center" wrapText="1"/>
    </xf>
    <xf numFmtId="0" fontId="149" fillId="66" borderId="8" xfId="11" applyFont="1" applyFill="1" applyBorder="1" applyAlignment="1">
      <alignment vertical="center"/>
    </xf>
    <xf numFmtId="0" fontId="149" fillId="66" borderId="9" xfId="11" applyFont="1" applyFill="1" applyBorder="1" applyAlignment="1">
      <alignment vertical="center"/>
    </xf>
    <xf numFmtId="0" fontId="154" fillId="66" borderId="6" xfId="11" applyFont="1" applyFill="1" applyBorder="1" applyAlignment="1">
      <alignment horizontal="left" vertical="center" wrapText="1"/>
    </xf>
    <xf numFmtId="0" fontId="160" fillId="68" borderId="12" xfId="11" applyFont="1" applyFill="1" applyBorder="1" applyAlignment="1">
      <alignment vertical="center" wrapText="1"/>
    </xf>
    <xf numFmtId="3" fontId="153" fillId="68" borderId="13" xfId="11" applyNumberFormat="1" applyFont="1" applyFill="1" applyBorder="1" applyAlignment="1">
      <alignment horizontal="center" vertical="center"/>
    </xf>
    <xf numFmtId="3" fontId="153" fillId="66" borderId="13" xfId="11" applyNumberFormat="1" applyFont="1" applyFill="1" applyBorder="1" applyAlignment="1">
      <alignment horizontal="center" vertical="center"/>
    </xf>
    <xf numFmtId="3" fontId="153" fillId="26" borderId="13" xfId="11" applyNumberFormat="1" applyFont="1" applyBorder="1" applyAlignment="1">
      <alignment horizontal="center" vertical="center"/>
    </xf>
    <xf numFmtId="0" fontId="150" fillId="26" borderId="2" xfId="11" applyFont="1" applyAlignment="1">
      <alignment horizontal="left" vertical="center" wrapText="1"/>
    </xf>
    <xf numFmtId="3" fontId="149" fillId="26" borderId="2" xfId="11" applyNumberFormat="1" applyFont="1" applyAlignment="1">
      <alignment horizontal="center" vertical="center"/>
    </xf>
    <xf numFmtId="9" fontId="68" fillId="48" borderId="13" xfId="5" applyNumberFormat="1" applyFont="1" applyFill="1" applyBorder="1" applyAlignment="1">
      <alignment horizontal="center" vertical="center"/>
    </xf>
    <xf numFmtId="0" fontId="28" fillId="26" borderId="6" xfId="5" applyFont="1" applyBorder="1" applyAlignment="1">
      <alignment horizontal="left" vertical="center" wrapText="1" indent="1"/>
    </xf>
    <xf numFmtId="3" fontId="66" fillId="26" borderId="9" xfId="5" applyNumberFormat="1" applyFont="1" applyBorder="1" applyAlignment="1">
      <alignment horizontal="center" vertical="center"/>
    </xf>
    <xf numFmtId="0" fontId="90" fillId="26" borderId="2" xfId="5" applyFont="1" applyAlignment="1">
      <alignment horizontal="center"/>
    </xf>
    <xf numFmtId="0" fontId="67" fillId="26" borderId="2" xfId="5" applyFont="1"/>
    <xf numFmtId="0" fontId="90" fillId="48" borderId="6" xfId="5" applyFont="1" applyFill="1" applyBorder="1" applyAlignment="1">
      <alignment horizontal="left" vertical="center" wrapText="1"/>
    </xf>
    <xf numFmtId="0" fontId="67" fillId="48" borderId="2" xfId="5" applyFont="1" applyFill="1"/>
    <xf numFmtId="0" fontId="90" fillId="49" borderId="6" xfId="5" applyFont="1" applyFill="1" applyBorder="1" applyAlignment="1">
      <alignment vertical="center" wrapText="1"/>
    </xf>
    <xf numFmtId="0" fontId="67" fillId="48" borderId="11" xfId="5" applyFont="1" applyFill="1" applyBorder="1" applyAlignment="1">
      <alignment horizontal="center" vertical="center" wrapText="1"/>
    </xf>
    <xf numFmtId="0" fontId="67" fillId="48" borderId="12" xfId="5" applyFont="1" applyFill="1" applyBorder="1" applyAlignment="1">
      <alignment horizontal="center" vertical="center" wrapText="1"/>
    </xf>
    <xf numFmtId="0" fontId="67" fillId="48" borderId="13" xfId="5" applyFont="1" applyFill="1" applyBorder="1" applyAlignment="1">
      <alignment horizontal="center" vertical="center" wrapText="1"/>
    </xf>
    <xf numFmtId="0" fontId="72" fillId="48" borderId="12" xfId="5" applyFont="1" applyFill="1" applyBorder="1" applyAlignment="1">
      <alignment vertical="center" wrapText="1"/>
    </xf>
    <xf numFmtId="9" fontId="72" fillId="48" borderId="13" xfId="5" applyNumberFormat="1" applyFont="1" applyFill="1" applyBorder="1" applyAlignment="1">
      <alignment horizontal="center" vertical="center"/>
    </xf>
    <xf numFmtId="9" fontId="67" fillId="48" borderId="13" xfId="5" applyNumberFormat="1" applyFont="1" applyFill="1" applyBorder="1" applyAlignment="1">
      <alignment horizontal="center" vertical="center"/>
    </xf>
    <xf numFmtId="0" fontId="72" fillId="50" borderId="12" xfId="5" applyFont="1" applyFill="1" applyBorder="1" applyAlignment="1">
      <alignment horizontal="left" vertical="center" wrapText="1"/>
    </xf>
    <xf numFmtId="9" fontId="67" fillId="50" borderId="13" xfId="5" applyNumberFormat="1" applyFont="1" applyFill="1" applyBorder="1" applyAlignment="1">
      <alignment horizontal="center" vertical="center"/>
    </xf>
    <xf numFmtId="0" fontId="90" fillId="49" borderId="12" xfId="5" applyFont="1" applyFill="1" applyBorder="1" applyAlignment="1">
      <alignment vertical="center" wrapText="1"/>
    </xf>
    <xf numFmtId="0" fontId="67" fillId="48" borderId="12" xfId="5" applyFont="1" applyFill="1" applyBorder="1" applyAlignment="1">
      <alignment horizontal="left" vertical="center" wrapText="1"/>
    </xf>
    <xf numFmtId="167" fontId="94" fillId="48" borderId="13" xfId="2" applyNumberFormat="1" applyFont="1" applyFill="1" applyBorder="1" applyAlignment="1">
      <alignment horizontal="center" vertical="center"/>
    </xf>
    <xf numFmtId="9" fontId="94" fillId="48" borderId="13" xfId="5" applyNumberFormat="1" applyFont="1" applyFill="1" applyBorder="1" applyAlignment="1">
      <alignment horizontal="center" vertical="center"/>
    </xf>
    <xf numFmtId="9" fontId="67" fillId="48" borderId="11" xfId="5" applyNumberFormat="1" applyFont="1" applyFill="1" applyBorder="1" applyAlignment="1">
      <alignment horizontal="center" vertical="center"/>
    </xf>
    <xf numFmtId="0" fontId="72" fillId="48" borderId="12" xfId="5" applyFont="1" applyFill="1" applyBorder="1" applyAlignment="1">
      <alignment horizontal="left" vertical="center" wrapText="1"/>
    </xf>
    <xf numFmtId="0" fontId="72" fillId="48" borderId="12" xfId="5" applyFont="1" applyFill="1" applyBorder="1" applyAlignment="1">
      <alignment horizontal="center" vertical="center" wrapText="1"/>
    </xf>
    <xf numFmtId="0" fontId="72" fillId="48" borderId="16" xfId="5" applyFont="1" applyFill="1" applyBorder="1" applyAlignment="1">
      <alignment horizontal="center" vertical="center" wrapText="1"/>
    </xf>
    <xf numFmtId="0" fontId="72" fillId="48" borderId="14" xfId="5" applyFont="1" applyFill="1" applyBorder="1" applyAlignment="1">
      <alignment horizontal="center" vertical="center" wrapText="1"/>
    </xf>
    <xf numFmtId="0" fontId="72" fillId="48" borderId="2" xfId="5" applyFont="1" applyFill="1" applyAlignment="1">
      <alignment horizontal="left" vertical="center" wrapText="1"/>
    </xf>
    <xf numFmtId="0" fontId="91" fillId="49" borderId="12" xfId="5" applyFont="1" applyFill="1" applyBorder="1" applyAlignment="1">
      <alignment horizontal="left" vertical="center" wrapText="1"/>
    </xf>
    <xf numFmtId="0" fontId="91" fillId="48" borderId="12" xfId="5" applyFont="1" applyFill="1" applyBorder="1" applyAlignment="1">
      <alignment horizontal="left" vertical="center" wrapText="1"/>
    </xf>
    <xf numFmtId="0" fontId="90" fillId="48" borderId="11" xfId="5" applyFont="1" applyFill="1" applyBorder="1" applyAlignment="1">
      <alignment horizontal="center" vertical="center" wrapText="1"/>
    </xf>
    <xf numFmtId="0" fontId="90" fillId="48" borderId="13" xfId="5" applyFont="1" applyFill="1" applyBorder="1" applyAlignment="1">
      <alignment horizontal="center" vertical="center" wrapText="1"/>
    </xf>
    <xf numFmtId="3" fontId="67" fillId="48" borderId="12" xfId="5" applyNumberFormat="1" applyFont="1" applyFill="1" applyBorder="1" applyAlignment="1">
      <alignment horizontal="center" vertical="center" wrapText="1"/>
    </xf>
    <xf numFmtId="167" fontId="67" fillId="48" borderId="13" xfId="5" applyNumberFormat="1" applyFont="1" applyFill="1" applyBorder="1" applyAlignment="1">
      <alignment horizontal="center" vertical="center"/>
    </xf>
    <xf numFmtId="3" fontId="67" fillId="26" borderId="2" xfId="5" applyNumberFormat="1" applyFont="1"/>
    <xf numFmtId="0" fontId="67" fillId="26" borderId="12" xfId="5" applyFont="1" applyBorder="1" applyAlignment="1">
      <alignment horizontal="left" vertical="center" wrapText="1" indent="1"/>
    </xf>
    <xf numFmtId="3" fontId="67" fillId="26" borderId="13" xfId="5" applyNumberFormat="1" applyFont="1" applyBorder="1" applyAlignment="1">
      <alignment horizontal="center" vertical="center"/>
    </xf>
    <xf numFmtId="0" fontId="92" fillId="26" borderId="12" xfId="5" applyFont="1" applyBorder="1" applyAlignment="1">
      <alignment horizontal="left" vertical="center" wrapText="1" indent="1"/>
    </xf>
    <xf numFmtId="3" fontId="72" fillId="48" borderId="14" xfId="5" applyNumberFormat="1" applyFont="1" applyFill="1" applyBorder="1" applyAlignment="1">
      <alignment horizontal="center" vertical="center"/>
    </xf>
    <xf numFmtId="3" fontId="92" fillId="26" borderId="13" xfId="5" applyNumberFormat="1" applyFont="1" applyBorder="1" applyAlignment="1">
      <alignment horizontal="center" vertical="center"/>
    </xf>
    <xf numFmtId="167" fontId="92" fillId="26" borderId="13" xfId="5" applyNumberFormat="1" applyFont="1" applyBorder="1" applyAlignment="1">
      <alignment horizontal="center" vertical="center"/>
    </xf>
    <xf numFmtId="3" fontId="67" fillId="26" borderId="13" xfId="2" applyNumberFormat="1" applyFont="1" applyBorder="1" applyAlignment="1">
      <alignment horizontal="center" vertical="center"/>
    </xf>
    <xf numFmtId="0" fontId="93" fillId="26" borderId="22" xfId="5" applyFont="1" applyBorder="1" applyAlignment="1">
      <alignment horizontal="left" vertical="center" wrapText="1" indent="1"/>
    </xf>
    <xf numFmtId="3" fontId="92" fillId="48" borderId="13" xfId="5" applyNumberFormat="1" applyFont="1" applyFill="1" applyBorder="1" applyAlignment="1">
      <alignment horizontal="center" vertical="center"/>
    </xf>
    <xf numFmtId="0" fontId="91" fillId="47" borderId="12" xfId="5" applyFont="1" applyFill="1" applyBorder="1" applyAlignment="1">
      <alignment vertical="center" wrapText="1"/>
    </xf>
    <xf numFmtId="3" fontId="90" fillId="47" borderId="13" xfId="5" applyNumberFormat="1" applyFont="1" applyFill="1" applyBorder="1" applyAlignment="1">
      <alignment horizontal="center" vertical="center"/>
    </xf>
    <xf numFmtId="0" fontId="90" fillId="49" borderId="12" xfId="5" applyFont="1" applyFill="1" applyBorder="1" applyAlignment="1">
      <alignment horizontal="left" vertical="center" wrapText="1"/>
    </xf>
    <xf numFmtId="0" fontId="90" fillId="49" borderId="12" xfId="5" applyFont="1" applyFill="1" applyBorder="1" applyAlignment="1">
      <alignment horizontal="left" vertical="top" wrapText="1"/>
    </xf>
    <xf numFmtId="9" fontId="90" fillId="49" borderId="6" xfId="5" applyNumberFormat="1" applyFont="1" applyFill="1" applyBorder="1" applyAlignment="1">
      <alignment horizontal="center" vertical="center" wrapText="1"/>
    </xf>
    <xf numFmtId="0" fontId="91" fillId="49" borderId="12" xfId="5" applyFont="1" applyFill="1" applyBorder="1" applyAlignment="1">
      <alignment horizontal="left" vertical="center"/>
    </xf>
    <xf numFmtId="3" fontId="67" fillId="48" borderId="13" xfId="5" applyNumberFormat="1" applyFont="1" applyFill="1" applyBorder="1" applyAlignment="1">
      <alignment horizontal="center" vertical="center"/>
    </xf>
    <xf numFmtId="0" fontId="91" fillId="49" borderId="6" xfId="5" applyFont="1" applyFill="1" applyBorder="1" applyAlignment="1">
      <alignment horizontal="left" vertical="center" wrapText="1"/>
    </xf>
    <xf numFmtId="3" fontId="90" fillId="49" borderId="13" xfId="5" applyNumberFormat="1" applyFont="1" applyFill="1" applyBorder="1" applyAlignment="1">
      <alignment horizontal="center" vertical="center"/>
    </xf>
    <xf numFmtId="3" fontId="90" fillId="26" borderId="13" xfId="5" applyNumberFormat="1" applyFont="1" applyBorder="1" applyAlignment="1">
      <alignment horizontal="center" vertical="center"/>
    </xf>
    <xf numFmtId="3" fontId="90" fillId="48" borderId="13" xfId="5" applyNumberFormat="1" applyFont="1" applyFill="1" applyBorder="1" applyAlignment="1">
      <alignment horizontal="center" vertical="center"/>
    </xf>
    <xf numFmtId="0" fontId="74" fillId="26" borderId="2" xfId="5" applyFont="1" applyAlignment="1">
      <alignment horizontal="left" wrapText="1"/>
    </xf>
    <xf numFmtId="0" fontId="74" fillId="26" borderId="2" xfId="5" applyFont="1" applyAlignment="1">
      <alignment wrapText="1"/>
    </xf>
    <xf numFmtId="0" fontId="90" fillId="26" borderId="2" xfId="5" applyFont="1" applyAlignment="1">
      <alignment horizontal="left" vertical="center" wrapText="1" indent="1"/>
    </xf>
    <xf numFmtId="3" fontId="67" fillId="26" borderId="2" xfId="5" applyNumberFormat="1" applyFont="1" applyAlignment="1">
      <alignment horizontal="center" vertical="center"/>
    </xf>
    <xf numFmtId="0" fontId="12" fillId="26" borderId="2" xfId="12" applyAlignment="1" applyProtection="1">
      <alignment wrapText="1"/>
      <protection locked="0"/>
    </xf>
    <xf numFmtId="0" fontId="12" fillId="26" borderId="2" xfId="12"/>
    <xf numFmtId="0" fontId="3" fillId="45" borderId="3" xfId="12" applyFont="1" applyFill="1" applyBorder="1" applyAlignment="1">
      <alignment horizontal="left" vertical="center" wrapText="1"/>
    </xf>
    <xf numFmtId="0" fontId="3" fillId="41" borderId="3" xfId="12" applyFont="1" applyFill="1" applyBorder="1" applyAlignment="1">
      <alignment horizontal="left" vertical="center" wrapText="1"/>
    </xf>
    <xf numFmtId="0" fontId="4" fillId="45" borderId="3" xfId="12" applyFont="1" applyFill="1" applyBorder="1" applyAlignment="1">
      <alignment horizontal="left" vertical="center" wrapText="1"/>
    </xf>
    <xf numFmtId="164" fontId="4" fillId="45" borderId="4" xfId="12" applyNumberFormat="1" applyFont="1" applyFill="1" applyBorder="1" applyAlignment="1">
      <alignment horizontal="center" vertical="center" wrapText="1"/>
    </xf>
    <xf numFmtId="0" fontId="4" fillId="45" borderId="3" xfId="12" applyFont="1" applyFill="1" applyBorder="1" applyAlignment="1" applyProtection="1">
      <alignment horizontal="left" vertical="center" wrapText="1"/>
      <protection locked="0"/>
    </xf>
    <xf numFmtId="0" fontId="4" fillId="45" borderId="5" xfId="12" applyFont="1" applyFill="1" applyBorder="1" applyAlignment="1">
      <alignment horizontal="center" vertical="center" wrapText="1"/>
    </xf>
    <xf numFmtId="0" fontId="4" fillId="45" borderId="3" xfId="12" applyFont="1" applyFill="1" applyBorder="1" applyAlignment="1">
      <alignment horizontal="right" vertical="center" wrapText="1"/>
    </xf>
    <xf numFmtId="0" fontId="3" fillId="41" borderId="3" xfId="12" applyFont="1" applyFill="1" applyBorder="1" applyAlignment="1">
      <alignment horizontal="center" vertical="center" wrapText="1"/>
    </xf>
    <xf numFmtId="0" fontId="6" fillId="41" borderId="3" xfId="12" applyFont="1" applyFill="1" applyBorder="1" applyAlignment="1">
      <alignment horizontal="left" vertical="center" wrapText="1"/>
    </xf>
    <xf numFmtId="0" fontId="7" fillId="45" borderId="3" xfId="12" applyFont="1" applyFill="1" applyBorder="1" applyAlignment="1">
      <alignment horizontal="left" vertical="center" wrapText="1"/>
    </xf>
    <xf numFmtId="0" fontId="12" fillId="45" borderId="4" xfId="12" applyFill="1" applyBorder="1" applyAlignment="1" applyProtection="1">
      <alignment wrapText="1"/>
      <protection locked="0"/>
    </xf>
    <xf numFmtId="164" fontId="3" fillId="45" borderId="4" xfId="12" applyNumberFormat="1" applyFont="1" applyFill="1" applyBorder="1" applyAlignment="1">
      <alignment horizontal="center" vertical="center" wrapText="1"/>
    </xf>
    <xf numFmtId="0" fontId="12" fillId="45" borderId="5" xfId="12" applyFill="1" applyBorder="1" applyAlignment="1" applyProtection="1">
      <alignment wrapText="1"/>
      <protection locked="0"/>
    </xf>
    <xf numFmtId="0" fontId="3" fillId="45" borderId="5" xfId="12" applyFont="1" applyFill="1" applyBorder="1" applyAlignment="1">
      <alignment horizontal="center" vertical="center" wrapText="1"/>
    </xf>
    <xf numFmtId="0" fontId="10" fillId="45" borderId="3" xfId="12" applyFont="1" applyFill="1" applyBorder="1" applyAlignment="1">
      <alignment horizontal="left" vertical="center" wrapText="1"/>
    </xf>
    <xf numFmtId="3" fontId="10" fillId="45" borderId="3" xfId="12" applyNumberFormat="1" applyFont="1" applyFill="1" applyBorder="1" applyAlignment="1">
      <alignment horizontal="right" vertical="center" wrapText="1"/>
    </xf>
    <xf numFmtId="0" fontId="9" fillId="45" borderId="3" xfId="12" applyFont="1" applyFill="1" applyBorder="1" applyAlignment="1">
      <alignment horizontal="center" vertical="center" wrapText="1"/>
    </xf>
    <xf numFmtId="0" fontId="10" fillId="45" borderId="3" xfId="12" applyFont="1" applyFill="1" applyBorder="1" applyAlignment="1">
      <alignment horizontal="right" vertical="center" wrapText="1"/>
    </xf>
    <xf numFmtId="0" fontId="4" fillId="40" borderId="3" xfId="12" applyFont="1" applyFill="1" applyBorder="1" applyAlignment="1">
      <alignment horizontal="left" vertical="center" wrapText="1"/>
    </xf>
    <xf numFmtId="0" fontId="11" fillId="40" borderId="3" xfId="12" applyFont="1" applyFill="1" applyBorder="1" applyAlignment="1">
      <alignment horizontal="left" vertical="center" wrapText="1"/>
    </xf>
    <xf numFmtId="3" fontId="3" fillId="41" borderId="3" xfId="12" applyNumberFormat="1" applyFont="1" applyFill="1" applyBorder="1" applyAlignment="1">
      <alignment horizontal="right" vertical="center" wrapText="1"/>
    </xf>
    <xf numFmtId="3" fontId="4" fillId="45" borderId="3" xfId="12" applyNumberFormat="1" applyFont="1" applyFill="1" applyBorder="1" applyAlignment="1">
      <alignment horizontal="right" vertical="center" wrapText="1"/>
    </xf>
    <xf numFmtId="3" fontId="4" fillId="45" borderId="4" xfId="12" applyNumberFormat="1" applyFont="1" applyFill="1" applyBorder="1" applyAlignment="1">
      <alignment horizontal="right" vertical="center" wrapText="1"/>
    </xf>
    <xf numFmtId="0" fontId="7" fillId="45" borderId="2" xfId="12" applyFont="1" applyFill="1" applyAlignment="1">
      <alignment horizontal="left" vertical="center" wrapText="1"/>
    </xf>
    <xf numFmtId="0" fontId="12" fillId="26" borderId="2" xfId="13" applyAlignment="1" applyProtection="1">
      <alignment wrapText="1"/>
      <protection locked="0"/>
    </xf>
    <xf numFmtId="0" fontId="12" fillId="26" borderId="2" xfId="13"/>
    <xf numFmtId="0" fontId="3" fillId="45" borderId="3" xfId="13" applyFont="1" applyFill="1" applyBorder="1" applyAlignment="1">
      <alignment horizontal="left" vertical="center" wrapText="1"/>
    </xf>
    <xf numFmtId="0" fontId="3" fillId="41" borderId="3" xfId="13" applyFont="1" applyFill="1" applyBorder="1" applyAlignment="1">
      <alignment horizontal="left" vertical="center" wrapText="1"/>
    </xf>
    <xf numFmtId="0" fontId="4" fillId="45" borderId="3" xfId="13" applyFont="1" applyFill="1" applyBorder="1" applyAlignment="1">
      <alignment horizontal="left" vertical="center" wrapText="1"/>
    </xf>
    <xf numFmtId="164" fontId="4" fillId="45" borderId="4" xfId="13" applyNumberFormat="1" applyFont="1" applyFill="1" applyBorder="1" applyAlignment="1">
      <alignment horizontal="center" vertical="center" wrapText="1"/>
    </xf>
    <xf numFmtId="0" fontId="4" fillId="45" borderId="3" xfId="13" applyFont="1" applyFill="1" applyBorder="1" applyAlignment="1" applyProtection="1">
      <alignment horizontal="left" vertical="center" wrapText="1"/>
      <protection locked="0"/>
    </xf>
    <xf numFmtId="0" fontId="4" fillId="45" borderId="5" xfId="13" applyFont="1" applyFill="1" applyBorder="1" applyAlignment="1">
      <alignment horizontal="center" vertical="center" wrapText="1"/>
    </xf>
    <xf numFmtId="0" fontId="4" fillId="45" borderId="3" xfId="13" applyFont="1" applyFill="1" applyBorder="1" applyAlignment="1">
      <alignment horizontal="right" vertical="center" wrapText="1"/>
    </xf>
    <xf numFmtId="0" fontId="3" fillId="41" borderId="3" xfId="13" applyFont="1" applyFill="1" applyBorder="1" applyAlignment="1">
      <alignment horizontal="center" vertical="center" wrapText="1"/>
    </xf>
    <xf numFmtId="0" fontId="6" fillId="41" borderId="3" xfId="13" applyFont="1" applyFill="1" applyBorder="1" applyAlignment="1">
      <alignment horizontal="left" vertical="center" wrapText="1"/>
    </xf>
    <xf numFmtId="0" fontId="7" fillId="45" borderId="3" xfId="13" applyFont="1" applyFill="1" applyBorder="1" applyAlignment="1">
      <alignment horizontal="left" vertical="center" wrapText="1"/>
    </xf>
    <xf numFmtId="0" fontId="12" fillId="45" borderId="4" xfId="13" applyFill="1" applyBorder="1" applyAlignment="1" applyProtection="1">
      <alignment wrapText="1"/>
      <protection locked="0"/>
    </xf>
    <xf numFmtId="164" fontId="3" fillId="45" borderId="4" xfId="13" applyNumberFormat="1" applyFont="1" applyFill="1" applyBorder="1" applyAlignment="1">
      <alignment horizontal="center" vertical="center" wrapText="1"/>
    </xf>
    <xf numFmtId="0" fontId="12" fillId="45" borderId="5" xfId="13" applyFill="1" applyBorder="1" applyAlignment="1" applyProtection="1">
      <alignment wrapText="1"/>
      <protection locked="0"/>
    </xf>
    <xf numFmtId="0" fontId="3" fillId="45" borderId="5" xfId="13" applyFont="1" applyFill="1" applyBorder="1" applyAlignment="1">
      <alignment horizontal="center" vertical="center" wrapText="1"/>
    </xf>
    <xf numFmtId="0" fontId="10" fillId="45" borderId="3" xfId="13" applyFont="1" applyFill="1" applyBorder="1" applyAlignment="1">
      <alignment horizontal="left" vertical="center" wrapText="1"/>
    </xf>
    <xf numFmtId="3" fontId="10" fillId="45" borderId="3" xfId="13" applyNumberFormat="1" applyFont="1" applyFill="1" applyBorder="1" applyAlignment="1">
      <alignment horizontal="right" vertical="center" wrapText="1"/>
    </xf>
    <xf numFmtId="0" fontId="9" fillId="45" borderId="3" xfId="13" applyFont="1" applyFill="1" applyBorder="1" applyAlignment="1">
      <alignment horizontal="center" vertical="center" wrapText="1"/>
    </xf>
    <xf numFmtId="0" fontId="4" fillId="40" borderId="3" xfId="13" applyFont="1" applyFill="1" applyBorder="1" applyAlignment="1">
      <alignment horizontal="left" vertical="center" wrapText="1"/>
    </xf>
    <xf numFmtId="0" fontId="11" fillId="40" borderId="3" xfId="13" applyFont="1" applyFill="1" applyBorder="1" applyAlignment="1">
      <alignment horizontal="left" vertical="center" wrapText="1"/>
    </xf>
    <xf numFmtId="3" fontId="3" fillId="41" borderId="3" xfId="13" applyNumberFormat="1" applyFont="1" applyFill="1" applyBorder="1" applyAlignment="1">
      <alignment horizontal="right" vertical="center" wrapText="1"/>
    </xf>
    <xf numFmtId="3" fontId="4" fillId="45" borderId="3" xfId="13" applyNumberFormat="1" applyFont="1" applyFill="1" applyBorder="1" applyAlignment="1">
      <alignment horizontal="right" vertical="center" wrapText="1"/>
    </xf>
    <xf numFmtId="3" fontId="4" fillId="45" borderId="4" xfId="13" applyNumberFormat="1" applyFont="1" applyFill="1" applyBorder="1" applyAlignment="1">
      <alignment horizontal="right" vertical="center" wrapText="1"/>
    </xf>
    <xf numFmtId="0" fontId="7" fillId="45" borderId="2" xfId="13" applyFont="1" applyFill="1" applyAlignment="1">
      <alignment horizontal="left" vertical="center" wrapText="1"/>
    </xf>
    <xf numFmtId="0" fontId="12" fillId="26" borderId="2" xfId="5" applyAlignment="1" applyProtection="1">
      <alignment wrapText="1"/>
      <protection locked="0"/>
    </xf>
    <xf numFmtId="0" fontId="3" fillId="45" borderId="3" xfId="5" applyFont="1" applyFill="1" applyBorder="1" applyAlignment="1">
      <alignment horizontal="left" vertical="center" wrapText="1"/>
    </xf>
    <xf numFmtId="0" fontId="3" fillId="41" borderId="3" xfId="5" applyFont="1" applyFill="1" applyBorder="1" applyAlignment="1">
      <alignment horizontal="left" vertical="center" wrapText="1"/>
    </xf>
    <xf numFmtId="0" fontId="4" fillId="45" borderId="3" xfId="5" applyFont="1" applyFill="1" applyBorder="1" applyAlignment="1">
      <alignment horizontal="left" vertical="center" wrapText="1"/>
    </xf>
    <xf numFmtId="164" fontId="4" fillId="45" borderId="4" xfId="5" applyNumberFormat="1" applyFont="1" applyFill="1" applyBorder="1" applyAlignment="1">
      <alignment horizontal="center" vertical="center" wrapText="1"/>
    </xf>
    <xf numFmtId="0" fontId="4" fillId="45" borderId="3" xfId="5" applyFont="1" applyFill="1" applyBorder="1" applyAlignment="1" applyProtection="1">
      <alignment horizontal="left" vertical="center" wrapText="1"/>
      <protection locked="0"/>
    </xf>
    <xf numFmtId="0" fontId="4" fillId="45" borderId="5" xfId="5" applyFont="1" applyFill="1" applyBorder="1" applyAlignment="1">
      <alignment horizontal="center" vertical="center" wrapText="1"/>
    </xf>
    <xf numFmtId="0" fontId="4" fillId="45" borderId="3" xfId="5" applyFont="1" applyFill="1" applyBorder="1" applyAlignment="1">
      <alignment horizontal="right" vertical="center" wrapText="1"/>
    </xf>
    <xf numFmtId="0" fontId="3" fillId="41" borderId="3" xfId="5" applyFont="1" applyFill="1" applyBorder="1" applyAlignment="1">
      <alignment horizontal="center" vertical="center" wrapText="1"/>
    </xf>
    <xf numFmtId="0" fontId="6" fillId="41" borderId="3" xfId="5" applyFont="1" applyFill="1" applyBorder="1" applyAlignment="1">
      <alignment horizontal="left" vertical="center" wrapText="1"/>
    </xf>
    <xf numFmtId="0" fontId="7" fillId="45" borderId="3" xfId="5" applyFont="1" applyFill="1" applyBorder="1" applyAlignment="1">
      <alignment horizontal="left" vertical="center" wrapText="1"/>
    </xf>
    <xf numFmtId="0" fontId="12" fillId="45" borderId="4" xfId="5" applyFill="1" applyBorder="1" applyAlignment="1" applyProtection="1">
      <alignment wrapText="1"/>
      <protection locked="0"/>
    </xf>
    <xf numFmtId="164" fontId="3" fillId="45" borderId="4" xfId="5" applyNumberFormat="1" applyFont="1" applyFill="1" applyBorder="1" applyAlignment="1">
      <alignment horizontal="center" vertical="center" wrapText="1"/>
    </xf>
    <xf numFmtId="0" fontId="12" fillId="45" borderId="5" xfId="5" applyFill="1" applyBorder="1" applyAlignment="1" applyProtection="1">
      <alignment wrapText="1"/>
      <protection locked="0"/>
    </xf>
    <xf numFmtId="0" fontId="3" fillId="45" borderId="5" xfId="5" applyFont="1" applyFill="1" applyBorder="1" applyAlignment="1">
      <alignment horizontal="center" vertical="center" wrapText="1"/>
    </xf>
    <xf numFmtId="0" fontId="10" fillId="45" borderId="3" xfId="5" applyFont="1" applyFill="1" applyBorder="1" applyAlignment="1">
      <alignment horizontal="left" vertical="center" wrapText="1"/>
    </xf>
    <xf numFmtId="3" fontId="10" fillId="45" borderId="3" xfId="5" applyNumberFormat="1" applyFont="1" applyFill="1" applyBorder="1" applyAlignment="1">
      <alignment horizontal="right" vertical="center" wrapText="1"/>
    </xf>
    <xf numFmtId="0" fontId="9" fillId="45" borderId="3" xfId="5" applyFont="1" applyFill="1" applyBorder="1" applyAlignment="1">
      <alignment horizontal="center" vertical="center" wrapText="1"/>
    </xf>
    <xf numFmtId="0" fontId="4" fillId="40" borderId="3" xfId="5" applyFont="1" applyFill="1" applyBorder="1" applyAlignment="1">
      <alignment horizontal="left" vertical="center" wrapText="1"/>
    </xf>
    <xf numFmtId="0" fontId="11" fillId="40" borderId="3" xfId="5" applyFont="1" applyFill="1" applyBorder="1" applyAlignment="1">
      <alignment horizontal="left" vertical="center" wrapText="1"/>
    </xf>
    <xf numFmtId="3" fontId="3" fillId="41" borderId="3" xfId="5" applyNumberFormat="1" applyFont="1" applyFill="1" applyBorder="1" applyAlignment="1">
      <alignment horizontal="right" vertical="center" wrapText="1"/>
    </xf>
    <xf numFmtId="3" fontId="4" fillId="45" borderId="3" xfId="5" applyNumberFormat="1" applyFont="1" applyFill="1" applyBorder="1" applyAlignment="1">
      <alignment horizontal="right" vertical="center" wrapText="1"/>
    </xf>
    <xf numFmtId="3" fontId="4" fillId="45" borderId="4" xfId="5" applyNumberFormat="1" applyFont="1" applyFill="1" applyBorder="1" applyAlignment="1">
      <alignment horizontal="right" vertical="center" wrapText="1"/>
    </xf>
    <xf numFmtId="0" fontId="7" fillId="45" borderId="2" xfId="5" applyFont="1" applyFill="1" applyAlignment="1">
      <alignment horizontal="left" vertical="center" wrapText="1"/>
    </xf>
    <xf numFmtId="0" fontId="0" fillId="26" borderId="2" xfId="1" applyFont="1" applyAlignment="1" applyProtection="1">
      <alignment wrapText="1"/>
      <protection locked="0"/>
    </xf>
    <xf numFmtId="0" fontId="0" fillId="45" borderId="4" xfId="1" applyFont="1" applyFill="1" applyBorder="1" applyAlignment="1" applyProtection="1">
      <alignment wrapText="1"/>
      <protection locked="0"/>
    </xf>
    <xf numFmtId="0" fontId="0" fillId="45" borderId="5" xfId="1" applyFont="1" applyFill="1" applyBorder="1" applyAlignment="1" applyProtection="1">
      <alignment wrapText="1"/>
      <protection locked="0"/>
    </xf>
    <xf numFmtId="0" fontId="14" fillId="26" borderId="2" xfId="14" applyFont="1"/>
    <xf numFmtId="0" fontId="165" fillId="26" borderId="2" xfId="14"/>
    <xf numFmtId="0" fontId="14" fillId="26" borderId="2" xfId="14" applyFont="1" applyAlignment="1">
      <alignment horizontal="center"/>
    </xf>
    <xf numFmtId="0" fontId="75" fillId="48" borderId="6" xfId="14" applyFont="1" applyFill="1" applyBorder="1" applyAlignment="1">
      <alignment horizontal="left" vertical="center" wrapText="1"/>
    </xf>
    <xf numFmtId="0" fontId="75" fillId="49" borderId="6" xfId="14" applyFont="1" applyFill="1" applyBorder="1" applyAlignment="1">
      <alignment vertical="center" wrapText="1"/>
    </xf>
    <xf numFmtId="0" fontId="66" fillId="48" borderId="11" xfId="14" applyFont="1" applyFill="1" applyBorder="1" applyAlignment="1">
      <alignment horizontal="center" vertical="center" wrapText="1"/>
    </xf>
    <xf numFmtId="0" fontId="66" fillId="48" borderId="12" xfId="14" applyFont="1" applyFill="1" applyBorder="1" applyAlignment="1">
      <alignment horizontal="center" vertical="center" wrapText="1"/>
    </xf>
    <xf numFmtId="0" fontId="66" fillId="48" borderId="13" xfId="14" applyFont="1" applyFill="1" applyBorder="1" applyAlignment="1">
      <alignment horizontal="center" vertical="center" wrapText="1"/>
    </xf>
    <xf numFmtId="0" fontId="66" fillId="48" borderId="12" xfId="14" applyFont="1" applyFill="1" applyBorder="1" applyAlignment="1">
      <alignment vertical="center" wrapText="1"/>
    </xf>
    <xf numFmtId="0" fontId="66" fillId="48" borderId="13" xfId="14" applyFont="1" applyFill="1" applyBorder="1" applyAlignment="1">
      <alignment horizontal="center" vertical="center"/>
    </xf>
    <xf numFmtId="0" fontId="66" fillId="48" borderId="12" xfId="14" applyFont="1" applyFill="1" applyBorder="1" applyAlignment="1">
      <alignment horizontal="left" vertical="center" wrapText="1"/>
    </xf>
    <xf numFmtId="9" fontId="66" fillId="50" borderId="13" xfId="14" applyNumberFormat="1" applyFont="1" applyFill="1" applyBorder="1" applyAlignment="1">
      <alignment horizontal="center" vertical="center"/>
    </xf>
    <xf numFmtId="0" fontId="18" fillId="49" borderId="12" xfId="14" applyFont="1" applyFill="1" applyBorder="1" applyAlignment="1">
      <alignment vertical="center" wrapText="1"/>
    </xf>
    <xf numFmtId="3" fontId="66" fillId="48" borderId="13" xfId="15" applyNumberFormat="1" applyFont="1" applyFill="1" applyBorder="1" applyAlignment="1">
      <alignment horizontal="center" vertical="center"/>
    </xf>
    <xf numFmtId="9" fontId="77" fillId="48" borderId="13" xfId="14" applyNumberFormat="1" applyFont="1" applyFill="1" applyBorder="1" applyAlignment="1">
      <alignment horizontal="center" vertical="center"/>
    </xf>
    <xf numFmtId="3" fontId="77" fillId="48" borderId="13" xfId="15" applyNumberFormat="1" applyFont="1" applyFill="1" applyBorder="1" applyAlignment="1">
      <alignment horizontal="center" vertical="center"/>
    </xf>
    <xf numFmtId="0" fontId="79" fillId="49" borderId="12" xfId="14" applyFont="1" applyFill="1" applyBorder="1" applyAlignment="1">
      <alignment horizontal="left" vertical="center" wrapText="1"/>
    </xf>
    <xf numFmtId="0" fontId="78" fillId="48" borderId="11" xfId="14" applyFont="1" applyFill="1" applyBorder="1" applyAlignment="1">
      <alignment horizontal="center" vertical="center" wrapText="1"/>
    </xf>
    <xf numFmtId="0" fontId="78" fillId="48" borderId="13" xfId="14" applyFont="1" applyFill="1" applyBorder="1" applyAlignment="1">
      <alignment horizontal="center" vertical="center" wrapText="1"/>
    </xf>
    <xf numFmtId="3" fontId="66" fillId="48" borderId="12" xfId="14" applyNumberFormat="1" applyFont="1" applyFill="1" applyBorder="1" applyAlignment="1">
      <alignment horizontal="center" vertical="center" wrapText="1"/>
    </xf>
    <xf numFmtId="167" fontId="66" fillId="48" borderId="13" xfId="14" applyNumberFormat="1" applyFont="1" applyFill="1" applyBorder="1" applyAlignment="1">
      <alignment horizontal="center" vertical="center"/>
    </xf>
    <xf numFmtId="3" fontId="165" fillId="26" borderId="2" xfId="14" applyNumberFormat="1"/>
    <xf numFmtId="0" fontId="20" fillId="26" borderId="12" xfId="14" applyFont="1" applyBorder="1" applyAlignment="1">
      <alignment horizontal="left" vertical="center" wrapText="1" indent="1"/>
    </xf>
    <xf numFmtId="3" fontId="66" fillId="48" borderId="13" xfId="14" applyNumberFormat="1" applyFont="1" applyFill="1" applyBorder="1" applyAlignment="1">
      <alignment horizontal="center" vertical="center"/>
    </xf>
    <xf numFmtId="0" fontId="28" fillId="26" borderId="12" xfId="14" applyFont="1" applyBorder="1" applyAlignment="1">
      <alignment horizontal="left" vertical="center" wrapText="1" indent="1"/>
    </xf>
    <xf numFmtId="3" fontId="65" fillId="48" borderId="13" xfId="14" applyNumberFormat="1" applyFont="1" applyFill="1" applyBorder="1" applyAlignment="1">
      <alignment horizontal="center" vertical="center"/>
    </xf>
    <xf numFmtId="3" fontId="65" fillId="26" borderId="13" xfId="14" applyNumberFormat="1" applyFont="1" applyBorder="1" applyAlignment="1">
      <alignment horizontal="center" vertical="center"/>
    </xf>
    <xf numFmtId="3" fontId="66" fillId="26" borderId="13" xfId="14" applyNumberFormat="1" applyFont="1" applyBorder="1" applyAlignment="1">
      <alignment horizontal="center" vertical="center"/>
    </xf>
    <xf numFmtId="0" fontId="63" fillId="26" borderId="2" xfId="14" applyFont="1" applyAlignment="1">
      <alignment wrapText="1"/>
    </xf>
    <xf numFmtId="167" fontId="0" fillId="26" borderId="2" xfId="15" applyNumberFormat="1" applyFont="1"/>
    <xf numFmtId="167" fontId="66" fillId="26" borderId="13" xfId="15" applyNumberFormat="1" applyFont="1" applyBorder="1" applyAlignment="1">
      <alignment horizontal="center" vertical="center"/>
    </xf>
    <xf numFmtId="9" fontId="66" fillId="26" borderId="13" xfId="15" applyFont="1" applyBorder="1" applyAlignment="1">
      <alignment horizontal="center" vertical="center"/>
    </xf>
    <xf numFmtId="9" fontId="66" fillId="48" borderId="13" xfId="15" applyFont="1" applyFill="1" applyBorder="1" applyAlignment="1">
      <alignment horizontal="center" vertical="center"/>
    </xf>
    <xf numFmtId="0" fontId="35" fillId="26" borderId="22" xfId="14" applyFont="1" applyBorder="1" applyAlignment="1">
      <alignment horizontal="left" vertical="center" wrapText="1" indent="1"/>
    </xf>
    <xf numFmtId="0" fontId="24" fillId="47" borderId="12" xfId="14" applyFont="1" applyFill="1" applyBorder="1" applyAlignment="1">
      <alignment vertical="center" wrapText="1"/>
    </xf>
    <xf numFmtId="3" fontId="78" fillId="47" borderId="13" xfId="14" applyNumberFormat="1" applyFont="1" applyFill="1" applyBorder="1" applyAlignment="1">
      <alignment horizontal="center" vertical="center"/>
    </xf>
    <xf numFmtId="0" fontId="66" fillId="49" borderId="12" xfId="14" applyFont="1" applyFill="1" applyBorder="1" applyAlignment="1">
      <alignment vertical="center" wrapText="1"/>
    </xf>
    <xf numFmtId="167" fontId="65" fillId="26" borderId="13" xfId="14" applyNumberFormat="1" applyFont="1" applyBorder="1" applyAlignment="1">
      <alignment horizontal="center" vertical="center"/>
    </xf>
    <xf numFmtId="0" fontId="24" fillId="26" borderId="22" xfId="14" applyFont="1" applyBorder="1" applyAlignment="1">
      <alignment horizontal="left" vertical="center" wrapText="1" indent="1"/>
    </xf>
    <xf numFmtId="3" fontId="66" fillId="26" borderId="12" xfId="14" applyNumberFormat="1" applyFont="1" applyBorder="1" applyAlignment="1">
      <alignment horizontal="center" vertical="center" wrapText="1"/>
    </xf>
    <xf numFmtId="0" fontId="66" fillId="69" borderId="12" xfId="14" applyFont="1" applyFill="1" applyBorder="1" applyAlignment="1">
      <alignment horizontal="left" vertical="center" wrapText="1"/>
    </xf>
    <xf numFmtId="9" fontId="79" fillId="49" borderId="6" xfId="14" applyNumberFormat="1" applyFont="1" applyFill="1" applyBorder="1" applyAlignment="1">
      <alignment horizontal="center" vertical="center" wrapText="1"/>
    </xf>
    <xf numFmtId="0" fontId="79" fillId="49" borderId="12" xfId="14" applyFont="1" applyFill="1" applyBorder="1" applyAlignment="1">
      <alignment horizontal="left" vertical="center"/>
    </xf>
    <xf numFmtId="0" fontId="35" fillId="26" borderId="24" xfId="14" applyFont="1" applyBorder="1" applyAlignment="1">
      <alignment horizontal="left" vertical="center" wrapText="1" indent="1"/>
    </xf>
    <xf numFmtId="0" fontId="66" fillId="49" borderId="7" xfId="14" applyFont="1" applyFill="1" applyBorder="1" applyAlignment="1">
      <alignment vertical="center"/>
    </xf>
    <xf numFmtId="0" fontId="79" fillId="49" borderId="6" xfId="14" applyFont="1" applyFill="1" applyBorder="1" applyAlignment="1">
      <alignment vertical="center" wrapText="1"/>
    </xf>
    <xf numFmtId="0" fontId="66" fillId="49" borderId="8" xfId="14" applyFont="1" applyFill="1" applyBorder="1" applyAlignment="1">
      <alignment vertical="center"/>
    </xf>
    <xf numFmtId="0" fontId="66" fillId="49" borderId="9" xfId="14" applyFont="1" applyFill="1" applyBorder="1" applyAlignment="1">
      <alignment vertical="center"/>
    </xf>
    <xf numFmtId="0" fontId="79" fillId="49" borderId="6" xfId="14" applyFont="1" applyFill="1" applyBorder="1" applyAlignment="1">
      <alignment horizontal="left" vertical="center" wrapText="1"/>
    </xf>
    <xf numFmtId="0" fontId="24" fillId="51" borderId="12" xfId="14" applyFont="1" applyFill="1" applyBorder="1" applyAlignment="1">
      <alignment vertical="center" wrapText="1"/>
    </xf>
    <xf numFmtId="3" fontId="78" fillId="51" borderId="13" xfId="14" applyNumberFormat="1" applyFont="1" applyFill="1" applyBorder="1" applyAlignment="1">
      <alignment horizontal="center" vertical="center"/>
    </xf>
    <xf numFmtId="3" fontId="78" fillId="49" borderId="13" xfId="14" applyNumberFormat="1" applyFont="1" applyFill="1" applyBorder="1" applyAlignment="1">
      <alignment horizontal="center" vertical="center"/>
    </xf>
    <xf numFmtId="3" fontId="78" fillId="26" borderId="13" xfId="14" applyNumberFormat="1" applyFont="1" applyBorder="1" applyAlignment="1">
      <alignment horizontal="center" vertical="center"/>
    </xf>
    <xf numFmtId="0" fontId="18" fillId="26" borderId="2" xfId="14" applyFont="1" applyAlignment="1">
      <alignment horizontal="left" vertical="center" wrapText="1" indent="1"/>
    </xf>
    <xf numFmtId="3" fontId="66" fillId="26" borderId="2" xfId="14" applyNumberFormat="1" applyFont="1" applyAlignment="1">
      <alignment horizontal="center" vertical="center"/>
    </xf>
    <xf numFmtId="0" fontId="43" fillId="48" borderId="45" xfId="1" applyFont="1" applyFill="1" applyBorder="1" applyAlignment="1">
      <alignment horizontal="left" vertical="center" wrapText="1"/>
    </xf>
    <xf numFmtId="0" fontId="44" fillId="48" borderId="82" xfId="1" applyFont="1" applyFill="1" applyBorder="1" applyAlignment="1">
      <alignment vertical="center"/>
    </xf>
    <xf numFmtId="0" fontId="44" fillId="48" borderId="83" xfId="1" applyFont="1" applyFill="1" applyBorder="1" applyAlignment="1">
      <alignment vertical="center"/>
    </xf>
    <xf numFmtId="0" fontId="44" fillId="48" borderId="47" xfId="1" applyFont="1" applyFill="1" applyBorder="1" applyAlignment="1">
      <alignment horizontal="center" vertical="center"/>
    </xf>
    <xf numFmtId="0" fontId="43" fillId="48" borderId="84" xfId="1" applyFont="1" applyFill="1" applyBorder="1" applyAlignment="1">
      <alignment horizontal="left" vertical="center" wrapText="1"/>
    </xf>
    <xf numFmtId="0" fontId="43" fillId="49" borderId="84" xfId="1" applyFont="1" applyFill="1" applyBorder="1" applyAlignment="1">
      <alignment horizontal="center" vertical="center" wrapText="1"/>
    </xf>
    <xf numFmtId="0" fontId="44" fillId="48" borderId="35" xfId="1" applyFont="1" applyFill="1" applyBorder="1" applyAlignment="1">
      <alignment horizontal="center" vertical="center" wrapText="1"/>
    </xf>
    <xf numFmtId="0" fontId="44" fillId="48" borderId="88" xfId="1" applyFont="1" applyFill="1" applyBorder="1" applyAlignment="1">
      <alignment horizontal="center" vertical="center" wrapText="1"/>
    </xf>
    <xf numFmtId="0" fontId="44" fillId="26" borderId="51" xfId="1" applyFont="1" applyBorder="1" applyAlignment="1">
      <alignment horizontal="left" vertical="center" wrapText="1"/>
    </xf>
    <xf numFmtId="1" fontId="44" fillId="26" borderId="13" xfId="1" applyNumberFormat="1" applyFont="1" applyBorder="1" applyAlignment="1">
      <alignment horizontal="center" vertical="center"/>
    </xf>
    <xf numFmtId="0" fontId="43" fillId="49" borderId="51" xfId="1" applyFont="1" applyFill="1" applyBorder="1" applyAlignment="1">
      <alignment vertical="center" wrapText="1"/>
    </xf>
    <xf numFmtId="3" fontId="61" fillId="26" borderId="12" xfId="1" applyNumberFormat="1" applyFont="1" applyBorder="1" applyAlignment="1">
      <alignment horizontal="center" vertical="center" wrapText="1"/>
    </xf>
    <xf numFmtId="10" fontId="61" fillId="26" borderId="12" xfId="1" applyNumberFormat="1" applyFont="1" applyBorder="1" applyAlignment="1">
      <alignment horizontal="center" vertical="center" wrapText="1"/>
    </xf>
    <xf numFmtId="10" fontId="44" fillId="48" borderId="13" xfId="1" applyNumberFormat="1" applyFont="1" applyFill="1" applyBorder="1" applyAlignment="1">
      <alignment horizontal="center" vertical="center"/>
    </xf>
    <xf numFmtId="1" fontId="44" fillId="48" borderId="13" xfId="2" applyNumberFormat="1" applyFont="1" applyFill="1" applyBorder="1" applyAlignment="1">
      <alignment horizontal="center" vertical="center"/>
    </xf>
    <xf numFmtId="1" fontId="44" fillId="48" borderId="13" xfId="1" applyNumberFormat="1" applyFont="1" applyFill="1" applyBorder="1" applyAlignment="1">
      <alignment horizontal="center" vertical="center"/>
    </xf>
    <xf numFmtId="0" fontId="44" fillId="48" borderId="13" xfId="1" applyFont="1" applyFill="1" applyBorder="1" applyAlignment="1">
      <alignment horizontal="center" vertical="center"/>
    </xf>
    <xf numFmtId="0" fontId="167" fillId="47" borderId="16" xfId="16" applyFont="1" applyFill="1" applyBorder="1" applyAlignment="1">
      <alignment vertical="center" wrapText="1"/>
    </xf>
    <xf numFmtId="0" fontId="45" fillId="49" borderId="51" xfId="1" applyFont="1" applyFill="1" applyBorder="1" applyAlignment="1">
      <alignment horizontal="left" vertical="center" wrapText="1"/>
    </xf>
    <xf numFmtId="0" fontId="44" fillId="48" borderId="51" xfId="1" applyFont="1" applyFill="1" applyBorder="1" applyAlignment="1">
      <alignment horizontal="left" vertical="center" wrapText="1"/>
    </xf>
    <xf numFmtId="0" fontId="43" fillId="48" borderId="35" xfId="1" applyFont="1" applyFill="1" applyBorder="1" applyAlignment="1">
      <alignment horizontal="center" vertical="center" wrapText="1"/>
    </xf>
    <xf numFmtId="0" fontId="43" fillId="48" borderId="88" xfId="1" applyFont="1" applyFill="1" applyBorder="1" applyAlignment="1">
      <alignment horizontal="center" vertical="center" wrapText="1"/>
    </xf>
    <xf numFmtId="3" fontId="44" fillId="48" borderId="91" xfId="1" applyNumberFormat="1" applyFont="1" applyFill="1" applyBorder="1" applyAlignment="1">
      <alignment horizontal="center" vertical="center" wrapText="1"/>
    </xf>
    <xf numFmtId="167" fontId="44" fillId="48" borderId="88" xfId="1" applyNumberFormat="1" applyFont="1" applyFill="1" applyBorder="1" applyAlignment="1">
      <alignment horizontal="center" vertical="center"/>
    </xf>
    <xf numFmtId="0" fontId="44" fillId="48" borderId="48" xfId="1" applyFont="1" applyFill="1" applyBorder="1" applyAlignment="1">
      <alignment horizontal="left" vertical="center" wrapText="1"/>
    </xf>
    <xf numFmtId="0" fontId="44" fillId="48" borderId="92" xfId="1" applyFont="1" applyFill="1" applyBorder="1" applyAlignment="1">
      <alignment horizontal="center" vertical="center" wrapText="1"/>
    </xf>
    <xf numFmtId="167" fontId="44" fillId="48" borderId="49" xfId="1" applyNumberFormat="1" applyFont="1" applyFill="1" applyBorder="1" applyAlignment="1">
      <alignment horizontal="center" vertical="center"/>
    </xf>
    <xf numFmtId="167" fontId="44" fillId="48" borderId="38" xfId="1" applyNumberFormat="1" applyFont="1" applyFill="1" applyBorder="1" applyAlignment="1">
      <alignment horizontal="center" vertical="center"/>
    </xf>
    <xf numFmtId="0" fontId="44" fillId="26" borderId="51" xfId="1" applyFont="1" applyBorder="1" applyAlignment="1">
      <alignment horizontal="left" vertical="center" wrapText="1" indent="1"/>
    </xf>
    <xf numFmtId="3" fontId="44" fillId="26" borderId="88" xfId="1" applyNumberFormat="1" applyFont="1" applyBorder="1" applyAlignment="1">
      <alignment horizontal="center" vertical="center"/>
    </xf>
    <xf numFmtId="0" fontId="47" fillId="26" borderId="51" xfId="1" applyFont="1" applyBorder="1" applyAlignment="1">
      <alignment horizontal="left" vertical="center" wrapText="1" indent="1"/>
    </xf>
    <xf numFmtId="3" fontId="44" fillId="48" borderId="13" xfId="1" applyNumberFormat="1" applyFont="1" applyFill="1" applyBorder="1" applyAlignment="1">
      <alignment horizontal="center" vertical="center"/>
    </xf>
    <xf numFmtId="3" fontId="44" fillId="48" borderId="88" xfId="1" applyNumberFormat="1" applyFont="1" applyFill="1" applyBorder="1" applyAlignment="1">
      <alignment horizontal="center" vertical="center"/>
    </xf>
    <xf numFmtId="3" fontId="47" fillId="26" borderId="88" xfId="1" applyNumberFormat="1" applyFont="1" applyBorder="1" applyAlignment="1">
      <alignment horizontal="center" vertical="center"/>
    </xf>
    <xf numFmtId="0" fontId="50" fillId="26" borderId="94" xfId="1" applyFont="1" applyBorder="1" applyAlignment="1">
      <alignment horizontal="left" vertical="center" wrapText="1" indent="1"/>
    </xf>
    <xf numFmtId="0" fontId="45" fillId="47" borderId="51" xfId="1" applyFont="1" applyFill="1" applyBorder="1" applyAlignment="1">
      <alignment vertical="center" wrapText="1"/>
    </xf>
    <xf numFmtId="3" fontId="43" fillId="47" borderId="88" xfId="1" applyNumberFormat="1" applyFont="1" applyFill="1" applyBorder="1" applyAlignment="1">
      <alignment horizontal="center" vertical="center"/>
    </xf>
    <xf numFmtId="0" fontId="45" fillId="49" borderId="12" xfId="1" applyFont="1" applyFill="1" applyBorder="1" applyAlignment="1">
      <alignment horizontal="center" vertical="center" wrapText="1"/>
    </xf>
    <xf numFmtId="0" fontId="50" fillId="26" borderId="95" xfId="1" applyFont="1" applyBorder="1" applyAlignment="1">
      <alignment horizontal="left" vertical="center" wrapText="1" indent="1"/>
    </xf>
    <xf numFmtId="0" fontId="44" fillId="26" borderId="12" xfId="1" applyFont="1" applyBorder="1" applyAlignment="1">
      <alignment horizontal="center" vertical="center" wrapText="1"/>
    </xf>
    <xf numFmtId="0" fontId="45" fillId="51" borderId="51" xfId="1" applyFont="1" applyFill="1" applyBorder="1" applyAlignment="1">
      <alignment vertical="center" wrapText="1"/>
    </xf>
    <xf numFmtId="3" fontId="43" fillId="51" borderId="88" xfId="1" applyNumberFormat="1" applyFont="1" applyFill="1" applyBorder="1" applyAlignment="1">
      <alignment horizontal="center" vertical="center"/>
    </xf>
    <xf numFmtId="3" fontId="43" fillId="26" borderId="88" xfId="1" applyNumberFormat="1" applyFont="1" applyBorder="1" applyAlignment="1">
      <alignment horizontal="center" vertical="center"/>
    </xf>
    <xf numFmtId="0" fontId="45" fillId="47" borderId="48" xfId="1" applyFont="1" applyFill="1" applyBorder="1" applyAlignment="1">
      <alignment vertical="center" wrapText="1"/>
    </xf>
    <xf numFmtId="3" fontId="43" fillId="47" borderId="49" xfId="1" applyNumberFormat="1" applyFont="1" applyFill="1" applyBorder="1" applyAlignment="1">
      <alignment horizontal="center" vertical="center"/>
    </xf>
    <xf numFmtId="0" fontId="71" fillId="26" borderId="2" xfId="17"/>
    <xf numFmtId="0" fontId="48" fillId="26" borderId="2" xfId="17" applyFont="1" applyAlignment="1">
      <alignment horizontal="center"/>
    </xf>
    <xf numFmtId="0" fontId="170" fillId="26" borderId="2" xfId="17" applyFont="1"/>
    <xf numFmtId="0" fontId="54" fillId="26" borderId="6" xfId="17" applyFont="1" applyBorder="1" applyAlignment="1">
      <alignment horizontal="left" vertical="center" wrapText="1"/>
    </xf>
    <xf numFmtId="0" fontId="54" fillId="26" borderId="6" xfId="17" applyFont="1" applyBorder="1" applyAlignment="1">
      <alignment vertical="center" wrapText="1"/>
    </xf>
    <xf numFmtId="0" fontId="171" fillId="26" borderId="2" xfId="17" applyFont="1"/>
    <xf numFmtId="0" fontId="54" fillId="26" borderId="11" xfId="17" applyFont="1" applyBorder="1" applyAlignment="1">
      <alignment horizontal="center" vertical="center" wrapText="1"/>
    </xf>
    <xf numFmtId="0" fontId="46" fillId="26" borderId="12" xfId="17" applyFont="1" applyBorder="1" applyAlignment="1">
      <alignment horizontal="center" vertical="center" wrapText="1"/>
    </xf>
    <xf numFmtId="0" fontId="54" fillId="26" borderId="13" xfId="17" applyFont="1" applyBorder="1" applyAlignment="1">
      <alignment horizontal="center" vertical="center" wrapText="1"/>
    </xf>
    <xf numFmtId="0" fontId="46" fillId="26" borderId="12" xfId="17" applyFont="1" applyBorder="1" applyAlignment="1">
      <alignment vertical="center" wrapText="1"/>
    </xf>
    <xf numFmtId="9" fontId="46" fillId="26" borderId="13" xfId="17" applyNumberFormat="1" applyFont="1" applyBorder="1" applyAlignment="1">
      <alignment horizontal="center" vertical="center"/>
    </xf>
    <xf numFmtId="0" fontId="54" fillId="26" borderId="12" xfId="17" applyFont="1" applyBorder="1" applyAlignment="1">
      <alignment vertical="center" wrapText="1"/>
    </xf>
    <xf numFmtId="3" fontId="46" fillId="26" borderId="13" xfId="18" applyNumberFormat="1" applyFont="1" applyFill="1" applyBorder="1" applyAlignment="1">
      <alignment horizontal="center" vertical="center"/>
    </xf>
    <xf numFmtId="1" fontId="46" fillId="26" borderId="13" xfId="17" applyNumberFormat="1" applyFont="1" applyBorder="1" applyAlignment="1">
      <alignment horizontal="center" vertical="center"/>
    </xf>
    <xf numFmtId="0" fontId="172" fillId="26" borderId="12" xfId="17" applyFont="1" applyBorder="1" applyAlignment="1">
      <alignment horizontal="left" vertical="center" wrapText="1"/>
    </xf>
    <xf numFmtId="0" fontId="46" fillId="26" borderId="12" xfId="17" applyFont="1" applyBorder="1" applyAlignment="1">
      <alignment horizontal="left" vertical="center" wrapText="1"/>
    </xf>
    <xf numFmtId="0" fontId="46" fillId="26" borderId="16" xfId="17" applyFont="1" applyBorder="1" applyAlignment="1">
      <alignment horizontal="left" vertical="center" wrapText="1"/>
    </xf>
    <xf numFmtId="3" fontId="54" fillId="26" borderId="12" xfId="17" applyNumberFormat="1" applyFont="1" applyBorder="1" applyAlignment="1">
      <alignment horizontal="center" vertical="center" wrapText="1"/>
    </xf>
    <xf numFmtId="3" fontId="46" fillId="26" borderId="12" xfId="17" applyNumberFormat="1" applyFont="1" applyBorder="1" applyAlignment="1">
      <alignment horizontal="center" vertical="center" wrapText="1"/>
    </xf>
    <xf numFmtId="167" fontId="46" fillId="26" borderId="13" xfId="17" applyNumberFormat="1" applyFont="1" applyBorder="1" applyAlignment="1">
      <alignment horizontal="center" vertical="center"/>
    </xf>
    <xf numFmtId="0" fontId="46" fillId="26" borderId="12" xfId="17" applyFont="1" applyBorder="1" applyAlignment="1">
      <alignment horizontal="left" vertical="center" wrapText="1" indent="1"/>
    </xf>
    <xf numFmtId="3" fontId="175" fillId="26" borderId="13" xfId="17" applyNumberFormat="1" applyFont="1" applyBorder="1" applyAlignment="1">
      <alignment horizontal="center" vertical="center"/>
    </xf>
    <xf numFmtId="3" fontId="71" fillId="26" borderId="2" xfId="17" applyNumberFormat="1"/>
    <xf numFmtId="0" fontId="49" fillId="26" borderId="12" xfId="17" applyFont="1" applyBorder="1" applyAlignment="1">
      <alignment horizontal="left" vertical="center" wrapText="1" indent="1"/>
    </xf>
    <xf numFmtId="3" fontId="49" fillId="26" borderId="13" xfId="17" applyNumberFormat="1" applyFont="1" applyBorder="1" applyAlignment="1">
      <alignment horizontal="center" vertical="center"/>
    </xf>
    <xf numFmtId="3" fontId="176" fillId="26" borderId="13" xfId="17" applyNumberFormat="1" applyFont="1" applyBorder="1" applyAlignment="1">
      <alignment horizontal="center" vertical="center"/>
    </xf>
    <xf numFmtId="3" fontId="46" fillId="26" borderId="13" xfId="17" applyNumberFormat="1" applyFont="1" applyBorder="1" applyAlignment="1">
      <alignment horizontal="center" vertical="center"/>
    </xf>
    <xf numFmtId="10" fontId="46" fillId="26" borderId="13" xfId="18" applyFont="1" applyFill="1" applyBorder="1" applyAlignment="1">
      <alignment horizontal="center" vertical="center"/>
    </xf>
    <xf numFmtId="167" fontId="46" fillId="26" borderId="13" xfId="18" applyNumberFormat="1" applyFont="1" applyFill="1" applyBorder="1" applyAlignment="1">
      <alignment horizontal="center" vertical="center"/>
    </xf>
    <xf numFmtId="3" fontId="177" fillId="26" borderId="13" xfId="17" applyNumberFormat="1" applyFont="1" applyBorder="1" applyAlignment="1">
      <alignment horizontal="left" vertical="center"/>
    </xf>
    <xf numFmtId="0" fontId="172" fillId="26" borderId="12" xfId="17" applyFont="1" applyBorder="1" applyAlignment="1">
      <alignment vertical="center" wrapText="1"/>
    </xf>
    <xf numFmtId="3" fontId="54" fillId="26" borderId="13" xfId="17" applyNumberFormat="1" applyFont="1" applyBorder="1" applyAlignment="1">
      <alignment horizontal="center" vertical="center"/>
    </xf>
    <xf numFmtId="0" fontId="121" fillId="26" borderId="12" xfId="17" applyFont="1" applyBorder="1" applyAlignment="1">
      <alignment horizontal="left" vertical="center" wrapText="1"/>
    </xf>
    <xf numFmtId="9" fontId="172" fillId="26" borderId="6" xfId="17" applyNumberFormat="1" applyFont="1" applyBorder="1" applyAlignment="1">
      <alignment horizontal="center" vertical="center" wrapText="1"/>
    </xf>
    <xf numFmtId="0" fontId="172" fillId="26" borderId="12" xfId="17" applyFont="1" applyBorder="1" applyAlignment="1">
      <alignment horizontal="left" vertical="center"/>
    </xf>
    <xf numFmtId="0" fontId="177" fillId="26" borderId="10" xfId="17" applyFont="1" applyBorder="1" applyAlignment="1">
      <alignment horizontal="left" vertical="center" wrapText="1" indent="1"/>
    </xf>
    <xf numFmtId="3" fontId="49" fillId="26" borderId="11" xfId="17" applyNumberFormat="1" applyFont="1" applyBorder="1" applyAlignment="1">
      <alignment horizontal="center" vertical="center"/>
    </xf>
    <xf numFmtId="0" fontId="177" fillId="26" borderId="28" xfId="17" applyFont="1" applyBorder="1" applyAlignment="1">
      <alignment horizontal="left" vertical="center" wrapText="1" indent="1"/>
    </xf>
    <xf numFmtId="3" fontId="49" fillId="26" borderId="29" xfId="17" applyNumberFormat="1" applyFont="1" applyBorder="1" applyAlignment="1">
      <alignment horizontal="center" vertical="center"/>
    </xf>
    <xf numFmtId="3" fontId="49" fillId="26" borderId="30" xfId="17" applyNumberFormat="1" applyFont="1" applyBorder="1" applyAlignment="1">
      <alignment horizontal="center" vertical="center"/>
    </xf>
    <xf numFmtId="0" fontId="177" fillId="26" borderId="24" xfId="17" applyFont="1" applyBorder="1" applyAlignment="1">
      <alignment horizontal="left" vertical="center" wrapText="1" indent="1"/>
    </xf>
    <xf numFmtId="0" fontId="172" fillId="26" borderId="2" xfId="17" applyFont="1" applyAlignment="1">
      <alignment vertical="center" wrapText="1"/>
    </xf>
    <xf numFmtId="3" fontId="54" fillId="26" borderId="2" xfId="17" applyNumberFormat="1" applyFont="1" applyAlignment="1">
      <alignment horizontal="center" vertical="center"/>
    </xf>
    <xf numFmtId="0" fontId="14" fillId="26" borderId="2" xfId="19" applyFont="1"/>
    <xf numFmtId="0" fontId="12" fillId="26" borderId="2" xfId="19"/>
    <xf numFmtId="0" fontId="90" fillId="26" borderId="2" xfId="19" applyFont="1" applyAlignment="1">
      <alignment horizontal="center"/>
    </xf>
    <xf numFmtId="0" fontId="67" fillId="26" borderId="2" xfId="19" applyFont="1"/>
    <xf numFmtId="0" fontId="90" fillId="26" borderId="2" xfId="19" applyFont="1"/>
    <xf numFmtId="0" fontId="67" fillId="26" borderId="2" xfId="19" applyFont="1" applyAlignment="1">
      <alignment horizontal="center"/>
    </xf>
    <xf numFmtId="0" fontId="90" fillId="48" borderId="6" xfId="19" applyFont="1" applyFill="1" applyBorder="1" applyAlignment="1">
      <alignment horizontal="left" vertical="center" wrapText="1"/>
    </xf>
    <xf numFmtId="0" fontId="67" fillId="48" borderId="2" xfId="19" applyFont="1" applyFill="1"/>
    <xf numFmtId="0" fontId="90" fillId="49" borderId="6" xfId="19" applyFont="1" applyFill="1" applyBorder="1" applyAlignment="1">
      <alignment vertical="center" wrapText="1"/>
    </xf>
    <xf numFmtId="0" fontId="67" fillId="48" borderId="11" xfId="19" applyFont="1" applyFill="1" applyBorder="1" applyAlignment="1">
      <alignment horizontal="center" vertical="center" wrapText="1"/>
    </xf>
    <xf numFmtId="0" fontId="67" fillId="48" borderId="12" xfId="19" applyFont="1" applyFill="1" applyBorder="1" applyAlignment="1">
      <alignment horizontal="center" vertical="center" wrapText="1"/>
    </xf>
    <xf numFmtId="0" fontId="67" fillId="48" borderId="13" xfId="19" applyFont="1" applyFill="1" applyBorder="1" applyAlignment="1">
      <alignment horizontal="center" vertical="center" wrapText="1"/>
    </xf>
    <xf numFmtId="0" fontId="180" fillId="26" borderId="16" xfId="19" applyFont="1" applyBorder="1" applyAlignment="1">
      <alignment horizontal="left" vertical="center" wrapText="1"/>
    </xf>
    <xf numFmtId="0" fontId="12" fillId="50" borderId="57" xfId="19" applyFill="1" applyBorder="1" applyAlignment="1">
      <alignment horizontal="center" vertical="center"/>
    </xf>
    <xf numFmtId="0" fontId="67" fillId="26" borderId="60" xfId="19" applyFont="1" applyBorder="1"/>
    <xf numFmtId="0" fontId="180" fillId="26" borderId="12" xfId="19" applyFont="1" applyBorder="1" applyAlignment="1">
      <alignment horizontal="left" vertical="center" wrapText="1"/>
    </xf>
    <xf numFmtId="1" fontId="41" fillId="50" borderId="13" xfId="19" applyNumberFormat="1" applyFont="1" applyFill="1" applyBorder="1" applyAlignment="1">
      <alignment horizontal="center" vertical="center"/>
    </xf>
    <xf numFmtId="0" fontId="90" fillId="49" borderId="12" xfId="19" applyFont="1" applyFill="1" applyBorder="1" applyAlignment="1">
      <alignment vertical="center" wrapText="1"/>
    </xf>
    <xf numFmtId="0" fontId="181" fillId="48" borderId="57" xfId="19" applyFont="1" applyFill="1" applyBorder="1" applyAlignment="1">
      <alignment horizontal="left" vertical="center" wrapText="1"/>
    </xf>
    <xf numFmtId="3" fontId="12" fillId="50" borderId="11" xfId="2" applyNumberFormat="1" applyFont="1" applyFill="1" applyBorder="1" applyAlignment="1">
      <alignment horizontal="center" vertical="center"/>
    </xf>
    <xf numFmtId="0" fontId="180" fillId="48" borderId="56" xfId="19" applyFont="1" applyFill="1" applyBorder="1" applyAlignment="1">
      <alignment horizontal="left" vertical="center" wrapText="1"/>
    </xf>
    <xf numFmtId="1" fontId="99" fillId="50" borderId="96" xfId="19" applyNumberFormat="1" applyFont="1" applyFill="1" applyBorder="1" applyAlignment="1">
      <alignment horizontal="center" vertical="center"/>
    </xf>
    <xf numFmtId="0" fontId="12" fillId="50" borderId="97" xfId="19" applyFill="1" applyBorder="1" applyAlignment="1">
      <alignment horizontal="center" vertical="center"/>
    </xf>
    <xf numFmtId="0" fontId="91" fillId="49" borderId="12" xfId="19" applyFont="1" applyFill="1" applyBorder="1" applyAlignment="1">
      <alignment horizontal="left" vertical="center" wrapText="1"/>
    </xf>
    <xf numFmtId="0" fontId="90" fillId="49" borderId="98" xfId="19" applyFont="1" applyFill="1" applyBorder="1" applyAlignment="1">
      <alignment horizontal="left" vertical="center" wrapText="1"/>
    </xf>
    <xf numFmtId="0" fontId="91" fillId="48" borderId="12" xfId="19" applyFont="1" applyFill="1" applyBorder="1" applyAlignment="1">
      <alignment horizontal="left" vertical="center" wrapText="1"/>
    </xf>
    <xf numFmtId="0" fontId="67" fillId="48" borderId="12" xfId="19" applyFont="1" applyFill="1" applyBorder="1" applyAlignment="1">
      <alignment horizontal="left" vertical="center" wrapText="1"/>
    </xf>
    <xf numFmtId="0" fontId="90" fillId="48" borderId="11" xfId="19" applyFont="1" applyFill="1" applyBorder="1" applyAlignment="1">
      <alignment horizontal="center" vertical="center" wrapText="1"/>
    </xf>
    <xf numFmtId="0" fontId="90" fillId="48" borderId="13" xfId="19" applyFont="1" applyFill="1" applyBorder="1" applyAlignment="1">
      <alignment horizontal="center" vertical="center" wrapText="1"/>
    </xf>
    <xf numFmtId="3" fontId="12" fillId="26" borderId="2" xfId="19" applyNumberFormat="1"/>
    <xf numFmtId="3" fontId="90" fillId="48" borderId="12" xfId="19" applyNumberFormat="1" applyFont="1" applyFill="1" applyBorder="1" applyAlignment="1">
      <alignment horizontal="center" vertical="center" wrapText="1"/>
    </xf>
    <xf numFmtId="3" fontId="67" fillId="48" borderId="12" xfId="19" applyNumberFormat="1" applyFont="1" applyFill="1" applyBorder="1" applyAlignment="1">
      <alignment horizontal="center" vertical="center" wrapText="1"/>
    </xf>
    <xf numFmtId="0" fontId="67" fillId="26" borderId="39" xfId="19" applyFont="1" applyBorder="1"/>
    <xf numFmtId="3" fontId="67" fillId="48" borderId="2" xfId="19" applyNumberFormat="1" applyFont="1" applyFill="1" applyAlignment="1">
      <alignment horizontal="center" vertical="center" wrapText="1"/>
    </xf>
    <xf numFmtId="167" fontId="67" fillId="48" borderId="13" xfId="19" applyNumberFormat="1" applyFont="1" applyFill="1" applyBorder="1" applyAlignment="1">
      <alignment horizontal="center" vertical="center"/>
    </xf>
    <xf numFmtId="0" fontId="67" fillId="26" borderId="12" xfId="19" applyFont="1" applyBorder="1" applyAlignment="1">
      <alignment horizontal="left" vertical="center" wrapText="1" indent="1"/>
    </xf>
    <xf numFmtId="3" fontId="90" fillId="26" borderId="13" xfId="19" applyNumberFormat="1" applyFont="1" applyBorder="1" applyAlignment="1">
      <alignment horizontal="center" vertical="center"/>
    </xf>
    <xf numFmtId="0" fontId="92" fillId="26" borderId="12" xfId="19" applyFont="1" applyBorder="1" applyAlignment="1">
      <alignment horizontal="left" vertical="center" wrapText="1" indent="1"/>
    </xf>
    <xf numFmtId="3" fontId="67" fillId="26" borderId="13" xfId="19" applyNumberFormat="1" applyFont="1" applyBorder="1" applyAlignment="1">
      <alignment horizontal="center" vertical="center"/>
    </xf>
    <xf numFmtId="3" fontId="92" fillId="26" borderId="13" xfId="19" applyNumberFormat="1" applyFont="1" applyBorder="1" applyAlignment="1">
      <alignment horizontal="center" vertical="center"/>
    </xf>
    <xf numFmtId="167" fontId="92" fillId="26" borderId="13" xfId="19" applyNumberFormat="1" applyFont="1" applyBorder="1" applyAlignment="1">
      <alignment horizontal="center" vertical="center"/>
    </xf>
    <xf numFmtId="3" fontId="67" fillId="26" borderId="11" xfId="19" applyNumberFormat="1" applyFont="1" applyBorder="1" applyAlignment="1">
      <alignment horizontal="center" vertical="center"/>
    </xf>
    <xf numFmtId="3" fontId="92" fillId="26" borderId="15" xfId="19" applyNumberFormat="1" applyFont="1" applyBorder="1" applyAlignment="1">
      <alignment horizontal="center" vertical="center"/>
    </xf>
    <xf numFmtId="0" fontId="12" fillId="26" borderId="96" xfId="19" applyBorder="1" applyAlignment="1">
      <alignment horizontal="center"/>
    </xf>
    <xf numFmtId="0" fontId="93" fillId="26" borderId="10" xfId="19" applyFont="1" applyBorder="1" applyAlignment="1">
      <alignment horizontal="left" vertical="center" wrapText="1" indent="1"/>
    </xf>
    <xf numFmtId="3" fontId="92" fillId="48" borderId="13" xfId="19" applyNumberFormat="1" applyFont="1" applyFill="1" applyBorder="1" applyAlignment="1">
      <alignment horizontal="center" vertical="center"/>
    </xf>
    <xf numFmtId="0" fontId="91" fillId="47" borderId="57" xfId="19" applyFont="1" applyFill="1" applyBorder="1" applyAlignment="1">
      <alignment vertical="center" wrapText="1"/>
    </xf>
    <xf numFmtId="3" fontId="90" fillId="47" borderId="13" xfId="19" applyNumberFormat="1" applyFont="1" applyFill="1" applyBorder="1" applyAlignment="1">
      <alignment horizontal="center" vertical="center"/>
    </xf>
    <xf numFmtId="0" fontId="93" fillId="26" borderId="24" xfId="19" applyFont="1" applyBorder="1" applyAlignment="1">
      <alignment horizontal="left" vertical="center" wrapText="1" indent="1"/>
    </xf>
    <xf numFmtId="0" fontId="91" fillId="47" borderId="12" xfId="19" applyFont="1" applyFill="1" applyBorder="1" applyAlignment="1">
      <alignment vertical="center" wrapText="1"/>
    </xf>
    <xf numFmtId="0" fontId="12" fillId="48" borderId="2" xfId="19" applyFill="1"/>
    <xf numFmtId="0" fontId="90" fillId="48" borderId="2" xfId="19" applyFont="1" applyFill="1" applyAlignment="1">
      <alignment horizontal="center" vertical="center" wrapText="1"/>
    </xf>
    <xf numFmtId="0" fontId="90" fillId="48" borderId="15" xfId="19" applyFont="1" applyFill="1" applyBorder="1" applyAlignment="1">
      <alignment horizontal="center" vertical="center" wrapText="1"/>
    </xf>
    <xf numFmtId="3" fontId="12" fillId="48" borderId="2" xfId="19" applyNumberFormat="1" applyFill="1"/>
    <xf numFmtId="3" fontId="90" fillId="48" borderId="16" xfId="19" applyNumberFormat="1" applyFont="1" applyFill="1" applyBorder="1" applyAlignment="1">
      <alignment horizontal="center" vertical="center" wrapText="1"/>
    </xf>
    <xf numFmtId="3" fontId="90" fillId="48" borderId="2" xfId="19" applyNumberFormat="1" applyFont="1" applyFill="1" applyAlignment="1">
      <alignment horizontal="center" vertical="center" wrapText="1"/>
    </xf>
    <xf numFmtId="3" fontId="67" fillId="48" borderId="16" xfId="19" applyNumberFormat="1" applyFont="1" applyFill="1" applyBorder="1" applyAlignment="1">
      <alignment horizontal="center" vertical="center" wrapText="1"/>
    </xf>
    <xf numFmtId="167" fontId="67" fillId="48" borderId="15" xfId="19" applyNumberFormat="1" applyFont="1" applyFill="1" applyBorder="1" applyAlignment="1">
      <alignment horizontal="center" vertical="center"/>
    </xf>
    <xf numFmtId="3" fontId="67" fillId="26" borderId="15" xfId="19" applyNumberFormat="1" applyFont="1" applyBorder="1" applyAlignment="1">
      <alignment horizontal="center" vertical="center"/>
    </xf>
    <xf numFmtId="167" fontId="92" fillId="26" borderId="15" xfId="19" applyNumberFormat="1" applyFont="1" applyBorder="1" applyAlignment="1">
      <alignment horizontal="center" vertical="center"/>
    </xf>
    <xf numFmtId="3" fontId="72" fillId="48" borderId="2" xfId="19" applyNumberFormat="1" applyFont="1" applyFill="1" applyAlignment="1">
      <alignment horizontal="center"/>
    </xf>
    <xf numFmtId="3" fontId="72" fillId="48" borderId="2" xfId="19" applyNumberFormat="1" applyFont="1" applyFill="1"/>
    <xf numFmtId="3" fontId="90" fillId="26" borderId="15" xfId="19" applyNumberFormat="1" applyFont="1" applyBorder="1" applyAlignment="1">
      <alignment horizontal="center" vertical="center"/>
    </xf>
    <xf numFmtId="3" fontId="90" fillId="26" borderId="2" xfId="19" applyNumberFormat="1" applyFont="1" applyAlignment="1">
      <alignment horizontal="center" vertical="center"/>
    </xf>
    <xf numFmtId="0" fontId="91" fillId="47" borderId="22" xfId="19" applyFont="1" applyFill="1" applyBorder="1" applyAlignment="1">
      <alignment vertical="center" wrapText="1"/>
    </xf>
    <xf numFmtId="3" fontId="90" fillId="47" borderId="11" xfId="19" applyNumberFormat="1" applyFont="1" applyFill="1" applyBorder="1" applyAlignment="1">
      <alignment horizontal="center" vertical="center"/>
    </xf>
    <xf numFmtId="0" fontId="90" fillId="49" borderId="102" xfId="19" applyFont="1" applyFill="1" applyBorder="1" applyAlignment="1">
      <alignment horizontal="left" vertical="center" wrapText="1"/>
    </xf>
    <xf numFmtId="0" fontId="91" fillId="49" borderId="106" xfId="19" applyFont="1" applyFill="1" applyBorder="1" applyAlignment="1">
      <alignment horizontal="left" vertical="center" wrapText="1"/>
    </xf>
    <xf numFmtId="9" fontId="26" fillId="26" borderId="98" xfId="19" applyNumberFormat="1" applyFont="1" applyBorder="1" applyAlignment="1">
      <alignment horizontal="center" vertical="center" wrapText="1"/>
    </xf>
    <xf numFmtId="9" fontId="91" fillId="49" borderId="98" xfId="19" applyNumberFormat="1" applyFont="1" applyFill="1" applyBorder="1" applyAlignment="1">
      <alignment horizontal="center" vertical="center" wrapText="1"/>
    </xf>
    <xf numFmtId="0" fontId="187" fillId="48" borderId="2" xfId="19" applyFont="1" applyFill="1" applyAlignment="1">
      <alignment vertical="center" wrapText="1"/>
    </xf>
    <xf numFmtId="0" fontId="67" fillId="48" borderId="98" xfId="19" applyFont="1" applyFill="1" applyBorder="1" applyAlignment="1">
      <alignment horizontal="left" vertical="center" wrapText="1"/>
    </xf>
    <xf numFmtId="0" fontId="67" fillId="48" borderId="112" xfId="19" applyFont="1" applyFill="1" applyBorder="1" applyAlignment="1">
      <alignment horizontal="left" vertical="center" wrapText="1"/>
    </xf>
    <xf numFmtId="3" fontId="188" fillId="26" borderId="13" xfId="19" applyNumberFormat="1" applyFont="1" applyBorder="1" applyAlignment="1">
      <alignment horizontal="center" vertical="center"/>
    </xf>
    <xf numFmtId="3" fontId="67" fillId="48" borderId="13" xfId="19" applyNumberFormat="1" applyFont="1" applyFill="1" applyBorder="1" applyAlignment="1">
      <alignment horizontal="center" vertical="center"/>
    </xf>
    <xf numFmtId="167" fontId="92" fillId="26" borderId="11" xfId="19" applyNumberFormat="1" applyFont="1" applyBorder="1" applyAlignment="1">
      <alignment horizontal="center" vertical="center"/>
    </xf>
    <xf numFmtId="3" fontId="92" fillId="26" borderId="11" xfId="19" applyNumberFormat="1" applyFont="1" applyBorder="1" applyAlignment="1">
      <alignment horizontal="center" vertical="center"/>
    </xf>
    <xf numFmtId="3" fontId="92" fillId="26" borderId="2" xfId="19" applyNumberFormat="1" applyFont="1" applyAlignment="1">
      <alignment horizontal="center" vertical="center"/>
    </xf>
    <xf numFmtId="3" fontId="92" fillId="26" borderId="57" xfId="19" applyNumberFormat="1" applyFont="1" applyBorder="1" applyAlignment="1">
      <alignment horizontal="center" vertical="center"/>
    </xf>
    <xf numFmtId="0" fontId="90" fillId="49" borderId="57" xfId="19" applyFont="1" applyFill="1" applyBorder="1" applyAlignment="1">
      <alignment horizontal="left" vertical="center" wrapText="1"/>
    </xf>
    <xf numFmtId="0" fontId="91" fillId="49" borderId="116" xfId="19" applyFont="1" applyFill="1" applyBorder="1" applyAlignment="1">
      <alignment horizontal="left" vertical="center" wrapText="1"/>
    </xf>
    <xf numFmtId="3" fontId="168" fillId="47" borderId="21" xfId="19" applyNumberFormat="1" applyFont="1" applyFill="1" applyBorder="1" applyAlignment="1">
      <alignment horizontal="center" vertical="center"/>
    </xf>
    <xf numFmtId="9" fontId="91" fillId="49" borderId="16" xfId="19" applyNumberFormat="1" applyFont="1" applyFill="1" applyBorder="1" applyAlignment="1">
      <alignment horizontal="center" vertical="center" wrapText="1"/>
    </xf>
    <xf numFmtId="0" fontId="189" fillId="48" borderId="2" xfId="19" applyFont="1" applyFill="1" applyAlignment="1">
      <alignment vertical="center" wrapText="1"/>
    </xf>
    <xf numFmtId="0" fontId="67" fillId="48" borderId="117" xfId="19" applyFont="1" applyFill="1" applyBorder="1" applyAlignment="1">
      <alignment horizontal="left" vertical="center" wrapText="1"/>
    </xf>
    <xf numFmtId="0" fontId="90" fillId="49" borderId="16" xfId="19" applyFont="1" applyFill="1" applyBorder="1" applyAlignment="1">
      <alignment horizontal="left" vertical="center" wrapText="1"/>
    </xf>
    <xf numFmtId="0" fontId="91" fillId="49" borderId="16" xfId="19" applyFont="1" applyFill="1" applyBorder="1" applyAlignment="1">
      <alignment horizontal="left" vertical="center" wrapText="1"/>
    </xf>
    <xf numFmtId="9" fontId="168" fillId="49" borderId="98" xfId="19" applyNumberFormat="1" applyFont="1" applyFill="1" applyBorder="1" applyAlignment="1">
      <alignment horizontal="center" vertical="center"/>
    </xf>
    <xf numFmtId="9" fontId="91" fillId="49" borderId="15" xfId="19" applyNumberFormat="1" applyFont="1" applyFill="1" applyBorder="1" applyAlignment="1">
      <alignment horizontal="center" vertical="center" wrapText="1"/>
    </xf>
    <xf numFmtId="9" fontId="182" fillId="49" borderId="2" xfId="19" applyNumberFormat="1" applyFont="1" applyFill="1" applyAlignment="1">
      <alignment vertical="center" wrapText="1"/>
    </xf>
    <xf numFmtId="0" fontId="67" fillId="48" borderId="16" xfId="19" applyFont="1" applyFill="1" applyBorder="1" applyAlignment="1">
      <alignment horizontal="left" vertical="center" wrapText="1"/>
    </xf>
    <xf numFmtId="9" fontId="91" fillId="49" borderId="6" xfId="19" applyNumberFormat="1" applyFont="1" applyFill="1" applyBorder="1" applyAlignment="1">
      <alignment horizontal="center" vertical="center" wrapText="1"/>
    </xf>
    <xf numFmtId="0" fontId="91" fillId="49" borderId="12" xfId="19" applyFont="1" applyFill="1" applyBorder="1" applyAlignment="1">
      <alignment horizontal="left" vertical="center"/>
    </xf>
    <xf numFmtId="0" fontId="90" fillId="49" borderId="14" xfId="19" applyFont="1" applyFill="1" applyBorder="1" applyAlignment="1">
      <alignment horizontal="left" vertical="center" wrapText="1"/>
    </xf>
    <xf numFmtId="0" fontId="90" fillId="49" borderId="12" xfId="19" applyFont="1" applyFill="1" applyBorder="1" applyAlignment="1">
      <alignment horizontal="left" vertical="top" wrapText="1"/>
    </xf>
    <xf numFmtId="0" fontId="90" fillId="51" borderId="6" xfId="19" applyFont="1" applyFill="1" applyBorder="1" applyAlignment="1">
      <alignment vertical="center" wrapText="1"/>
    </xf>
    <xf numFmtId="3" fontId="90" fillId="51" borderId="6" xfId="19" applyNumberFormat="1" applyFont="1" applyFill="1" applyBorder="1" applyAlignment="1">
      <alignment horizontal="center" vertical="center"/>
    </xf>
    <xf numFmtId="0" fontId="90" fillId="51" borderId="12" xfId="19" applyFont="1" applyFill="1" applyBorder="1" applyAlignment="1">
      <alignment vertical="center" wrapText="1"/>
    </xf>
    <xf numFmtId="3" fontId="90" fillId="51" borderId="13" xfId="19" applyNumberFormat="1" applyFont="1" applyFill="1" applyBorder="1" applyAlignment="1">
      <alignment horizontal="center" vertical="center"/>
    </xf>
    <xf numFmtId="3" fontId="67" fillId="26" borderId="2" xfId="19" applyNumberFormat="1" applyFont="1"/>
    <xf numFmtId="3" fontId="90" fillId="48" borderId="13" xfId="19" applyNumberFormat="1" applyFont="1" applyFill="1" applyBorder="1" applyAlignment="1">
      <alignment horizontal="center" vertical="center"/>
    </xf>
    <xf numFmtId="3" fontId="67" fillId="26" borderId="2" xfId="19" applyNumberFormat="1" applyFont="1" applyAlignment="1">
      <alignment horizontal="center" vertical="center"/>
    </xf>
    <xf numFmtId="0" fontId="74" fillId="26" borderId="2" xfId="19" applyFont="1" applyAlignment="1">
      <alignment horizontal="left" wrapText="1"/>
    </xf>
    <xf numFmtId="3" fontId="74" fillId="26" borderId="2" xfId="19" applyNumberFormat="1" applyFont="1" applyAlignment="1">
      <alignment horizontal="left" wrapText="1"/>
    </xf>
    <xf numFmtId="3" fontId="74" fillId="26" borderId="2" xfId="19" applyNumberFormat="1" applyFont="1" applyAlignment="1">
      <alignment wrapText="1"/>
    </xf>
    <xf numFmtId="0" fontId="90" fillId="26" borderId="2" xfId="19" applyFont="1" applyAlignment="1">
      <alignment horizontal="left" vertical="center" wrapText="1" indent="1"/>
    </xf>
    <xf numFmtId="0" fontId="37" fillId="26" borderId="2" xfId="19" applyFont="1" applyAlignment="1">
      <alignment horizontal="center" vertical="center" wrapText="1"/>
    </xf>
    <xf numFmtId="0" fontId="37" fillId="26" borderId="2" xfId="19" applyFont="1"/>
    <xf numFmtId="0" fontId="18" fillId="26" borderId="2" xfId="19" applyFont="1"/>
    <xf numFmtId="0" fontId="90" fillId="26" borderId="2" xfId="20" applyFont="1" applyAlignment="1">
      <alignment horizontal="center"/>
    </xf>
    <xf numFmtId="0" fontId="12" fillId="26" borderId="2" xfId="20"/>
    <xf numFmtId="0" fontId="67" fillId="26" borderId="2" xfId="20" applyFont="1"/>
    <xf numFmtId="0" fontId="90" fillId="48" borderId="6" xfId="20" applyFont="1" applyFill="1" applyBorder="1" applyAlignment="1">
      <alignment horizontal="left" vertical="center" wrapText="1"/>
    </xf>
    <xf numFmtId="0" fontId="67" fillId="48" borderId="2" xfId="20" applyFont="1" applyFill="1"/>
    <xf numFmtId="0" fontId="90" fillId="49" borderId="6" xfId="20" applyFont="1" applyFill="1" applyBorder="1" applyAlignment="1">
      <alignment vertical="center" wrapText="1"/>
    </xf>
    <xf numFmtId="0" fontId="67" fillId="48" borderId="11" xfId="20" applyFont="1" applyFill="1" applyBorder="1" applyAlignment="1">
      <alignment horizontal="center" vertical="center" wrapText="1"/>
    </xf>
    <xf numFmtId="0" fontId="67" fillId="48" borderId="12" xfId="20" applyFont="1" applyFill="1" applyBorder="1" applyAlignment="1">
      <alignment horizontal="center" vertical="center" wrapText="1"/>
    </xf>
    <xf numFmtId="0" fontId="67" fillId="48" borderId="13" xfId="20" applyFont="1" applyFill="1" applyBorder="1" applyAlignment="1">
      <alignment horizontal="center" vertical="center" wrapText="1"/>
    </xf>
    <xf numFmtId="0" fontId="44" fillId="70" borderId="12" xfId="20" applyFont="1" applyFill="1" applyBorder="1" applyAlignment="1">
      <alignment horizontal="left" vertical="center" wrapText="1"/>
    </xf>
    <xf numFmtId="1" fontId="44" fillId="70" borderId="13" xfId="20" applyNumberFormat="1" applyFont="1" applyFill="1" applyBorder="1" applyAlignment="1">
      <alignment horizontal="center" vertical="center"/>
    </xf>
    <xf numFmtId="1" fontId="44" fillId="50" borderId="13" xfId="20" applyNumberFormat="1" applyFont="1" applyFill="1" applyBorder="1" applyAlignment="1">
      <alignment horizontal="center" vertical="center"/>
    </xf>
    <xf numFmtId="1" fontId="44" fillId="50" borderId="13" xfId="20" applyNumberFormat="1" applyFont="1" applyFill="1" applyBorder="1" applyAlignment="1">
      <alignment horizontal="center" vertical="center" wrapText="1"/>
    </xf>
    <xf numFmtId="0" fontId="61" fillId="70" borderId="12" xfId="20" applyFont="1" applyFill="1" applyBorder="1" applyAlignment="1">
      <alignment horizontal="left" vertical="center" wrapText="1"/>
    </xf>
    <xf numFmtId="1" fontId="61" fillId="50" borderId="13" xfId="20" applyNumberFormat="1" applyFont="1" applyFill="1" applyBorder="1" applyAlignment="1">
      <alignment horizontal="center" vertical="center" wrapText="1"/>
    </xf>
    <xf numFmtId="0" fontId="90" fillId="49" borderId="12" xfId="20" applyFont="1" applyFill="1" applyBorder="1" applyAlignment="1">
      <alignment vertical="center" wrapText="1"/>
    </xf>
    <xf numFmtId="0" fontId="67" fillId="50" borderId="12" xfId="20" applyFont="1" applyFill="1" applyBorder="1" applyAlignment="1">
      <alignment vertical="center" wrapText="1"/>
    </xf>
    <xf numFmtId="9" fontId="67" fillId="50" borderId="13" xfId="20" applyNumberFormat="1" applyFont="1" applyFill="1" applyBorder="1" applyAlignment="1">
      <alignment horizontal="center" vertical="center"/>
    </xf>
    <xf numFmtId="1" fontId="94" fillId="50" borderId="11" xfId="20" applyNumberFormat="1" applyFont="1" applyFill="1" applyBorder="1" applyAlignment="1">
      <alignment horizontal="center" vertical="center"/>
    </xf>
    <xf numFmtId="9" fontId="67" fillId="50" borderId="11" xfId="20" applyNumberFormat="1" applyFont="1" applyFill="1" applyBorder="1" applyAlignment="1">
      <alignment horizontal="center" vertical="center"/>
    </xf>
    <xf numFmtId="3" fontId="94" fillId="50" borderId="122" xfId="2" applyNumberFormat="1" applyFont="1" applyFill="1" applyBorder="1" applyAlignment="1">
      <alignment horizontal="center" vertical="center"/>
    </xf>
    <xf numFmtId="9" fontId="67" fillId="50" borderId="123" xfId="20" applyNumberFormat="1" applyFont="1" applyFill="1" applyBorder="1" applyAlignment="1">
      <alignment horizontal="center" vertical="center"/>
    </xf>
    <xf numFmtId="9" fontId="67" fillId="50" borderId="124" xfId="20" applyNumberFormat="1" applyFont="1" applyFill="1" applyBorder="1" applyAlignment="1">
      <alignment horizontal="center" vertical="center"/>
    </xf>
    <xf numFmtId="0" fontId="91" fillId="49" borderId="12" xfId="20" applyFont="1" applyFill="1" applyBorder="1" applyAlignment="1">
      <alignment horizontal="left" vertical="center" wrapText="1"/>
    </xf>
    <xf numFmtId="0" fontId="91" fillId="48" borderId="12" xfId="20" applyFont="1" applyFill="1" applyBorder="1" applyAlignment="1">
      <alignment horizontal="left" vertical="center" wrapText="1"/>
    </xf>
    <xf numFmtId="0" fontId="67" fillId="48" borderId="12" xfId="20" applyFont="1" applyFill="1" applyBorder="1" applyAlignment="1">
      <alignment horizontal="left" vertical="center" wrapText="1"/>
    </xf>
    <xf numFmtId="0" fontId="90" fillId="48" borderId="11" xfId="20" applyFont="1" applyFill="1" applyBorder="1" applyAlignment="1">
      <alignment horizontal="center" vertical="center" wrapText="1"/>
    </xf>
    <xf numFmtId="0" fontId="90" fillId="48" borderId="13" xfId="20" applyFont="1" applyFill="1" applyBorder="1" applyAlignment="1">
      <alignment horizontal="center" vertical="center" wrapText="1"/>
    </xf>
    <xf numFmtId="3" fontId="90" fillId="26" borderId="12" xfId="20" applyNumberFormat="1" applyFont="1" applyBorder="1" applyAlignment="1">
      <alignment horizontal="center" vertical="center" wrapText="1"/>
    </xf>
    <xf numFmtId="3" fontId="67" fillId="48" borderId="12" xfId="20" applyNumberFormat="1" applyFont="1" applyFill="1" applyBorder="1" applyAlignment="1">
      <alignment horizontal="center" vertical="center" wrapText="1"/>
    </xf>
    <xf numFmtId="167" fontId="67" fillId="48" borderId="13" xfId="20" applyNumberFormat="1" applyFont="1" applyFill="1" applyBorder="1" applyAlignment="1">
      <alignment horizontal="center" vertical="center"/>
    </xf>
    <xf numFmtId="0" fontId="67" fillId="26" borderId="12" xfId="20" applyFont="1" applyBorder="1" applyAlignment="1">
      <alignment horizontal="left" vertical="center" wrapText="1" indent="1"/>
    </xf>
    <xf numFmtId="3" fontId="44" fillId="26" borderId="13" xfId="20" applyNumberFormat="1" applyFont="1" applyBorder="1" applyAlignment="1">
      <alignment horizontal="center" vertical="center"/>
    </xf>
    <xf numFmtId="0" fontId="92" fillId="26" borderId="12" xfId="20" applyFont="1" applyBorder="1" applyAlignment="1">
      <alignment horizontal="left" vertical="center" wrapText="1" indent="1"/>
    </xf>
    <xf numFmtId="3" fontId="47" fillId="48" borderId="13" xfId="20" applyNumberFormat="1" applyFont="1" applyFill="1" applyBorder="1" applyAlignment="1">
      <alignment horizontal="center" vertical="center"/>
    </xf>
    <xf numFmtId="3" fontId="47" fillId="26" borderId="13" xfId="20" applyNumberFormat="1" applyFont="1" applyBorder="1" applyAlignment="1">
      <alignment horizontal="center" vertical="center"/>
    </xf>
    <xf numFmtId="3" fontId="44" fillId="48" borderId="13" xfId="20" applyNumberFormat="1" applyFont="1" applyFill="1" applyBorder="1" applyAlignment="1">
      <alignment horizontal="center" vertical="center"/>
    </xf>
    <xf numFmtId="3" fontId="67" fillId="26" borderId="13" xfId="20" applyNumberFormat="1" applyFont="1" applyBorder="1" applyAlignment="1">
      <alignment horizontal="center" vertical="center"/>
    </xf>
    <xf numFmtId="1" fontId="44" fillId="26" borderId="13" xfId="21" applyNumberFormat="1" applyFont="1" applyBorder="1" applyAlignment="1">
      <alignment horizontal="center" vertical="center"/>
    </xf>
    <xf numFmtId="0" fontId="93" fillId="26" borderId="22" xfId="20" applyFont="1" applyBorder="1" applyAlignment="1">
      <alignment horizontal="left" vertical="center" wrapText="1" indent="1"/>
    </xf>
    <xf numFmtId="3" fontId="92" fillId="26" borderId="13" xfId="20" applyNumberFormat="1" applyFont="1" applyBorder="1" applyAlignment="1">
      <alignment horizontal="center" vertical="center"/>
    </xf>
    <xf numFmtId="0" fontId="91" fillId="47" borderId="12" xfId="20" applyFont="1" applyFill="1" applyBorder="1" applyAlignment="1">
      <alignment vertical="center" wrapText="1"/>
    </xf>
    <xf numFmtId="3" fontId="90" fillId="47" borderId="13" xfId="20" applyNumberFormat="1" applyFont="1" applyFill="1" applyBorder="1" applyAlignment="1">
      <alignment horizontal="center" vertical="center"/>
    </xf>
    <xf numFmtId="0" fontId="45" fillId="49" borderId="12" xfId="20" applyFont="1" applyFill="1" applyBorder="1" applyAlignment="1">
      <alignment horizontal="left" vertical="center" wrapText="1"/>
    </xf>
    <xf numFmtId="9" fontId="45" fillId="49" borderId="6" xfId="20" applyNumberFormat="1" applyFont="1" applyFill="1" applyBorder="1" applyAlignment="1">
      <alignment horizontal="center" vertical="center" wrapText="1"/>
    </xf>
    <xf numFmtId="0" fontId="45" fillId="49" borderId="12" xfId="20" applyFont="1" applyFill="1" applyBorder="1" applyAlignment="1">
      <alignment horizontal="left" vertical="center"/>
    </xf>
    <xf numFmtId="0" fontId="44" fillId="48" borderId="12" xfId="20" applyFont="1" applyFill="1" applyBorder="1" applyAlignment="1">
      <alignment horizontal="left" vertical="center" wrapText="1"/>
    </xf>
    <xf numFmtId="0" fontId="44" fillId="48" borderId="12" xfId="20" applyFont="1" applyFill="1" applyBorder="1" applyAlignment="1">
      <alignment horizontal="center" vertical="center" wrapText="1"/>
    </xf>
    <xf numFmtId="0" fontId="43" fillId="48" borderId="13" xfId="20" applyFont="1" applyFill="1" applyBorder="1" applyAlignment="1">
      <alignment horizontal="center" vertical="center" wrapText="1"/>
    </xf>
    <xf numFmtId="3" fontId="44" fillId="48" borderId="12" xfId="20" applyNumberFormat="1" applyFont="1" applyFill="1" applyBorder="1" applyAlignment="1">
      <alignment horizontal="center" vertical="center" wrapText="1"/>
    </xf>
    <xf numFmtId="167" fontId="44" fillId="48" borderId="13" xfId="20" applyNumberFormat="1" applyFont="1" applyFill="1" applyBorder="1" applyAlignment="1">
      <alignment horizontal="center" vertical="center"/>
    </xf>
    <xf numFmtId="0" fontId="44" fillId="26" borderId="12" xfId="20" applyFont="1" applyBorder="1" applyAlignment="1">
      <alignment horizontal="left" vertical="center" wrapText="1" indent="1"/>
    </xf>
    <xf numFmtId="0" fontId="47" fillId="26" borderId="12" xfId="20" applyFont="1" applyBorder="1" applyAlignment="1">
      <alignment horizontal="left" vertical="center" wrapText="1" indent="1"/>
    </xf>
    <xf numFmtId="0" fontId="50" fillId="26" borderId="24" xfId="20" applyFont="1" applyBorder="1" applyAlignment="1">
      <alignment horizontal="left" vertical="center" wrapText="1" indent="1"/>
    </xf>
    <xf numFmtId="170" fontId="47" fillId="26" borderId="13" xfId="20" applyNumberFormat="1" applyFont="1" applyBorder="1" applyAlignment="1">
      <alignment horizontal="center" vertical="center"/>
    </xf>
    <xf numFmtId="0" fontId="44" fillId="49" borderId="7" xfId="20" applyFont="1" applyFill="1" applyBorder="1" applyAlignment="1">
      <alignment vertical="center" wrapText="1"/>
    </xf>
    <xf numFmtId="0" fontId="45" fillId="49" borderId="6" xfId="20" applyFont="1" applyFill="1" applyBorder="1" applyAlignment="1">
      <alignment vertical="center" wrapText="1"/>
    </xf>
    <xf numFmtId="0" fontId="44" fillId="26" borderId="12" xfId="20" applyFont="1" applyBorder="1" applyAlignment="1">
      <alignment horizontal="center" vertical="center" wrapText="1"/>
    </xf>
    <xf numFmtId="0" fontId="50" fillId="26" borderId="22" xfId="20" applyFont="1" applyBorder="1" applyAlignment="1">
      <alignment horizontal="left" vertical="center" wrapText="1" indent="1"/>
    </xf>
    <xf numFmtId="0" fontId="45" fillId="49" borderId="6" xfId="20" applyFont="1" applyFill="1" applyBorder="1" applyAlignment="1">
      <alignment horizontal="left" vertical="center" wrapText="1"/>
    </xf>
    <xf numFmtId="0" fontId="45" fillId="51" borderId="12" xfId="20" applyFont="1" applyFill="1" applyBorder="1" applyAlignment="1">
      <alignment vertical="center" wrapText="1"/>
    </xf>
    <xf numFmtId="3" fontId="43" fillId="51" borderId="13" xfId="20" applyNumberFormat="1" applyFont="1" applyFill="1" applyBorder="1" applyAlignment="1">
      <alignment horizontal="center" vertical="center"/>
    </xf>
    <xf numFmtId="0" fontId="43" fillId="49" borderId="12" xfId="20" applyFont="1" applyFill="1" applyBorder="1" applyAlignment="1">
      <alignment vertical="center" wrapText="1"/>
    </xf>
    <xf numFmtId="3" fontId="43" fillId="49" borderId="13" xfId="20" applyNumberFormat="1" applyFont="1" applyFill="1" applyBorder="1" applyAlignment="1">
      <alignment horizontal="center" vertical="center"/>
    </xf>
    <xf numFmtId="3" fontId="43" fillId="26" borderId="13" xfId="20" applyNumberFormat="1" applyFont="1" applyBorder="1" applyAlignment="1">
      <alignment horizontal="center" vertical="center"/>
    </xf>
    <xf numFmtId="0" fontId="45" fillId="47" borderId="12" xfId="20" applyFont="1" applyFill="1" applyBorder="1" applyAlignment="1">
      <alignment vertical="center" wrapText="1"/>
    </xf>
    <xf numFmtId="3" fontId="43" fillId="47" borderId="13" xfId="20" applyNumberFormat="1" applyFont="1" applyFill="1" applyBorder="1" applyAlignment="1">
      <alignment horizontal="center" vertical="center"/>
    </xf>
    <xf numFmtId="0" fontId="90" fillId="26" borderId="2" xfId="20" applyFont="1" applyAlignment="1">
      <alignment horizontal="left" vertical="center" wrapText="1" indent="1"/>
    </xf>
    <xf numFmtId="3" fontId="67" fillId="26" borderId="2" xfId="20" applyNumberFormat="1" applyFont="1" applyAlignment="1">
      <alignment horizontal="center" vertical="center"/>
    </xf>
    <xf numFmtId="0" fontId="45" fillId="52" borderId="12" xfId="1" applyFont="1" applyFill="1" applyBorder="1" applyAlignment="1">
      <alignment horizontal="left" vertical="center" wrapText="1"/>
    </xf>
    <xf numFmtId="0" fontId="52" fillId="52" borderId="12" xfId="1" applyFont="1" applyFill="1" applyBorder="1" applyAlignment="1">
      <alignment horizontal="left" vertical="center" wrapText="1"/>
    </xf>
    <xf numFmtId="0" fontId="45" fillId="52" borderId="6" xfId="1" applyFont="1" applyFill="1" applyBorder="1" applyAlignment="1">
      <alignment vertical="center" wrapText="1"/>
    </xf>
    <xf numFmtId="0" fontId="44" fillId="52" borderId="8" xfId="1" applyFont="1" applyFill="1" applyBorder="1" applyAlignment="1">
      <alignment vertical="center"/>
    </xf>
    <xf numFmtId="0" fontId="44" fillId="52" borderId="9" xfId="1" applyFont="1" applyFill="1" applyBorder="1" applyAlignment="1">
      <alignment vertical="center"/>
    </xf>
    <xf numFmtId="3" fontId="90" fillId="26" borderId="12" xfId="5" applyNumberFormat="1" applyFont="1" applyBorder="1" applyAlignment="1">
      <alignment horizontal="center" vertical="center" wrapText="1"/>
    </xf>
    <xf numFmtId="0" fontId="44" fillId="26" borderId="16" xfId="1" applyFont="1" applyBorder="1" applyAlignment="1">
      <alignment horizontal="left" vertical="center" wrapText="1" indent="1"/>
    </xf>
    <xf numFmtId="0" fontId="47" fillId="26" borderId="16" xfId="1" applyFont="1" applyBorder="1" applyAlignment="1">
      <alignment horizontal="left" vertical="center" wrapText="1" indent="1"/>
    </xf>
    <xf numFmtId="3" fontId="44" fillId="48" borderId="13" xfId="1" applyNumberFormat="1" applyFont="1" applyFill="1" applyBorder="1" applyAlignment="1">
      <alignment horizontal="center" vertical="center" wrapText="1"/>
    </xf>
    <xf numFmtId="167" fontId="44" fillId="26" borderId="13" xfId="1" applyNumberFormat="1" applyFont="1" applyBorder="1" applyAlignment="1">
      <alignment horizontal="center" vertical="center"/>
    </xf>
    <xf numFmtId="0" fontId="45" fillId="26" borderId="6" xfId="1" applyFont="1" applyBorder="1" applyAlignment="1">
      <alignment vertical="center" wrapText="1"/>
    </xf>
    <xf numFmtId="0" fontId="90" fillId="26" borderId="2" xfId="20" applyFont="1" applyAlignment="1">
      <alignment horizontal="center" wrapText="1"/>
    </xf>
    <xf numFmtId="0" fontId="67" fillId="26" borderId="2" xfId="20" applyFont="1" applyAlignment="1">
      <alignment wrapText="1"/>
    </xf>
    <xf numFmtId="0" fontId="67" fillId="48" borderId="2" xfId="20" applyFont="1" applyFill="1" applyAlignment="1">
      <alignment wrapText="1"/>
    </xf>
    <xf numFmtId="0" fontId="12" fillId="26" borderId="2" xfId="20" applyAlignment="1">
      <alignment wrapText="1"/>
    </xf>
    <xf numFmtId="3" fontId="44" fillId="26" borderId="12" xfId="20" applyNumberFormat="1" applyFont="1" applyBorder="1" applyAlignment="1">
      <alignment horizontal="center" vertical="center" wrapText="1"/>
    </xf>
    <xf numFmtId="170" fontId="44" fillId="26" borderId="12" xfId="20" applyNumberFormat="1" applyFont="1" applyBorder="1" applyAlignment="1">
      <alignment horizontal="center" vertical="center" wrapText="1"/>
    </xf>
    <xf numFmtId="170" fontId="44" fillId="26" borderId="13" xfId="20" applyNumberFormat="1" applyFont="1" applyBorder="1" applyAlignment="1">
      <alignment horizontal="center" vertical="center"/>
    </xf>
    <xf numFmtId="0" fontId="0" fillId="26" borderId="2" xfId="20" applyFont="1" applyAlignment="1">
      <alignment wrapText="1"/>
    </xf>
    <xf numFmtId="3" fontId="68" fillId="52" borderId="12" xfId="5" applyNumberFormat="1" applyFont="1" applyFill="1" applyBorder="1" applyAlignment="1">
      <alignment horizontal="center" vertical="center" wrapText="1"/>
    </xf>
    <xf numFmtId="3" fontId="68" fillId="52" borderId="13" xfId="5" applyNumberFormat="1" applyFont="1" applyFill="1" applyBorder="1" applyAlignment="1">
      <alignment horizontal="center" vertical="center"/>
    </xf>
    <xf numFmtId="0" fontId="14" fillId="26" borderId="2" xfId="5" applyFont="1" applyAlignment="1">
      <alignment horizontal="center" vertical="center" wrapText="1"/>
    </xf>
    <xf numFmtId="0" fontId="12" fillId="26" borderId="2" xfId="5" applyAlignment="1">
      <alignment horizontal="center" vertical="center" wrapText="1"/>
    </xf>
    <xf numFmtId="0" fontId="12" fillId="26" borderId="60" xfId="5" applyBorder="1" applyAlignment="1">
      <alignment horizontal="center" vertical="center" wrapText="1"/>
    </xf>
    <xf numFmtId="0" fontId="12" fillId="48" borderId="2" xfId="5" applyFill="1" applyAlignment="1">
      <alignment horizontal="center" vertical="center" wrapText="1"/>
    </xf>
    <xf numFmtId="3" fontId="136" fillId="26" borderId="12" xfId="5" applyNumberFormat="1" applyFont="1" applyBorder="1" applyAlignment="1">
      <alignment horizontal="center" vertical="center" wrapText="1"/>
    </xf>
    <xf numFmtId="3" fontId="90" fillId="26" borderId="12" xfId="9" applyNumberFormat="1" applyFont="1" applyBorder="1" applyAlignment="1">
      <alignment horizontal="center" vertical="center" wrapText="1"/>
    </xf>
    <xf numFmtId="0" fontId="43" fillId="26" borderId="13" xfId="9" applyFont="1" applyBorder="1" applyAlignment="1">
      <alignment horizontal="center" vertical="center" wrapText="1"/>
    </xf>
    <xf numFmtId="3" fontId="43" fillId="26" borderId="12" xfId="9" applyNumberFormat="1" applyFont="1" applyBorder="1" applyAlignment="1">
      <alignment horizontal="center" vertical="center" wrapText="1"/>
    </xf>
    <xf numFmtId="3" fontId="78" fillId="26" borderId="12" xfId="5" applyNumberFormat="1" applyFont="1" applyBorder="1" applyAlignment="1">
      <alignment horizontal="center" vertical="center" wrapText="1"/>
    </xf>
    <xf numFmtId="0" fontId="154" fillId="26" borderId="12" xfId="11" applyFont="1" applyBorder="1" applyAlignment="1">
      <alignment horizontal="left" vertical="center" wrapText="1"/>
    </xf>
    <xf numFmtId="9" fontId="154" fillId="26" borderId="6" xfId="11" applyNumberFormat="1" applyFont="1" applyBorder="1" applyAlignment="1">
      <alignment horizontal="center" vertical="center" wrapText="1"/>
    </xf>
    <xf numFmtId="3" fontId="155" fillId="26" borderId="69" xfId="11" applyNumberFormat="1" applyFont="1" applyBorder="1" applyAlignment="1">
      <alignment horizontal="center"/>
    </xf>
    <xf numFmtId="0" fontId="75" fillId="26" borderId="12" xfId="10" applyFont="1" applyBorder="1" applyAlignment="1">
      <alignment horizontal="left" vertical="center" wrapText="1"/>
    </xf>
    <xf numFmtId="9" fontId="75" fillId="26" borderId="6" xfId="10" applyNumberFormat="1" applyFont="1" applyBorder="1" applyAlignment="1">
      <alignment horizontal="center" vertical="center" wrapText="1"/>
    </xf>
    <xf numFmtId="3" fontId="76" fillId="26" borderId="12" xfId="10" applyNumberFormat="1" applyFont="1" applyBorder="1" applyAlignment="1">
      <alignment horizontal="center" vertical="center" wrapText="1"/>
    </xf>
    <xf numFmtId="3" fontId="82" fillId="26" borderId="13" xfId="10" applyNumberFormat="1" applyFont="1" applyBorder="1" applyAlignment="1">
      <alignment horizontal="center" vertical="center"/>
    </xf>
    <xf numFmtId="3" fontId="75" fillId="26" borderId="13" xfId="10" applyNumberFormat="1" applyFont="1" applyBorder="1" applyAlignment="1">
      <alignment horizontal="center" vertical="center"/>
    </xf>
    <xf numFmtId="3" fontId="76" fillId="26" borderId="13" xfId="10" applyNumberFormat="1" applyFont="1" applyBorder="1" applyAlignment="1">
      <alignment horizontal="center" vertical="center"/>
    </xf>
    <xf numFmtId="9" fontId="79" fillId="26" borderId="6" xfId="5" applyNumberFormat="1" applyFont="1" applyBorder="1" applyAlignment="1">
      <alignment horizontal="center" vertical="center" wrapText="1"/>
    </xf>
    <xf numFmtId="0" fontId="78" fillId="26" borderId="11" xfId="5" applyFont="1" applyBorder="1" applyAlignment="1">
      <alignment horizontal="center" vertical="center" wrapText="1"/>
    </xf>
    <xf numFmtId="0" fontId="78" fillId="26" borderId="13" xfId="5" applyFont="1" applyBorder="1" applyAlignment="1">
      <alignment horizontal="center" vertical="center" wrapText="1"/>
    </xf>
    <xf numFmtId="0" fontId="66" fillId="26" borderId="12" xfId="5" applyFont="1" applyBorder="1" applyAlignment="1">
      <alignment horizontal="left" vertical="center" wrapText="1"/>
    </xf>
    <xf numFmtId="0" fontId="77" fillId="26" borderId="7" xfId="5" applyFont="1" applyBorder="1" applyAlignment="1">
      <alignment vertical="center"/>
    </xf>
    <xf numFmtId="3" fontId="73" fillId="26" borderId="14" xfId="5" applyNumberFormat="1" applyFont="1" applyBorder="1" applyAlignment="1">
      <alignment horizontal="center" vertical="center"/>
    </xf>
    <xf numFmtId="3" fontId="67" fillId="52" borderId="12" xfId="7" applyNumberFormat="1" applyFont="1" applyFill="1" applyBorder="1" applyAlignment="1">
      <alignment horizontal="center" vertical="center" wrapText="1"/>
    </xf>
    <xf numFmtId="3" fontId="92" fillId="52" borderId="13" xfId="7" applyNumberFormat="1" applyFont="1" applyFill="1" applyBorder="1" applyAlignment="1">
      <alignment horizontal="center" vertical="center"/>
    </xf>
    <xf numFmtId="3" fontId="67" fillId="52" borderId="13" xfId="7" applyNumberFormat="1" applyFont="1" applyFill="1" applyBorder="1" applyAlignment="1">
      <alignment horizontal="center" vertical="center"/>
    </xf>
    <xf numFmtId="3" fontId="21" fillId="48" borderId="13" xfId="1" applyNumberFormat="1" applyFont="1" applyFill="1" applyBorder="1" applyAlignment="1">
      <alignment horizontal="center" vertical="center"/>
    </xf>
    <xf numFmtId="0" fontId="50" fillId="48" borderId="22" xfId="1" applyFont="1" applyFill="1" applyBorder="1" applyAlignment="1">
      <alignment horizontal="left" vertical="center" wrapText="1" indent="1"/>
    </xf>
    <xf numFmtId="3" fontId="47" fillId="48" borderId="2" xfId="1" applyNumberFormat="1" applyFont="1" applyFill="1" applyAlignment="1">
      <alignment horizontal="center" vertical="center"/>
    </xf>
    <xf numFmtId="3" fontId="47" fillId="48" borderId="15" xfId="1" applyNumberFormat="1" applyFont="1" applyFill="1" applyBorder="1" applyAlignment="1">
      <alignment horizontal="center" vertical="center"/>
    </xf>
    <xf numFmtId="0" fontId="45" fillId="48" borderId="12" xfId="1" applyFont="1" applyFill="1" applyBorder="1" applyAlignment="1">
      <alignment horizontal="left" vertical="center" wrapText="1"/>
    </xf>
    <xf numFmtId="0" fontId="72" fillId="48" borderId="14" xfId="6" applyFont="1" applyFill="1" applyBorder="1" applyAlignment="1">
      <alignment horizontal="left" vertical="center" wrapText="1"/>
    </xf>
    <xf numFmtId="0" fontId="45" fillId="48" borderId="6" xfId="1" applyFont="1" applyFill="1" applyBorder="1" applyAlignment="1">
      <alignment vertical="center" wrapText="1"/>
    </xf>
    <xf numFmtId="3" fontId="188" fillId="48" borderId="13" xfId="19" applyNumberFormat="1" applyFont="1" applyFill="1" applyBorder="1" applyAlignment="1">
      <alignment horizontal="center" vertical="center"/>
    </xf>
    <xf numFmtId="3" fontId="92" fillId="48" borderId="11" xfId="19" applyNumberFormat="1" applyFont="1" applyFill="1" applyBorder="1" applyAlignment="1">
      <alignment horizontal="center" vertical="center"/>
    </xf>
    <xf numFmtId="167" fontId="92" fillId="48" borderId="13" xfId="19" applyNumberFormat="1" applyFont="1" applyFill="1" applyBorder="1" applyAlignment="1">
      <alignment horizontal="center" vertical="center"/>
    </xf>
    <xf numFmtId="0" fontId="41" fillId="26" borderId="2" xfId="22" applyFont="1"/>
    <xf numFmtId="0" fontId="12" fillId="26" borderId="2" xfId="22"/>
    <xf numFmtId="0" fontId="40" fillId="26" borderId="2" xfId="22" applyFont="1" applyAlignment="1">
      <alignment horizontal="center"/>
    </xf>
    <xf numFmtId="0" fontId="43" fillId="48" borderId="6" xfId="22" applyFont="1" applyFill="1" applyBorder="1" applyAlignment="1">
      <alignment horizontal="left" vertical="center" wrapText="1"/>
    </xf>
    <xf numFmtId="0" fontId="43" fillId="49" borderId="6" xfId="22" applyFont="1" applyFill="1" applyBorder="1" applyAlignment="1">
      <alignment vertical="center" wrapText="1"/>
    </xf>
    <xf numFmtId="0" fontId="44" fillId="48" borderId="11" xfId="22" applyFont="1" applyFill="1" applyBorder="1" applyAlignment="1">
      <alignment horizontal="center" vertical="center" wrapText="1"/>
    </xf>
    <xf numFmtId="0" fontId="44" fillId="48" borderId="13" xfId="22" applyFont="1" applyFill="1" applyBorder="1" applyAlignment="1">
      <alignment horizontal="center" vertical="center" wrapText="1"/>
    </xf>
    <xf numFmtId="0" fontId="44" fillId="48" borderId="12" xfId="22" applyFont="1" applyFill="1" applyBorder="1" applyAlignment="1">
      <alignment horizontal="left" vertical="center" wrapText="1"/>
    </xf>
    <xf numFmtId="9" fontId="44" fillId="50" borderId="13" xfId="22" applyNumberFormat="1" applyFont="1" applyFill="1" applyBorder="1" applyAlignment="1">
      <alignment horizontal="center" vertical="center"/>
    </xf>
    <xf numFmtId="0" fontId="43" fillId="49" borderId="12" xfId="22" applyFont="1" applyFill="1" applyBorder="1" applyAlignment="1">
      <alignment vertical="center" wrapText="1"/>
    </xf>
    <xf numFmtId="9" fontId="190" fillId="48" borderId="13" xfId="22" applyNumberFormat="1" applyFont="1" applyFill="1" applyBorder="1" applyAlignment="1">
      <alignment horizontal="center" vertical="center"/>
    </xf>
    <xf numFmtId="0" fontId="45" fillId="49" borderId="12" xfId="22" applyFont="1" applyFill="1" applyBorder="1" applyAlignment="1">
      <alignment horizontal="left" vertical="center" wrapText="1"/>
    </xf>
    <xf numFmtId="0" fontId="43" fillId="48" borderId="11" xfId="22" applyFont="1" applyFill="1" applyBorder="1" applyAlignment="1">
      <alignment horizontal="center" vertical="center" wrapText="1"/>
    </xf>
    <xf numFmtId="0" fontId="43" fillId="48" borderId="13" xfId="22" applyFont="1" applyFill="1" applyBorder="1" applyAlignment="1">
      <alignment horizontal="center" vertical="center" wrapText="1"/>
    </xf>
    <xf numFmtId="3" fontId="44" fillId="48" borderId="12" xfId="22" applyNumberFormat="1" applyFont="1" applyFill="1" applyBorder="1" applyAlignment="1">
      <alignment horizontal="center" vertical="center" wrapText="1"/>
    </xf>
    <xf numFmtId="167" fontId="44" fillId="48" borderId="13" xfId="22" applyNumberFormat="1" applyFont="1" applyFill="1" applyBorder="1" applyAlignment="1">
      <alignment horizontal="center" vertical="center"/>
    </xf>
    <xf numFmtId="0" fontId="44" fillId="26" borderId="12" xfId="22" applyFont="1" applyBorder="1" applyAlignment="1">
      <alignment horizontal="left" vertical="center" wrapText="1" indent="1"/>
    </xf>
    <xf numFmtId="3" fontId="44" fillId="26" borderId="13" xfId="22" applyNumberFormat="1" applyFont="1" applyBorder="1" applyAlignment="1">
      <alignment horizontal="center" vertical="center"/>
    </xf>
    <xf numFmtId="0" fontId="47" fillId="26" borderId="12" xfId="22" applyFont="1" applyBorder="1" applyAlignment="1">
      <alignment horizontal="left" vertical="center" wrapText="1" indent="1"/>
    </xf>
    <xf numFmtId="3" fontId="47" fillId="48" borderId="13" xfId="22" applyNumberFormat="1" applyFont="1" applyFill="1" applyBorder="1" applyAlignment="1">
      <alignment horizontal="center" vertical="center"/>
    </xf>
    <xf numFmtId="3" fontId="47" fillId="26" borderId="13" xfId="22" applyNumberFormat="1" applyFont="1" applyBorder="1" applyAlignment="1">
      <alignment horizontal="center" vertical="center"/>
    </xf>
    <xf numFmtId="3" fontId="44" fillId="48" borderId="13" xfId="22" applyNumberFormat="1" applyFont="1" applyFill="1" applyBorder="1" applyAlignment="1">
      <alignment horizontal="center" vertical="center"/>
    </xf>
    <xf numFmtId="0" fontId="41" fillId="48" borderId="2" xfId="22" applyFont="1" applyFill="1"/>
    <xf numFmtId="0" fontId="191" fillId="26" borderId="2" xfId="22" applyFont="1"/>
    <xf numFmtId="0" fontId="50" fillId="26" borderId="22" xfId="22" applyFont="1" applyBorder="1" applyAlignment="1">
      <alignment horizontal="left" vertical="center" wrapText="1" indent="1"/>
    </xf>
    <xf numFmtId="0" fontId="45" fillId="47" borderId="12" xfId="22" applyFont="1" applyFill="1" applyBorder="1" applyAlignment="1">
      <alignment vertical="center" wrapText="1"/>
    </xf>
    <xf numFmtId="3" fontId="43" fillId="47" borderId="13" xfId="22" applyNumberFormat="1" applyFont="1" applyFill="1" applyBorder="1" applyAlignment="1">
      <alignment horizontal="center" vertical="center"/>
    </xf>
    <xf numFmtId="0" fontId="44" fillId="49" borderId="12" xfId="22" applyFont="1" applyFill="1" applyBorder="1" applyAlignment="1">
      <alignment vertical="center" wrapText="1"/>
    </xf>
    <xf numFmtId="167" fontId="47" fillId="26" borderId="13" xfId="22" applyNumberFormat="1" applyFont="1" applyBorder="1" applyAlignment="1">
      <alignment horizontal="center" vertical="center"/>
    </xf>
    <xf numFmtId="0" fontId="45" fillId="26" borderId="22" xfId="22" applyFont="1" applyBorder="1" applyAlignment="1">
      <alignment horizontal="left" vertical="center" wrapText="1" indent="1"/>
    </xf>
    <xf numFmtId="3" fontId="44" fillId="26" borderId="12" xfId="22" applyNumberFormat="1" applyFont="1" applyBorder="1" applyAlignment="1">
      <alignment horizontal="center" vertical="center" wrapText="1"/>
    </xf>
    <xf numFmtId="9" fontId="45" fillId="49" borderId="6" xfId="22" applyNumberFormat="1" applyFont="1" applyFill="1" applyBorder="1" applyAlignment="1">
      <alignment horizontal="center" vertical="center" wrapText="1"/>
    </xf>
    <xf numFmtId="0" fontId="45" fillId="49" borderId="12" xfId="22" applyFont="1" applyFill="1" applyBorder="1" applyAlignment="1">
      <alignment horizontal="left" vertical="center"/>
    </xf>
    <xf numFmtId="0" fontId="50" fillId="26" borderId="24" xfId="22" applyFont="1" applyBorder="1" applyAlignment="1">
      <alignment horizontal="left" vertical="center" wrapText="1" indent="1"/>
    </xf>
    <xf numFmtId="3" fontId="43" fillId="49" borderId="13" xfId="22" applyNumberFormat="1" applyFont="1" applyFill="1" applyBorder="1" applyAlignment="1">
      <alignment horizontal="center" vertical="center"/>
    </xf>
    <xf numFmtId="3" fontId="43" fillId="26" borderId="13" xfId="22" applyNumberFormat="1" applyFont="1" applyBorder="1" applyAlignment="1">
      <alignment horizontal="center" vertical="center"/>
    </xf>
    <xf numFmtId="0" fontId="43" fillId="26" borderId="2" xfId="22" applyFont="1" applyAlignment="1">
      <alignment horizontal="left" vertical="center" wrapText="1" indent="1"/>
    </xf>
    <xf numFmtId="3" fontId="44" fillId="26" borderId="2" xfId="22" applyNumberFormat="1" applyFont="1" applyAlignment="1">
      <alignment horizontal="center" vertical="center"/>
    </xf>
    <xf numFmtId="0" fontId="192" fillId="26" borderId="2" xfId="22" applyFont="1"/>
    <xf numFmtId="0" fontId="61" fillId="48" borderId="11" xfId="22" applyFont="1" applyFill="1" applyBorder="1" applyAlignment="1">
      <alignment horizontal="center" vertical="center" wrapText="1"/>
    </xf>
    <xf numFmtId="0" fontId="61" fillId="48" borderId="13" xfId="22" applyFont="1" applyFill="1" applyBorder="1" applyAlignment="1">
      <alignment horizontal="center" vertical="center" wrapText="1"/>
    </xf>
    <xf numFmtId="9" fontId="61" fillId="50" borderId="13" xfId="22" applyNumberFormat="1" applyFont="1" applyFill="1" applyBorder="1" applyAlignment="1">
      <alignment horizontal="center" vertical="center"/>
    </xf>
    <xf numFmtId="0" fontId="52" fillId="48" borderId="11" xfId="22" applyFont="1" applyFill="1" applyBorder="1" applyAlignment="1">
      <alignment horizontal="center" vertical="center" wrapText="1"/>
    </xf>
    <xf numFmtId="0" fontId="52" fillId="48" borderId="13" xfId="22" applyFont="1" applyFill="1" applyBorder="1" applyAlignment="1">
      <alignment horizontal="center" vertical="center" wrapText="1"/>
    </xf>
    <xf numFmtId="3" fontId="61" fillId="48" borderId="12" xfId="22" applyNumberFormat="1" applyFont="1" applyFill="1" applyBorder="1" applyAlignment="1">
      <alignment horizontal="center" vertical="center" wrapText="1"/>
    </xf>
    <xf numFmtId="0" fontId="61" fillId="48" borderId="12" xfId="22" applyFont="1" applyFill="1" applyBorder="1" applyAlignment="1">
      <alignment horizontal="center" vertical="center" wrapText="1"/>
    </xf>
    <xf numFmtId="3" fontId="61" fillId="26" borderId="13" xfId="22" applyNumberFormat="1" applyFont="1" applyBorder="1" applyAlignment="1">
      <alignment horizontal="center" vertical="center"/>
    </xf>
    <xf numFmtId="3" fontId="193" fillId="48" borderId="13" xfId="22" applyNumberFormat="1" applyFont="1" applyFill="1" applyBorder="1" applyAlignment="1">
      <alignment horizontal="center" vertical="center"/>
    </xf>
    <xf numFmtId="3" fontId="193" fillId="26" borderId="13" xfId="22" applyNumberFormat="1" applyFont="1" applyBorder="1" applyAlignment="1">
      <alignment horizontal="center" vertical="center"/>
    </xf>
    <xf numFmtId="3" fontId="52" fillId="47" borderId="13" xfId="22" applyNumberFormat="1" applyFont="1" applyFill="1" applyBorder="1" applyAlignment="1">
      <alignment horizontal="center" vertical="center"/>
    </xf>
    <xf numFmtId="0" fontId="61" fillId="48" borderId="12" xfId="22" applyFont="1" applyFill="1" applyBorder="1" applyAlignment="1">
      <alignment horizontal="left" vertical="center" wrapText="1"/>
    </xf>
    <xf numFmtId="3" fontId="61" fillId="26" borderId="12" xfId="22" applyNumberFormat="1" applyFont="1" applyBorder="1" applyAlignment="1">
      <alignment horizontal="center" vertical="center" wrapText="1"/>
    </xf>
    <xf numFmtId="0" fontId="52" fillId="49" borderId="12" xfId="22" applyFont="1" applyFill="1" applyBorder="1" applyAlignment="1">
      <alignment horizontal="left" vertical="center" wrapText="1"/>
    </xf>
    <xf numFmtId="3" fontId="52" fillId="49" borderId="13" xfId="22" applyNumberFormat="1" applyFont="1" applyFill="1" applyBorder="1" applyAlignment="1">
      <alignment horizontal="center" vertical="center"/>
    </xf>
    <xf numFmtId="3" fontId="52" fillId="26" borderId="13" xfId="22" applyNumberFormat="1" applyFont="1" applyBorder="1" applyAlignment="1">
      <alignment horizontal="center" vertical="center"/>
    </xf>
    <xf numFmtId="3" fontId="61" fillId="26" borderId="2" xfId="22" applyNumberFormat="1" applyFont="1" applyAlignment="1">
      <alignment horizontal="center" vertical="center"/>
    </xf>
    <xf numFmtId="0" fontId="99" fillId="26" borderId="2" xfId="22" applyFont="1"/>
    <xf numFmtId="0" fontId="194" fillId="26" borderId="2" xfId="1" applyFont="1"/>
    <xf numFmtId="0" fontId="195" fillId="26" borderId="2" xfId="1" applyFont="1"/>
    <xf numFmtId="0" fontId="191" fillId="26" borderId="2" xfId="1" applyFont="1"/>
    <xf numFmtId="0" fontId="3" fillId="41" borderId="3" xfId="13" applyFont="1" applyFill="1" applyBorder="1" applyAlignment="1">
      <alignment horizontal="center" vertical="center" wrapText="1"/>
    </xf>
    <xf numFmtId="0" fontId="3" fillId="41" borderId="3" xfId="13" applyFont="1" applyFill="1" applyBorder="1" applyAlignment="1" applyProtection="1">
      <alignment horizontal="center" vertical="center" wrapText="1"/>
      <protection locked="0"/>
    </xf>
    <xf numFmtId="0" fontId="1" fillId="45" borderId="2" xfId="13" applyFont="1" applyFill="1" applyAlignment="1">
      <alignment horizontal="center" vertical="center" wrapText="1"/>
    </xf>
    <xf numFmtId="0" fontId="1" fillId="45" borderId="2" xfId="13" applyFont="1" applyFill="1" applyAlignment="1" applyProtection="1">
      <alignment horizontal="center" vertical="center" wrapText="1"/>
      <protection locked="0"/>
    </xf>
    <xf numFmtId="0" fontId="2" fillId="6" borderId="2" xfId="13" applyFont="1" applyFill="1" applyAlignment="1">
      <alignment horizontal="center" vertical="center" wrapText="1"/>
    </xf>
    <xf numFmtId="0" fontId="2" fillId="6" borderId="2" xfId="13" applyFont="1" applyFill="1" applyAlignment="1" applyProtection="1">
      <alignment horizontal="center" vertical="center" wrapText="1"/>
      <protection locked="0"/>
    </xf>
    <xf numFmtId="0" fontId="4" fillId="26" borderId="3" xfId="13" applyFont="1" applyBorder="1" applyAlignment="1">
      <alignment horizontal="center" vertical="center" wrapText="1"/>
    </xf>
    <xf numFmtId="0" fontId="4" fillId="26" borderId="3" xfId="13" applyFont="1" applyBorder="1" applyAlignment="1" applyProtection="1">
      <alignment horizontal="center" vertical="center" wrapText="1"/>
      <protection locked="0"/>
    </xf>
    <xf numFmtId="0" fontId="5" fillId="45" borderId="3" xfId="13" applyFont="1" applyFill="1" applyBorder="1" applyAlignment="1">
      <alignment horizontal="center" vertical="center" wrapText="1"/>
    </xf>
    <xf numFmtId="0" fontId="5" fillId="45" borderId="3" xfId="13" applyFont="1" applyFill="1" applyBorder="1" applyAlignment="1" applyProtection="1">
      <alignment horizontal="center" vertical="center" wrapText="1"/>
      <protection locked="0"/>
    </xf>
    <xf numFmtId="0" fontId="3" fillId="45" borderId="3" xfId="13" applyFont="1" applyFill="1" applyBorder="1" applyAlignment="1">
      <alignment horizontal="center" vertical="center" wrapText="1"/>
    </xf>
    <xf numFmtId="0" fontId="3" fillId="45" borderId="3" xfId="13" applyFont="1" applyFill="1" applyBorder="1" applyAlignment="1" applyProtection="1">
      <alignment horizontal="center" vertical="center" wrapText="1"/>
      <protection locked="0"/>
    </xf>
    <xf numFmtId="0" fontId="4" fillId="26" borderId="3" xfId="13" applyFont="1" applyBorder="1" applyAlignment="1">
      <alignment horizontal="left" vertical="center" wrapText="1"/>
    </xf>
    <xf numFmtId="0" fontId="4" fillId="26" borderId="3" xfId="13" applyFont="1" applyBorder="1" applyAlignment="1" applyProtection="1">
      <alignment horizontal="left" vertical="center" wrapText="1"/>
      <protection locked="0"/>
    </xf>
    <xf numFmtId="0" fontId="4" fillId="41" borderId="3" xfId="13" applyFont="1" applyFill="1" applyBorder="1" applyAlignment="1">
      <alignment horizontal="left" vertical="center" wrapText="1"/>
    </xf>
    <xf numFmtId="0" fontId="4" fillId="41" borderId="3" xfId="13" applyFont="1" applyFill="1" applyBorder="1" applyAlignment="1" applyProtection="1">
      <alignment horizontal="left" vertical="center" wrapText="1"/>
      <protection locked="0"/>
    </xf>
    <xf numFmtId="0" fontId="7" fillId="41" borderId="3" xfId="13" applyFont="1" applyFill="1" applyBorder="1" applyAlignment="1">
      <alignment horizontal="left" vertical="center" wrapText="1"/>
    </xf>
    <xf numFmtId="0" fontId="7" fillId="41" borderId="3" xfId="13" applyFont="1" applyFill="1" applyBorder="1" applyAlignment="1" applyProtection="1">
      <alignment horizontal="left" vertical="center" wrapText="1"/>
      <protection locked="0"/>
    </xf>
    <xf numFmtId="0" fontId="7" fillId="26" borderId="3" xfId="13" applyFont="1" applyBorder="1" applyAlignment="1">
      <alignment horizontal="left" vertical="center" wrapText="1"/>
    </xf>
    <xf numFmtId="0" fontId="7" fillId="26" borderId="3" xfId="13" applyFont="1" applyBorder="1" applyAlignment="1" applyProtection="1">
      <alignment horizontal="left" vertical="center" wrapText="1"/>
      <protection locked="0"/>
    </xf>
    <xf numFmtId="0" fontId="8" fillId="45" borderId="3" xfId="13" applyFont="1" applyFill="1" applyBorder="1" applyAlignment="1">
      <alignment horizontal="center" vertical="center" wrapText="1"/>
    </xf>
    <xf numFmtId="0" fontId="8" fillId="45" borderId="3" xfId="13" applyFont="1" applyFill="1" applyBorder="1" applyAlignment="1" applyProtection="1">
      <alignment horizontal="center" vertical="center" wrapText="1"/>
      <protection locked="0"/>
    </xf>
    <xf numFmtId="0" fontId="4" fillId="26" borderId="3" xfId="12" applyFont="1" applyBorder="1" applyAlignment="1">
      <alignment horizontal="center" vertical="center" wrapText="1"/>
    </xf>
    <xf numFmtId="0" fontId="4" fillId="26" borderId="3" xfId="12" applyFont="1" applyBorder="1" applyAlignment="1" applyProtection="1">
      <alignment horizontal="center" vertical="center" wrapText="1"/>
      <protection locked="0"/>
    </xf>
    <xf numFmtId="0" fontId="1" fillId="45" borderId="2" xfId="12" applyFont="1" applyFill="1" applyAlignment="1">
      <alignment horizontal="center" vertical="center" wrapText="1"/>
    </xf>
    <xf numFmtId="0" fontId="1" fillId="45" borderId="2" xfId="12" applyFont="1" applyFill="1" applyAlignment="1" applyProtection="1">
      <alignment horizontal="center" vertical="center" wrapText="1"/>
      <protection locked="0"/>
    </xf>
    <xf numFmtId="0" fontId="2" fillId="6" borderId="2" xfId="12" applyFont="1" applyFill="1" applyAlignment="1">
      <alignment horizontal="center" vertical="center" wrapText="1"/>
    </xf>
    <xf numFmtId="0" fontId="2" fillId="6" borderId="2" xfId="12" applyFont="1" applyFill="1" applyAlignment="1" applyProtection="1">
      <alignment horizontal="center" vertical="center" wrapText="1"/>
      <protection locked="0"/>
    </xf>
    <xf numFmtId="0" fontId="7" fillId="41" borderId="3" xfId="12" applyFont="1" applyFill="1" applyBorder="1" applyAlignment="1">
      <alignment horizontal="left" vertical="center" wrapText="1"/>
    </xf>
    <xf numFmtId="0" fontId="7" fillId="41" borderId="3" xfId="12" applyFont="1" applyFill="1" applyBorder="1" applyAlignment="1" applyProtection="1">
      <alignment horizontal="left" vertical="center" wrapText="1"/>
      <protection locked="0"/>
    </xf>
    <xf numFmtId="0" fontId="5" fillId="45" borderId="3" xfId="12" applyFont="1" applyFill="1" applyBorder="1" applyAlignment="1">
      <alignment horizontal="center" vertical="center" wrapText="1"/>
    </xf>
    <xf numFmtId="0" fontId="5" fillId="45" borderId="3" xfId="12" applyFont="1" applyFill="1" applyBorder="1" applyAlignment="1" applyProtection="1">
      <alignment horizontal="center" vertical="center" wrapText="1"/>
      <protection locked="0"/>
    </xf>
    <xf numFmtId="0" fontId="3" fillId="45" borderId="3" xfId="12" applyFont="1" applyFill="1" applyBorder="1" applyAlignment="1">
      <alignment horizontal="center" vertical="center" wrapText="1"/>
    </xf>
    <xf numFmtId="0" fontId="3" fillId="45" borderId="3" xfId="12" applyFont="1" applyFill="1" applyBorder="1" applyAlignment="1" applyProtection="1">
      <alignment horizontal="center" vertical="center" wrapText="1"/>
      <protection locked="0"/>
    </xf>
    <xf numFmtId="0" fontId="4" fillId="26" borderId="3" xfId="12" applyFont="1" applyBorder="1" applyAlignment="1">
      <alignment horizontal="left" vertical="center" wrapText="1"/>
    </xf>
    <xf numFmtId="0" fontId="4" fillId="26" borderId="3" xfId="12" applyFont="1" applyBorder="1" applyAlignment="1" applyProtection="1">
      <alignment horizontal="left" vertical="center" wrapText="1"/>
      <protection locked="0"/>
    </xf>
    <xf numFmtId="0" fontId="4" fillId="41" borderId="3" xfId="12" applyFont="1" applyFill="1" applyBorder="1" applyAlignment="1">
      <alignment horizontal="left" vertical="center" wrapText="1"/>
    </xf>
    <xf numFmtId="0" fontId="4" fillId="41" borderId="3" xfId="12" applyFont="1" applyFill="1" applyBorder="1" applyAlignment="1" applyProtection="1">
      <alignment horizontal="left" vertical="center" wrapText="1"/>
      <protection locked="0"/>
    </xf>
    <xf numFmtId="0" fontId="3" fillId="41" borderId="3" xfId="12" applyFont="1" applyFill="1" applyBorder="1" applyAlignment="1">
      <alignment horizontal="center" vertical="center" wrapText="1"/>
    </xf>
    <xf numFmtId="0" fontId="3" fillId="41" borderId="3" xfId="12" applyFont="1" applyFill="1" applyBorder="1" applyAlignment="1" applyProtection="1">
      <alignment horizontal="center" vertical="center" wrapText="1"/>
      <protection locked="0"/>
    </xf>
    <xf numFmtId="0" fontId="7" fillId="26" borderId="3" xfId="12" applyFont="1" applyBorder="1" applyAlignment="1">
      <alignment horizontal="left" vertical="center" wrapText="1"/>
    </xf>
    <xf numFmtId="0" fontId="7" fillId="26" borderId="3" xfId="12" applyFont="1" applyBorder="1" applyAlignment="1" applyProtection="1">
      <alignment horizontal="left" vertical="center" wrapText="1"/>
      <protection locked="0"/>
    </xf>
    <xf numFmtId="0" fontId="8" fillId="45" borderId="3" xfId="12" applyFont="1" applyFill="1" applyBorder="1" applyAlignment="1">
      <alignment horizontal="center" vertical="center" wrapText="1"/>
    </xf>
    <xf numFmtId="0" fontId="8" fillId="45" borderId="3" xfId="12" applyFont="1" applyFill="1" applyBorder="1" applyAlignment="1" applyProtection="1">
      <alignment horizontal="center" vertical="center" wrapText="1"/>
      <protection locked="0"/>
    </xf>
    <xf numFmtId="0" fontId="3" fillId="41" borderId="3" xfId="1" applyFont="1" applyFill="1" applyBorder="1" applyAlignment="1">
      <alignment horizontal="center" vertical="center" wrapText="1"/>
    </xf>
    <xf numFmtId="0" fontId="3" fillId="41" borderId="3" xfId="1" applyFont="1" applyFill="1" applyBorder="1" applyAlignment="1" applyProtection="1">
      <alignment horizontal="center" vertical="center" wrapText="1"/>
      <protection locked="0"/>
    </xf>
    <xf numFmtId="0" fontId="1" fillId="45" borderId="2" xfId="1" applyFont="1" applyFill="1" applyAlignment="1">
      <alignment horizontal="center" vertical="center" wrapText="1"/>
    </xf>
    <xf numFmtId="0" fontId="1" fillId="45"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26" borderId="3" xfId="1" applyFont="1" applyBorder="1" applyAlignment="1">
      <alignment horizontal="center" vertical="center" wrapText="1"/>
    </xf>
    <xf numFmtId="0" fontId="4" fillId="26" borderId="3" xfId="1" applyFont="1" applyBorder="1" applyAlignment="1" applyProtection="1">
      <alignment horizontal="center" vertical="center" wrapText="1"/>
      <protection locked="0"/>
    </xf>
    <xf numFmtId="0" fontId="5" fillId="45" borderId="3" xfId="1" applyFont="1" applyFill="1" applyBorder="1" applyAlignment="1">
      <alignment horizontal="center" vertical="center" wrapText="1"/>
    </xf>
    <xf numFmtId="0" fontId="5" fillId="45" borderId="3" xfId="1" applyFont="1" applyFill="1" applyBorder="1" applyAlignment="1" applyProtection="1">
      <alignment horizontal="center" vertical="center" wrapText="1"/>
      <protection locked="0"/>
    </xf>
    <xf numFmtId="0" fontId="3" fillId="45" borderId="3" xfId="1" applyFont="1" applyFill="1" applyBorder="1" applyAlignment="1">
      <alignment horizontal="center" vertical="center" wrapText="1"/>
    </xf>
    <xf numFmtId="0" fontId="3" fillId="45" borderId="3" xfId="1" applyFont="1" applyFill="1" applyBorder="1" applyAlignment="1" applyProtection="1">
      <alignment horizontal="center" vertical="center" wrapText="1"/>
      <protection locked="0"/>
    </xf>
    <xf numFmtId="0" fontId="4" fillId="26" borderId="3" xfId="1" applyFont="1" applyBorder="1" applyAlignment="1">
      <alignment horizontal="left" vertical="center" wrapText="1"/>
    </xf>
    <xf numFmtId="0" fontId="4" fillId="26" borderId="3" xfId="1" applyFont="1" applyBorder="1" applyAlignment="1" applyProtection="1">
      <alignment horizontal="left" vertical="center" wrapText="1"/>
      <protection locked="0"/>
    </xf>
    <xf numFmtId="0" fontId="4" fillId="41" borderId="3" xfId="1" applyFont="1" applyFill="1" applyBorder="1" applyAlignment="1">
      <alignment horizontal="left" vertical="center" wrapText="1"/>
    </xf>
    <xf numFmtId="0" fontId="4" fillId="41" borderId="3" xfId="1" applyFont="1" applyFill="1" applyBorder="1" applyAlignment="1" applyProtection="1">
      <alignment horizontal="left" vertical="center" wrapText="1"/>
      <protection locked="0"/>
    </xf>
    <xf numFmtId="0" fontId="7" fillId="41" borderId="3" xfId="1" applyFont="1" applyFill="1" applyBorder="1" applyAlignment="1">
      <alignment horizontal="left" vertical="center" wrapText="1"/>
    </xf>
    <xf numFmtId="0" fontId="7" fillId="41" borderId="3" xfId="1" applyFont="1" applyFill="1" applyBorder="1" applyAlignment="1" applyProtection="1">
      <alignment horizontal="left" vertical="center" wrapText="1"/>
      <protection locked="0"/>
    </xf>
    <xf numFmtId="0" fontId="7" fillId="26" borderId="3" xfId="1" applyFont="1" applyBorder="1" applyAlignment="1">
      <alignment horizontal="left" vertical="center" wrapText="1"/>
    </xf>
    <xf numFmtId="0" fontId="7" fillId="26" borderId="3" xfId="1" applyFont="1" applyBorder="1" applyAlignment="1" applyProtection="1">
      <alignment horizontal="left" vertical="center" wrapText="1"/>
      <protection locked="0"/>
    </xf>
    <xf numFmtId="0" fontId="8" fillId="45" borderId="3" xfId="1" applyFont="1" applyFill="1" applyBorder="1" applyAlignment="1">
      <alignment horizontal="center" vertical="center" wrapText="1"/>
    </xf>
    <xf numFmtId="0" fontId="8" fillId="45" borderId="3" xfId="1" applyFont="1" applyFill="1" applyBorder="1" applyAlignment="1" applyProtection="1">
      <alignment horizontal="center"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19" borderId="3" xfId="0" applyFont="1" applyFill="1" applyBorder="1" applyAlignment="1">
      <alignment horizontal="center" vertical="center" wrapText="1"/>
    </xf>
    <xf numFmtId="0" fontId="3" fillId="20" borderId="3" xfId="0" applyFont="1" applyFill="1" applyBorder="1" applyAlignment="1" applyProtection="1">
      <alignment horizontal="center" vertical="center" wrapText="1"/>
      <protection locked="0"/>
    </xf>
    <xf numFmtId="0" fontId="7" fillId="22" borderId="3" xfId="0" applyFont="1" applyFill="1" applyBorder="1" applyAlignment="1">
      <alignment horizontal="left" vertical="center" wrapText="1"/>
    </xf>
    <xf numFmtId="0" fontId="7" fillId="23" borderId="3" xfId="0" applyFont="1" applyFill="1" applyBorder="1" applyAlignment="1" applyProtection="1">
      <alignment horizontal="left" vertical="center" wrapText="1"/>
      <protection locked="0"/>
    </xf>
    <xf numFmtId="0" fontId="7" fillId="25" borderId="3" xfId="0" applyFont="1" applyFill="1" applyBorder="1" applyAlignment="1">
      <alignment horizontal="left" vertical="center" wrapText="1"/>
    </xf>
    <xf numFmtId="0" fontId="7" fillId="26" borderId="3" xfId="0" applyFont="1" applyFill="1" applyBorder="1" applyAlignment="1" applyProtection="1">
      <alignment horizontal="left" vertical="center" wrapText="1"/>
      <protection locked="0"/>
    </xf>
    <xf numFmtId="0" fontId="8" fillId="31" borderId="3" xfId="0" applyFont="1" applyFill="1" applyBorder="1" applyAlignment="1">
      <alignment horizontal="center" vertical="center" wrapText="1"/>
    </xf>
    <xf numFmtId="0" fontId="8" fillId="32" borderId="3" xfId="0" applyFont="1" applyFill="1" applyBorder="1" applyAlignment="1" applyProtection="1">
      <alignment horizontal="center" vertical="center" wrapText="1"/>
      <protection locked="0"/>
    </xf>
    <xf numFmtId="0" fontId="3" fillId="41" borderId="3" xfId="5" applyFont="1" applyFill="1" applyBorder="1" applyAlignment="1">
      <alignment horizontal="center" vertical="center" wrapText="1"/>
    </xf>
    <xf numFmtId="0" fontId="3" fillId="41" borderId="3" xfId="5" applyFont="1" applyFill="1" applyBorder="1" applyAlignment="1" applyProtection="1">
      <alignment horizontal="center" vertical="center" wrapText="1"/>
      <protection locked="0"/>
    </xf>
    <xf numFmtId="0" fontId="1" fillId="45" borderId="2" xfId="5" applyFont="1" applyFill="1" applyAlignment="1">
      <alignment horizontal="center" vertical="center" wrapText="1"/>
    </xf>
    <xf numFmtId="0" fontId="1" fillId="45" borderId="2" xfId="5" applyFont="1" applyFill="1" applyAlignment="1" applyProtection="1">
      <alignment horizontal="center" vertical="center" wrapText="1"/>
      <protection locked="0"/>
    </xf>
    <xf numFmtId="0" fontId="2" fillId="6" borderId="2" xfId="5" applyFont="1" applyFill="1" applyAlignment="1">
      <alignment horizontal="center" vertical="center" wrapText="1"/>
    </xf>
    <xf numFmtId="0" fontId="2" fillId="6" borderId="2" xfId="5" applyFont="1" applyFill="1" applyAlignment="1" applyProtection="1">
      <alignment horizontal="center" vertical="center" wrapText="1"/>
      <protection locked="0"/>
    </xf>
    <xf numFmtId="0" fontId="4" fillId="26" borderId="3" xfId="5" applyFont="1" applyBorder="1" applyAlignment="1">
      <alignment horizontal="center" vertical="center" wrapText="1"/>
    </xf>
    <xf numFmtId="0" fontId="4" fillId="26" borderId="3" xfId="5" applyFont="1" applyBorder="1" applyAlignment="1" applyProtection="1">
      <alignment horizontal="center" vertical="center" wrapText="1"/>
      <protection locked="0"/>
    </xf>
    <xf numFmtId="0" fontId="5" fillId="45" borderId="3" xfId="5" applyFont="1" applyFill="1" applyBorder="1" applyAlignment="1">
      <alignment horizontal="center" vertical="center" wrapText="1"/>
    </xf>
    <xf numFmtId="0" fontId="5" fillId="45" borderId="3" xfId="5" applyFont="1" applyFill="1" applyBorder="1" applyAlignment="1" applyProtection="1">
      <alignment horizontal="center" vertical="center" wrapText="1"/>
      <protection locked="0"/>
    </xf>
    <xf numFmtId="0" fontId="3" fillId="45" borderId="3" xfId="5" applyFont="1" applyFill="1" applyBorder="1" applyAlignment="1">
      <alignment horizontal="center" vertical="center" wrapText="1"/>
    </xf>
    <xf numFmtId="0" fontId="3" fillId="45" borderId="3" xfId="5" applyFont="1" applyFill="1" applyBorder="1" applyAlignment="1" applyProtection="1">
      <alignment horizontal="center" vertical="center" wrapText="1"/>
      <protection locked="0"/>
    </xf>
    <xf numFmtId="0" fontId="4" fillId="26" borderId="3" xfId="5" applyFont="1" applyBorder="1" applyAlignment="1">
      <alignment horizontal="left" vertical="center" wrapText="1"/>
    </xf>
    <xf numFmtId="0" fontId="4" fillId="26" borderId="3" xfId="5" applyFont="1" applyBorder="1" applyAlignment="1" applyProtection="1">
      <alignment horizontal="left" vertical="center" wrapText="1"/>
      <protection locked="0"/>
    </xf>
    <xf numFmtId="0" fontId="4" fillId="41" borderId="3" xfId="5" applyFont="1" applyFill="1" applyBorder="1" applyAlignment="1">
      <alignment horizontal="left" vertical="center" wrapText="1"/>
    </xf>
    <xf numFmtId="0" fontId="4" fillId="41" borderId="3" xfId="5" applyFont="1" applyFill="1" applyBorder="1" applyAlignment="1" applyProtection="1">
      <alignment horizontal="left" vertical="center" wrapText="1"/>
      <protection locked="0"/>
    </xf>
    <xf numFmtId="0" fontId="7" fillId="26" borderId="3" xfId="5" applyFont="1" applyBorder="1" applyAlignment="1">
      <alignment horizontal="left" vertical="center" wrapText="1"/>
    </xf>
    <xf numFmtId="0" fontId="7" fillId="26" borderId="3" xfId="5" applyFont="1" applyBorder="1" applyAlignment="1" applyProtection="1">
      <alignment horizontal="left" vertical="center" wrapText="1"/>
      <protection locked="0"/>
    </xf>
    <xf numFmtId="0" fontId="8" fillId="45" borderId="3" xfId="5" applyFont="1" applyFill="1" applyBorder="1" applyAlignment="1">
      <alignment horizontal="center" vertical="center" wrapText="1"/>
    </xf>
    <xf numFmtId="0" fontId="8" fillId="45" borderId="3" xfId="5" applyFont="1" applyFill="1" applyBorder="1" applyAlignment="1" applyProtection="1">
      <alignment horizontal="center" vertical="center" wrapText="1"/>
      <protection locked="0"/>
    </xf>
    <xf numFmtId="0" fontId="7" fillId="41" borderId="3" xfId="5" applyFont="1" applyFill="1" applyBorder="1" applyAlignment="1">
      <alignment horizontal="left" vertical="center" wrapText="1"/>
    </xf>
    <xf numFmtId="0" fontId="7" fillId="41" borderId="3" xfId="5" applyFont="1" applyFill="1" applyBorder="1" applyAlignment="1" applyProtection="1">
      <alignment horizontal="left" vertical="center" wrapText="1"/>
      <protection locked="0"/>
    </xf>
    <xf numFmtId="0" fontId="44" fillId="48" borderId="7" xfId="1" applyFont="1" applyFill="1" applyBorder="1" applyAlignment="1">
      <alignment horizontal="center" vertical="center" wrapText="1"/>
    </xf>
    <xf numFmtId="0" fontId="44" fillId="48" borderId="8" xfId="1" applyFont="1" applyFill="1" applyBorder="1" applyAlignment="1">
      <alignment horizontal="center" vertical="center" wrapText="1"/>
    </xf>
    <xf numFmtId="0" fontId="44" fillId="48" borderId="9" xfId="1" applyFont="1" applyFill="1" applyBorder="1" applyAlignment="1">
      <alignment horizontal="center" vertical="center" wrapText="1"/>
    </xf>
    <xf numFmtId="0" fontId="40" fillId="26" borderId="2" xfId="1" applyFont="1" applyAlignment="1">
      <alignment horizontal="center" wrapText="1"/>
    </xf>
    <xf numFmtId="0" fontId="62" fillId="47" borderId="2" xfId="1" applyFont="1" applyFill="1" applyAlignment="1">
      <alignment horizontal="center"/>
    </xf>
    <xf numFmtId="49" fontId="44" fillId="48" borderId="7" xfId="1" applyNumberFormat="1" applyFont="1" applyFill="1" applyBorder="1" applyAlignment="1">
      <alignment horizontal="center" vertical="center"/>
    </xf>
    <xf numFmtId="49" fontId="44" fillId="48" borderId="8" xfId="1" applyNumberFormat="1" applyFont="1" applyFill="1" applyBorder="1" applyAlignment="1">
      <alignment horizontal="center" vertical="center"/>
    </xf>
    <xf numFmtId="49" fontId="44" fillId="48" borderId="85" xfId="1" applyNumberFormat="1" applyFont="1" applyFill="1" applyBorder="1" applyAlignment="1">
      <alignment horizontal="center" vertical="center"/>
    </xf>
    <xf numFmtId="0" fontId="44" fillId="48" borderId="85" xfId="1" applyFont="1" applyFill="1" applyBorder="1" applyAlignment="1">
      <alignment horizontal="center" vertical="center" wrapText="1"/>
    </xf>
    <xf numFmtId="0" fontId="43" fillId="26" borderId="86" xfId="1" applyFont="1" applyBorder="1" applyAlignment="1">
      <alignment horizontal="center"/>
    </xf>
    <xf numFmtId="0" fontId="43" fillId="26" borderId="8" xfId="1" applyFont="1" applyBorder="1" applyAlignment="1">
      <alignment horizontal="center"/>
    </xf>
    <xf numFmtId="0" fontId="43" fillId="26" borderId="85" xfId="1" applyFont="1" applyBorder="1" applyAlignment="1">
      <alignment horizontal="center"/>
    </xf>
    <xf numFmtId="0" fontId="44" fillId="48" borderId="7" xfId="1" applyFont="1" applyFill="1" applyBorder="1" applyAlignment="1">
      <alignment horizontal="center" vertical="center"/>
    </xf>
    <xf numFmtId="0" fontId="44" fillId="48" borderId="8" xfId="1" applyFont="1" applyFill="1" applyBorder="1" applyAlignment="1">
      <alignment horizontal="center" vertical="center"/>
    </xf>
    <xf numFmtId="0" fontId="44" fillId="48" borderId="85" xfId="1" applyFont="1" applyFill="1" applyBorder="1" applyAlignment="1">
      <alignment horizontal="center" vertical="center"/>
    </xf>
    <xf numFmtId="0" fontId="44" fillId="26" borderId="7" xfId="1" applyFont="1" applyBorder="1" applyAlignment="1">
      <alignment horizontal="center" vertical="center" wrapText="1"/>
    </xf>
    <xf numFmtId="0" fontId="44" fillId="26" borderId="8" xfId="1" applyFont="1" applyBorder="1" applyAlignment="1">
      <alignment horizontal="center" vertical="center" wrapText="1"/>
    </xf>
    <xf numFmtId="0" fontId="44" fillId="26" borderId="85" xfId="1" applyFont="1" applyBorder="1" applyAlignment="1">
      <alignment horizontal="center" vertical="center" wrapText="1"/>
    </xf>
    <xf numFmtId="0" fontId="44" fillId="48" borderId="87" xfId="1" applyFont="1" applyFill="1" applyBorder="1" applyAlignment="1">
      <alignment horizontal="center" vertical="center" wrapText="1"/>
    </xf>
    <xf numFmtId="0" fontId="44" fillId="48" borderId="51" xfId="1" applyFont="1" applyFill="1" applyBorder="1" applyAlignment="1">
      <alignment horizontal="center" vertical="center" wrapText="1"/>
    </xf>
    <xf numFmtId="0" fontId="44" fillId="49" borderId="7" xfId="1" applyFont="1" applyFill="1" applyBorder="1" applyAlignment="1">
      <alignment horizontal="center" vertical="center" wrapText="1"/>
    </xf>
    <xf numFmtId="0" fontId="44" fillId="49" borderId="8" xfId="1" applyFont="1" applyFill="1" applyBorder="1" applyAlignment="1">
      <alignment horizontal="center" vertical="center" wrapText="1"/>
    </xf>
    <xf numFmtId="0" fontId="44" fillId="49" borderId="85" xfId="1" applyFont="1" applyFill="1" applyBorder="1" applyAlignment="1">
      <alignment horizontal="center" vertical="center" wrapText="1"/>
    </xf>
    <xf numFmtId="0" fontId="44" fillId="48" borderId="86" xfId="1" applyFont="1" applyFill="1" applyBorder="1" applyAlignment="1">
      <alignment horizontal="center" vertical="center" wrapText="1"/>
    </xf>
    <xf numFmtId="0" fontId="43" fillId="49" borderId="86" xfId="1" applyFont="1" applyFill="1" applyBorder="1" applyAlignment="1">
      <alignment horizontal="center" vertical="center"/>
    </xf>
    <xf numFmtId="0" fontId="43" fillId="49" borderId="8" xfId="1" applyFont="1" applyFill="1" applyBorder="1" applyAlignment="1">
      <alignment horizontal="center" vertical="center"/>
    </xf>
    <xf numFmtId="0" fontId="43" fillId="49" borderId="85" xfId="1" applyFont="1" applyFill="1" applyBorder="1" applyAlignment="1">
      <alignment horizontal="center" vertical="center"/>
    </xf>
    <xf numFmtId="3" fontId="168" fillId="47" borderId="89" xfId="16" applyNumberFormat="1" applyFont="1" applyFill="1" applyBorder="1" applyAlignment="1">
      <alignment horizontal="center" vertical="center"/>
    </xf>
    <xf numFmtId="3" fontId="168" fillId="47" borderId="8" xfId="16" applyNumberFormat="1" applyFont="1" applyFill="1" applyBorder="1" applyAlignment="1">
      <alignment horizontal="center" vertical="center"/>
    </xf>
    <xf numFmtId="3" fontId="168" fillId="47" borderId="90" xfId="16" applyNumberFormat="1" applyFont="1" applyFill="1" applyBorder="1" applyAlignment="1">
      <alignment horizontal="center" vertical="center"/>
    </xf>
    <xf numFmtId="0" fontId="61" fillId="26" borderId="7" xfId="1" applyFont="1" applyBorder="1" applyAlignment="1">
      <alignment horizontal="center" vertical="center" wrapText="1"/>
    </xf>
    <xf numFmtId="0" fontId="61" fillId="26" borderId="8" xfId="1" applyFont="1" applyBorder="1" applyAlignment="1">
      <alignment horizontal="center" vertical="center" wrapText="1"/>
    </xf>
    <xf numFmtId="0" fontId="61" fillId="26" borderId="85" xfId="1" applyFont="1" applyBorder="1" applyAlignment="1">
      <alignment horizontal="center" vertical="center" wrapText="1"/>
    </xf>
    <xf numFmtId="9" fontId="44" fillId="48" borderId="7" xfId="1" applyNumberFormat="1" applyFont="1" applyFill="1" applyBorder="1" applyAlignment="1">
      <alignment horizontal="center" vertical="center"/>
    </xf>
    <xf numFmtId="9" fontId="44" fillId="48" borderId="85" xfId="1" applyNumberFormat="1" applyFont="1" applyFill="1" applyBorder="1" applyAlignment="1">
      <alignment horizontal="center" vertical="center"/>
    </xf>
    <xf numFmtId="0" fontId="43" fillId="49" borderId="93" xfId="1" applyFont="1" applyFill="1" applyBorder="1" applyAlignment="1">
      <alignment horizontal="center" vertical="center" wrapText="1"/>
    </xf>
    <xf numFmtId="0" fontId="43" fillId="49" borderId="83" xfId="1" applyFont="1" applyFill="1" applyBorder="1" applyAlignment="1">
      <alignment horizontal="center" vertical="center" wrapText="1"/>
    </xf>
    <xf numFmtId="0" fontId="43" fillId="49" borderId="47" xfId="1" applyFont="1" applyFill="1" applyBorder="1" applyAlignment="1">
      <alignment horizontal="center" vertical="center" wrapText="1"/>
    </xf>
    <xf numFmtId="9" fontId="44" fillId="26" borderId="7" xfId="1" applyNumberFormat="1" applyFont="1" applyBorder="1" applyAlignment="1">
      <alignment horizontal="center" vertical="center"/>
    </xf>
    <xf numFmtId="9" fontId="44" fillId="26" borderId="85" xfId="1" applyNumberFormat="1" applyFont="1" applyBorder="1" applyAlignment="1">
      <alignment horizontal="center" vertical="center"/>
    </xf>
    <xf numFmtId="0" fontId="43" fillId="49" borderId="86" xfId="1" applyFont="1" applyFill="1" applyBorder="1" applyAlignment="1">
      <alignment horizontal="center" vertical="center" wrapText="1"/>
    </xf>
    <xf numFmtId="0" fontId="43" fillId="49" borderId="8" xfId="1" applyFont="1" applyFill="1" applyBorder="1" applyAlignment="1">
      <alignment horizontal="center" vertical="center" wrapText="1"/>
    </xf>
    <xf numFmtId="0" fontId="43" fillId="49" borderId="85" xfId="1" applyFont="1" applyFill="1" applyBorder="1" applyAlignment="1">
      <alignment horizontal="center" vertical="center" wrapText="1"/>
    </xf>
    <xf numFmtId="9" fontId="44" fillId="49" borderId="7" xfId="1" applyNumberFormat="1" applyFont="1" applyFill="1" applyBorder="1" applyAlignment="1">
      <alignment horizontal="center" vertical="center"/>
    </xf>
    <xf numFmtId="9" fontId="44" fillId="49" borderId="85" xfId="1" applyNumberFormat="1" applyFont="1" applyFill="1" applyBorder="1" applyAlignment="1">
      <alignment horizontal="center" vertical="center"/>
    </xf>
    <xf numFmtId="0" fontId="44" fillId="26" borderId="7" xfId="1" applyFont="1" applyBorder="1" applyAlignment="1">
      <alignment horizontal="center" vertical="center"/>
    </xf>
    <xf numFmtId="0" fontId="44" fillId="26" borderId="8" xfId="1" applyFont="1" applyBorder="1" applyAlignment="1">
      <alignment horizontal="center" vertical="center"/>
    </xf>
    <xf numFmtId="0" fontId="44" fillId="26" borderId="85" xfId="1" applyFont="1" applyBorder="1" applyAlignment="1">
      <alignment horizontal="center" vertical="center"/>
    </xf>
    <xf numFmtId="0" fontId="20" fillId="48" borderId="7" xfId="14" applyFont="1" applyFill="1" applyBorder="1" applyAlignment="1">
      <alignment horizontal="center" vertical="center" wrapText="1"/>
    </xf>
    <xf numFmtId="0" fontId="20" fillId="48" borderId="8" xfId="14" applyFont="1" applyFill="1" applyBorder="1" applyAlignment="1">
      <alignment horizontal="center" vertical="center" wrapText="1"/>
    </xf>
    <xf numFmtId="0" fontId="20" fillId="48" borderId="9" xfId="14" applyFont="1" applyFill="1" applyBorder="1" applyAlignment="1">
      <alignment horizontal="center" vertical="center" wrapText="1"/>
    </xf>
    <xf numFmtId="0" fontId="62" fillId="47" borderId="2" xfId="14" applyFont="1" applyFill="1" applyAlignment="1">
      <alignment horizontal="center"/>
    </xf>
    <xf numFmtId="0" fontId="76" fillId="48" borderId="6" xfId="14" quotePrefix="1" applyFont="1" applyFill="1" applyBorder="1" applyAlignment="1">
      <alignment horizontal="center" vertical="center"/>
    </xf>
    <xf numFmtId="0" fontId="76" fillId="48" borderId="6" xfId="14" applyFont="1" applyFill="1" applyBorder="1" applyAlignment="1">
      <alignment horizontal="center" vertical="center"/>
    </xf>
    <xf numFmtId="49" fontId="76" fillId="48" borderId="7" xfId="14" quotePrefix="1" applyNumberFormat="1" applyFont="1" applyFill="1" applyBorder="1" applyAlignment="1">
      <alignment horizontal="center" vertical="center"/>
    </xf>
    <xf numFmtId="49" fontId="76" fillId="48" borderId="8" xfId="14" applyNumberFormat="1" applyFont="1" applyFill="1" applyBorder="1" applyAlignment="1">
      <alignment horizontal="center" vertical="center"/>
    </xf>
    <xf numFmtId="49" fontId="76" fillId="48" borderId="9" xfId="14" applyNumberFormat="1" applyFont="1" applyFill="1" applyBorder="1" applyAlignment="1">
      <alignment horizontal="center" vertical="center"/>
    </xf>
    <xf numFmtId="0" fontId="76" fillId="48" borderId="7" xfId="14" applyFont="1" applyFill="1" applyBorder="1" applyAlignment="1">
      <alignment horizontal="center" vertical="center" wrapText="1"/>
    </xf>
    <xf numFmtId="0" fontId="76" fillId="48" borderId="8" xfId="14" applyFont="1" applyFill="1" applyBorder="1" applyAlignment="1">
      <alignment horizontal="center" vertical="center" wrapText="1"/>
    </xf>
    <xf numFmtId="0" fontId="76" fillId="48" borderId="9" xfId="14" applyFont="1" applyFill="1" applyBorder="1" applyAlignment="1">
      <alignment horizontal="center" vertical="center" wrapText="1"/>
    </xf>
    <xf numFmtId="0" fontId="75" fillId="26" borderId="7" xfId="14" applyFont="1" applyBorder="1" applyAlignment="1">
      <alignment horizontal="center"/>
    </xf>
    <xf numFmtId="0" fontId="75" fillId="26" borderId="8" xfId="14" applyFont="1" applyBorder="1" applyAlignment="1">
      <alignment horizontal="center"/>
    </xf>
    <xf numFmtId="0" fontId="75" fillId="26" borderId="9" xfId="14" applyFont="1" applyBorder="1" applyAlignment="1">
      <alignment horizontal="center"/>
    </xf>
    <xf numFmtId="0" fontId="66" fillId="48" borderId="10" xfId="14" applyFont="1" applyFill="1" applyBorder="1" applyAlignment="1">
      <alignment horizontal="center" vertical="center" wrapText="1"/>
    </xf>
    <xf numFmtId="0" fontId="66" fillId="48" borderId="12" xfId="14" applyFont="1" applyFill="1" applyBorder="1" applyAlignment="1">
      <alignment horizontal="center" vertical="center" wrapText="1"/>
    </xf>
    <xf numFmtId="0" fontId="76" fillId="49" borderId="8" xfId="14" applyFont="1" applyFill="1" applyBorder="1" applyAlignment="1">
      <alignment horizontal="center" vertical="center" wrapText="1"/>
    </xf>
    <xf numFmtId="0" fontId="76" fillId="49" borderId="8" xfId="14" applyFont="1" applyFill="1" applyBorder="1" applyAlignment="1">
      <alignment horizontal="center" vertical="center"/>
    </xf>
    <xf numFmtId="0" fontId="76" fillId="49" borderId="9" xfId="14" applyFont="1" applyFill="1" applyBorder="1" applyAlignment="1">
      <alignment horizontal="center" vertical="center"/>
    </xf>
    <xf numFmtId="0" fontId="20" fillId="49" borderId="7" xfId="14" applyFont="1" applyFill="1" applyBorder="1" applyAlignment="1">
      <alignment horizontal="center" vertical="center" wrapText="1"/>
    </xf>
    <xf numFmtId="0" fontId="20" fillId="49" borderId="8" xfId="14" applyFont="1" applyFill="1" applyBorder="1" applyAlignment="1">
      <alignment horizontal="center" vertical="center" wrapText="1"/>
    </xf>
    <xf numFmtId="0" fontId="20" fillId="49" borderId="9" xfId="14" applyFont="1" applyFill="1" applyBorder="1" applyAlignment="1">
      <alignment horizontal="center" vertical="center" wrapText="1"/>
    </xf>
    <xf numFmtId="0" fontId="66" fillId="48" borderId="7" xfId="14" applyFont="1" applyFill="1" applyBorder="1" applyAlignment="1">
      <alignment horizontal="center" vertical="center" wrapText="1"/>
    </xf>
    <xf numFmtId="0" fontId="66" fillId="48" borderId="8" xfId="14" applyFont="1" applyFill="1" applyBorder="1" applyAlignment="1">
      <alignment horizontal="center" vertical="center" wrapText="1"/>
    </xf>
    <xf numFmtId="0" fontId="66" fillId="48" borderId="9" xfId="14" applyFont="1" applyFill="1" applyBorder="1" applyAlignment="1">
      <alignment horizontal="center" vertical="center" wrapText="1"/>
    </xf>
    <xf numFmtId="0" fontId="78" fillId="49" borderId="7" xfId="14" applyFont="1" applyFill="1" applyBorder="1" applyAlignment="1">
      <alignment horizontal="center" vertical="center"/>
    </xf>
    <xf numFmtId="0" fontId="78" fillId="49" borderId="8" xfId="14" applyFont="1" applyFill="1" applyBorder="1" applyAlignment="1">
      <alignment horizontal="center" vertical="center"/>
    </xf>
    <xf numFmtId="0" fontId="78" fillId="49" borderId="9" xfId="14" applyFont="1" applyFill="1" applyBorder="1" applyAlignment="1">
      <alignment horizontal="center" vertical="center"/>
    </xf>
    <xf numFmtId="0" fontId="75" fillId="49" borderId="7" xfId="14" applyFont="1" applyFill="1" applyBorder="1" applyAlignment="1">
      <alignment horizontal="center" vertical="center"/>
    </xf>
    <xf numFmtId="0" fontId="75" fillId="49" borderId="8" xfId="14" applyFont="1" applyFill="1" applyBorder="1" applyAlignment="1">
      <alignment horizontal="center" vertical="center"/>
    </xf>
    <xf numFmtId="0" fontId="75" fillId="49" borderId="9" xfId="14" applyFont="1" applyFill="1" applyBorder="1" applyAlignment="1">
      <alignment horizontal="center" vertical="center"/>
    </xf>
    <xf numFmtId="0" fontId="66" fillId="49" borderId="7" xfId="14" applyFont="1" applyFill="1" applyBorder="1" applyAlignment="1">
      <alignment horizontal="center" vertical="center"/>
    </xf>
    <xf numFmtId="0" fontId="66" fillId="49" borderId="8" xfId="14" applyFont="1" applyFill="1" applyBorder="1" applyAlignment="1">
      <alignment horizontal="center" vertical="center"/>
    </xf>
    <xf numFmtId="0" fontId="66" fillId="49" borderId="9" xfId="14" applyFont="1" applyFill="1" applyBorder="1" applyAlignment="1">
      <alignment horizontal="center" vertical="center"/>
    </xf>
    <xf numFmtId="0" fontId="88" fillId="48" borderId="7" xfId="14" applyFont="1" applyFill="1" applyBorder="1" applyAlignment="1">
      <alignment horizontal="center" vertical="center" wrapText="1"/>
    </xf>
    <xf numFmtId="0" fontId="88" fillId="48" borderId="8" xfId="14" applyFont="1" applyFill="1" applyBorder="1" applyAlignment="1">
      <alignment horizontal="center" vertical="center" wrapText="1"/>
    </xf>
    <xf numFmtId="0" fontId="88" fillId="48" borderId="9" xfId="14" applyFont="1" applyFill="1" applyBorder="1" applyAlignment="1">
      <alignment horizontal="center" vertical="center" wrapText="1"/>
    </xf>
    <xf numFmtId="0" fontId="68" fillId="48" borderId="7" xfId="14" applyFont="1" applyFill="1" applyBorder="1" applyAlignment="1">
      <alignment horizontal="center" vertical="center"/>
    </xf>
    <xf numFmtId="0" fontId="68" fillId="48" borderId="8" xfId="14" applyFont="1" applyFill="1" applyBorder="1" applyAlignment="1">
      <alignment horizontal="center" vertical="center"/>
    </xf>
    <xf numFmtId="0" fontId="68" fillId="48" borderId="9" xfId="14" applyFont="1" applyFill="1" applyBorder="1" applyAlignment="1">
      <alignment horizontal="center" vertical="center"/>
    </xf>
    <xf numFmtId="0" fontId="78" fillId="49" borderId="7" xfId="14" applyFont="1" applyFill="1" applyBorder="1" applyAlignment="1">
      <alignment horizontal="center" vertical="center" wrapText="1"/>
    </xf>
    <xf numFmtId="0" fontId="78" fillId="49" borderId="8" xfId="14" applyFont="1" applyFill="1" applyBorder="1" applyAlignment="1">
      <alignment horizontal="center" vertical="center" wrapText="1"/>
    </xf>
    <xf numFmtId="0" fontId="78" fillId="49" borderId="9" xfId="14" applyFont="1" applyFill="1" applyBorder="1" applyAlignment="1">
      <alignment horizontal="center" vertical="center" wrapText="1"/>
    </xf>
    <xf numFmtId="0" fontId="66" fillId="48" borderId="7" xfId="14" applyFont="1" applyFill="1" applyBorder="1" applyAlignment="1">
      <alignment horizontal="center" vertical="center"/>
    </xf>
    <xf numFmtId="0" fontId="66" fillId="48" borderId="8" xfId="14" applyFont="1" applyFill="1" applyBorder="1" applyAlignment="1">
      <alignment horizontal="center" vertical="center"/>
    </xf>
    <xf numFmtId="0" fontId="66" fillId="48" borderId="9" xfId="14" applyFont="1" applyFill="1" applyBorder="1" applyAlignment="1">
      <alignment horizontal="center" vertical="center"/>
    </xf>
    <xf numFmtId="9" fontId="66" fillId="69" borderId="7" xfId="14" applyNumberFormat="1" applyFont="1" applyFill="1" applyBorder="1" applyAlignment="1">
      <alignment horizontal="center" vertical="center"/>
    </xf>
    <xf numFmtId="9" fontId="66" fillId="69" borderId="8" xfId="14" applyNumberFormat="1" applyFont="1" applyFill="1" applyBorder="1" applyAlignment="1">
      <alignment horizontal="center" vertical="center"/>
    </xf>
    <xf numFmtId="9" fontId="66" fillId="69" borderId="9" xfId="14" applyNumberFormat="1" applyFont="1" applyFill="1" applyBorder="1" applyAlignment="1">
      <alignment horizontal="center" vertical="center"/>
    </xf>
    <xf numFmtId="9" fontId="66" fillId="48" borderId="8" xfId="14" applyNumberFormat="1" applyFont="1" applyFill="1" applyBorder="1" applyAlignment="1">
      <alignment horizontal="center" vertical="center"/>
    </xf>
    <xf numFmtId="9" fontId="66" fillId="48" borderId="9" xfId="14" applyNumberFormat="1" applyFont="1" applyFill="1" applyBorder="1" applyAlignment="1">
      <alignment horizontal="center" vertical="center"/>
    </xf>
    <xf numFmtId="0" fontId="64" fillId="47" borderId="32" xfId="14" applyFont="1" applyFill="1" applyBorder="1" applyAlignment="1">
      <alignment horizontal="left" vertical="top" wrapText="1"/>
    </xf>
    <xf numFmtId="0" fontId="64" fillId="47" borderId="33" xfId="14" applyFont="1" applyFill="1" applyBorder="1" applyAlignment="1">
      <alignment horizontal="left" vertical="top" wrapText="1"/>
    </xf>
    <xf numFmtId="0" fontId="64" fillId="47" borderId="34" xfId="14" applyFont="1" applyFill="1" applyBorder="1" applyAlignment="1">
      <alignment horizontal="left" vertical="top" wrapText="1"/>
    </xf>
    <xf numFmtId="0" fontId="64" fillId="47" borderId="31" xfId="14" applyFont="1" applyFill="1" applyBorder="1" applyAlignment="1">
      <alignment horizontal="left" vertical="top" wrapText="1"/>
    </xf>
    <xf numFmtId="0" fontId="64" fillId="47" borderId="2" xfId="14" applyFont="1" applyFill="1" applyAlignment="1">
      <alignment horizontal="left" vertical="top" wrapText="1"/>
    </xf>
    <xf numFmtId="0" fontId="64" fillId="47" borderId="35" xfId="14" applyFont="1" applyFill="1" applyBorder="1" applyAlignment="1">
      <alignment horizontal="left" vertical="top" wrapText="1"/>
    </xf>
    <xf numFmtId="0" fontId="64" fillId="47" borderId="36" xfId="14" applyFont="1" applyFill="1" applyBorder="1" applyAlignment="1">
      <alignment horizontal="left" vertical="top" wrapText="1"/>
    </xf>
    <xf numFmtId="0" fontId="64" fillId="47" borderId="37" xfId="14" applyFont="1" applyFill="1" applyBorder="1" applyAlignment="1">
      <alignment horizontal="left" vertical="top" wrapText="1"/>
    </xf>
    <xf numFmtId="0" fontId="64" fillId="47" borderId="38" xfId="14" applyFont="1" applyFill="1" applyBorder="1" applyAlignment="1">
      <alignment horizontal="left" vertical="top" wrapText="1"/>
    </xf>
    <xf numFmtId="9" fontId="66" fillId="49" borderId="7" xfId="14" applyNumberFormat="1" applyFont="1" applyFill="1" applyBorder="1" applyAlignment="1">
      <alignment horizontal="center" vertical="center"/>
    </xf>
    <xf numFmtId="9" fontId="66" fillId="49" borderId="15" xfId="14" applyNumberFormat="1" applyFont="1" applyFill="1" applyBorder="1" applyAlignment="1">
      <alignment horizontal="center" vertical="center"/>
    </xf>
    <xf numFmtId="9" fontId="66" fillId="49" borderId="8" xfId="14" applyNumberFormat="1" applyFont="1" applyFill="1" applyBorder="1" applyAlignment="1">
      <alignment horizontal="center" vertical="center"/>
    </xf>
    <xf numFmtId="9" fontId="66" fillId="49" borderId="9" xfId="14" applyNumberFormat="1" applyFont="1" applyFill="1" applyBorder="1" applyAlignment="1">
      <alignment horizontal="center" vertical="center"/>
    </xf>
    <xf numFmtId="0" fontId="166" fillId="48" borderId="7" xfId="14" applyFont="1" applyFill="1" applyBorder="1" applyAlignment="1">
      <alignment horizontal="center" vertical="center" wrapText="1"/>
    </xf>
    <xf numFmtId="0" fontId="166" fillId="48" borderId="8" xfId="14" applyFont="1" applyFill="1" applyBorder="1" applyAlignment="1">
      <alignment horizontal="center" vertical="center" wrapText="1"/>
    </xf>
    <xf numFmtId="0" fontId="166" fillId="48" borderId="9" xfId="14" applyFont="1" applyFill="1" applyBorder="1" applyAlignment="1">
      <alignment horizontal="center" vertical="center" wrapText="1"/>
    </xf>
    <xf numFmtId="0" fontId="79" fillId="49" borderId="7" xfId="14" applyFont="1" applyFill="1" applyBorder="1" applyAlignment="1">
      <alignment horizontal="center" vertical="center" wrapText="1"/>
    </xf>
    <xf numFmtId="0" fontId="79" fillId="49" borderId="8" xfId="14" applyFont="1" applyFill="1" applyBorder="1" applyAlignment="1">
      <alignment horizontal="center" vertical="center" wrapText="1"/>
    </xf>
    <xf numFmtId="0" fontId="79" fillId="49" borderId="9" xfId="14" applyFont="1" applyFill="1" applyBorder="1" applyAlignment="1">
      <alignment horizontal="center" vertical="center" wrapText="1"/>
    </xf>
    <xf numFmtId="0" fontId="78" fillId="48" borderId="7" xfId="14" applyFont="1" applyFill="1" applyBorder="1" applyAlignment="1">
      <alignment horizontal="center" vertical="center"/>
    </xf>
    <xf numFmtId="0" fontId="46" fillId="26" borderId="7" xfId="17" applyFont="1" applyBorder="1" applyAlignment="1">
      <alignment horizontal="center" vertical="center" wrapText="1"/>
    </xf>
    <xf numFmtId="0" fontId="46" fillId="26" borderId="8" xfId="17" applyFont="1" applyBorder="1" applyAlignment="1">
      <alignment horizontal="center" vertical="center" wrapText="1"/>
    </xf>
    <xf numFmtId="0" fontId="46" fillId="26" borderId="9" xfId="17" applyFont="1" applyBorder="1" applyAlignment="1">
      <alignment horizontal="center" vertical="center" wrapText="1"/>
    </xf>
    <xf numFmtId="0" fontId="48" fillId="26" borderId="2" xfId="16" applyFont="1" applyAlignment="1">
      <alignment horizontal="center"/>
    </xf>
    <xf numFmtId="0" fontId="169" fillId="26" borderId="2" xfId="17" applyFont="1" applyAlignment="1">
      <alignment horizontal="center"/>
    </xf>
    <xf numFmtId="0" fontId="46" fillId="26" borderId="10" xfId="17" applyFont="1" applyBorder="1" applyAlignment="1">
      <alignment horizontal="center" vertical="center" wrapText="1"/>
    </xf>
    <xf numFmtId="0" fontId="46" fillId="26" borderId="12" xfId="17" applyFont="1" applyBorder="1" applyAlignment="1">
      <alignment horizontal="center" vertical="center" wrapText="1"/>
    </xf>
    <xf numFmtId="0" fontId="54" fillId="26" borderId="7" xfId="17" applyFont="1" applyBorder="1" applyAlignment="1">
      <alignment horizontal="center"/>
    </xf>
    <xf numFmtId="0" fontId="54" fillId="26" borderId="8" xfId="17" applyFont="1" applyBorder="1" applyAlignment="1">
      <alignment horizontal="center"/>
    </xf>
    <xf numFmtId="0" fontId="54" fillId="26" borderId="9" xfId="17" applyFont="1" applyBorder="1" applyAlignment="1">
      <alignment horizontal="center"/>
    </xf>
    <xf numFmtId="0" fontId="46" fillId="26" borderId="8" xfId="17" applyFont="1" applyBorder="1" applyAlignment="1">
      <alignment horizontal="center" vertical="center"/>
    </xf>
    <xf numFmtId="0" fontId="46" fillId="26" borderId="9" xfId="17" applyFont="1" applyBorder="1" applyAlignment="1">
      <alignment horizontal="center" vertical="center"/>
    </xf>
    <xf numFmtId="0" fontId="54" fillId="26" borderId="7" xfId="17" applyFont="1" applyBorder="1" applyAlignment="1">
      <alignment horizontal="center" vertical="center"/>
    </xf>
    <xf numFmtId="0" fontId="54" fillId="26" borderId="8" xfId="17" applyFont="1" applyBorder="1" applyAlignment="1">
      <alignment horizontal="center" vertical="center"/>
    </xf>
    <xf numFmtId="0" fontId="54" fillId="26" borderId="9" xfId="17" applyFont="1" applyBorder="1" applyAlignment="1">
      <alignment horizontal="center" vertical="center"/>
    </xf>
    <xf numFmtId="3" fontId="54" fillId="26" borderId="7" xfId="17" applyNumberFormat="1" applyFont="1" applyBorder="1" applyAlignment="1">
      <alignment horizontal="center" vertical="center" wrapText="1"/>
    </xf>
    <xf numFmtId="3" fontId="54" fillId="26" borderId="8" xfId="17" applyNumberFormat="1" applyFont="1" applyBorder="1" applyAlignment="1">
      <alignment horizontal="center" vertical="center" wrapText="1"/>
    </xf>
    <xf numFmtId="3" fontId="54" fillId="26" borderId="9" xfId="17" applyNumberFormat="1" applyFont="1" applyBorder="1" applyAlignment="1">
      <alignment horizontal="center" vertical="center" wrapText="1"/>
    </xf>
    <xf numFmtId="0" fontId="54" fillId="26" borderId="7" xfId="17" applyFont="1" applyBorder="1" applyAlignment="1">
      <alignment horizontal="center" vertical="center" wrapText="1"/>
    </xf>
    <xf numFmtId="0" fontId="54" fillId="26" borderId="8" xfId="17" applyFont="1" applyBorder="1" applyAlignment="1">
      <alignment horizontal="center" vertical="center" wrapText="1"/>
    </xf>
    <xf numFmtId="0" fontId="54" fillId="26" borderId="9" xfId="17" applyFont="1" applyBorder="1" applyAlignment="1">
      <alignment horizontal="center" vertical="center" wrapText="1"/>
    </xf>
    <xf numFmtId="9" fontId="54" fillId="26" borderId="7" xfId="17" applyNumberFormat="1" applyFont="1" applyBorder="1" applyAlignment="1">
      <alignment horizontal="center" vertical="center"/>
    </xf>
    <xf numFmtId="9" fontId="54" fillId="26" borderId="8" xfId="17" applyNumberFormat="1" applyFont="1" applyBorder="1" applyAlignment="1">
      <alignment horizontal="center" vertical="center"/>
    </xf>
    <xf numFmtId="9" fontId="54" fillId="26" borderId="9" xfId="17" applyNumberFormat="1" applyFont="1" applyBorder="1" applyAlignment="1">
      <alignment horizontal="center" vertical="center"/>
    </xf>
    <xf numFmtId="9" fontId="46" fillId="26" borderId="8" xfId="17" applyNumberFormat="1" applyFont="1" applyBorder="1" applyAlignment="1">
      <alignment horizontal="center" vertical="center"/>
    </xf>
    <xf numFmtId="9" fontId="46" fillId="26" borderId="9" xfId="17" applyNumberFormat="1" applyFont="1" applyBorder="1" applyAlignment="1">
      <alignment horizontal="center" vertical="center"/>
    </xf>
    <xf numFmtId="9" fontId="46" fillId="26" borderId="7" xfId="17" applyNumberFormat="1" applyFont="1" applyBorder="1" applyAlignment="1">
      <alignment horizontal="center" vertical="center"/>
    </xf>
    <xf numFmtId="9" fontId="46" fillId="26" borderId="15" xfId="17" applyNumberFormat="1" applyFont="1" applyBorder="1" applyAlignment="1">
      <alignment horizontal="center" vertical="center"/>
    </xf>
    <xf numFmtId="0" fontId="46" fillId="26" borderId="7" xfId="17" applyFont="1" applyBorder="1" applyAlignment="1">
      <alignment horizontal="center" vertical="center"/>
    </xf>
    <xf numFmtId="0" fontId="172" fillId="26" borderId="80" xfId="17" applyFont="1" applyBorder="1" applyAlignment="1">
      <alignment horizontal="center" vertical="center" wrapText="1"/>
    </xf>
    <xf numFmtId="0" fontId="172" fillId="26" borderId="81" xfId="17" applyFont="1" applyBorder="1" applyAlignment="1">
      <alignment horizontal="center" vertical="center" wrapText="1"/>
    </xf>
    <xf numFmtId="9" fontId="54" fillId="26" borderId="2" xfId="17" applyNumberFormat="1" applyFont="1" applyAlignment="1">
      <alignment horizontal="center" vertical="center" wrapText="1"/>
    </xf>
    <xf numFmtId="9" fontId="54" fillId="26" borderId="11" xfId="17" applyNumberFormat="1" applyFont="1" applyBorder="1" applyAlignment="1">
      <alignment horizontal="center" vertical="center" wrapText="1"/>
    </xf>
    <xf numFmtId="9" fontId="54" fillId="26" borderId="15" xfId="17" applyNumberFormat="1" applyFont="1" applyBorder="1" applyAlignment="1">
      <alignment horizontal="center" vertical="center" wrapText="1"/>
    </xf>
    <xf numFmtId="9" fontId="54" fillId="26" borderId="13" xfId="17" applyNumberFormat="1" applyFont="1" applyBorder="1" applyAlignment="1">
      <alignment horizontal="center" vertical="center" wrapText="1"/>
    </xf>
    <xf numFmtId="0" fontId="43" fillId="26" borderId="7" xfId="1" applyFont="1" applyBorder="1" applyAlignment="1">
      <alignment horizontal="center" vertical="center"/>
    </xf>
    <xf numFmtId="0" fontId="43" fillId="26" borderId="8" xfId="1" applyFont="1" applyBorder="1" applyAlignment="1">
      <alignment horizontal="center" vertical="center"/>
    </xf>
    <xf numFmtId="0" fontId="43" fillId="26" borderId="9" xfId="1" applyFont="1" applyBorder="1" applyAlignment="1">
      <alignment horizontal="center" vertical="center"/>
    </xf>
    <xf numFmtId="0" fontId="40" fillId="26" borderId="2" xfId="1" applyFont="1" applyAlignment="1">
      <alignment horizontal="center"/>
    </xf>
    <xf numFmtId="0" fontId="42" fillId="47" borderId="2" xfId="1" applyFont="1" applyFill="1" applyAlignment="1">
      <alignment horizontal="center" vertical="center"/>
    </xf>
    <xf numFmtId="0" fontId="44" fillId="48" borderId="6" xfId="1" applyFont="1" applyFill="1" applyBorder="1" applyAlignment="1">
      <alignment horizontal="center" vertical="center"/>
    </xf>
    <xf numFmtId="49" fontId="44" fillId="48" borderId="9" xfId="1" applyNumberFormat="1" applyFont="1" applyFill="1" applyBorder="1" applyAlignment="1">
      <alignment horizontal="center" vertical="center"/>
    </xf>
    <xf numFmtId="0" fontId="44" fillId="48" borderId="7" xfId="1" applyFont="1" applyFill="1" applyBorder="1" applyAlignment="1">
      <alignment horizontal="left" vertical="center" wrapText="1"/>
    </xf>
    <xf numFmtId="0" fontId="44" fillId="48" borderId="8" xfId="1" applyFont="1" applyFill="1" applyBorder="1" applyAlignment="1">
      <alignment horizontal="left" vertical="center" wrapText="1"/>
    </xf>
    <xf numFmtId="0" fontId="44" fillId="48" borderId="9" xfId="1" applyFont="1" applyFill="1" applyBorder="1" applyAlignment="1">
      <alignment horizontal="left" vertical="center" wrapText="1"/>
    </xf>
    <xf numFmtId="0" fontId="44" fillId="26" borderId="7" xfId="1" applyFont="1" applyBorder="1" applyAlignment="1">
      <alignment horizontal="left" vertical="center" wrapText="1"/>
    </xf>
    <xf numFmtId="0" fontId="44" fillId="26" borderId="8" xfId="1" applyFont="1" applyBorder="1" applyAlignment="1">
      <alignment horizontal="left" vertical="center" wrapText="1"/>
    </xf>
    <xf numFmtId="0" fontId="44" fillId="26" borderId="9" xfId="1" applyFont="1" applyBorder="1" applyAlignment="1">
      <alignment horizontal="left" vertical="center" wrapText="1"/>
    </xf>
    <xf numFmtId="0" fontId="44" fillId="49" borderId="8" xfId="1" applyFont="1" applyFill="1" applyBorder="1" applyAlignment="1">
      <alignment horizontal="left" vertical="center" wrapText="1"/>
    </xf>
    <xf numFmtId="0" fontId="44" fillId="49" borderId="8" xfId="1" applyFont="1" applyFill="1" applyBorder="1" applyAlignment="1">
      <alignment horizontal="left" vertical="center"/>
    </xf>
    <xf numFmtId="0" fontId="44" fillId="49" borderId="9" xfId="1" applyFont="1" applyFill="1" applyBorder="1" applyAlignment="1">
      <alignment horizontal="left" vertical="center"/>
    </xf>
    <xf numFmtId="0" fontId="44" fillId="48" borderId="10" xfId="1" applyFont="1" applyFill="1" applyBorder="1" applyAlignment="1">
      <alignment horizontal="left" vertical="center" wrapText="1"/>
    </xf>
    <xf numFmtId="0" fontId="44" fillId="48" borderId="12" xfId="1" applyFont="1" applyFill="1" applyBorder="1" applyAlignment="1">
      <alignment horizontal="left" vertical="center" wrapText="1"/>
    </xf>
    <xf numFmtId="0" fontId="44" fillId="49" borderId="7" xfId="1" applyFont="1" applyFill="1" applyBorder="1" applyAlignment="1">
      <alignment horizontal="left" vertical="center" wrapText="1"/>
    </xf>
    <xf numFmtId="0" fontId="44" fillId="49" borderId="9" xfId="1" applyFont="1" applyFill="1" applyBorder="1" applyAlignment="1">
      <alignment horizontal="left" vertical="center" wrapText="1"/>
    </xf>
    <xf numFmtId="0" fontId="43" fillId="49" borderId="7" xfId="1" applyFont="1" applyFill="1" applyBorder="1" applyAlignment="1">
      <alignment horizontal="center" vertical="center"/>
    </xf>
    <xf numFmtId="0" fontId="43" fillId="49" borderId="9" xfId="1" applyFont="1" applyFill="1" applyBorder="1" applyAlignment="1">
      <alignment horizontal="center" vertical="center"/>
    </xf>
    <xf numFmtId="0" fontId="44" fillId="49" borderId="7" xfId="1" applyFont="1" applyFill="1" applyBorder="1" applyAlignment="1">
      <alignment horizontal="left" vertical="center"/>
    </xf>
    <xf numFmtId="0" fontId="44" fillId="48" borderId="9" xfId="1" applyFont="1" applyFill="1" applyBorder="1" applyAlignment="1">
      <alignment horizontal="center" vertical="center"/>
    </xf>
    <xf numFmtId="0" fontId="44" fillId="49" borderId="9" xfId="1" applyFont="1" applyFill="1" applyBorder="1" applyAlignment="1">
      <alignment horizontal="center" vertical="center" wrapText="1"/>
    </xf>
    <xf numFmtId="0" fontId="44" fillId="26" borderId="9" xfId="1" applyFont="1" applyBorder="1" applyAlignment="1">
      <alignment horizontal="center" vertical="center"/>
    </xf>
    <xf numFmtId="0" fontId="44" fillId="48" borderId="10" xfId="1" applyFont="1" applyFill="1" applyBorder="1" applyAlignment="1">
      <alignment horizontal="center" vertical="center" wrapText="1"/>
    </xf>
    <xf numFmtId="0" fontId="44" fillId="48" borderId="12" xfId="1" applyFont="1" applyFill="1" applyBorder="1" applyAlignment="1">
      <alignment horizontal="center" vertical="center" wrapText="1"/>
    </xf>
    <xf numFmtId="0" fontId="43" fillId="49" borderId="7" xfId="1" applyFont="1" applyFill="1" applyBorder="1" applyAlignment="1">
      <alignment horizontal="center" vertical="center" wrapText="1"/>
    </xf>
    <xf numFmtId="0" fontId="43" fillId="49" borderId="9" xfId="1" applyFont="1" applyFill="1" applyBorder="1" applyAlignment="1">
      <alignment horizontal="center" vertical="center" wrapText="1"/>
    </xf>
    <xf numFmtId="9" fontId="44" fillId="49" borderId="8" xfId="1" applyNumberFormat="1" applyFont="1" applyFill="1" applyBorder="1" applyAlignment="1">
      <alignment horizontal="center" vertical="center"/>
    </xf>
    <xf numFmtId="9" fontId="44" fillId="49" borderId="9" xfId="1" applyNumberFormat="1" applyFont="1" applyFill="1" applyBorder="1" applyAlignment="1">
      <alignment horizontal="center" vertical="center"/>
    </xf>
    <xf numFmtId="0" fontId="90" fillId="49" borderId="7" xfId="5" applyFont="1" applyFill="1" applyBorder="1" applyAlignment="1">
      <alignment horizontal="center" vertical="center"/>
    </xf>
    <xf numFmtId="0" fontId="90" fillId="49" borderId="8" xfId="5" applyFont="1" applyFill="1" applyBorder="1" applyAlignment="1">
      <alignment horizontal="center" vertical="center"/>
    </xf>
    <xf numFmtId="0" fontId="90" fillId="49" borderId="13" xfId="5" applyFont="1" applyFill="1" applyBorder="1" applyAlignment="1">
      <alignment horizontal="center" vertical="center"/>
    </xf>
    <xf numFmtId="0" fontId="90" fillId="26" borderId="2" xfId="5" applyFont="1" applyAlignment="1">
      <alignment horizontal="center"/>
    </xf>
    <xf numFmtId="0" fontId="94" fillId="47" borderId="2" xfId="5" applyFont="1" applyFill="1" applyAlignment="1">
      <alignment horizontal="center"/>
    </xf>
    <xf numFmtId="0" fontId="67" fillId="48" borderId="6" xfId="5" applyFont="1" applyFill="1" applyBorder="1" applyAlignment="1">
      <alignment horizontal="center" vertical="center"/>
    </xf>
    <xf numFmtId="49" fontId="67" fillId="48" borderId="7" xfId="5" applyNumberFormat="1" applyFont="1" applyFill="1" applyBorder="1" applyAlignment="1">
      <alignment horizontal="center" vertical="center"/>
    </xf>
    <xf numFmtId="49" fontId="67" fillId="48" borderId="8" xfId="5" applyNumberFormat="1" applyFont="1" applyFill="1" applyBorder="1" applyAlignment="1">
      <alignment horizontal="center" vertical="center"/>
    </xf>
    <xf numFmtId="49" fontId="67" fillId="48" borderId="9" xfId="5" applyNumberFormat="1" applyFont="1" applyFill="1" applyBorder="1" applyAlignment="1">
      <alignment horizontal="center" vertical="center"/>
    </xf>
    <xf numFmtId="0" fontId="67" fillId="48" borderId="7" xfId="5" applyFont="1" applyFill="1" applyBorder="1" applyAlignment="1">
      <alignment horizontal="center" vertical="center" wrapText="1"/>
    </xf>
    <xf numFmtId="0" fontId="67" fillId="48" borderId="8" xfId="5" applyFont="1" applyFill="1" applyBorder="1" applyAlignment="1">
      <alignment horizontal="center" vertical="center" wrapText="1"/>
    </xf>
    <xf numFmtId="0" fontId="67" fillId="48" borderId="9" xfId="5" applyFont="1" applyFill="1" applyBorder="1" applyAlignment="1">
      <alignment horizontal="center" vertical="center" wrapText="1"/>
    </xf>
    <xf numFmtId="0" fontId="90" fillId="26" borderId="7" xfId="5" applyFont="1" applyBorder="1" applyAlignment="1">
      <alignment horizontal="center"/>
    </xf>
    <xf numFmtId="0" fontId="90" fillId="26" borderId="8" xfId="5" applyFont="1" applyBorder="1" applyAlignment="1">
      <alignment horizontal="center"/>
    </xf>
    <xf numFmtId="0" fontId="90" fillId="26" borderId="9" xfId="5" applyFont="1" applyBorder="1" applyAlignment="1">
      <alignment horizontal="center"/>
    </xf>
    <xf numFmtId="0" fontId="67" fillId="26" borderId="7" xfId="5" applyFont="1" applyBorder="1" applyAlignment="1">
      <alignment horizontal="left" vertical="center" wrapText="1"/>
    </xf>
    <xf numFmtId="0" fontId="67" fillId="26" borderId="8" xfId="5" applyFont="1" applyBorder="1" applyAlignment="1">
      <alignment horizontal="left" vertical="center" wrapText="1"/>
    </xf>
    <xf numFmtId="0" fontId="67" fillId="26" borderId="9" xfId="5" applyFont="1" applyBorder="1" applyAlignment="1">
      <alignment horizontal="left" vertical="center" wrapText="1"/>
    </xf>
    <xf numFmtId="0" fontId="67" fillId="49" borderId="8" xfId="5" applyFont="1" applyFill="1" applyBorder="1" applyAlignment="1">
      <alignment horizontal="center" vertical="center" wrapText="1"/>
    </xf>
    <xf numFmtId="0" fontId="67" fillId="49" borderId="8" xfId="5" applyFont="1" applyFill="1" applyBorder="1" applyAlignment="1">
      <alignment horizontal="center" vertical="center"/>
    </xf>
    <xf numFmtId="0" fontId="67" fillId="49" borderId="9" xfId="5" applyFont="1" applyFill="1" applyBorder="1" applyAlignment="1">
      <alignment horizontal="center" vertical="center"/>
    </xf>
    <xf numFmtId="0" fontId="67" fillId="48" borderId="10" xfId="5" applyFont="1" applyFill="1" applyBorder="1" applyAlignment="1">
      <alignment horizontal="center" vertical="center" wrapText="1"/>
    </xf>
    <xf numFmtId="0" fontId="67" fillId="48" borderId="12" xfId="5" applyFont="1" applyFill="1" applyBorder="1" applyAlignment="1">
      <alignment horizontal="center" vertical="center" wrapText="1"/>
    </xf>
    <xf numFmtId="0" fontId="67" fillId="49" borderId="7" xfId="5" applyFont="1" applyFill="1" applyBorder="1" applyAlignment="1">
      <alignment horizontal="center" vertical="center" wrapText="1"/>
    </xf>
    <xf numFmtId="0" fontId="67" fillId="49" borderId="15" xfId="5" applyFont="1" applyFill="1" applyBorder="1" applyAlignment="1">
      <alignment horizontal="center" vertical="center" wrapText="1"/>
    </xf>
    <xf numFmtId="0" fontId="67" fillId="49" borderId="9" xfId="5" applyFont="1" applyFill="1" applyBorder="1" applyAlignment="1">
      <alignment horizontal="center" vertical="center" wrapText="1"/>
    </xf>
    <xf numFmtId="9" fontId="67" fillId="49" borderId="7" xfId="5" applyNumberFormat="1" applyFont="1" applyFill="1" applyBorder="1" applyAlignment="1">
      <alignment horizontal="center" vertical="center"/>
    </xf>
    <xf numFmtId="9" fontId="67" fillId="49" borderId="15" xfId="5" applyNumberFormat="1" applyFont="1" applyFill="1" applyBorder="1" applyAlignment="1">
      <alignment horizontal="center" vertical="center"/>
    </xf>
    <xf numFmtId="9" fontId="67" fillId="49" borderId="8" xfId="5" applyNumberFormat="1" applyFont="1" applyFill="1" applyBorder="1" applyAlignment="1">
      <alignment horizontal="center" vertical="center"/>
    </xf>
    <xf numFmtId="9" fontId="67" fillId="49" borderId="9" xfId="5" applyNumberFormat="1" applyFont="1" applyFill="1" applyBorder="1" applyAlignment="1">
      <alignment horizontal="center" vertical="center"/>
    </xf>
    <xf numFmtId="0" fontId="90" fillId="49" borderId="9" xfId="5" applyFont="1" applyFill="1" applyBorder="1" applyAlignment="1">
      <alignment horizontal="center" vertical="center"/>
    </xf>
    <xf numFmtId="0" fontId="72" fillId="48" borderId="7" xfId="5" applyFont="1" applyFill="1" applyBorder="1" applyAlignment="1">
      <alignment horizontal="left" vertical="center" wrapText="1"/>
    </xf>
    <xf numFmtId="0" fontId="72" fillId="48" borderId="8" xfId="5" applyFont="1" applyFill="1" applyBorder="1" applyAlignment="1">
      <alignment horizontal="left" vertical="center" wrapText="1"/>
    </xf>
    <xf numFmtId="0" fontId="72" fillId="48" borderId="9" xfId="5" applyFont="1" applyFill="1" applyBorder="1" applyAlignment="1">
      <alignment horizontal="left" vertical="center" wrapText="1"/>
    </xf>
    <xf numFmtId="0" fontId="67" fillId="48" borderId="7" xfId="5" applyFont="1" applyFill="1" applyBorder="1" applyAlignment="1">
      <alignment horizontal="center" vertical="center"/>
    </xf>
    <xf numFmtId="0" fontId="67" fillId="48" borderId="8" xfId="5" applyFont="1" applyFill="1" applyBorder="1" applyAlignment="1">
      <alignment horizontal="center" vertical="center"/>
    </xf>
    <xf numFmtId="0" fontId="67" fillId="48" borderId="9" xfId="5" applyFont="1" applyFill="1" applyBorder="1" applyAlignment="1">
      <alignment horizontal="center" vertical="center"/>
    </xf>
    <xf numFmtId="0" fontId="94" fillId="49" borderId="7" xfId="5" applyFont="1" applyFill="1" applyBorder="1" applyAlignment="1">
      <alignment horizontal="center" vertical="center" wrapText="1"/>
    </xf>
    <xf numFmtId="0" fontId="94" fillId="49" borderId="8" xfId="5" applyFont="1" applyFill="1" applyBorder="1" applyAlignment="1">
      <alignment horizontal="center" vertical="center" wrapText="1"/>
    </xf>
    <xf numFmtId="0" fontId="94" fillId="49" borderId="9" xfId="5" applyFont="1" applyFill="1" applyBorder="1" applyAlignment="1">
      <alignment horizontal="center" vertical="center" wrapText="1"/>
    </xf>
    <xf numFmtId="9" fontId="67" fillId="49" borderId="23" xfId="5" applyNumberFormat="1" applyFont="1" applyFill="1" applyBorder="1" applyAlignment="1">
      <alignment horizontal="center" vertical="center"/>
    </xf>
    <xf numFmtId="9" fontId="90" fillId="48" borderId="8" xfId="5" applyNumberFormat="1" applyFont="1" applyFill="1" applyBorder="1" applyAlignment="1">
      <alignment horizontal="center" vertical="center"/>
    </xf>
    <xf numFmtId="9" fontId="90" fillId="48" borderId="9" xfId="5" applyNumberFormat="1" applyFont="1" applyFill="1" applyBorder="1" applyAlignment="1">
      <alignment horizontal="center" vertical="center"/>
    </xf>
    <xf numFmtId="0" fontId="37" fillId="26" borderId="2" xfId="5" applyFont="1" applyAlignment="1">
      <alignment horizontal="center" vertical="center" wrapText="1"/>
    </xf>
    <xf numFmtId="0" fontId="37" fillId="26" borderId="25" xfId="5" applyFont="1" applyBorder="1" applyAlignment="1">
      <alignment horizontal="center" vertical="center" wrapText="1"/>
    </xf>
    <xf numFmtId="0" fontId="37" fillId="26" borderId="26" xfId="5" applyFont="1" applyBorder="1" applyAlignment="1">
      <alignment horizontal="center" vertical="center" wrapText="1"/>
    </xf>
    <xf numFmtId="0" fontId="37" fillId="26" borderId="27" xfId="5" applyFont="1" applyBorder="1" applyAlignment="1">
      <alignment horizontal="center" vertical="center" wrapText="1"/>
    </xf>
    <xf numFmtId="0" fontId="90" fillId="49" borderId="7" xfId="5" applyFont="1" applyFill="1" applyBorder="1" applyAlignment="1">
      <alignment horizontal="center" vertical="center" wrapText="1"/>
    </xf>
    <xf numFmtId="0" fontId="90" fillId="49" borderId="8" xfId="5" applyFont="1" applyFill="1" applyBorder="1" applyAlignment="1">
      <alignment horizontal="center" vertical="center" wrapText="1"/>
    </xf>
    <xf numFmtId="0" fontId="90" fillId="49" borderId="9" xfId="5" applyFont="1" applyFill="1" applyBorder="1" applyAlignment="1">
      <alignment horizontal="center" vertical="center" wrapText="1"/>
    </xf>
    <xf numFmtId="0" fontId="20" fillId="26" borderId="7" xfId="1" applyFont="1" applyBorder="1" applyAlignment="1">
      <alignment horizontal="center" vertical="center" wrapText="1"/>
    </xf>
    <xf numFmtId="0" fontId="20" fillId="26" borderId="8" xfId="1" applyFont="1" applyBorder="1" applyAlignment="1">
      <alignment horizontal="center" vertical="center" wrapText="1"/>
    </xf>
    <xf numFmtId="0" fontId="20" fillId="26" borderId="9" xfId="1" applyFont="1" applyBorder="1" applyAlignment="1">
      <alignment horizontal="center" vertical="center" wrapText="1"/>
    </xf>
    <xf numFmtId="0" fontId="17" fillId="47" borderId="2" xfId="1" applyFont="1" applyFill="1" applyAlignment="1">
      <alignment horizontal="center"/>
    </xf>
    <xf numFmtId="0" fontId="19" fillId="48" borderId="6" xfId="1" applyFont="1" applyFill="1" applyBorder="1" applyAlignment="1">
      <alignment horizontal="center" vertical="center"/>
    </xf>
    <xf numFmtId="49" fontId="20" fillId="48" borderId="7" xfId="1" applyNumberFormat="1" applyFont="1" applyFill="1" applyBorder="1" applyAlignment="1">
      <alignment horizontal="center" vertical="center"/>
    </xf>
    <xf numFmtId="49" fontId="20" fillId="48" borderId="8" xfId="1" applyNumberFormat="1" applyFont="1" applyFill="1" applyBorder="1" applyAlignment="1">
      <alignment horizontal="center" vertical="center"/>
    </xf>
    <xf numFmtId="49" fontId="20" fillId="48" borderId="9" xfId="1" applyNumberFormat="1" applyFont="1" applyFill="1" applyBorder="1" applyAlignment="1">
      <alignment horizontal="center" vertical="center"/>
    </xf>
    <xf numFmtId="0" fontId="20" fillId="48" borderId="7" xfId="1" applyFont="1" applyFill="1" applyBorder="1" applyAlignment="1">
      <alignment horizontal="center" vertical="center" wrapText="1"/>
    </xf>
    <xf numFmtId="0" fontId="20" fillId="48" borderId="8" xfId="1" applyFont="1" applyFill="1" applyBorder="1" applyAlignment="1">
      <alignment horizontal="center" vertical="center" wrapText="1"/>
    </xf>
    <xf numFmtId="0" fontId="20" fillId="48" borderId="9" xfId="1" applyFont="1" applyFill="1" applyBorder="1" applyAlignment="1">
      <alignment horizontal="center" vertical="center" wrapText="1"/>
    </xf>
    <xf numFmtId="0" fontId="18" fillId="26" borderId="7" xfId="1" applyFont="1" applyBorder="1" applyAlignment="1">
      <alignment horizontal="center"/>
    </xf>
    <xf numFmtId="0" fontId="18" fillId="26" borderId="8" xfId="1" applyFont="1" applyBorder="1" applyAlignment="1">
      <alignment horizontal="center"/>
    </xf>
    <xf numFmtId="0" fontId="18" fillId="26" borderId="9" xfId="1" applyFont="1" applyBorder="1" applyAlignment="1">
      <alignment horizontal="center"/>
    </xf>
    <xf numFmtId="0" fontId="20" fillId="48" borderId="10" xfId="1" applyFont="1" applyFill="1" applyBorder="1" applyAlignment="1">
      <alignment horizontal="center" vertical="center" wrapText="1"/>
    </xf>
    <xf numFmtId="0" fontId="20" fillId="48" borderId="12" xfId="1" applyFont="1" applyFill="1" applyBorder="1" applyAlignment="1">
      <alignment horizontal="center" vertical="center" wrapText="1"/>
    </xf>
    <xf numFmtId="0" fontId="20" fillId="26" borderId="10" xfId="1" applyFont="1" applyBorder="1" applyAlignment="1">
      <alignment horizontal="center" vertical="center" wrapText="1"/>
    </xf>
    <xf numFmtId="0" fontId="20" fillId="26" borderId="12" xfId="1" applyFont="1" applyBorder="1" applyAlignment="1">
      <alignment horizontal="center" vertical="center" wrapText="1"/>
    </xf>
    <xf numFmtId="0" fontId="21" fillId="49" borderId="7" xfId="1" applyFont="1" applyFill="1" applyBorder="1" applyAlignment="1">
      <alignment horizontal="center" vertical="center" wrapText="1"/>
    </xf>
    <xf numFmtId="0" fontId="21" fillId="49" borderId="8" xfId="1" applyFont="1" applyFill="1" applyBorder="1" applyAlignment="1">
      <alignment horizontal="center" vertical="center" wrapText="1"/>
    </xf>
    <xf numFmtId="0" fontId="21" fillId="49" borderId="9" xfId="1" applyFont="1" applyFill="1" applyBorder="1" applyAlignment="1">
      <alignment horizontal="center" vertical="center" wrapText="1"/>
    </xf>
    <xf numFmtId="0" fontId="18" fillId="49" borderId="7" xfId="1" applyFont="1" applyFill="1" applyBorder="1" applyAlignment="1">
      <alignment horizontal="center" vertical="center"/>
    </xf>
    <xf numFmtId="0" fontId="18" fillId="49" borderId="8" xfId="1" applyFont="1" applyFill="1" applyBorder="1" applyAlignment="1">
      <alignment horizontal="center" vertical="center"/>
    </xf>
    <xf numFmtId="0" fontId="18" fillId="49" borderId="9" xfId="1" applyFont="1" applyFill="1" applyBorder="1" applyAlignment="1">
      <alignment horizontal="center" vertical="center"/>
    </xf>
    <xf numFmtId="3" fontId="18" fillId="47" borderId="7" xfId="1" applyNumberFormat="1" applyFont="1" applyFill="1" applyBorder="1" applyAlignment="1">
      <alignment horizontal="center" vertical="center"/>
    </xf>
    <xf numFmtId="3" fontId="18" fillId="47" borderId="8" xfId="1" applyNumberFormat="1" applyFont="1" applyFill="1" applyBorder="1" applyAlignment="1">
      <alignment horizontal="center" vertical="center"/>
    </xf>
    <xf numFmtId="3" fontId="18" fillId="47" borderId="9" xfId="1" applyNumberFormat="1" applyFont="1" applyFill="1" applyBorder="1" applyAlignment="1">
      <alignment horizontal="center" vertical="center"/>
    </xf>
    <xf numFmtId="0" fontId="25" fillId="49" borderId="7" xfId="1" applyFont="1" applyFill="1" applyBorder="1" applyAlignment="1">
      <alignment horizontal="center" vertical="center" wrapText="1"/>
    </xf>
    <xf numFmtId="0" fontId="25" fillId="49" borderId="8" xfId="1" applyFont="1" applyFill="1" applyBorder="1" applyAlignment="1">
      <alignment horizontal="center" vertical="center" wrapText="1"/>
    </xf>
    <xf numFmtId="0" fontId="25" fillId="49" borderId="9" xfId="1" applyFont="1" applyFill="1" applyBorder="1" applyAlignment="1">
      <alignment horizontal="center" vertical="center" wrapText="1"/>
    </xf>
    <xf numFmtId="0" fontId="19" fillId="48" borderId="7" xfId="1" applyFont="1" applyFill="1" applyBorder="1" applyAlignment="1">
      <alignment horizontal="left" vertical="center" wrapText="1"/>
    </xf>
    <xf numFmtId="0" fontId="19" fillId="48" borderId="8" xfId="1" applyFont="1" applyFill="1" applyBorder="1" applyAlignment="1">
      <alignment horizontal="left" vertical="center" wrapText="1"/>
    </xf>
    <xf numFmtId="0" fontId="19" fillId="48" borderId="9" xfId="1" applyFont="1" applyFill="1" applyBorder="1" applyAlignment="1">
      <alignment horizontal="left" vertical="center" wrapText="1"/>
    </xf>
    <xf numFmtId="0" fontId="19" fillId="48" borderId="7" xfId="1" applyFont="1" applyFill="1" applyBorder="1" applyAlignment="1">
      <alignment horizontal="center" vertical="center"/>
    </xf>
    <xf numFmtId="0" fontId="19" fillId="48" borderId="8" xfId="1" applyFont="1" applyFill="1" applyBorder="1" applyAlignment="1">
      <alignment horizontal="center" vertical="center"/>
    </xf>
    <xf numFmtId="0" fontId="19" fillId="48" borderId="9" xfId="1" applyFont="1" applyFill="1" applyBorder="1" applyAlignment="1">
      <alignment horizontal="center" vertical="center"/>
    </xf>
    <xf numFmtId="0" fontId="26" fillId="26" borderId="17" xfId="1" applyFont="1" applyBorder="1" applyAlignment="1">
      <alignment horizontal="center"/>
    </xf>
    <xf numFmtId="0" fontId="26" fillId="26" borderId="18" xfId="1" applyFont="1" applyBorder="1" applyAlignment="1">
      <alignment horizontal="center"/>
    </xf>
    <xf numFmtId="0" fontId="26" fillId="26" borderId="19" xfId="1" applyFont="1" applyBorder="1" applyAlignment="1">
      <alignment horizontal="center"/>
    </xf>
    <xf numFmtId="0" fontId="26" fillId="26" borderId="20" xfId="1" applyFont="1" applyBorder="1" applyAlignment="1">
      <alignment horizontal="center" vertical="center"/>
    </xf>
    <xf numFmtId="0" fontId="26" fillId="26" borderId="21" xfId="1" applyFont="1" applyBorder="1" applyAlignment="1">
      <alignment horizontal="center" vertical="center"/>
    </xf>
    <xf numFmtId="0" fontId="18" fillId="49" borderId="7" xfId="1" applyFont="1" applyFill="1" applyBorder="1" applyAlignment="1">
      <alignment horizontal="center" vertical="center" wrapText="1"/>
    </xf>
    <xf numFmtId="0" fontId="18" fillId="49" borderId="8" xfId="1" applyFont="1" applyFill="1" applyBorder="1" applyAlignment="1">
      <alignment horizontal="center" vertical="center" wrapText="1"/>
    </xf>
    <xf numFmtId="0" fontId="18" fillId="49" borderId="9" xfId="1" applyFont="1" applyFill="1" applyBorder="1" applyAlignment="1">
      <alignment horizontal="center" vertical="center" wrapText="1"/>
    </xf>
    <xf numFmtId="0" fontId="33" fillId="26" borderId="20" xfId="1" applyFont="1" applyBorder="1" applyAlignment="1">
      <alignment horizontal="center"/>
    </xf>
    <xf numFmtId="0" fontId="33" fillId="26" borderId="21" xfId="1" applyFont="1" applyBorder="1" applyAlignment="1">
      <alignment horizontal="center"/>
    </xf>
    <xf numFmtId="0" fontId="33" fillId="26" borderId="17" xfId="1" applyFont="1" applyBorder="1" applyAlignment="1">
      <alignment horizontal="center"/>
    </xf>
    <xf numFmtId="0" fontId="33" fillId="26" borderId="18" xfId="1" applyFont="1" applyBorder="1" applyAlignment="1">
      <alignment horizontal="center"/>
    </xf>
    <xf numFmtId="0" fontId="33" fillId="26" borderId="19" xfId="1" applyFont="1" applyBorder="1" applyAlignment="1">
      <alignment horizontal="center"/>
    </xf>
    <xf numFmtId="0" fontId="25" fillId="26" borderId="7" xfId="1" applyFont="1" applyBorder="1" applyAlignment="1">
      <alignment horizontal="center" vertical="center" wrapText="1"/>
    </xf>
    <xf numFmtId="0" fontId="25" fillId="26" borderId="8" xfId="1" applyFont="1" applyBorder="1" applyAlignment="1">
      <alignment horizontal="center" vertical="center" wrapText="1"/>
    </xf>
    <xf numFmtId="0" fontId="25" fillId="26" borderId="9" xfId="1" applyFont="1" applyBorder="1" applyAlignment="1">
      <alignment horizontal="center" vertical="center" wrapText="1"/>
    </xf>
    <xf numFmtId="0" fontId="20" fillId="48" borderId="7" xfId="1" applyFont="1" applyFill="1" applyBorder="1" applyAlignment="1">
      <alignment horizontal="left" vertical="center" wrapText="1"/>
    </xf>
    <xf numFmtId="0" fontId="20" fillId="48" borderId="8" xfId="1" applyFont="1" applyFill="1" applyBorder="1" applyAlignment="1">
      <alignment horizontal="left" vertical="center" wrapText="1"/>
    </xf>
    <xf numFmtId="0" fontId="20" fillId="48" borderId="9" xfId="1" applyFont="1" applyFill="1" applyBorder="1" applyAlignment="1">
      <alignment horizontal="left" vertical="center" wrapText="1"/>
    </xf>
    <xf numFmtId="0" fontId="20" fillId="48" borderId="7" xfId="1" applyFont="1" applyFill="1" applyBorder="1" applyAlignment="1">
      <alignment horizontal="center" vertical="center"/>
    </xf>
    <xf numFmtId="0" fontId="20" fillId="48" borderId="8" xfId="1" applyFont="1" applyFill="1" applyBorder="1" applyAlignment="1">
      <alignment horizontal="center" vertical="center"/>
    </xf>
    <xf numFmtId="0" fontId="20" fillId="48" borderId="9" xfId="1" applyFont="1" applyFill="1" applyBorder="1" applyAlignment="1">
      <alignment horizontal="center" vertical="center"/>
    </xf>
    <xf numFmtId="3" fontId="18" fillId="26" borderId="7" xfId="1" applyNumberFormat="1" applyFont="1" applyBorder="1" applyAlignment="1">
      <alignment horizontal="center" vertical="center"/>
    </xf>
    <xf numFmtId="3" fontId="18" fillId="26" borderId="8" xfId="1" applyNumberFormat="1" applyFont="1" applyBorder="1" applyAlignment="1">
      <alignment horizontal="center" vertical="center"/>
    </xf>
    <xf numFmtId="3" fontId="18" fillId="26" borderId="9" xfId="1" applyNumberFormat="1" applyFont="1" applyBorder="1" applyAlignment="1">
      <alignment horizontal="center" vertical="center"/>
    </xf>
    <xf numFmtId="0" fontId="20" fillId="26" borderId="7" xfId="1" applyFont="1" applyBorder="1" applyAlignment="1">
      <alignment horizontal="center" vertical="center"/>
    </xf>
    <xf numFmtId="0" fontId="20" fillId="26" borderId="8" xfId="1" applyFont="1" applyBorder="1" applyAlignment="1">
      <alignment horizontal="center" vertical="center"/>
    </xf>
    <xf numFmtId="0" fontId="20" fillId="26" borderId="9" xfId="1" applyFont="1" applyBorder="1" applyAlignment="1">
      <alignment horizontal="center" vertical="center"/>
    </xf>
    <xf numFmtId="9" fontId="20" fillId="26" borderId="7" xfId="1" applyNumberFormat="1" applyFont="1" applyBorder="1" applyAlignment="1">
      <alignment horizontal="center" vertical="center"/>
    </xf>
    <xf numFmtId="9" fontId="20" fillId="26" borderId="23" xfId="1" applyNumberFormat="1" applyFont="1" applyBorder="1" applyAlignment="1">
      <alignment horizontal="center" vertical="center"/>
    </xf>
    <xf numFmtId="9" fontId="20" fillId="26" borderId="8" xfId="1" applyNumberFormat="1" applyFont="1" applyBorder="1" applyAlignment="1">
      <alignment horizontal="center" vertical="center"/>
    </xf>
    <xf numFmtId="9" fontId="20" fillId="26" borderId="9" xfId="1" applyNumberFormat="1" applyFont="1" applyBorder="1" applyAlignment="1">
      <alignment horizontal="center" vertical="center"/>
    </xf>
    <xf numFmtId="9" fontId="20" fillId="49" borderId="7" xfId="1" applyNumberFormat="1" applyFont="1" applyFill="1" applyBorder="1" applyAlignment="1">
      <alignment horizontal="center" vertical="center" wrapText="1"/>
    </xf>
    <xf numFmtId="9" fontId="20" fillId="49" borderId="9" xfId="1" applyNumberFormat="1" applyFont="1" applyFill="1" applyBorder="1" applyAlignment="1">
      <alignment horizontal="center" vertical="center" wrapText="1"/>
    </xf>
    <xf numFmtId="0" fontId="36" fillId="26" borderId="7" xfId="1" applyFont="1" applyBorder="1" applyAlignment="1">
      <alignment horizontal="left" vertical="center" wrapText="1"/>
    </xf>
    <xf numFmtId="0" fontId="36" fillId="26" borderId="8" xfId="1" applyFont="1" applyBorder="1" applyAlignment="1">
      <alignment horizontal="left" vertical="center" wrapText="1"/>
    </xf>
    <xf numFmtId="0" fontId="36" fillId="26" borderId="9" xfId="1" applyFont="1" applyBorder="1" applyAlignment="1">
      <alignment horizontal="left" vertical="center" wrapText="1"/>
    </xf>
    <xf numFmtId="0" fontId="46" fillId="26" borderId="7" xfId="1" applyFont="1" applyBorder="1" applyAlignment="1">
      <alignment horizontal="center" vertical="center" wrapText="1"/>
    </xf>
    <xf numFmtId="0" fontId="46" fillId="26" borderId="8" xfId="1" applyFont="1" applyBorder="1" applyAlignment="1">
      <alignment horizontal="center" vertical="center" wrapText="1"/>
    </xf>
    <xf numFmtId="0" fontId="46" fillId="26" borderId="9" xfId="1" applyFont="1" applyBorder="1" applyAlignment="1">
      <alignment horizontal="center" vertical="center" wrapText="1"/>
    </xf>
    <xf numFmtId="0" fontId="46" fillId="49" borderId="8" xfId="1" applyFont="1" applyFill="1" applyBorder="1" applyAlignment="1">
      <alignment horizontal="center" vertical="center" wrapText="1"/>
    </xf>
    <xf numFmtId="0" fontId="46" fillId="49" borderId="8" xfId="1" applyFont="1" applyFill="1" applyBorder="1" applyAlignment="1">
      <alignment horizontal="center" vertical="center"/>
    </xf>
    <xf numFmtId="0" fontId="46" fillId="49" borderId="9" xfId="1" applyFont="1" applyFill="1" applyBorder="1" applyAlignment="1">
      <alignment horizontal="center" vertical="center"/>
    </xf>
    <xf numFmtId="0" fontId="44" fillId="48" borderId="22" xfId="1" applyFont="1" applyFill="1" applyBorder="1" applyAlignment="1">
      <alignment horizontal="center" vertical="center" wrapText="1"/>
    </xf>
    <xf numFmtId="0" fontId="57" fillId="26" borderId="2" xfId="1" applyFont="1" applyAlignment="1">
      <alignment horizontal="center"/>
    </xf>
    <xf numFmtId="0" fontId="58" fillId="47" borderId="2" xfId="1" applyFont="1" applyFill="1" applyAlignment="1">
      <alignment horizontal="center"/>
    </xf>
    <xf numFmtId="0" fontId="46" fillId="48" borderId="6" xfId="1" applyFont="1" applyFill="1" applyBorder="1" applyAlignment="1">
      <alignment horizontal="center" vertical="center"/>
    </xf>
    <xf numFmtId="49" fontId="46" fillId="48" borderId="7" xfId="1" applyNumberFormat="1" applyFont="1" applyFill="1" applyBorder="1" applyAlignment="1">
      <alignment horizontal="center" vertical="center"/>
    </xf>
    <xf numFmtId="49" fontId="46" fillId="48" borderId="8" xfId="1" applyNumberFormat="1" applyFont="1" applyFill="1" applyBorder="1" applyAlignment="1">
      <alignment horizontal="center" vertical="center"/>
    </xf>
    <xf numFmtId="49" fontId="46" fillId="48" borderId="9" xfId="1" applyNumberFormat="1" applyFont="1" applyFill="1" applyBorder="1" applyAlignment="1">
      <alignment horizontal="center" vertical="center"/>
    </xf>
    <xf numFmtId="0" fontId="46" fillId="48" borderId="7" xfId="1" applyFont="1" applyFill="1" applyBorder="1" applyAlignment="1">
      <alignment horizontal="center" vertical="center" wrapText="1"/>
    </xf>
    <xf numFmtId="0" fontId="46" fillId="48" borderId="8" xfId="1" applyFont="1" applyFill="1" applyBorder="1" applyAlignment="1">
      <alignment horizontal="center" vertical="center" wrapText="1"/>
    </xf>
    <xf numFmtId="0" fontId="46" fillId="48" borderId="9" xfId="1" applyFont="1" applyFill="1" applyBorder="1" applyAlignment="1">
      <alignment horizontal="center" vertical="center" wrapText="1"/>
    </xf>
    <xf numFmtId="0" fontId="54" fillId="26" borderId="7" xfId="1" applyFont="1" applyBorder="1" applyAlignment="1">
      <alignment horizontal="center"/>
    </xf>
    <xf numFmtId="0" fontId="54" fillId="26" borderId="8" xfId="1" applyFont="1" applyBorder="1" applyAlignment="1">
      <alignment horizontal="center"/>
    </xf>
    <xf numFmtId="0" fontId="54" fillId="26" borderId="9" xfId="1" applyFont="1" applyBorder="1" applyAlignment="1">
      <alignment horizontal="center"/>
    </xf>
    <xf numFmtId="0" fontId="44" fillId="49" borderId="7" xfId="1" applyFont="1" applyFill="1" applyBorder="1" applyAlignment="1">
      <alignment horizontal="center" vertical="center"/>
    </xf>
    <xf numFmtId="0" fontId="44" fillId="49" borderId="8" xfId="1" applyFont="1" applyFill="1" applyBorder="1" applyAlignment="1">
      <alignment horizontal="center" vertical="center"/>
    </xf>
    <xf numFmtId="0" fontId="44" fillId="49" borderId="9" xfId="1" applyFont="1" applyFill="1" applyBorder="1" applyAlignment="1">
      <alignment horizontal="center" vertical="center"/>
    </xf>
    <xf numFmtId="0" fontId="61" fillId="48" borderId="7" xfId="1" applyFont="1" applyFill="1" applyBorder="1" applyAlignment="1">
      <alignment horizontal="center" vertical="center" wrapText="1"/>
    </xf>
    <xf numFmtId="0" fontId="61" fillId="48" borderId="8" xfId="1" applyFont="1" applyFill="1" applyBorder="1" applyAlignment="1">
      <alignment horizontal="center" vertical="center" wrapText="1"/>
    </xf>
    <xf numFmtId="0" fontId="61" fillId="48" borderId="9" xfId="1" applyFont="1" applyFill="1" applyBorder="1" applyAlignment="1">
      <alignment horizontal="center" vertical="center" wrapText="1"/>
    </xf>
    <xf numFmtId="9" fontId="43" fillId="49" borderId="7" xfId="5" applyNumberFormat="1" applyFont="1" applyFill="1" applyBorder="1" applyAlignment="1">
      <alignment horizontal="center" vertical="center"/>
    </xf>
    <xf numFmtId="9" fontId="43" fillId="49" borderId="23" xfId="5" applyNumberFormat="1" applyFont="1" applyFill="1" applyBorder="1" applyAlignment="1">
      <alignment horizontal="center" vertical="center"/>
    </xf>
    <xf numFmtId="9" fontId="43" fillId="49" borderId="8" xfId="5" applyNumberFormat="1" applyFont="1" applyFill="1" applyBorder="1" applyAlignment="1">
      <alignment horizontal="center" vertical="center"/>
    </xf>
    <xf numFmtId="9" fontId="43" fillId="49" borderId="9" xfId="5" applyNumberFormat="1" applyFont="1" applyFill="1" applyBorder="1" applyAlignment="1">
      <alignment horizontal="center" vertical="center"/>
    </xf>
    <xf numFmtId="9" fontId="44" fillId="48" borderId="8" xfId="5" applyNumberFormat="1" applyFont="1" applyFill="1" applyBorder="1" applyAlignment="1">
      <alignment horizontal="center" vertical="center"/>
    </xf>
    <xf numFmtId="9" fontId="44" fillId="48" borderId="9" xfId="5" applyNumberFormat="1" applyFont="1" applyFill="1" applyBorder="1" applyAlignment="1">
      <alignment horizontal="center" vertical="center"/>
    </xf>
    <xf numFmtId="0" fontId="64" fillId="48" borderId="2" xfId="1" applyFont="1" applyFill="1" applyAlignment="1">
      <alignment horizontal="left" vertical="top" wrapText="1"/>
    </xf>
    <xf numFmtId="9" fontId="44" fillId="49" borderId="15" xfId="1" applyNumberFormat="1" applyFont="1" applyFill="1" applyBorder="1" applyAlignment="1">
      <alignment horizontal="center" vertical="center"/>
    </xf>
    <xf numFmtId="0" fontId="44" fillId="48" borderId="7" xfId="5" applyFont="1" applyFill="1" applyBorder="1" applyAlignment="1">
      <alignment horizontal="center" vertical="center" wrapText="1"/>
    </xf>
    <xf numFmtId="0" fontId="44" fillId="48" borderId="8" xfId="5" applyFont="1" applyFill="1" applyBorder="1" applyAlignment="1">
      <alignment horizontal="center" vertical="center" wrapText="1"/>
    </xf>
    <xf numFmtId="0" fontId="44" fillId="48" borderId="9" xfId="5" applyFont="1" applyFill="1" applyBorder="1" applyAlignment="1">
      <alignment horizontal="center" vertical="center" wrapText="1"/>
    </xf>
    <xf numFmtId="0" fontId="44" fillId="48" borderId="7" xfId="5" applyFont="1" applyFill="1" applyBorder="1" applyAlignment="1">
      <alignment horizontal="center" vertical="center"/>
    </xf>
    <xf numFmtId="0" fontId="44" fillId="48" borderId="8" xfId="5" applyFont="1" applyFill="1" applyBorder="1" applyAlignment="1">
      <alignment horizontal="center" vertical="center"/>
    </xf>
    <xf numFmtId="0" fontId="44" fillId="48" borderId="9" xfId="5" applyFont="1" applyFill="1" applyBorder="1" applyAlignment="1">
      <alignment horizontal="center" vertical="center"/>
    </xf>
    <xf numFmtId="1" fontId="44" fillId="48" borderId="8" xfId="1" applyNumberFormat="1" applyFont="1" applyFill="1" applyBorder="1" applyAlignment="1">
      <alignment horizontal="center" vertical="center"/>
    </xf>
    <xf numFmtId="1" fontId="44" fillId="48" borderId="9" xfId="1" applyNumberFormat="1" applyFont="1" applyFill="1" applyBorder="1" applyAlignment="1">
      <alignment horizontal="center" vertical="center"/>
    </xf>
    <xf numFmtId="0" fontId="45" fillId="49" borderId="7" xfId="1" applyFont="1" applyFill="1" applyBorder="1" applyAlignment="1">
      <alignment horizontal="center" vertical="center" wrapText="1"/>
    </xf>
    <xf numFmtId="0" fontId="45" fillId="49" borderId="8" xfId="1" applyFont="1" applyFill="1" applyBorder="1" applyAlignment="1">
      <alignment horizontal="center" vertical="center" wrapText="1"/>
    </xf>
    <xf numFmtId="0" fontId="45" fillId="49" borderId="9" xfId="1" applyFont="1" applyFill="1" applyBorder="1" applyAlignment="1">
      <alignment horizontal="center" vertical="center" wrapText="1"/>
    </xf>
    <xf numFmtId="0" fontId="44" fillId="26" borderId="90" xfId="1" applyFont="1" applyBorder="1" applyAlignment="1">
      <alignment horizontal="center" vertical="center"/>
    </xf>
    <xf numFmtId="0" fontId="75" fillId="26" borderId="7" xfId="5" applyFont="1" applyBorder="1" applyAlignment="1">
      <alignment horizontal="center"/>
    </xf>
    <xf numFmtId="0" fontId="75" fillId="26" borderId="8" xfId="5" applyFont="1" applyBorder="1" applyAlignment="1">
      <alignment horizontal="center"/>
    </xf>
    <xf numFmtId="0" fontId="75" fillId="26" borderId="9" xfId="5" applyFont="1" applyBorder="1" applyAlignment="1">
      <alignment horizontal="center"/>
    </xf>
    <xf numFmtId="0" fontId="14" fillId="26" borderId="2" xfId="5" applyFont="1" applyAlignment="1">
      <alignment horizontal="center"/>
    </xf>
    <xf numFmtId="0" fontId="62" fillId="47" borderId="2" xfId="5" applyFont="1" applyFill="1" applyAlignment="1">
      <alignment horizontal="center"/>
    </xf>
    <xf numFmtId="0" fontId="76" fillId="48" borderId="6" xfId="5" applyFont="1" applyFill="1" applyBorder="1" applyAlignment="1">
      <alignment horizontal="center" vertical="center"/>
    </xf>
    <xf numFmtId="49" fontId="76" fillId="48" borderId="7" xfId="5" applyNumberFormat="1" applyFont="1" applyFill="1" applyBorder="1" applyAlignment="1">
      <alignment horizontal="center" vertical="center"/>
    </xf>
    <xf numFmtId="49" fontId="76" fillId="48" borderId="8" xfId="5" applyNumberFormat="1" applyFont="1" applyFill="1" applyBorder="1" applyAlignment="1">
      <alignment horizontal="center" vertical="center"/>
    </xf>
    <xf numFmtId="49" fontId="76" fillId="48" borderId="9" xfId="5" applyNumberFormat="1" applyFont="1" applyFill="1" applyBorder="1" applyAlignment="1">
      <alignment horizontal="center" vertical="center"/>
    </xf>
    <xf numFmtId="0" fontId="76" fillId="48" borderId="7" xfId="5" applyFont="1" applyFill="1" applyBorder="1" applyAlignment="1">
      <alignment horizontal="center" vertical="center" wrapText="1"/>
    </xf>
    <xf numFmtId="0" fontId="76" fillId="48" borderId="8" xfId="5" applyFont="1" applyFill="1" applyBorder="1" applyAlignment="1">
      <alignment horizontal="center" vertical="center" wrapText="1"/>
    </xf>
    <xf numFmtId="0" fontId="76" fillId="48" borderId="9" xfId="5" applyFont="1" applyFill="1" applyBorder="1" applyAlignment="1">
      <alignment horizontal="center" vertical="center" wrapText="1"/>
    </xf>
    <xf numFmtId="0" fontId="78" fillId="49" borderId="7" xfId="5" applyFont="1" applyFill="1" applyBorder="1" applyAlignment="1">
      <alignment horizontal="center" vertical="center" wrapText="1"/>
    </xf>
    <xf numFmtId="0" fontId="78" fillId="49" borderId="8" xfId="5" applyFont="1" applyFill="1" applyBorder="1" applyAlignment="1">
      <alignment horizontal="center" vertical="center" wrapText="1"/>
    </xf>
    <xf numFmtId="0" fontId="78" fillId="49" borderId="9" xfId="5" applyFont="1" applyFill="1" applyBorder="1" applyAlignment="1">
      <alignment horizontal="center" vertical="center" wrapText="1"/>
    </xf>
    <xf numFmtId="0" fontId="20" fillId="26" borderId="7" xfId="5" applyFont="1" applyBorder="1" applyAlignment="1">
      <alignment horizontal="center" vertical="center" wrapText="1"/>
    </xf>
    <xf numFmtId="0" fontId="20" fillId="26" borderId="8" xfId="5" applyFont="1" applyBorder="1" applyAlignment="1">
      <alignment horizontal="center" vertical="center" wrapText="1"/>
    </xf>
    <xf numFmtId="0" fontId="20" fillId="26" borderId="9" xfId="5" applyFont="1" applyBorder="1" applyAlignment="1">
      <alignment horizontal="center" vertical="center" wrapText="1"/>
    </xf>
    <xf numFmtId="0" fontId="76" fillId="49" borderId="8" xfId="5" applyFont="1" applyFill="1" applyBorder="1" applyAlignment="1">
      <alignment horizontal="center" vertical="center" wrapText="1"/>
    </xf>
    <xf numFmtId="0" fontId="76" fillId="49" borderId="8" xfId="5" applyFont="1" applyFill="1" applyBorder="1" applyAlignment="1">
      <alignment horizontal="center" vertical="center"/>
    </xf>
    <xf numFmtId="0" fontId="76" fillId="49" borderId="9" xfId="5" applyFont="1" applyFill="1" applyBorder="1" applyAlignment="1">
      <alignment horizontal="center" vertical="center"/>
    </xf>
    <xf numFmtId="0" fontId="66" fillId="48" borderId="10" xfId="5" applyFont="1" applyFill="1" applyBorder="1" applyAlignment="1">
      <alignment horizontal="center" vertical="center" wrapText="1"/>
    </xf>
    <xf numFmtId="0" fontId="66" fillId="48" borderId="12" xfId="5" applyFont="1" applyFill="1" applyBorder="1" applyAlignment="1">
      <alignment horizontal="center" vertical="center" wrapText="1"/>
    </xf>
    <xf numFmtId="0" fontId="20" fillId="49" borderId="7" xfId="5" applyFont="1" applyFill="1" applyBorder="1" applyAlignment="1">
      <alignment horizontal="center" vertical="center" wrapText="1"/>
    </xf>
    <xf numFmtId="0" fontId="20" fillId="49" borderId="8" xfId="5" applyFont="1" applyFill="1" applyBorder="1" applyAlignment="1">
      <alignment horizontal="center" vertical="center" wrapText="1"/>
    </xf>
    <xf numFmtId="0" fontId="20" fillId="49" borderId="9" xfId="5" applyFont="1" applyFill="1" applyBorder="1" applyAlignment="1">
      <alignment horizontal="center" vertical="center" wrapText="1"/>
    </xf>
    <xf numFmtId="0" fontId="66" fillId="48" borderId="7" xfId="5" applyFont="1" applyFill="1" applyBorder="1" applyAlignment="1">
      <alignment horizontal="center" vertical="center" wrapText="1"/>
    </xf>
    <xf numFmtId="0" fontId="66" fillId="48" borderId="8" xfId="5" applyFont="1" applyFill="1" applyBorder="1" applyAlignment="1">
      <alignment horizontal="center" vertical="center" wrapText="1"/>
    </xf>
    <xf numFmtId="0" fontId="66" fillId="48" borderId="9" xfId="5" applyFont="1" applyFill="1" applyBorder="1" applyAlignment="1">
      <alignment horizontal="center" vertical="center" wrapText="1"/>
    </xf>
    <xf numFmtId="0" fontId="78" fillId="49" borderId="7" xfId="5" applyFont="1" applyFill="1" applyBorder="1" applyAlignment="1">
      <alignment horizontal="center" vertical="center"/>
    </xf>
    <xf numFmtId="0" fontId="78" fillId="49" borderId="8" xfId="5" applyFont="1" applyFill="1" applyBorder="1" applyAlignment="1">
      <alignment horizontal="center" vertical="center"/>
    </xf>
    <xf numFmtId="0" fontId="78" fillId="49" borderId="9" xfId="5" applyFont="1" applyFill="1" applyBorder="1" applyAlignment="1">
      <alignment horizontal="center" vertical="center"/>
    </xf>
    <xf numFmtId="0" fontId="75" fillId="49" borderId="7" xfId="5" applyFont="1" applyFill="1" applyBorder="1" applyAlignment="1">
      <alignment horizontal="center" vertical="center"/>
    </xf>
    <xf numFmtId="0" fontId="75" fillId="49" borderId="8" xfId="5" applyFont="1" applyFill="1" applyBorder="1" applyAlignment="1">
      <alignment horizontal="center" vertical="center"/>
    </xf>
    <xf numFmtId="0" fontId="75" fillId="49" borderId="9" xfId="5" applyFont="1" applyFill="1" applyBorder="1" applyAlignment="1">
      <alignment horizontal="center" vertical="center"/>
    </xf>
    <xf numFmtId="0" fontId="66" fillId="49" borderId="7" xfId="5" applyFont="1" applyFill="1" applyBorder="1" applyAlignment="1">
      <alignment horizontal="center" vertical="center" wrapText="1"/>
    </xf>
    <xf numFmtId="0" fontId="66" fillId="49" borderId="8" xfId="5" applyFont="1" applyFill="1" applyBorder="1" applyAlignment="1">
      <alignment horizontal="center" vertical="center"/>
    </xf>
    <xf numFmtId="0" fontId="66" fillId="49" borderId="9" xfId="5" applyFont="1" applyFill="1" applyBorder="1" applyAlignment="1">
      <alignment horizontal="center" vertical="center"/>
    </xf>
    <xf numFmtId="0" fontId="68" fillId="48" borderId="7" xfId="5" applyFont="1" applyFill="1" applyBorder="1" applyAlignment="1">
      <alignment horizontal="center" vertical="center" wrapText="1"/>
    </xf>
    <xf numFmtId="0" fontId="68" fillId="48" borderId="8" xfId="5" applyFont="1" applyFill="1" applyBorder="1" applyAlignment="1">
      <alignment horizontal="center" vertical="center" wrapText="1"/>
    </xf>
    <xf numFmtId="0" fontId="68" fillId="48" borderId="9" xfId="5" applyFont="1" applyFill="1" applyBorder="1" applyAlignment="1">
      <alignment horizontal="center" vertical="center" wrapText="1"/>
    </xf>
    <xf numFmtId="0" fontId="66" fillId="48" borderId="7" xfId="5" applyFont="1" applyFill="1" applyBorder="1" applyAlignment="1">
      <alignment horizontal="center" vertical="center"/>
    </xf>
    <xf numFmtId="0" fontId="66" fillId="48" borderId="8" xfId="5" applyFont="1" applyFill="1" applyBorder="1" applyAlignment="1">
      <alignment horizontal="center" vertical="center"/>
    </xf>
    <xf numFmtId="0" fontId="66" fillId="48" borderId="9" xfId="5" applyFont="1" applyFill="1" applyBorder="1" applyAlignment="1">
      <alignment horizontal="center" vertical="center"/>
    </xf>
    <xf numFmtId="0" fontId="66" fillId="49" borderId="7" xfId="5" applyFont="1" applyFill="1" applyBorder="1" applyAlignment="1">
      <alignment horizontal="center" vertical="center"/>
    </xf>
    <xf numFmtId="9" fontId="75" fillId="49" borderId="7" xfId="5" applyNumberFormat="1" applyFont="1" applyFill="1" applyBorder="1" applyAlignment="1">
      <alignment horizontal="center" vertical="center"/>
    </xf>
    <xf numFmtId="9" fontId="75" fillId="49" borderId="23" xfId="5" applyNumberFormat="1" applyFont="1" applyFill="1" applyBorder="1" applyAlignment="1">
      <alignment horizontal="center" vertical="center"/>
    </xf>
    <xf numFmtId="9" fontId="75" fillId="49" borderId="8" xfId="5" applyNumberFormat="1" applyFont="1" applyFill="1" applyBorder="1" applyAlignment="1">
      <alignment horizontal="center" vertical="center"/>
    </xf>
    <xf numFmtId="9" fontId="75" fillId="49" borderId="9" xfId="5" applyNumberFormat="1" applyFont="1" applyFill="1" applyBorder="1" applyAlignment="1">
      <alignment horizontal="center" vertical="center"/>
    </xf>
    <xf numFmtId="0" fontId="76" fillId="26" borderId="7" xfId="5" applyFont="1" applyBorder="1" applyAlignment="1">
      <alignment horizontal="center" vertical="center" wrapText="1"/>
    </xf>
    <xf numFmtId="0" fontId="76" fillId="26" borderId="8" xfId="5" applyFont="1" applyBorder="1" applyAlignment="1">
      <alignment horizontal="center" vertical="center"/>
    </xf>
    <xf numFmtId="0" fontId="76" fillId="26" borderId="9" xfId="5" applyFont="1" applyBorder="1" applyAlignment="1">
      <alignment horizontal="center" vertical="center"/>
    </xf>
    <xf numFmtId="0" fontId="81" fillId="26" borderId="7" xfId="5" applyFont="1" applyBorder="1" applyAlignment="1">
      <alignment vertical="top" wrapText="1"/>
    </xf>
    <xf numFmtId="0" fontId="81" fillId="26" borderId="8" xfId="5" applyFont="1" applyBorder="1" applyAlignment="1">
      <alignment vertical="top" wrapText="1"/>
    </xf>
    <xf numFmtId="0" fontId="81" fillId="26" borderId="9" xfId="5" applyFont="1" applyBorder="1" applyAlignment="1">
      <alignment vertical="top" wrapText="1"/>
    </xf>
    <xf numFmtId="0" fontId="76" fillId="26" borderId="7" xfId="5" applyFont="1" applyBorder="1" applyAlignment="1">
      <alignment horizontal="center" vertical="center"/>
    </xf>
    <xf numFmtId="0" fontId="76" fillId="26" borderId="10" xfId="5" applyFont="1" applyBorder="1" applyAlignment="1">
      <alignment horizontal="center" vertical="center" wrapText="1"/>
    </xf>
    <xf numFmtId="0" fontId="76" fillId="26" borderId="12" xfId="5" applyFont="1" applyBorder="1" applyAlignment="1">
      <alignment horizontal="center" vertical="center" wrapText="1"/>
    </xf>
    <xf numFmtId="0" fontId="75" fillId="26" borderId="7" xfId="5" applyFont="1" applyBorder="1" applyAlignment="1">
      <alignment horizontal="center" vertical="center" wrapText="1"/>
    </xf>
    <xf numFmtId="0" fontId="75" fillId="26" borderId="8" xfId="5" applyFont="1" applyBorder="1" applyAlignment="1">
      <alignment horizontal="center" vertical="center" wrapText="1"/>
    </xf>
    <xf numFmtId="0" fontId="75" fillId="26" borderId="9" xfId="5" applyFont="1" applyBorder="1" applyAlignment="1">
      <alignment horizontal="center" vertical="center" wrapText="1"/>
    </xf>
    <xf numFmtId="9" fontId="66" fillId="49" borderId="7" xfId="5" applyNumberFormat="1" applyFont="1" applyFill="1" applyBorder="1" applyAlignment="1">
      <alignment horizontal="center" vertical="center"/>
    </xf>
    <xf numFmtId="9" fontId="66" fillId="49" borderId="15" xfId="5" applyNumberFormat="1" applyFont="1" applyFill="1" applyBorder="1" applyAlignment="1">
      <alignment horizontal="center" vertical="center"/>
    </xf>
    <xf numFmtId="9" fontId="66" fillId="49" borderId="8" xfId="5" applyNumberFormat="1" applyFont="1" applyFill="1" applyBorder="1" applyAlignment="1">
      <alignment horizontal="center" vertical="center"/>
    </xf>
    <xf numFmtId="9" fontId="66" fillId="49" borderId="9" xfId="5" applyNumberFormat="1" applyFont="1" applyFill="1" applyBorder="1" applyAlignment="1">
      <alignment horizontal="center" vertical="center"/>
    </xf>
    <xf numFmtId="0" fontId="64" fillId="47" borderId="32" xfId="5" applyFont="1" applyFill="1" applyBorder="1" applyAlignment="1">
      <alignment horizontal="left" vertical="top" wrapText="1"/>
    </xf>
    <xf numFmtId="0" fontId="64" fillId="47" borderId="33" xfId="5" applyFont="1" applyFill="1" applyBorder="1" applyAlignment="1">
      <alignment horizontal="left" vertical="top" wrapText="1"/>
    </xf>
    <xf numFmtId="0" fontId="64" fillId="47" borderId="34" xfId="5" applyFont="1" applyFill="1" applyBorder="1" applyAlignment="1">
      <alignment horizontal="left" vertical="top" wrapText="1"/>
    </xf>
    <xf numFmtId="0" fontId="64" fillId="47" borderId="31" xfId="5" applyFont="1" applyFill="1" applyBorder="1" applyAlignment="1">
      <alignment horizontal="left" vertical="top" wrapText="1"/>
    </xf>
    <xf numFmtId="0" fontId="64" fillId="47" borderId="2" xfId="5" applyFont="1" applyFill="1" applyAlignment="1">
      <alignment horizontal="left" vertical="top" wrapText="1"/>
    </xf>
    <xf numFmtId="0" fontId="64" fillId="47" borderId="35" xfId="5" applyFont="1" applyFill="1" applyBorder="1" applyAlignment="1">
      <alignment horizontal="left" vertical="top" wrapText="1"/>
    </xf>
    <xf numFmtId="0" fontId="64" fillId="47" borderId="36" xfId="5" applyFont="1" applyFill="1" applyBorder="1" applyAlignment="1">
      <alignment horizontal="left" vertical="top" wrapText="1"/>
    </xf>
    <xf numFmtId="0" fontId="64" fillId="47" borderId="37" xfId="5" applyFont="1" applyFill="1" applyBorder="1" applyAlignment="1">
      <alignment horizontal="left" vertical="top" wrapText="1"/>
    </xf>
    <xf numFmtId="0" fontId="64" fillId="47" borderId="38" xfId="5" applyFont="1" applyFill="1" applyBorder="1" applyAlignment="1">
      <alignment horizontal="left" vertical="top" wrapText="1"/>
    </xf>
    <xf numFmtId="0" fontId="86" fillId="49" borderId="7" xfId="5" applyFont="1" applyFill="1" applyBorder="1" applyAlignment="1">
      <alignment horizontal="center" vertical="center" wrapText="1"/>
    </xf>
    <xf numFmtId="0" fontId="86" fillId="49" borderId="8" xfId="5" applyFont="1" applyFill="1" applyBorder="1" applyAlignment="1">
      <alignment horizontal="center" vertical="center" wrapText="1"/>
    </xf>
    <xf numFmtId="0" fontId="86" fillId="49" borderId="9" xfId="5" applyFont="1" applyFill="1" applyBorder="1" applyAlignment="1">
      <alignment horizontal="center" vertical="center" wrapText="1"/>
    </xf>
    <xf numFmtId="9" fontId="76" fillId="49" borderId="8" xfId="5" applyNumberFormat="1" applyFont="1" applyFill="1" applyBorder="1" applyAlignment="1">
      <alignment horizontal="center" vertical="center"/>
    </xf>
    <xf numFmtId="9" fontId="76" fillId="49" borderId="9" xfId="5" applyNumberFormat="1" applyFont="1" applyFill="1" applyBorder="1" applyAlignment="1">
      <alignment horizontal="center" vertical="center"/>
    </xf>
    <xf numFmtId="0" fontId="90" fillId="49" borderId="16" xfId="20" applyFont="1" applyFill="1" applyBorder="1" applyAlignment="1">
      <alignment horizontal="center" vertical="center"/>
    </xf>
    <xf numFmtId="0" fontId="90" fillId="49" borderId="15" xfId="20" applyFont="1" applyFill="1" applyBorder="1" applyAlignment="1">
      <alignment horizontal="center" vertical="center"/>
    </xf>
    <xf numFmtId="0" fontId="90" fillId="49" borderId="13" xfId="20" applyFont="1" applyFill="1" applyBorder="1" applyAlignment="1">
      <alignment horizontal="center" vertical="center"/>
    </xf>
    <xf numFmtId="0" fontId="90" fillId="26" borderId="2" xfId="20" applyFont="1" applyAlignment="1">
      <alignment horizontal="center"/>
    </xf>
    <xf numFmtId="0" fontId="91" fillId="47" borderId="2" xfId="20" applyFont="1" applyFill="1" applyAlignment="1">
      <alignment horizontal="center"/>
    </xf>
    <xf numFmtId="0" fontId="67" fillId="48" borderId="6" xfId="20" applyFont="1" applyFill="1" applyBorder="1" applyAlignment="1">
      <alignment horizontal="center" vertical="center"/>
    </xf>
    <xf numFmtId="49" fontId="67" fillId="48" borderId="7" xfId="20" applyNumberFormat="1" applyFont="1" applyFill="1" applyBorder="1" applyAlignment="1">
      <alignment horizontal="center" vertical="center"/>
    </xf>
    <xf numFmtId="49" fontId="67" fillId="48" borderId="8" xfId="20" applyNumberFormat="1" applyFont="1" applyFill="1" applyBorder="1" applyAlignment="1">
      <alignment horizontal="center" vertical="center"/>
    </xf>
    <xf numFmtId="49" fontId="67" fillId="48" borderId="9" xfId="20" applyNumberFormat="1" applyFont="1" applyFill="1" applyBorder="1" applyAlignment="1">
      <alignment horizontal="center" vertical="center"/>
    </xf>
    <xf numFmtId="0" fontId="67" fillId="48" borderId="7" xfId="20" applyFont="1" applyFill="1" applyBorder="1" applyAlignment="1">
      <alignment horizontal="center" vertical="center" wrapText="1"/>
    </xf>
    <xf numFmtId="0" fontId="67" fillId="48" borderId="8" xfId="20" applyFont="1" applyFill="1" applyBorder="1" applyAlignment="1">
      <alignment horizontal="center" vertical="center" wrapText="1"/>
    </xf>
    <xf numFmtId="0" fontId="67" fillId="48" borderId="9" xfId="20" applyFont="1" applyFill="1" applyBorder="1" applyAlignment="1">
      <alignment horizontal="center" vertical="center" wrapText="1"/>
    </xf>
    <xf numFmtId="0" fontId="90" fillId="26" borderId="7" xfId="20" applyFont="1" applyBorder="1" applyAlignment="1">
      <alignment horizontal="center"/>
    </xf>
    <xf numFmtId="0" fontId="90" fillId="26" borderId="8" xfId="20" applyFont="1" applyBorder="1" applyAlignment="1">
      <alignment horizontal="center"/>
    </xf>
    <xf numFmtId="0" fontId="90" fillId="26" borderId="9" xfId="20" applyFont="1" applyBorder="1" applyAlignment="1">
      <alignment horizontal="center"/>
    </xf>
    <xf numFmtId="0" fontId="20" fillId="26" borderId="7" xfId="20" applyFont="1" applyBorder="1" applyAlignment="1">
      <alignment horizontal="center" vertical="center" wrapText="1"/>
    </xf>
    <xf numFmtId="0" fontId="20" fillId="26" borderId="8" xfId="20" applyFont="1" applyBorder="1" applyAlignment="1">
      <alignment horizontal="center" vertical="center" wrapText="1"/>
    </xf>
    <xf numFmtId="0" fontId="20" fillId="26" borderId="9" xfId="20" applyFont="1" applyBorder="1" applyAlignment="1">
      <alignment horizontal="center" vertical="center" wrapText="1"/>
    </xf>
    <xf numFmtId="0" fontId="67" fillId="49" borderId="8" xfId="20" applyFont="1" applyFill="1" applyBorder="1" applyAlignment="1">
      <alignment horizontal="center" vertical="center" wrapText="1"/>
    </xf>
    <xf numFmtId="0" fontId="67" fillId="49" borderId="8" xfId="20" applyFont="1" applyFill="1" applyBorder="1" applyAlignment="1">
      <alignment horizontal="center" vertical="center"/>
    </xf>
    <xf numFmtId="0" fontId="67" fillId="49" borderId="9" xfId="20" applyFont="1" applyFill="1" applyBorder="1" applyAlignment="1">
      <alignment horizontal="center" vertical="center"/>
    </xf>
    <xf numFmtId="0" fontId="67" fillId="48" borderId="10" xfId="20" applyFont="1" applyFill="1" applyBorder="1" applyAlignment="1">
      <alignment horizontal="center" vertical="center" wrapText="1"/>
    </xf>
    <xf numFmtId="0" fontId="67" fillId="48" borderId="12" xfId="20" applyFont="1" applyFill="1" applyBorder="1" applyAlignment="1">
      <alignment horizontal="center" vertical="center" wrapText="1"/>
    </xf>
    <xf numFmtId="0" fontId="67" fillId="49" borderId="16" xfId="20" applyFont="1" applyFill="1" applyBorder="1" applyAlignment="1">
      <alignment horizontal="center" vertical="center" wrapText="1"/>
    </xf>
    <xf numFmtId="0" fontId="67" fillId="49" borderId="15" xfId="20" applyFont="1" applyFill="1" applyBorder="1" applyAlignment="1">
      <alignment horizontal="center" vertical="center" wrapText="1"/>
    </xf>
    <xf numFmtId="0" fontId="67" fillId="49" borderId="13" xfId="20" applyFont="1" applyFill="1" applyBorder="1" applyAlignment="1">
      <alignment horizontal="center" vertical="center" wrapText="1"/>
    </xf>
    <xf numFmtId="9" fontId="44" fillId="49" borderId="7" xfId="20" applyNumberFormat="1" applyFont="1" applyFill="1" applyBorder="1" applyAlignment="1">
      <alignment horizontal="center" vertical="center"/>
    </xf>
    <xf numFmtId="9" fontId="44" fillId="49" borderId="8" xfId="20" applyNumberFormat="1" applyFont="1" applyFill="1" applyBorder="1" applyAlignment="1">
      <alignment horizontal="center" vertical="center"/>
    </xf>
    <xf numFmtId="9" fontId="44" fillId="49" borderId="9" xfId="20" applyNumberFormat="1" applyFont="1" applyFill="1" applyBorder="1" applyAlignment="1">
      <alignment horizontal="center" vertical="center"/>
    </xf>
    <xf numFmtId="0" fontId="90" fillId="49" borderId="7" xfId="20" applyFont="1" applyFill="1" applyBorder="1" applyAlignment="1">
      <alignment horizontal="center" vertical="center"/>
    </xf>
    <xf numFmtId="0" fontId="90" fillId="49" borderId="8" xfId="20" applyFont="1" applyFill="1" applyBorder="1" applyAlignment="1">
      <alignment horizontal="center" vertical="center"/>
    </xf>
    <xf numFmtId="0" fontId="90" fillId="49" borderId="9" xfId="20" applyFont="1" applyFill="1" applyBorder="1" applyAlignment="1">
      <alignment horizontal="center" vertical="center"/>
    </xf>
    <xf numFmtId="0" fontId="67" fillId="49" borderId="7" xfId="20" applyFont="1" applyFill="1" applyBorder="1" applyAlignment="1">
      <alignment horizontal="center" vertical="center" wrapText="1"/>
    </xf>
    <xf numFmtId="0" fontId="72" fillId="48" borderId="7" xfId="20" applyFont="1" applyFill="1" applyBorder="1" applyAlignment="1">
      <alignment horizontal="center" vertical="center" wrapText="1"/>
    </xf>
    <xf numFmtId="0" fontId="72" fillId="48" borderId="8" xfId="20" applyFont="1" applyFill="1" applyBorder="1" applyAlignment="1">
      <alignment horizontal="center" vertical="center" wrapText="1"/>
    </xf>
    <xf numFmtId="0" fontId="72" fillId="48" borderId="9" xfId="20" applyFont="1" applyFill="1" applyBorder="1" applyAlignment="1">
      <alignment horizontal="center" vertical="center" wrapText="1"/>
    </xf>
    <xf numFmtId="0" fontId="67" fillId="48" borderId="7" xfId="20" applyFont="1" applyFill="1" applyBorder="1" applyAlignment="1">
      <alignment horizontal="center" vertical="center"/>
    </xf>
    <xf numFmtId="0" fontId="67" fillId="48" borderId="8" xfId="20" applyFont="1" applyFill="1" applyBorder="1" applyAlignment="1">
      <alignment horizontal="center" vertical="center"/>
    </xf>
    <xf numFmtId="0" fontId="67" fillId="48" borderId="9" xfId="20" applyFont="1" applyFill="1" applyBorder="1" applyAlignment="1">
      <alignment horizontal="center" vertical="center"/>
    </xf>
    <xf numFmtId="0" fontId="90" fillId="49" borderId="7" xfId="20" applyFont="1" applyFill="1" applyBorder="1" applyAlignment="1">
      <alignment horizontal="center" vertical="center" wrapText="1"/>
    </xf>
    <xf numFmtId="0" fontId="90" fillId="49" borderId="8" xfId="20" applyFont="1" applyFill="1" applyBorder="1" applyAlignment="1">
      <alignment horizontal="center" vertical="center" wrapText="1"/>
    </xf>
    <xf numFmtId="0" fontId="90" fillId="49" borderId="9" xfId="20" applyFont="1" applyFill="1" applyBorder="1" applyAlignment="1">
      <alignment horizontal="center" vertical="center" wrapText="1"/>
    </xf>
    <xf numFmtId="9" fontId="43" fillId="49" borderId="7" xfId="20" applyNumberFormat="1" applyFont="1" applyFill="1" applyBorder="1" applyAlignment="1">
      <alignment horizontal="center" vertical="center"/>
    </xf>
    <xf numFmtId="9" fontId="43" fillId="49" borderId="8" xfId="20" applyNumberFormat="1" applyFont="1" applyFill="1" applyBorder="1" applyAlignment="1">
      <alignment horizontal="center" vertical="center"/>
    </xf>
    <xf numFmtId="9" fontId="43" fillId="49" borderId="9" xfId="20" applyNumberFormat="1" applyFont="1" applyFill="1" applyBorder="1" applyAlignment="1">
      <alignment horizontal="center" vertical="center"/>
    </xf>
    <xf numFmtId="9" fontId="44" fillId="48" borderId="7" xfId="20" applyNumberFormat="1" applyFont="1" applyFill="1" applyBorder="1" applyAlignment="1">
      <alignment horizontal="center" vertical="center"/>
    </xf>
    <xf numFmtId="9" fontId="44" fillId="48" borderId="9" xfId="20" applyNumberFormat="1" applyFont="1" applyFill="1" applyBorder="1" applyAlignment="1">
      <alignment horizontal="center" vertical="center"/>
    </xf>
    <xf numFmtId="0" fontId="44" fillId="49" borderId="7" xfId="20" applyFont="1" applyFill="1" applyBorder="1" applyAlignment="1">
      <alignment horizontal="center" vertical="center"/>
    </xf>
    <xf numFmtId="0" fontId="44" fillId="49" borderId="9" xfId="20" applyFont="1" applyFill="1" applyBorder="1" applyAlignment="1">
      <alignment horizontal="center" vertical="center"/>
    </xf>
    <xf numFmtId="0" fontId="44" fillId="48" borderId="7" xfId="20" applyFont="1" applyFill="1" applyBorder="1" applyAlignment="1">
      <alignment horizontal="center" vertical="center" wrapText="1"/>
    </xf>
    <xf numFmtId="0" fontId="44" fillId="48" borderId="8" xfId="20" applyFont="1" applyFill="1" applyBorder="1" applyAlignment="1">
      <alignment horizontal="center" vertical="center" wrapText="1"/>
    </xf>
    <xf numFmtId="0" fontId="44" fillId="48" borderId="9" xfId="20" applyFont="1" applyFill="1" applyBorder="1" applyAlignment="1">
      <alignment horizontal="center" vertical="center" wrapText="1"/>
    </xf>
    <xf numFmtId="0" fontId="44" fillId="48" borderId="7" xfId="20" applyFont="1" applyFill="1" applyBorder="1" applyAlignment="1">
      <alignment horizontal="center" vertical="center"/>
    </xf>
    <xf numFmtId="0" fontId="44" fillId="48" borderId="8" xfId="20" applyFont="1" applyFill="1" applyBorder="1" applyAlignment="1">
      <alignment horizontal="center" vertical="center"/>
    </xf>
    <xf numFmtId="0" fontId="44" fillId="48" borderId="9" xfId="20" applyFont="1" applyFill="1" applyBorder="1" applyAlignment="1">
      <alignment horizontal="center" vertical="center"/>
    </xf>
    <xf numFmtId="0" fontId="44" fillId="48" borderId="10" xfId="20" applyFont="1" applyFill="1" applyBorder="1" applyAlignment="1">
      <alignment horizontal="center" vertical="center" wrapText="1"/>
    </xf>
    <xf numFmtId="0" fontId="44" fillId="48" borderId="12" xfId="20" applyFont="1" applyFill="1" applyBorder="1" applyAlignment="1">
      <alignment horizontal="center" vertical="center" wrapText="1"/>
    </xf>
    <xf numFmtId="0" fontId="43" fillId="49" borderId="7" xfId="20" applyFont="1" applyFill="1" applyBorder="1" applyAlignment="1">
      <alignment horizontal="center" vertical="center" wrapText="1"/>
    </xf>
    <xf numFmtId="0" fontId="43" fillId="49" borderId="8" xfId="20" applyFont="1" applyFill="1" applyBorder="1" applyAlignment="1">
      <alignment horizontal="center" vertical="center" wrapText="1"/>
    </xf>
    <xf numFmtId="0" fontId="43" fillId="49" borderId="9" xfId="20" applyFont="1" applyFill="1" applyBorder="1" applyAlignment="1">
      <alignment horizontal="center" vertical="center" wrapText="1"/>
    </xf>
    <xf numFmtId="0" fontId="43" fillId="49" borderId="7" xfId="20" applyFont="1" applyFill="1" applyBorder="1" applyAlignment="1">
      <alignment horizontal="center" vertical="center"/>
    </xf>
    <xf numFmtId="0" fontId="43" fillId="49" borderId="8" xfId="20" applyFont="1" applyFill="1" applyBorder="1" applyAlignment="1">
      <alignment horizontal="center" vertical="center"/>
    </xf>
    <xf numFmtId="0" fontId="43" fillId="49" borderId="9" xfId="20" applyFont="1" applyFill="1" applyBorder="1" applyAlignment="1">
      <alignment horizontal="center" vertical="center"/>
    </xf>
    <xf numFmtId="0" fontId="45" fillId="49" borderId="7" xfId="20" applyFont="1" applyFill="1" applyBorder="1" applyAlignment="1">
      <alignment horizontal="center" vertical="center" wrapText="1"/>
    </xf>
    <xf numFmtId="0" fontId="45" fillId="49" borderId="8" xfId="20" applyFont="1" applyFill="1" applyBorder="1" applyAlignment="1">
      <alignment horizontal="center" vertical="center" wrapText="1"/>
    </xf>
    <xf numFmtId="0" fontId="45" fillId="49" borderId="9" xfId="20" applyFont="1" applyFill="1" applyBorder="1" applyAlignment="1">
      <alignment horizontal="center" vertical="center" wrapText="1"/>
    </xf>
    <xf numFmtId="49" fontId="44" fillId="49" borderId="8" xfId="20" applyNumberFormat="1" applyFont="1" applyFill="1" applyBorder="1" applyAlignment="1">
      <alignment horizontal="center" vertical="center"/>
    </xf>
    <xf numFmtId="49" fontId="44" fillId="49" borderId="9" xfId="20" applyNumberFormat="1" applyFont="1" applyFill="1" applyBorder="1" applyAlignment="1">
      <alignment horizontal="center" vertical="center"/>
    </xf>
    <xf numFmtId="0" fontId="18" fillId="49" borderId="7" xfId="5" applyFont="1" applyFill="1" applyBorder="1" applyAlignment="1">
      <alignment horizontal="center" vertical="center"/>
    </xf>
    <xf numFmtId="0" fontId="18" fillId="49" borderId="8" xfId="5" applyFont="1" applyFill="1" applyBorder="1" applyAlignment="1">
      <alignment horizontal="center" vertical="center"/>
    </xf>
    <xf numFmtId="0" fontId="18" fillId="49" borderId="9" xfId="5" applyFont="1" applyFill="1" applyBorder="1" applyAlignment="1">
      <alignment horizontal="center" vertical="center"/>
    </xf>
    <xf numFmtId="0" fontId="46" fillId="48" borderId="6" xfId="5" applyFont="1" applyFill="1" applyBorder="1" applyAlignment="1">
      <alignment horizontal="center" vertical="center"/>
    </xf>
    <xf numFmtId="49" fontId="46" fillId="48" borderId="7" xfId="5" applyNumberFormat="1" applyFont="1" applyFill="1" applyBorder="1" applyAlignment="1">
      <alignment horizontal="center" vertical="center"/>
    </xf>
    <xf numFmtId="49" fontId="46" fillId="48" borderId="8" xfId="5" applyNumberFormat="1" applyFont="1" applyFill="1" applyBorder="1" applyAlignment="1">
      <alignment horizontal="center" vertical="center"/>
    </xf>
    <xf numFmtId="49" fontId="46" fillId="48" borderId="9" xfId="5" applyNumberFormat="1" applyFont="1" applyFill="1" applyBorder="1" applyAlignment="1">
      <alignment horizontal="center" vertical="center"/>
    </xf>
    <xf numFmtId="0" fontId="46" fillId="48" borderId="7" xfId="5" applyFont="1" applyFill="1" applyBorder="1" applyAlignment="1">
      <alignment horizontal="center" vertical="center" wrapText="1"/>
    </xf>
    <xf numFmtId="0" fontId="46" fillId="48" borderId="8" xfId="5" applyFont="1" applyFill="1" applyBorder="1" applyAlignment="1">
      <alignment horizontal="center" vertical="center" wrapText="1"/>
    </xf>
    <xf numFmtId="0" fontId="46" fillId="48" borderId="9" xfId="5" applyFont="1" applyFill="1" applyBorder="1" applyAlignment="1">
      <alignment horizontal="center" vertical="center" wrapText="1"/>
    </xf>
    <xf numFmtId="0" fontId="44" fillId="26" borderId="7" xfId="5" applyFont="1" applyBorder="1" applyAlignment="1">
      <alignment horizontal="center" vertical="center" wrapText="1"/>
    </xf>
    <xf numFmtId="0" fontId="44" fillId="26" borderId="8" xfId="5" applyFont="1" applyBorder="1" applyAlignment="1">
      <alignment horizontal="center" vertical="center" wrapText="1"/>
    </xf>
    <xf numFmtId="0" fontId="44" fillId="26" borderId="9" xfId="5" applyFont="1" applyBorder="1" applyAlignment="1">
      <alignment horizontal="center" vertical="center" wrapText="1"/>
    </xf>
    <xf numFmtId="0" fontId="44" fillId="49" borderId="8" xfId="5" applyFont="1" applyFill="1" applyBorder="1" applyAlignment="1">
      <alignment horizontal="center" vertical="center" wrapText="1"/>
    </xf>
    <xf numFmtId="0" fontId="44" fillId="49" borderId="8" xfId="5" applyFont="1" applyFill="1" applyBorder="1" applyAlignment="1">
      <alignment horizontal="center" vertical="center"/>
    </xf>
    <xf numFmtId="0" fontId="44" fillId="49" borderId="9" xfId="5" applyFont="1" applyFill="1" applyBorder="1" applyAlignment="1">
      <alignment horizontal="center" vertical="center"/>
    </xf>
    <xf numFmtId="0" fontId="59" fillId="48" borderId="10" xfId="5" applyFont="1" applyFill="1" applyBorder="1" applyAlignment="1">
      <alignment horizontal="center" vertical="center" wrapText="1"/>
    </xf>
    <xf numFmtId="0" fontId="59" fillId="48" borderId="12" xfId="5" applyFont="1" applyFill="1" applyBorder="1" applyAlignment="1">
      <alignment horizontal="center" vertical="center" wrapText="1"/>
    </xf>
    <xf numFmtId="0" fontId="61" fillId="26" borderId="7" xfId="5" applyFont="1" applyBorder="1" applyAlignment="1">
      <alignment horizontal="center" vertical="center" wrapText="1"/>
    </xf>
    <xf numFmtId="0" fontId="61" fillId="26" borderId="8" xfId="5" applyFont="1" applyBorder="1" applyAlignment="1">
      <alignment horizontal="center" vertical="center" wrapText="1"/>
    </xf>
    <xf numFmtId="0" fontId="61" fillId="26" borderId="9" xfId="5" applyFont="1" applyBorder="1" applyAlignment="1">
      <alignment horizontal="center" vertical="center" wrapText="1"/>
    </xf>
    <xf numFmtId="0" fontId="20" fillId="49" borderId="8" xfId="5" applyFont="1" applyFill="1" applyBorder="1" applyAlignment="1">
      <alignment horizontal="center" vertical="center"/>
    </xf>
    <xf numFmtId="0" fontId="20" fillId="49" borderId="9" xfId="5" applyFont="1" applyFill="1" applyBorder="1" applyAlignment="1">
      <alignment horizontal="center" vertical="center"/>
    </xf>
    <xf numFmtId="0" fontId="95" fillId="48" borderId="7" xfId="5" applyFont="1" applyFill="1" applyBorder="1" applyAlignment="1">
      <alignment horizontal="center" vertical="center" wrapText="1"/>
    </xf>
    <xf numFmtId="0" fontId="95" fillId="48" borderId="8" xfId="5" applyFont="1" applyFill="1" applyBorder="1" applyAlignment="1">
      <alignment horizontal="center" vertical="center" wrapText="1"/>
    </xf>
    <xf numFmtId="0" fontId="95" fillId="48" borderId="9" xfId="5" applyFont="1" applyFill="1" applyBorder="1" applyAlignment="1">
      <alignment horizontal="center" vertical="center" wrapText="1"/>
    </xf>
    <xf numFmtId="0" fontId="66" fillId="26" borderId="7" xfId="5" applyFont="1" applyBorder="1" applyAlignment="1">
      <alignment horizontal="center" vertical="center" wrapText="1"/>
    </xf>
    <xf numFmtId="0" fontId="66" fillId="26" borderId="8" xfId="5" applyFont="1" applyBorder="1" applyAlignment="1">
      <alignment horizontal="center" vertical="center" wrapText="1"/>
    </xf>
    <xf numFmtId="0" fontId="66" fillId="26" borderId="9" xfId="5" applyFont="1" applyBorder="1" applyAlignment="1">
      <alignment horizontal="center" vertical="center" wrapText="1"/>
    </xf>
    <xf numFmtId="0" fontId="66" fillId="49" borderId="8" xfId="5" applyFont="1" applyFill="1" applyBorder="1" applyAlignment="1">
      <alignment horizontal="center" vertical="center" wrapText="1"/>
    </xf>
    <xf numFmtId="0" fontId="66" fillId="49" borderId="9" xfId="5" applyFont="1" applyFill="1" applyBorder="1" applyAlignment="1">
      <alignment horizontal="center" vertical="center" wrapText="1"/>
    </xf>
    <xf numFmtId="0" fontId="79" fillId="26" borderId="7" xfId="5" applyFont="1" applyBorder="1" applyAlignment="1">
      <alignment horizontal="center" vertical="center" wrapText="1"/>
    </xf>
    <xf numFmtId="0" fontId="79" fillId="26" borderId="8" xfId="5" applyFont="1" applyBorder="1" applyAlignment="1">
      <alignment horizontal="center" vertical="center" wrapText="1"/>
    </xf>
    <xf numFmtId="0" fontId="79" fillId="26" borderId="9" xfId="5" applyFont="1" applyBorder="1" applyAlignment="1">
      <alignment horizontal="center" vertical="center" wrapText="1"/>
    </xf>
    <xf numFmtId="0" fontId="79" fillId="49" borderId="7" xfId="5" applyFont="1" applyFill="1" applyBorder="1" applyAlignment="1">
      <alignment horizontal="center" vertical="center" wrapText="1"/>
    </xf>
    <xf numFmtId="0" fontId="79" fillId="49" borderId="9" xfId="5" applyFont="1" applyFill="1" applyBorder="1" applyAlignment="1">
      <alignment horizontal="center" vertical="center" wrapText="1"/>
    </xf>
    <xf numFmtId="0" fontId="78" fillId="48" borderId="7" xfId="5" applyFont="1" applyFill="1" applyBorder="1" applyAlignment="1">
      <alignment horizontal="center" vertical="center"/>
    </xf>
    <xf numFmtId="0" fontId="79" fillId="49" borderId="8" xfId="5" applyFont="1" applyFill="1" applyBorder="1" applyAlignment="1">
      <alignment horizontal="center" vertical="center" wrapText="1"/>
    </xf>
    <xf numFmtId="0" fontId="81" fillId="48" borderId="7" xfId="5" applyFont="1" applyFill="1" applyBorder="1" applyAlignment="1">
      <alignment horizontal="center" vertical="center" wrapText="1"/>
    </xf>
    <xf numFmtId="0" fontId="81" fillId="48" borderId="8" xfId="5" applyFont="1" applyFill="1" applyBorder="1" applyAlignment="1">
      <alignment horizontal="center" vertical="center" wrapText="1"/>
    </xf>
    <xf numFmtId="0" fontId="81" fillId="48" borderId="9" xfId="5" applyFont="1" applyFill="1" applyBorder="1" applyAlignment="1">
      <alignment horizontal="center" vertical="center" wrapText="1"/>
    </xf>
    <xf numFmtId="0" fontId="111" fillId="26" borderId="28" xfId="5" applyFont="1" applyBorder="1" applyAlignment="1">
      <alignment horizontal="center"/>
    </xf>
    <xf numFmtId="0" fontId="111" fillId="26" borderId="29" xfId="5" applyFont="1" applyBorder="1" applyAlignment="1">
      <alignment horizontal="center"/>
    </xf>
    <xf numFmtId="0" fontId="111" fillId="26" borderId="30" xfId="5" applyFont="1" applyBorder="1" applyAlignment="1">
      <alignment horizontal="center"/>
    </xf>
    <xf numFmtId="0" fontId="89" fillId="47" borderId="36" xfId="5" applyFont="1" applyFill="1" applyBorder="1" applyAlignment="1">
      <alignment horizontal="center"/>
    </xf>
    <xf numFmtId="0" fontId="89" fillId="47" borderId="37" xfId="5" applyFont="1" applyFill="1" applyBorder="1" applyAlignment="1">
      <alignment horizontal="center"/>
    </xf>
    <xf numFmtId="0" fontId="89" fillId="47" borderId="38" xfId="5" applyFont="1" applyFill="1" applyBorder="1" applyAlignment="1">
      <alignment horizontal="center"/>
    </xf>
    <xf numFmtId="0" fontId="112" fillId="26" borderId="2" xfId="5" applyFont="1" applyAlignment="1">
      <alignment horizontal="center"/>
    </xf>
    <xf numFmtId="0" fontId="81" fillId="48" borderId="6" xfId="5" applyFont="1" applyFill="1" applyBorder="1" applyAlignment="1">
      <alignment horizontal="center" vertical="center"/>
    </xf>
    <xf numFmtId="49" fontId="81" fillId="48" borderId="7" xfId="5" applyNumberFormat="1" applyFont="1" applyFill="1" applyBorder="1" applyAlignment="1">
      <alignment horizontal="center" vertical="center"/>
    </xf>
    <xf numFmtId="49" fontId="81" fillId="48" borderId="8" xfId="5" applyNumberFormat="1" applyFont="1" applyFill="1" applyBorder="1" applyAlignment="1">
      <alignment horizontal="center" vertical="center"/>
    </xf>
    <xf numFmtId="49" fontId="81" fillId="48" borderId="9" xfId="5" applyNumberFormat="1" applyFont="1" applyFill="1" applyBorder="1" applyAlignment="1">
      <alignment horizontal="center" vertical="center"/>
    </xf>
    <xf numFmtId="0" fontId="68" fillId="48" borderId="10" xfId="5" applyFont="1" applyFill="1" applyBorder="1" applyAlignment="1">
      <alignment horizontal="center" vertical="center" wrapText="1"/>
    </xf>
    <xf numFmtId="0" fontId="68" fillId="48" borderId="12" xfId="5" applyFont="1" applyFill="1" applyBorder="1" applyAlignment="1">
      <alignment horizontal="center" vertical="center" wrapText="1"/>
    </xf>
    <xf numFmtId="0" fontId="86" fillId="26" borderId="7" xfId="5" applyFont="1" applyBorder="1" applyAlignment="1">
      <alignment horizontal="center"/>
    </xf>
    <xf numFmtId="0" fontId="86" fillId="26" borderId="8" xfId="5" applyFont="1" applyBorder="1" applyAlignment="1">
      <alignment horizontal="center"/>
    </xf>
    <xf numFmtId="0" fontId="86" fillId="26" borderId="9" xfId="5" applyFont="1" applyBorder="1" applyAlignment="1">
      <alignment horizontal="center"/>
    </xf>
    <xf numFmtId="0" fontId="19" fillId="26" borderId="7" xfId="5" applyFont="1" applyBorder="1" applyAlignment="1">
      <alignment horizontal="left" vertical="center" wrapText="1"/>
    </xf>
    <xf numFmtId="0" fontId="19" fillId="26" borderId="8" xfId="5" applyFont="1" applyBorder="1" applyAlignment="1">
      <alignment horizontal="left" vertical="center" wrapText="1"/>
    </xf>
    <xf numFmtId="0" fontId="19" fillId="26" borderId="9" xfId="5" applyFont="1" applyBorder="1" applyAlignment="1">
      <alignment horizontal="left" vertical="center" wrapText="1"/>
    </xf>
    <xf numFmtId="0" fontId="81" fillId="48" borderId="8" xfId="5" applyFont="1" applyFill="1" applyBorder="1" applyAlignment="1">
      <alignment horizontal="center" wrapText="1"/>
    </xf>
    <xf numFmtId="0" fontId="81" fillId="48" borderId="8" xfId="5" applyFont="1" applyFill="1" applyBorder="1" applyAlignment="1">
      <alignment horizontal="center"/>
    </xf>
    <xf numFmtId="0" fontId="81" fillId="48" borderId="9" xfId="5" applyFont="1" applyFill="1" applyBorder="1" applyAlignment="1">
      <alignment horizontal="center"/>
    </xf>
    <xf numFmtId="0" fontId="19" fillId="49" borderId="7" xfId="5" applyFont="1" applyFill="1" applyBorder="1" applyAlignment="1">
      <alignment horizontal="left" vertical="center" wrapText="1"/>
    </xf>
    <xf numFmtId="0" fontId="19" fillId="49" borderId="8" xfId="5" applyFont="1" applyFill="1" applyBorder="1" applyAlignment="1">
      <alignment horizontal="left" vertical="center" wrapText="1"/>
    </xf>
    <xf numFmtId="0" fontId="19" fillId="49" borderId="9" xfId="5" applyFont="1" applyFill="1" applyBorder="1" applyAlignment="1">
      <alignment horizontal="left" vertical="center" wrapText="1"/>
    </xf>
    <xf numFmtId="0" fontId="68" fillId="52" borderId="7" xfId="5" applyFont="1" applyFill="1" applyBorder="1" applyAlignment="1">
      <alignment horizontal="center" vertical="center" wrapText="1"/>
    </xf>
    <xf numFmtId="0" fontId="68" fillId="52" borderId="8" xfId="5" applyFont="1" applyFill="1" applyBorder="1" applyAlignment="1">
      <alignment horizontal="center" vertical="center" wrapText="1"/>
    </xf>
    <xf numFmtId="0" fontId="68" fillId="52" borderId="9" xfId="5" applyFont="1" applyFill="1" applyBorder="1" applyAlignment="1">
      <alignment horizontal="center" vertical="center" wrapText="1"/>
    </xf>
    <xf numFmtId="0" fontId="88" fillId="49" borderId="7" xfId="5" applyFont="1" applyFill="1" applyBorder="1" applyAlignment="1">
      <alignment horizontal="center" vertical="center"/>
    </xf>
    <xf numFmtId="0" fontId="88" fillId="49" borderId="8" xfId="5" applyFont="1" applyFill="1" applyBorder="1" applyAlignment="1">
      <alignment horizontal="center" vertical="center"/>
    </xf>
    <xf numFmtId="0" fontId="88" fillId="49" borderId="9" xfId="5" applyFont="1" applyFill="1" applyBorder="1" applyAlignment="1">
      <alignment horizontal="center" vertical="center"/>
    </xf>
    <xf numFmtId="0" fontId="86" fillId="53" borderId="7" xfId="5" applyFont="1" applyFill="1" applyBorder="1" applyAlignment="1">
      <alignment horizontal="center" vertical="center"/>
    </xf>
    <xf numFmtId="0" fontId="86" fillId="53" borderId="8" xfId="5" applyFont="1" applyFill="1" applyBorder="1" applyAlignment="1">
      <alignment horizontal="center" vertical="center"/>
    </xf>
    <xf numFmtId="0" fontId="86" fillId="53" borderId="9" xfId="5" applyFont="1" applyFill="1" applyBorder="1" applyAlignment="1">
      <alignment horizontal="center" vertical="center"/>
    </xf>
    <xf numFmtId="0" fontId="68" fillId="49" borderId="7" xfId="5" applyFont="1" applyFill="1" applyBorder="1" applyAlignment="1">
      <alignment horizontal="center" vertical="center" wrapText="1"/>
    </xf>
    <xf numFmtId="0" fontId="68" fillId="49" borderId="8" xfId="5" applyFont="1" applyFill="1" applyBorder="1" applyAlignment="1">
      <alignment horizontal="center" vertical="center"/>
    </xf>
    <xf numFmtId="0" fontId="68" fillId="49" borderId="9" xfId="5" applyFont="1" applyFill="1" applyBorder="1" applyAlignment="1">
      <alignment horizontal="center" vertical="center"/>
    </xf>
    <xf numFmtId="0" fontId="68" fillId="48" borderId="7" xfId="5" applyFont="1" applyFill="1" applyBorder="1" applyAlignment="1">
      <alignment horizontal="center" vertical="center"/>
    </xf>
    <xf numFmtId="0" fontId="68" fillId="48" borderId="8" xfId="5" applyFont="1" applyFill="1" applyBorder="1" applyAlignment="1">
      <alignment horizontal="center" vertical="center"/>
    </xf>
    <xf numFmtId="0" fontId="68" fillId="48" borderId="9" xfId="5" applyFont="1" applyFill="1" applyBorder="1" applyAlignment="1">
      <alignment horizontal="center" vertical="center"/>
    </xf>
    <xf numFmtId="0" fontId="88" fillId="49" borderId="7" xfId="5" applyFont="1" applyFill="1" applyBorder="1" applyAlignment="1">
      <alignment horizontal="center" vertical="center" wrapText="1"/>
    </xf>
    <xf numFmtId="0" fontId="88" fillId="49" borderId="8" xfId="5" applyFont="1" applyFill="1" applyBorder="1" applyAlignment="1">
      <alignment horizontal="center" vertical="center" wrapText="1"/>
    </xf>
    <xf numFmtId="0" fontId="88" fillId="49" borderId="9" xfId="5" applyFont="1" applyFill="1" applyBorder="1" applyAlignment="1">
      <alignment horizontal="center" vertical="center" wrapText="1"/>
    </xf>
    <xf numFmtId="0" fontId="68" fillId="49" borderId="7" xfId="5" applyFont="1" applyFill="1" applyBorder="1" applyAlignment="1">
      <alignment horizontal="center" vertical="center"/>
    </xf>
    <xf numFmtId="0" fontId="68" fillId="49" borderId="8" xfId="5" applyFont="1" applyFill="1" applyBorder="1" applyAlignment="1">
      <alignment horizontal="center" vertical="center" wrapText="1"/>
    </xf>
    <xf numFmtId="0" fontId="68" fillId="49" borderId="9" xfId="5" applyFont="1" applyFill="1" applyBorder="1" applyAlignment="1">
      <alignment horizontal="center" vertical="center" wrapText="1"/>
    </xf>
    <xf numFmtId="0" fontId="86" fillId="26" borderId="7" xfId="5" applyFont="1" applyBorder="1" applyAlignment="1">
      <alignment horizontal="center" vertical="center"/>
    </xf>
    <xf numFmtId="0" fontId="86" fillId="26" borderId="8" xfId="5" applyFont="1" applyBorder="1" applyAlignment="1">
      <alignment horizontal="center" vertical="center"/>
    </xf>
    <xf numFmtId="0" fontId="86" fillId="26" borderId="9" xfId="5" applyFont="1" applyBorder="1" applyAlignment="1">
      <alignment horizontal="center" vertical="center"/>
    </xf>
    <xf numFmtId="9" fontId="68" fillId="26" borderId="7" xfId="5" applyNumberFormat="1" applyFont="1" applyBorder="1" applyAlignment="1">
      <alignment horizontal="center" vertical="center"/>
    </xf>
    <xf numFmtId="9" fontId="68" fillId="26" borderId="23" xfId="5" applyNumberFormat="1" applyFont="1" applyBorder="1" applyAlignment="1">
      <alignment horizontal="center" vertical="center"/>
    </xf>
    <xf numFmtId="9" fontId="68" fillId="26" borderId="8" xfId="5" applyNumberFormat="1" applyFont="1" applyBorder="1" applyAlignment="1">
      <alignment horizontal="center" vertical="center"/>
    </xf>
    <xf numFmtId="9" fontId="68" fillId="26" borderId="9" xfId="5" applyNumberFormat="1" applyFont="1" applyBorder="1" applyAlignment="1">
      <alignment horizontal="center" vertical="center"/>
    </xf>
    <xf numFmtId="9" fontId="68" fillId="26" borderId="15" xfId="5" applyNumberFormat="1" applyFont="1" applyBorder="1" applyAlignment="1">
      <alignment horizontal="center" vertical="center"/>
    </xf>
    <xf numFmtId="0" fontId="68" fillId="26" borderId="7" xfId="5" applyFont="1" applyBorder="1" applyAlignment="1">
      <alignment horizontal="center" vertical="center" wrapText="1"/>
    </xf>
    <xf numFmtId="0" fontId="68" fillId="26" borderId="8" xfId="5" applyFont="1" applyBorder="1" applyAlignment="1">
      <alignment horizontal="center" vertical="center" wrapText="1"/>
    </xf>
    <xf numFmtId="0" fontId="68" fillId="26" borderId="9" xfId="5" applyFont="1" applyBorder="1" applyAlignment="1">
      <alignment horizontal="center" vertical="center" wrapText="1"/>
    </xf>
    <xf numFmtId="0" fontId="68" fillId="26" borderId="7" xfId="5" applyFont="1" applyBorder="1" applyAlignment="1">
      <alignment horizontal="center" vertical="center"/>
    </xf>
    <xf numFmtId="0" fontId="68" fillId="26" borderId="8" xfId="5" applyFont="1" applyBorder="1" applyAlignment="1">
      <alignment horizontal="center" vertical="center"/>
    </xf>
    <xf numFmtId="0" fontId="68" fillId="26" borderId="9" xfId="5" applyFont="1" applyBorder="1" applyAlignment="1">
      <alignment horizontal="center" vertical="center"/>
    </xf>
    <xf numFmtId="0" fontId="68" fillId="26" borderId="10" xfId="5" applyFont="1" applyBorder="1" applyAlignment="1">
      <alignment horizontal="center" vertical="center" wrapText="1"/>
    </xf>
    <xf numFmtId="0" fontId="68" fillId="26" borderId="12" xfId="5" applyFont="1" applyBorder="1" applyAlignment="1">
      <alignment horizontal="center" vertical="center" wrapText="1"/>
    </xf>
    <xf numFmtId="9" fontId="88" fillId="49" borderId="40" xfId="5" applyNumberFormat="1" applyFont="1" applyFill="1" applyBorder="1" applyAlignment="1">
      <alignment horizontal="center" vertical="center"/>
    </xf>
    <xf numFmtId="9" fontId="88" fillId="49" borderId="23" xfId="5" applyNumberFormat="1" applyFont="1" applyFill="1" applyBorder="1" applyAlignment="1">
      <alignment horizontal="center" vertical="center"/>
    </xf>
    <xf numFmtId="9" fontId="88" fillId="49" borderId="41" xfId="5" applyNumberFormat="1" applyFont="1" applyFill="1" applyBorder="1" applyAlignment="1">
      <alignment horizontal="center" vertical="center"/>
    </xf>
    <xf numFmtId="0" fontId="68" fillId="49" borderId="16" xfId="5" applyFont="1" applyFill="1" applyBorder="1" applyAlignment="1">
      <alignment horizontal="center" vertical="center" wrapText="1"/>
    </xf>
    <xf numFmtId="0" fontId="68" fillId="49" borderId="15" xfId="5" applyFont="1" applyFill="1" applyBorder="1" applyAlignment="1">
      <alignment horizontal="center" vertical="center" wrapText="1"/>
    </xf>
    <xf numFmtId="0" fontId="68" fillId="49" borderId="13" xfId="5" applyFont="1" applyFill="1" applyBorder="1" applyAlignment="1">
      <alignment horizontal="center" vertical="center" wrapText="1"/>
    </xf>
    <xf numFmtId="0" fontId="88" fillId="55" borderId="7" xfId="5" applyFont="1" applyFill="1" applyBorder="1" applyAlignment="1">
      <alignment horizontal="center" vertical="center" wrapText="1"/>
    </xf>
    <xf numFmtId="0" fontId="88" fillId="55" borderId="8" xfId="5" applyFont="1" applyFill="1" applyBorder="1" applyAlignment="1">
      <alignment horizontal="center" vertical="center" wrapText="1"/>
    </xf>
    <xf numFmtId="0" fontId="88" fillId="55" borderId="9" xfId="5" applyFont="1" applyFill="1" applyBorder="1" applyAlignment="1">
      <alignment horizontal="center" vertical="center" wrapText="1"/>
    </xf>
    <xf numFmtId="0" fontId="130" fillId="26" borderId="2" xfId="5" applyFont="1" applyAlignment="1">
      <alignment horizontal="center"/>
    </xf>
    <xf numFmtId="0" fontId="75" fillId="48" borderId="6" xfId="5" applyFont="1" applyFill="1" applyBorder="1" applyAlignment="1">
      <alignment horizontal="center" vertical="center"/>
    </xf>
    <xf numFmtId="49" fontId="75" fillId="48" borderId="7" xfId="5" applyNumberFormat="1" applyFont="1" applyFill="1" applyBorder="1" applyAlignment="1">
      <alignment horizontal="center" vertical="center"/>
    </xf>
    <xf numFmtId="49" fontId="75" fillId="48" borderId="8" xfId="5" applyNumberFormat="1" applyFont="1" applyFill="1" applyBorder="1" applyAlignment="1">
      <alignment horizontal="center" vertical="center"/>
    </xf>
    <xf numFmtId="49" fontId="75" fillId="48" borderId="9" xfId="5" applyNumberFormat="1" applyFont="1" applyFill="1" applyBorder="1" applyAlignment="1">
      <alignment horizontal="center" vertical="center"/>
    </xf>
    <xf numFmtId="0" fontId="75" fillId="48" borderId="7" xfId="5" applyFont="1" applyFill="1" applyBorder="1" applyAlignment="1">
      <alignment horizontal="center" vertical="center" wrapText="1"/>
    </xf>
    <xf numFmtId="0" fontId="75" fillId="48" borderId="8" xfId="5" applyFont="1" applyFill="1" applyBorder="1" applyAlignment="1">
      <alignment horizontal="center" vertical="center" wrapText="1"/>
    </xf>
    <xf numFmtId="0" fontId="75" fillId="48" borderId="9" xfId="5" applyFont="1" applyFill="1" applyBorder="1" applyAlignment="1">
      <alignment horizontal="center" vertical="center" wrapText="1"/>
    </xf>
    <xf numFmtId="0" fontId="18" fillId="26" borderId="7" xfId="5" applyFont="1" applyBorder="1" applyAlignment="1">
      <alignment horizontal="center" vertical="center" wrapText="1"/>
    </xf>
    <xf numFmtId="0" fontId="37" fillId="49" borderId="7" xfId="5" applyFont="1" applyFill="1" applyBorder="1" applyAlignment="1">
      <alignment horizontal="center" vertical="center" wrapText="1"/>
    </xf>
    <xf numFmtId="0" fontId="37" fillId="49" borderId="8" xfId="5" applyFont="1" applyFill="1" applyBorder="1" applyAlignment="1">
      <alignment horizontal="center" vertical="center" wrapText="1"/>
    </xf>
    <xf numFmtId="0" fontId="37" fillId="49" borderId="9" xfId="5" applyFont="1" applyFill="1" applyBorder="1" applyAlignment="1">
      <alignment horizontal="center" vertical="center" wrapText="1"/>
    </xf>
    <xf numFmtId="0" fontId="78" fillId="49" borderId="61" xfId="5" applyFont="1" applyFill="1" applyBorder="1" applyAlignment="1">
      <alignment horizontal="center" vertical="center"/>
    </xf>
    <xf numFmtId="0" fontId="78" fillId="49" borderId="62" xfId="5" applyFont="1" applyFill="1" applyBorder="1" applyAlignment="1">
      <alignment horizontal="center" vertical="center"/>
    </xf>
    <xf numFmtId="0" fontId="78" fillId="49" borderId="63" xfId="5" applyFont="1" applyFill="1" applyBorder="1" applyAlignment="1">
      <alignment horizontal="center" vertical="center"/>
    </xf>
    <xf numFmtId="0" fontId="88" fillId="48" borderId="7" xfId="5" applyFont="1" applyFill="1" applyBorder="1" applyAlignment="1">
      <alignment horizontal="center" vertical="center" wrapText="1"/>
    </xf>
    <xf numFmtId="0" fontId="88" fillId="48" borderId="8" xfId="5" applyFont="1" applyFill="1" applyBorder="1" applyAlignment="1">
      <alignment horizontal="center" vertical="center" wrapText="1"/>
    </xf>
    <xf numFmtId="0" fontId="88" fillId="48" borderId="9" xfId="5" applyFont="1" applyFill="1" applyBorder="1" applyAlignment="1">
      <alignment horizontal="center" vertical="center" wrapText="1"/>
    </xf>
    <xf numFmtId="0" fontId="78" fillId="48" borderId="16" xfId="5" applyFont="1" applyFill="1" applyBorder="1" applyAlignment="1">
      <alignment horizontal="center" vertical="center" wrapText="1"/>
    </xf>
    <xf numFmtId="0" fontId="78" fillId="48" borderId="15" xfId="5" applyFont="1" applyFill="1" applyBorder="1" applyAlignment="1">
      <alignment horizontal="center" vertical="center" wrapText="1"/>
    </xf>
    <xf numFmtId="0" fontId="78" fillId="48" borderId="13" xfId="5" applyFont="1" applyFill="1" applyBorder="1" applyAlignment="1">
      <alignment horizontal="center" vertical="center" wrapText="1"/>
    </xf>
    <xf numFmtId="0" fontId="78" fillId="48" borderId="7" xfId="5" applyFont="1" applyFill="1" applyBorder="1" applyAlignment="1">
      <alignment horizontal="center" vertical="center" wrapText="1"/>
    </xf>
    <xf numFmtId="0" fontId="78" fillId="48" borderId="8" xfId="5" applyFont="1" applyFill="1" applyBorder="1" applyAlignment="1">
      <alignment horizontal="center" vertical="center" wrapText="1"/>
    </xf>
    <xf numFmtId="0" fontId="78" fillId="48" borderId="9" xfId="5" applyFont="1" applyFill="1" applyBorder="1" applyAlignment="1">
      <alignment horizontal="center" vertical="center" wrapText="1"/>
    </xf>
    <xf numFmtId="9" fontId="78" fillId="49" borderId="8" xfId="5" applyNumberFormat="1" applyFont="1" applyFill="1" applyBorder="1" applyAlignment="1">
      <alignment horizontal="center" vertical="center"/>
    </xf>
    <xf numFmtId="9" fontId="78" fillId="49" borderId="9" xfId="5" applyNumberFormat="1" applyFont="1" applyFill="1" applyBorder="1" applyAlignment="1">
      <alignment horizontal="center" vertical="center"/>
    </xf>
    <xf numFmtId="9" fontId="78" fillId="49" borderId="7" xfId="5" applyNumberFormat="1" applyFont="1" applyFill="1" applyBorder="1" applyAlignment="1">
      <alignment horizontal="center" vertical="center"/>
    </xf>
    <xf numFmtId="0" fontId="66" fillId="49" borderId="7" xfId="5" applyFont="1" applyFill="1" applyBorder="1" applyAlignment="1">
      <alignment horizontal="left" vertical="top" wrapText="1"/>
    </xf>
    <xf numFmtId="0" fontId="66" fillId="49" borderId="8" xfId="5" applyFont="1" applyFill="1" applyBorder="1" applyAlignment="1">
      <alignment horizontal="left" vertical="top" wrapText="1"/>
    </xf>
    <xf numFmtId="0" fontId="66" fillId="49" borderId="9" xfId="5" applyFont="1" applyFill="1" applyBorder="1" applyAlignment="1">
      <alignment horizontal="left" vertical="top" wrapText="1"/>
    </xf>
    <xf numFmtId="0" fontId="66" fillId="48" borderId="7" xfId="5" applyFont="1" applyFill="1" applyBorder="1" applyAlignment="1">
      <alignment horizontal="center"/>
    </xf>
    <xf numFmtId="0" fontId="66" fillId="48" borderId="8" xfId="5" applyFont="1" applyFill="1" applyBorder="1" applyAlignment="1">
      <alignment horizontal="center"/>
    </xf>
    <xf numFmtId="0" fontId="66" fillId="48" borderId="9" xfId="5" applyFont="1" applyFill="1" applyBorder="1" applyAlignment="1">
      <alignment horizontal="center"/>
    </xf>
    <xf numFmtId="9" fontId="78" fillId="48" borderId="7" xfId="5" applyNumberFormat="1" applyFont="1" applyFill="1" applyBorder="1" applyAlignment="1">
      <alignment horizontal="center" vertical="center"/>
    </xf>
    <xf numFmtId="9" fontId="78" fillId="48" borderId="23" xfId="5" applyNumberFormat="1" applyFont="1" applyFill="1" applyBorder="1" applyAlignment="1">
      <alignment horizontal="center" vertical="center"/>
    </xf>
    <xf numFmtId="9" fontId="78" fillId="48" borderId="8" xfId="5" applyNumberFormat="1" applyFont="1" applyFill="1" applyBorder="1" applyAlignment="1">
      <alignment horizontal="center" vertical="center"/>
    </xf>
    <xf numFmtId="9" fontId="78" fillId="48" borderId="9" xfId="5" applyNumberFormat="1" applyFont="1" applyFill="1" applyBorder="1" applyAlignment="1">
      <alignment horizontal="center" vertical="center"/>
    </xf>
    <xf numFmtId="9" fontId="66" fillId="48" borderId="7" xfId="5" applyNumberFormat="1" applyFont="1" applyFill="1" applyBorder="1" applyAlignment="1">
      <alignment horizontal="center" vertical="center"/>
    </xf>
    <xf numFmtId="9" fontId="66" fillId="48" borderId="9" xfId="5" applyNumberFormat="1" applyFont="1" applyFill="1" applyBorder="1" applyAlignment="1">
      <alignment horizontal="center" vertical="center"/>
    </xf>
    <xf numFmtId="0" fontId="137" fillId="60" borderId="7" xfId="5" applyFont="1" applyFill="1" applyBorder="1" applyAlignment="1">
      <alignment horizontal="center" vertical="center"/>
    </xf>
    <xf numFmtId="0" fontId="137" fillId="60" borderId="8" xfId="5" applyFont="1" applyFill="1" applyBorder="1" applyAlignment="1">
      <alignment horizontal="center" vertical="center"/>
    </xf>
    <xf numFmtId="0" fontId="132" fillId="26" borderId="2" xfId="5" applyFont="1" applyAlignment="1">
      <alignment horizontal="center"/>
    </xf>
    <xf numFmtId="0" fontId="62" fillId="58" borderId="2" xfId="5" applyFont="1" applyFill="1" applyAlignment="1">
      <alignment horizontal="center"/>
    </xf>
    <xf numFmtId="0" fontId="134" fillId="59" borderId="7" xfId="5" applyFont="1" applyFill="1" applyBorder="1" applyAlignment="1">
      <alignment horizontal="center" vertical="center"/>
    </xf>
    <xf numFmtId="0" fontId="134" fillId="59" borderId="8" xfId="5" applyFont="1" applyFill="1" applyBorder="1" applyAlignment="1">
      <alignment horizontal="center" vertical="center"/>
    </xf>
    <xf numFmtId="0" fontId="134" fillId="59" borderId="9" xfId="5" applyFont="1" applyFill="1" applyBorder="1" applyAlignment="1">
      <alignment horizontal="center" vertical="center"/>
    </xf>
    <xf numFmtId="0" fontId="134" fillId="59" borderId="7" xfId="5" applyFont="1" applyFill="1" applyBorder="1" applyAlignment="1">
      <alignment horizontal="center" vertical="center" wrapText="1"/>
    </xf>
    <xf numFmtId="0" fontId="134" fillId="59" borderId="8" xfId="5" applyFont="1" applyFill="1" applyBorder="1" applyAlignment="1">
      <alignment horizontal="center" vertical="center" wrapText="1"/>
    </xf>
    <xf numFmtId="0" fontId="133" fillId="26" borderId="7" xfId="5" applyFont="1" applyBorder="1" applyAlignment="1">
      <alignment horizontal="center"/>
    </xf>
    <xf numFmtId="0" fontId="133" fillId="26" borderId="8" xfId="5" applyFont="1" applyBorder="1" applyAlignment="1">
      <alignment horizontal="center"/>
    </xf>
    <xf numFmtId="0" fontId="135" fillId="26" borderId="40" xfId="5" applyFont="1" applyBorder="1" applyAlignment="1">
      <alignment horizontal="center" vertical="center" wrapText="1"/>
    </xf>
    <xf numFmtId="0" fontId="135" fillId="26" borderId="23" xfId="5" applyFont="1" applyBorder="1" applyAlignment="1">
      <alignment horizontal="center" vertical="center" wrapText="1"/>
    </xf>
    <xf numFmtId="0" fontId="135" fillId="26" borderId="39" xfId="5" applyFont="1" applyBorder="1" applyAlignment="1">
      <alignment horizontal="center" vertical="center" wrapText="1"/>
    </xf>
    <xf numFmtId="0" fontId="135" fillId="26" borderId="2" xfId="5" applyFont="1" applyAlignment="1">
      <alignment horizontal="center" vertical="center" wrapText="1"/>
    </xf>
    <xf numFmtId="0" fontId="135" fillId="26" borderId="16" xfId="5" applyFont="1" applyBorder="1" applyAlignment="1">
      <alignment horizontal="center" vertical="center" wrapText="1"/>
    </xf>
    <xf numFmtId="0" fontId="135" fillId="26" borderId="15" xfId="5" applyFont="1" applyBorder="1" applyAlignment="1">
      <alignment horizontal="center" vertical="center" wrapText="1"/>
    </xf>
    <xf numFmtId="0" fontId="134" fillId="60" borderId="7" xfId="5" applyFont="1" applyFill="1" applyBorder="1" applyAlignment="1">
      <alignment horizontal="center" vertical="center" wrapText="1"/>
    </xf>
    <xf numFmtId="0" fontId="134" fillId="60" borderId="8" xfId="5" applyFont="1" applyFill="1" applyBorder="1" applyAlignment="1">
      <alignment horizontal="center" vertical="center" wrapText="1"/>
    </xf>
    <xf numFmtId="0" fontId="136" fillId="59" borderId="10" xfId="5" applyFont="1" applyFill="1" applyBorder="1" applyAlignment="1">
      <alignment horizontal="center" vertical="center" wrapText="1"/>
    </xf>
    <xf numFmtId="0" fontId="136" fillId="59" borderId="22" xfId="5" applyFont="1" applyFill="1" applyBorder="1" applyAlignment="1">
      <alignment horizontal="center" vertical="center" wrapText="1"/>
    </xf>
    <xf numFmtId="0" fontId="135" fillId="60" borderId="7" xfId="5" applyFont="1" applyFill="1" applyBorder="1" applyAlignment="1">
      <alignment horizontal="center" vertical="center" wrapText="1"/>
    </xf>
    <xf numFmtId="0" fontId="135" fillId="60" borderId="8" xfId="5" applyFont="1" applyFill="1" applyBorder="1" applyAlignment="1">
      <alignment horizontal="center" vertical="center" wrapText="1"/>
    </xf>
    <xf numFmtId="0" fontId="136" fillId="59" borderId="7" xfId="5" applyFont="1" applyFill="1" applyBorder="1" applyAlignment="1">
      <alignment horizontal="center" vertical="center" wrapText="1"/>
    </xf>
    <xf numFmtId="0" fontId="136" fillId="59" borderId="8" xfId="5" applyFont="1" applyFill="1" applyBorder="1" applyAlignment="1">
      <alignment horizontal="center" vertical="center" wrapText="1"/>
    </xf>
    <xf numFmtId="0" fontId="136" fillId="60" borderId="7" xfId="5" applyFont="1" applyFill="1" applyBorder="1" applyAlignment="1">
      <alignment horizontal="center" vertical="center"/>
    </xf>
    <xf numFmtId="0" fontId="136" fillId="60" borderId="8" xfId="5" applyFont="1" applyFill="1" applyBorder="1" applyAlignment="1">
      <alignment horizontal="center" vertical="center"/>
    </xf>
    <xf numFmtId="0" fontId="133" fillId="60" borderId="7" xfId="5" applyFont="1" applyFill="1" applyBorder="1" applyAlignment="1">
      <alignment horizontal="center" vertical="center"/>
    </xf>
    <xf numFmtId="0" fontId="133" fillId="60" borderId="8" xfId="5" applyFont="1" applyFill="1" applyBorder="1" applyAlignment="1">
      <alignment horizontal="center" vertical="center"/>
    </xf>
    <xf numFmtId="0" fontId="136" fillId="26" borderId="7" xfId="5" applyFont="1" applyBorder="1" applyAlignment="1">
      <alignment horizontal="center" vertical="center" wrapText="1"/>
    </xf>
    <xf numFmtId="0" fontId="136" fillId="26" borderId="8" xfId="5" applyFont="1" applyBorder="1" applyAlignment="1">
      <alignment horizontal="center" vertical="center" wrapText="1"/>
    </xf>
    <xf numFmtId="0" fontId="68" fillId="59" borderId="7" xfId="5" applyFont="1" applyFill="1" applyBorder="1" applyAlignment="1">
      <alignment horizontal="center" vertical="center" wrapText="1"/>
    </xf>
    <xf numFmtId="0" fontId="68" fillId="59" borderId="8" xfId="5" applyFont="1" applyFill="1" applyBorder="1" applyAlignment="1">
      <alignment horizontal="center" vertical="center" wrapText="1"/>
    </xf>
    <xf numFmtId="0" fontId="136" fillId="59" borderId="7" xfId="5" applyFont="1" applyFill="1" applyBorder="1" applyAlignment="1">
      <alignment horizontal="center" vertical="center"/>
    </xf>
    <xf numFmtId="0" fontId="136" fillId="59" borderId="8" xfId="5" applyFont="1" applyFill="1" applyBorder="1" applyAlignment="1">
      <alignment horizontal="center" vertical="center"/>
    </xf>
    <xf numFmtId="0" fontId="137" fillId="60" borderId="7" xfId="5" applyFont="1" applyFill="1" applyBorder="1" applyAlignment="1">
      <alignment horizontal="center" vertical="center" wrapText="1"/>
    </xf>
    <xf numFmtId="0" fontId="137" fillId="60" borderId="8" xfId="5" applyFont="1" applyFill="1" applyBorder="1" applyAlignment="1">
      <alignment horizontal="center" vertical="center" wrapText="1"/>
    </xf>
    <xf numFmtId="0" fontId="136" fillId="60" borderId="7" xfId="5" applyFont="1" applyFill="1" applyBorder="1" applyAlignment="1">
      <alignment horizontal="center" vertical="center" wrapText="1"/>
    </xf>
    <xf numFmtId="0" fontId="136" fillId="60" borderId="8" xfId="5" applyFont="1" applyFill="1" applyBorder="1" applyAlignment="1">
      <alignment horizontal="center" vertical="center" wrapText="1"/>
    </xf>
    <xf numFmtId="0" fontId="43" fillId="26" borderId="7" xfId="9" applyFont="1" applyBorder="1" applyAlignment="1">
      <alignment horizontal="center"/>
    </xf>
    <xf numFmtId="0" fontId="43" fillId="26" borderId="8" xfId="9" applyFont="1" applyBorder="1" applyAlignment="1">
      <alignment horizontal="center"/>
    </xf>
    <xf numFmtId="0" fontId="43" fillId="26" borderId="9" xfId="9" applyFont="1" applyBorder="1" applyAlignment="1">
      <alignment horizontal="center"/>
    </xf>
    <xf numFmtId="0" fontId="40" fillId="26" borderId="2" xfId="9" applyFont="1" applyAlignment="1">
      <alignment horizontal="center"/>
    </xf>
    <xf numFmtId="0" fontId="58" fillId="47" borderId="2" xfId="9" applyFont="1" applyFill="1" applyAlignment="1">
      <alignment horizontal="center"/>
    </xf>
    <xf numFmtId="0" fontId="44" fillId="48" borderId="6" xfId="9" applyFont="1" applyFill="1" applyBorder="1" applyAlignment="1">
      <alignment horizontal="center" vertical="center"/>
    </xf>
    <xf numFmtId="49" fontId="44" fillId="48" borderId="7" xfId="9" applyNumberFormat="1" applyFont="1" applyFill="1" applyBorder="1" applyAlignment="1">
      <alignment horizontal="center" vertical="center"/>
    </xf>
    <xf numFmtId="49" fontId="44" fillId="48" borderId="8" xfId="9" applyNumberFormat="1" applyFont="1" applyFill="1" applyBorder="1" applyAlignment="1">
      <alignment horizontal="center" vertical="center"/>
    </xf>
    <xf numFmtId="49" fontId="44" fillId="48" borderId="9" xfId="9" applyNumberFormat="1" applyFont="1" applyFill="1" applyBorder="1" applyAlignment="1">
      <alignment horizontal="center" vertical="center"/>
    </xf>
    <xf numFmtId="0" fontId="44" fillId="48" borderId="7" xfId="9" applyFont="1" applyFill="1" applyBorder="1" applyAlignment="1">
      <alignment horizontal="center" vertical="center" wrapText="1"/>
    </xf>
    <xf numFmtId="0" fontId="44" fillId="48" borderId="8" xfId="9" applyFont="1" applyFill="1" applyBorder="1" applyAlignment="1">
      <alignment horizontal="center" vertical="center" wrapText="1"/>
    </xf>
    <xf numFmtId="0" fontId="44" fillId="48" borderId="9" xfId="9" applyFont="1" applyFill="1" applyBorder="1" applyAlignment="1">
      <alignment horizontal="center" vertical="center" wrapText="1"/>
    </xf>
    <xf numFmtId="0" fontId="43" fillId="49" borderId="7" xfId="9" applyFont="1" applyFill="1" applyBorder="1" applyAlignment="1">
      <alignment horizontal="center" vertical="center" wrapText="1"/>
    </xf>
    <xf numFmtId="0" fontId="43" fillId="49" borderId="8" xfId="9" applyFont="1" applyFill="1" applyBorder="1" applyAlignment="1">
      <alignment horizontal="center" vertical="center" wrapText="1"/>
    </xf>
    <xf numFmtId="0" fontId="43" fillId="49" borderId="9" xfId="9" applyFont="1" applyFill="1" applyBorder="1" applyAlignment="1">
      <alignment horizontal="center" vertical="center" wrapText="1"/>
    </xf>
    <xf numFmtId="0" fontId="44" fillId="26" borderId="7" xfId="9" applyFont="1" applyBorder="1" applyAlignment="1">
      <alignment horizontal="left" vertical="center" wrapText="1"/>
    </xf>
    <xf numFmtId="0" fontId="44" fillId="26" borderId="8" xfId="9" applyFont="1" applyBorder="1" applyAlignment="1">
      <alignment horizontal="left" vertical="center" wrapText="1"/>
    </xf>
    <xf numFmtId="0" fontId="44" fillId="26" borderId="9" xfId="9" applyFont="1" applyBorder="1" applyAlignment="1">
      <alignment horizontal="left" vertical="center" wrapText="1"/>
    </xf>
    <xf numFmtId="0" fontId="44" fillId="49" borderId="8" xfId="9" applyFont="1" applyFill="1" applyBorder="1" applyAlignment="1">
      <alignment horizontal="left" vertical="center" wrapText="1"/>
    </xf>
    <xf numFmtId="0" fontId="44" fillId="49" borderId="8" xfId="9" applyFont="1" applyFill="1" applyBorder="1" applyAlignment="1">
      <alignment horizontal="left" vertical="center"/>
    </xf>
    <xf numFmtId="0" fontId="44" fillId="49" borderId="9" xfId="9" applyFont="1" applyFill="1" applyBorder="1" applyAlignment="1">
      <alignment horizontal="left" vertical="center"/>
    </xf>
    <xf numFmtId="0" fontId="44" fillId="48" borderId="10" xfId="9" applyFont="1" applyFill="1" applyBorder="1" applyAlignment="1">
      <alignment horizontal="center" vertical="center" wrapText="1"/>
    </xf>
    <xf numFmtId="0" fontId="44" fillId="48" borderId="12" xfId="9" applyFont="1" applyFill="1" applyBorder="1" applyAlignment="1">
      <alignment horizontal="center" vertical="center" wrapText="1"/>
    </xf>
    <xf numFmtId="0" fontId="44" fillId="49" borderId="7" xfId="9" applyFont="1" applyFill="1" applyBorder="1" applyAlignment="1">
      <alignment horizontal="center" vertical="center" wrapText="1"/>
    </xf>
    <xf numFmtId="0" fontId="44" fillId="49" borderId="8" xfId="9" applyFont="1" applyFill="1" applyBorder="1" applyAlignment="1">
      <alignment horizontal="center" vertical="center" wrapText="1"/>
    </xf>
    <xf numFmtId="0" fontId="44" fillId="49" borderId="9" xfId="9" applyFont="1" applyFill="1" applyBorder="1" applyAlignment="1">
      <alignment horizontal="center" vertical="center" wrapText="1"/>
    </xf>
    <xf numFmtId="0" fontId="43" fillId="49" borderId="7" xfId="9" applyFont="1" applyFill="1" applyBorder="1" applyAlignment="1">
      <alignment horizontal="center" vertical="center"/>
    </xf>
    <xf numFmtId="0" fontId="43" fillId="49" borderId="8" xfId="9" applyFont="1" applyFill="1" applyBorder="1" applyAlignment="1">
      <alignment horizontal="center" vertical="center"/>
    </xf>
    <xf numFmtId="0" fontId="43" fillId="49" borderId="9" xfId="9" applyFont="1" applyFill="1" applyBorder="1" applyAlignment="1">
      <alignment horizontal="center" vertical="center"/>
    </xf>
    <xf numFmtId="0" fontId="44" fillId="49" borderId="8" xfId="9" applyFont="1" applyFill="1" applyBorder="1" applyAlignment="1">
      <alignment horizontal="center" vertical="center"/>
    </xf>
    <xf numFmtId="0" fontId="44" fillId="49" borderId="9" xfId="9" applyFont="1" applyFill="1" applyBorder="1" applyAlignment="1">
      <alignment horizontal="center" vertical="center"/>
    </xf>
    <xf numFmtId="0" fontId="61" fillId="48" borderId="7" xfId="9" applyFont="1" applyFill="1" applyBorder="1" applyAlignment="1">
      <alignment horizontal="center" vertical="center" wrapText="1"/>
    </xf>
    <xf numFmtId="0" fontId="61" fillId="48" borderId="8" xfId="9" applyFont="1" applyFill="1" applyBorder="1" applyAlignment="1">
      <alignment horizontal="center" vertical="center" wrapText="1"/>
    </xf>
    <xf numFmtId="0" fontId="61" fillId="48" borderId="9" xfId="9" applyFont="1" applyFill="1" applyBorder="1" applyAlignment="1">
      <alignment horizontal="center" vertical="center" wrapText="1"/>
    </xf>
    <xf numFmtId="0" fontId="44" fillId="48" borderId="7" xfId="9" applyFont="1" applyFill="1" applyBorder="1" applyAlignment="1">
      <alignment horizontal="center" vertical="center"/>
    </xf>
    <xf numFmtId="0" fontId="44" fillId="48" borderId="8" xfId="9" applyFont="1" applyFill="1" applyBorder="1" applyAlignment="1">
      <alignment horizontal="center" vertical="center"/>
    </xf>
    <xf numFmtId="0" fontId="44" fillId="48" borderId="9" xfId="9" applyFont="1" applyFill="1" applyBorder="1" applyAlignment="1">
      <alignment horizontal="center" vertical="center"/>
    </xf>
    <xf numFmtId="0" fontId="44" fillId="49" borderId="7" xfId="9" applyFont="1" applyFill="1" applyBorder="1" applyAlignment="1">
      <alignment horizontal="center" vertical="center"/>
    </xf>
    <xf numFmtId="0" fontId="67" fillId="48" borderId="10" xfId="9" applyFont="1" applyFill="1" applyBorder="1" applyAlignment="1">
      <alignment horizontal="center" vertical="center" wrapText="1"/>
    </xf>
    <xf numFmtId="0" fontId="67" fillId="48" borderId="12" xfId="9" applyFont="1" applyFill="1" applyBorder="1" applyAlignment="1">
      <alignment horizontal="center" vertical="center" wrapText="1"/>
    </xf>
    <xf numFmtId="0" fontId="90" fillId="49" borderId="7" xfId="9" applyFont="1" applyFill="1" applyBorder="1" applyAlignment="1">
      <alignment horizontal="center" vertical="center" wrapText="1"/>
    </xf>
    <xf numFmtId="0" fontId="90" fillId="49" borderId="8" xfId="9" applyFont="1" applyFill="1" applyBorder="1" applyAlignment="1">
      <alignment horizontal="center" vertical="center" wrapText="1"/>
    </xf>
    <xf numFmtId="0" fontId="90" fillId="49" borderId="9" xfId="9" applyFont="1" applyFill="1" applyBorder="1" applyAlignment="1">
      <alignment horizontal="center" vertical="center" wrapText="1"/>
    </xf>
    <xf numFmtId="0" fontId="67" fillId="49" borderId="16" xfId="9" applyFont="1" applyFill="1" applyBorder="1" applyAlignment="1">
      <alignment horizontal="center" vertical="center" wrapText="1"/>
    </xf>
    <xf numFmtId="0" fontId="67" fillId="49" borderId="15" xfId="9" applyFont="1" applyFill="1" applyBorder="1" applyAlignment="1">
      <alignment horizontal="center" vertical="center" wrapText="1"/>
    </xf>
    <xf numFmtId="0" fontId="67" fillId="49" borderId="13" xfId="9" applyFont="1" applyFill="1" applyBorder="1" applyAlignment="1">
      <alignment horizontal="center" vertical="center" wrapText="1"/>
    </xf>
    <xf numFmtId="0" fontId="67" fillId="48" borderId="7" xfId="9" applyFont="1" applyFill="1" applyBorder="1" applyAlignment="1">
      <alignment horizontal="center" vertical="center" wrapText="1"/>
    </xf>
    <xf numFmtId="0" fontId="67" fillId="48" borderId="8" xfId="9" applyFont="1" applyFill="1" applyBorder="1" applyAlignment="1">
      <alignment horizontal="center" vertical="center" wrapText="1"/>
    </xf>
    <xf numFmtId="0" fontId="67" fillId="48" borderId="9" xfId="9" applyFont="1" applyFill="1" applyBorder="1" applyAlignment="1">
      <alignment horizontal="center" vertical="center" wrapText="1"/>
    </xf>
    <xf numFmtId="0" fontId="90" fillId="49" borderId="16" xfId="9" applyFont="1" applyFill="1" applyBorder="1" applyAlignment="1">
      <alignment horizontal="center" vertical="center"/>
    </xf>
    <xf numFmtId="0" fontId="90" fillId="49" borderId="15" xfId="9" applyFont="1" applyFill="1" applyBorder="1" applyAlignment="1">
      <alignment horizontal="center" vertical="center"/>
    </xf>
    <xf numFmtId="0" fontId="90" fillId="49" borderId="13" xfId="9" applyFont="1" applyFill="1" applyBorder="1" applyAlignment="1">
      <alignment horizontal="center" vertical="center"/>
    </xf>
    <xf numFmtId="0" fontId="90" fillId="49" borderId="7" xfId="9" applyFont="1" applyFill="1" applyBorder="1" applyAlignment="1">
      <alignment horizontal="center" vertical="center"/>
    </xf>
    <xf numFmtId="0" fontId="90" fillId="49" borderId="8" xfId="9" applyFont="1" applyFill="1" applyBorder="1" applyAlignment="1">
      <alignment horizontal="center" vertical="center"/>
    </xf>
    <xf numFmtId="0" fontId="90" fillId="49" borderId="9" xfId="9" applyFont="1" applyFill="1" applyBorder="1" applyAlignment="1">
      <alignment horizontal="center" vertical="center"/>
    </xf>
    <xf numFmtId="0" fontId="67" fillId="49" borderId="7" xfId="9" applyFont="1" applyFill="1" applyBorder="1" applyAlignment="1">
      <alignment horizontal="center" vertical="center" wrapText="1"/>
    </xf>
    <xf numFmtId="0" fontId="67" fillId="49" borderId="8" xfId="9" applyFont="1" applyFill="1" applyBorder="1" applyAlignment="1">
      <alignment horizontal="center" vertical="center"/>
    </xf>
    <xf numFmtId="0" fontId="67" fillId="49" borderId="9" xfId="9" applyFont="1" applyFill="1" applyBorder="1" applyAlignment="1">
      <alignment horizontal="center" vertical="center"/>
    </xf>
    <xf numFmtId="0" fontId="67" fillId="47" borderId="32" xfId="9" applyFont="1" applyFill="1" applyBorder="1" applyAlignment="1">
      <alignment horizontal="center" vertical="center" wrapText="1"/>
    </xf>
    <xf numFmtId="0" fontId="67" fillId="47" borderId="31" xfId="9" applyFont="1" applyFill="1" applyBorder="1" applyAlignment="1">
      <alignment horizontal="center" vertical="center" wrapText="1"/>
    </xf>
    <xf numFmtId="0" fontId="67" fillId="47" borderId="36" xfId="9" applyFont="1" applyFill="1" applyBorder="1" applyAlignment="1">
      <alignment horizontal="center" vertical="center" wrapText="1"/>
    </xf>
    <xf numFmtId="9" fontId="44" fillId="49" borderId="7" xfId="9" applyNumberFormat="1" applyFont="1" applyFill="1" applyBorder="1" applyAlignment="1">
      <alignment horizontal="center" vertical="center"/>
    </xf>
    <xf numFmtId="9" fontId="44" fillId="49" borderId="8" xfId="9" applyNumberFormat="1" applyFont="1" applyFill="1" applyBorder="1" applyAlignment="1">
      <alignment horizontal="center" vertical="center"/>
    </xf>
    <xf numFmtId="9" fontId="44" fillId="49" borderId="9" xfId="9" applyNumberFormat="1" applyFont="1" applyFill="1" applyBorder="1" applyAlignment="1">
      <alignment horizontal="center" vertical="center"/>
    </xf>
    <xf numFmtId="0" fontId="72" fillId="48" borderId="7" xfId="9" applyFont="1" applyFill="1" applyBorder="1" applyAlignment="1">
      <alignment horizontal="center" vertical="center" wrapText="1"/>
    </xf>
    <xf numFmtId="0" fontId="72" fillId="48" borderId="8" xfId="9" applyFont="1" applyFill="1" applyBorder="1" applyAlignment="1">
      <alignment horizontal="center" vertical="center" wrapText="1"/>
    </xf>
    <xf numFmtId="0" fontId="72" fillId="48" borderId="9" xfId="9" applyFont="1" applyFill="1" applyBorder="1" applyAlignment="1">
      <alignment horizontal="center" vertical="center" wrapText="1"/>
    </xf>
    <xf numFmtId="0" fontId="67" fillId="48" borderId="7" xfId="9" applyFont="1" applyFill="1" applyBorder="1" applyAlignment="1">
      <alignment horizontal="center" vertical="center"/>
    </xf>
    <xf numFmtId="0" fontId="67" fillId="48" borderId="8" xfId="9" applyFont="1" applyFill="1" applyBorder="1" applyAlignment="1">
      <alignment horizontal="center" vertical="center"/>
    </xf>
    <xf numFmtId="0" fontId="67" fillId="48" borderId="9" xfId="9" applyFont="1" applyFill="1" applyBorder="1" applyAlignment="1">
      <alignment horizontal="center" vertical="center"/>
    </xf>
    <xf numFmtId="9" fontId="43" fillId="49" borderId="7" xfId="9" applyNumberFormat="1" applyFont="1" applyFill="1" applyBorder="1" applyAlignment="1">
      <alignment horizontal="center" vertical="center"/>
    </xf>
    <xf numFmtId="9" fontId="43" fillId="49" borderId="8" xfId="9" applyNumberFormat="1" applyFont="1" applyFill="1" applyBorder="1" applyAlignment="1">
      <alignment horizontal="center" vertical="center"/>
    </xf>
    <xf numFmtId="9" fontId="43" fillId="49" borderId="9" xfId="9" applyNumberFormat="1" applyFont="1" applyFill="1" applyBorder="1" applyAlignment="1">
      <alignment horizontal="center" vertical="center"/>
    </xf>
    <xf numFmtId="9" fontId="44" fillId="48" borderId="7" xfId="9" applyNumberFormat="1" applyFont="1" applyFill="1" applyBorder="1" applyAlignment="1">
      <alignment horizontal="center" vertical="center"/>
    </xf>
    <xf numFmtId="9" fontId="44" fillId="48" borderId="9" xfId="9" applyNumberFormat="1" applyFont="1" applyFill="1" applyBorder="1" applyAlignment="1">
      <alignment horizontal="center" vertical="center"/>
    </xf>
    <xf numFmtId="0" fontId="43" fillId="26" borderId="7" xfId="5" applyFont="1" applyBorder="1" applyAlignment="1">
      <alignment horizontal="center"/>
    </xf>
    <xf numFmtId="0" fontId="43" fillId="26" borderId="8" xfId="5" applyFont="1" applyBorder="1" applyAlignment="1">
      <alignment horizontal="center"/>
    </xf>
    <xf numFmtId="0" fontId="43" fillId="26" borderId="9" xfId="5" applyFont="1" applyBorder="1" applyAlignment="1">
      <alignment horizontal="center"/>
    </xf>
    <xf numFmtId="0" fontId="43" fillId="26" borderId="2" xfId="5" applyFont="1" applyAlignment="1">
      <alignment horizontal="center"/>
    </xf>
    <xf numFmtId="0" fontId="45" fillId="47" borderId="2" xfId="5" applyFont="1" applyFill="1" applyAlignment="1">
      <alignment horizontal="center"/>
    </xf>
    <xf numFmtId="0" fontId="44" fillId="48" borderId="6" xfId="5" applyFont="1" applyFill="1" applyBorder="1" applyAlignment="1">
      <alignment horizontal="center" vertical="center"/>
    </xf>
    <xf numFmtId="49" fontId="44" fillId="48" borderId="7" xfId="5" applyNumberFormat="1" applyFont="1" applyFill="1" applyBorder="1" applyAlignment="1">
      <alignment horizontal="center" vertical="center"/>
    </xf>
    <xf numFmtId="49" fontId="44" fillId="48" borderId="8" xfId="5" applyNumberFormat="1" applyFont="1" applyFill="1" applyBorder="1" applyAlignment="1">
      <alignment horizontal="center" vertical="center"/>
    </xf>
    <xf numFmtId="49" fontId="44" fillId="48" borderId="9" xfId="5" applyNumberFormat="1" applyFont="1" applyFill="1" applyBorder="1" applyAlignment="1">
      <alignment horizontal="center" vertical="center"/>
    </xf>
    <xf numFmtId="0" fontId="43" fillId="49" borderId="7" xfId="5" applyFont="1" applyFill="1" applyBorder="1" applyAlignment="1">
      <alignment horizontal="center" vertical="center" wrapText="1"/>
    </xf>
    <xf numFmtId="0" fontId="43" fillId="49" borderId="8" xfId="5" applyFont="1" applyFill="1" applyBorder="1" applyAlignment="1">
      <alignment horizontal="center" vertical="center" wrapText="1"/>
    </xf>
    <xf numFmtId="0" fontId="43" fillId="49" borderId="9" xfId="5" applyFont="1" applyFill="1" applyBorder="1" applyAlignment="1">
      <alignment horizontal="center" vertical="center" wrapText="1"/>
    </xf>
    <xf numFmtId="0" fontId="44" fillId="26" borderId="40" xfId="5" applyFont="1" applyBorder="1" applyAlignment="1">
      <alignment horizontal="left" vertical="center" wrapText="1"/>
    </xf>
    <xf numFmtId="0" fontId="44" fillId="26" borderId="23" xfId="5" applyFont="1" applyBorder="1" applyAlignment="1">
      <alignment horizontal="left" vertical="center" wrapText="1"/>
    </xf>
    <xf numFmtId="0" fontId="44" fillId="26" borderId="41" xfId="5" applyFont="1" applyBorder="1" applyAlignment="1">
      <alignment horizontal="left" vertical="center" wrapText="1"/>
    </xf>
    <xf numFmtId="0" fontId="44" fillId="26" borderId="39" xfId="5" applyFont="1" applyBorder="1" applyAlignment="1">
      <alignment horizontal="left" vertical="center" wrapText="1"/>
    </xf>
    <xf numFmtId="0" fontId="44" fillId="26" borderId="2" xfId="5" applyFont="1" applyAlignment="1">
      <alignment horizontal="left" vertical="center" wrapText="1"/>
    </xf>
    <xf numFmtId="0" fontId="44" fillId="26" borderId="11" xfId="5" applyFont="1" applyBorder="1" applyAlignment="1">
      <alignment horizontal="left" vertical="center" wrapText="1"/>
    </xf>
    <xf numFmtId="0" fontId="44" fillId="26" borderId="16" xfId="5" applyFont="1" applyBorder="1" applyAlignment="1">
      <alignment horizontal="left" vertical="center" wrapText="1"/>
    </xf>
    <xf numFmtId="0" fontId="44" fillId="26" borderId="15" xfId="5" applyFont="1" applyBorder="1" applyAlignment="1">
      <alignment horizontal="left" vertical="center" wrapText="1"/>
    </xf>
    <xf numFmtId="0" fontId="44" fillId="26" borderId="13" xfId="5" applyFont="1" applyBorder="1" applyAlignment="1">
      <alignment horizontal="left" vertical="center" wrapText="1"/>
    </xf>
    <xf numFmtId="0" fontId="44" fillId="49" borderId="7" xfId="5" applyFont="1" applyFill="1" applyBorder="1" applyAlignment="1">
      <alignment horizontal="left" vertical="center" wrapText="1"/>
    </xf>
    <xf numFmtId="0" fontId="44" fillId="49" borderId="8" xfId="5" applyFont="1" applyFill="1" applyBorder="1" applyAlignment="1">
      <alignment horizontal="left" vertical="center"/>
    </xf>
    <xf numFmtId="0" fontId="44" fillId="49" borderId="9" xfId="5" applyFont="1" applyFill="1" applyBorder="1" applyAlignment="1">
      <alignment horizontal="left" vertical="center"/>
    </xf>
    <xf numFmtId="0" fontId="44" fillId="48" borderId="10" xfId="5" applyFont="1" applyFill="1" applyBorder="1" applyAlignment="1">
      <alignment horizontal="center" vertical="center" wrapText="1"/>
    </xf>
    <xf numFmtId="0" fontId="44" fillId="48" borderId="12" xfId="5" applyFont="1" applyFill="1" applyBorder="1" applyAlignment="1">
      <alignment horizontal="center" vertical="center" wrapText="1"/>
    </xf>
    <xf numFmtId="0" fontId="44" fillId="49" borderId="8" xfId="5" applyFont="1" applyFill="1" applyBorder="1" applyAlignment="1">
      <alignment horizontal="left" vertical="center" wrapText="1"/>
    </xf>
    <xf numFmtId="0" fontId="44" fillId="49" borderId="9" xfId="5" applyFont="1" applyFill="1" applyBorder="1" applyAlignment="1">
      <alignment horizontal="left" vertical="center" wrapText="1"/>
    </xf>
    <xf numFmtId="0" fontId="43" fillId="49" borderId="7" xfId="5" applyFont="1" applyFill="1" applyBorder="1" applyAlignment="1">
      <alignment horizontal="center" vertical="center"/>
    </xf>
    <xf numFmtId="0" fontId="43" fillId="49" borderId="8" xfId="5" applyFont="1" applyFill="1" applyBorder="1" applyAlignment="1">
      <alignment horizontal="center" vertical="center"/>
    </xf>
    <xf numFmtId="0" fontId="43" fillId="49" borderId="9" xfId="5" applyFont="1" applyFill="1" applyBorder="1" applyAlignment="1">
      <alignment horizontal="center" vertical="center"/>
    </xf>
    <xf numFmtId="0" fontId="44" fillId="26" borderId="8" xfId="5" applyFont="1" applyBorder="1" applyAlignment="1">
      <alignment horizontal="center" vertical="center"/>
    </xf>
    <xf numFmtId="0" fontId="44" fillId="26" borderId="9" xfId="5" applyFont="1" applyBorder="1" applyAlignment="1">
      <alignment horizontal="center" vertical="center"/>
    </xf>
    <xf numFmtId="0" fontId="61" fillId="48" borderId="7" xfId="5" applyFont="1" applyFill="1" applyBorder="1" applyAlignment="1">
      <alignment horizontal="left" vertical="center" wrapText="1"/>
    </xf>
    <xf numFmtId="0" fontId="61" fillId="48" borderId="8" xfId="5" applyFont="1" applyFill="1" applyBorder="1" applyAlignment="1">
      <alignment horizontal="left" vertical="center" wrapText="1"/>
    </xf>
    <xf numFmtId="0" fontId="61" fillId="48" borderId="9" xfId="5" applyFont="1" applyFill="1" applyBorder="1" applyAlignment="1">
      <alignment horizontal="left" vertical="center" wrapText="1"/>
    </xf>
    <xf numFmtId="0" fontId="44" fillId="49" borderId="7" xfId="5" applyFont="1" applyFill="1" applyBorder="1" applyAlignment="1">
      <alignment horizontal="center" vertical="center"/>
    </xf>
    <xf numFmtId="9" fontId="44" fillId="49" borderId="7" xfId="5" applyNumberFormat="1" applyFont="1" applyFill="1" applyBorder="1" applyAlignment="1">
      <alignment horizontal="center" vertical="center"/>
    </xf>
    <xf numFmtId="9" fontId="44" fillId="49" borderId="8" xfId="5" applyNumberFormat="1" applyFont="1" applyFill="1" applyBorder="1" applyAlignment="1">
      <alignment horizontal="center" vertical="center"/>
    </xf>
    <xf numFmtId="9" fontId="44" fillId="49" borderId="9" xfId="5" applyNumberFormat="1" applyFont="1" applyFill="1" applyBorder="1" applyAlignment="1">
      <alignment horizontal="center" vertical="center"/>
    </xf>
    <xf numFmtId="9" fontId="44" fillId="49" borderId="15" xfId="5" applyNumberFormat="1" applyFont="1" applyFill="1" applyBorder="1" applyAlignment="1">
      <alignment horizontal="center" vertical="center"/>
    </xf>
    <xf numFmtId="9" fontId="44" fillId="49" borderId="7" xfId="5" applyNumberFormat="1" applyFont="1" applyFill="1" applyBorder="1" applyAlignment="1">
      <alignment horizontal="center" vertical="center" wrapText="1"/>
    </xf>
    <xf numFmtId="9" fontId="44" fillId="49" borderId="8" xfId="5" applyNumberFormat="1" applyFont="1" applyFill="1" applyBorder="1" applyAlignment="1">
      <alignment horizontal="center" vertical="center" wrapText="1"/>
    </xf>
    <xf numFmtId="9" fontId="44" fillId="49" borderId="9" xfId="5" applyNumberFormat="1" applyFont="1" applyFill="1" applyBorder="1" applyAlignment="1">
      <alignment horizontal="center" vertical="center" wrapText="1"/>
    </xf>
    <xf numFmtId="0" fontId="44" fillId="48" borderId="10" xfId="5" applyFont="1" applyFill="1" applyBorder="1" applyAlignment="1">
      <alignment vertical="center" wrapText="1"/>
    </xf>
    <xf numFmtId="0" fontId="44" fillId="48" borderId="22" xfId="5" applyFont="1" applyFill="1" applyBorder="1" applyAlignment="1">
      <alignment vertical="center" wrapText="1"/>
    </xf>
    <xf numFmtId="0" fontId="44" fillId="48" borderId="12" xfId="5" applyFont="1" applyFill="1" applyBorder="1" applyAlignment="1">
      <alignment vertical="center" wrapText="1"/>
    </xf>
    <xf numFmtId="0" fontId="44" fillId="48" borderId="40" xfId="5" applyFont="1" applyFill="1" applyBorder="1" applyAlignment="1">
      <alignment horizontal="center" vertical="center"/>
    </xf>
    <xf numFmtId="0" fontId="44" fillId="48" borderId="23" xfId="5" applyFont="1" applyFill="1" applyBorder="1" applyAlignment="1">
      <alignment horizontal="center" vertical="center"/>
    </xf>
    <xf numFmtId="0" fontId="44" fillId="48" borderId="41" xfId="5" applyFont="1" applyFill="1" applyBorder="1" applyAlignment="1">
      <alignment horizontal="center" vertical="center"/>
    </xf>
    <xf numFmtId="0" fontId="44" fillId="48" borderId="39" xfId="5" applyFont="1" applyFill="1" applyBorder="1" applyAlignment="1">
      <alignment horizontal="center" vertical="center"/>
    </xf>
    <xf numFmtId="0" fontId="44" fillId="48" borderId="2" xfId="5" applyFont="1" applyFill="1" applyAlignment="1">
      <alignment horizontal="center" vertical="center"/>
    </xf>
    <xf numFmtId="0" fontId="44" fillId="48" borderId="11" xfId="5" applyFont="1" applyFill="1" applyBorder="1" applyAlignment="1">
      <alignment horizontal="center" vertical="center"/>
    </xf>
    <xf numFmtId="0" fontId="44" fillId="48" borderId="16" xfId="5" applyFont="1" applyFill="1" applyBorder="1" applyAlignment="1">
      <alignment horizontal="center" vertical="center"/>
    </xf>
    <xf numFmtId="0" fontId="44" fillId="48" borderId="15" xfId="5" applyFont="1" applyFill="1" applyBorder="1" applyAlignment="1">
      <alignment horizontal="center" vertical="center"/>
    </xf>
    <xf numFmtId="0" fontId="44" fillId="48" borderId="13" xfId="5" applyFont="1" applyFill="1" applyBorder="1" applyAlignment="1">
      <alignment horizontal="center" vertical="center"/>
    </xf>
    <xf numFmtId="9" fontId="44" fillId="49" borderId="23" xfId="5" applyNumberFormat="1" applyFont="1" applyFill="1" applyBorder="1" applyAlignment="1">
      <alignment horizontal="center" vertical="center"/>
    </xf>
    <xf numFmtId="0" fontId="44" fillId="48" borderId="15" xfId="5" applyFont="1" applyFill="1" applyBorder="1" applyAlignment="1">
      <alignment horizontal="center" vertical="center" wrapText="1"/>
    </xf>
    <xf numFmtId="0" fontId="89" fillId="47" borderId="2" xfId="5" applyFont="1" applyFill="1" applyAlignment="1">
      <alignment horizontal="center"/>
    </xf>
    <xf numFmtId="0" fontId="59" fillId="48" borderId="6" xfId="5" applyFont="1" applyFill="1" applyBorder="1" applyAlignment="1">
      <alignment horizontal="center" vertical="center"/>
    </xf>
    <xf numFmtId="49" fontId="59" fillId="48" borderId="7" xfId="5" applyNumberFormat="1" applyFont="1" applyFill="1" applyBorder="1" applyAlignment="1">
      <alignment horizontal="center" vertical="center"/>
    </xf>
    <xf numFmtId="49" fontId="59" fillId="48" borderId="8" xfId="5" applyNumberFormat="1" applyFont="1" applyFill="1" applyBorder="1" applyAlignment="1">
      <alignment horizontal="center" vertical="center"/>
    </xf>
    <xf numFmtId="49" fontId="59" fillId="48" borderId="9" xfId="5" applyNumberFormat="1" applyFont="1" applyFill="1" applyBorder="1" applyAlignment="1">
      <alignment horizontal="center" vertical="center"/>
    </xf>
    <xf numFmtId="0" fontId="76" fillId="26" borderId="8" xfId="5" applyFont="1" applyBorder="1" applyAlignment="1">
      <alignment horizontal="center" vertical="center" wrapText="1"/>
    </xf>
    <xf numFmtId="0" fontId="76" fillId="26" borderId="9" xfId="5" applyFont="1" applyBorder="1" applyAlignment="1">
      <alignment horizontal="center" vertical="center" wrapText="1"/>
    </xf>
    <xf numFmtId="0" fontId="16" fillId="49" borderId="7" xfId="5" applyFont="1" applyFill="1" applyBorder="1" applyAlignment="1">
      <alignment horizontal="center" vertical="center" wrapText="1"/>
    </xf>
    <xf numFmtId="0" fontId="16" fillId="49" borderId="8" xfId="5" applyFont="1" applyFill="1" applyBorder="1" applyAlignment="1">
      <alignment horizontal="center" vertical="center" wrapText="1"/>
    </xf>
    <xf numFmtId="0" fontId="16" fillId="49" borderId="9" xfId="5" applyFont="1" applyFill="1" applyBorder="1" applyAlignment="1">
      <alignment horizontal="center" vertical="center" wrapText="1"/>
    </xf>
    <xf numFmtId="9" fontId="18" fillId="49" borderId="7" xfId="5" applyNumberFormat="1" applyFont="1" applyFill="1" applyBorder="1" applyAlignment="1">
      <alignment horizontal="center" vertical="center"/>
    </xf>
    <xf numFmtId="9" fontId="18" fillId="49" borderId="23" xfId="5" applyNumberFormat="1" applyFont="1" applyFill="1" applyBorder="1" applyAlignment="1">
      <alignment horizontal="center" vertical="center"/>
    </xf>
    <xf numFmtId="9" fontId="18" fillId="49" borderId="8" xfId="5" applyNumberFormat="1" applyFont="1" applyFill="1" applyBorder="1" applyAlignment="1">
      <alignment horizontal="center" vertical="center"/>
    </xf>
    <xf numFmtId="9" fontId="18" fillId="49" borderId="9" xfId="5" applyNumberFormat="1" applyFont="1" applyFill="1" applyBorder="1" applyAlignment="1">
      <alignment horizontal="center" vertical="center"/>
    </xf>
    <xf numFmtId="9" fontId="18" fillId="57" borderId="7" xfId="5" applyNumberFormat="1" applyFont="1" applyFill="1" applyBorder="1" applyAlignment="1">
      <alignment horizontal="center" vertical="center"/>
    </xf>
    <xf numFmtId="9" fontId="18" fillId="57" borderId="8" xfId="5" applyNumberFormat="1" applyFont="1" applyFill="1" applyBorder="1" applyAlignment="1">
      <alignment horizontal="center" vertical="center"/>
    </xf>
    <xf numFmtId="9" fontId="18" fillId="57" borderId="9" xfId="5" applyNumberFormat="1" applyFont="1" applyFill="1" applyBorder="1" applyAlignment="1">
      <alignment horizontal="center" vertical="center"/>
    </xf>
    <xf numFmtId="0" fontId="78" fillId="48" borderId="9" xfId="5" applyFont="1" applyFill="1" applyBorder="1" applyAlignment="1">
      <alignment horizontal="center" vertical="center"/>
    </xf>
    <xf numFmtId="0" fontId="66" fillId="52" borderId="10" xfId="5" applyFont="1" applyFill="1" applyBorder="1" applyAlignment="1">
      <alignment horizontal="center" vertical="center" wrapText="1"/>
    </xf>
    <xf numFmtId="0" fontId="66" fillId="52" borderId="12" xfId="5" applyFont="1" applyFill="1" applyBorder="1" applyAlignment="1">
      <alignment horizontal="center" vertical="center" wrapText="1"/>
    </xf>
    <xf numFmtId="0" fontId="153" fillId="66" borderId="7" xfId="11" applyFont="1" applyFill="1" applyBorder="1" applyAlignment="1">
      <alignment horizontal="center" vertical="center"/>
    </xf>
    <xf numFmtId="0" fontId="144" fillId="26" borderId="8" xfId="11" applyFont="1" applyBorder="1"/>
    <xf numFmtId="0" fontId="144" fillId="26" borderId="9" xfId="11" applyFont="1" applyBorder="1"/>
    <xf numFmtId="0" fontId="142" fillId="26" borderId="2" xfId="11" applyFont="1" applyAlignment="1">
      <alignment horizontal="center"/>
    </xf>
    <xf numFmtId="0" fontId="141" fillId="26" borderId="2" xfId="11"/>
    <xf numFmtId="0" fontId="143" fillId="63" borderId="2" xfId="11" applyFont="1" applyFill="1" applyAlignment="1">
      <alignment horizontal="center"/>
    </xf>
    <xf numFmtId="0" fontId="144" fillId="26" borderId="2" xfId="11" applyFont="1"/>
    <xf numFmtId="0" fontId="146" fillId="65" borderId="66" xfId="11" applyFont="1" applyFill="1" applyBorder="1" applyAlignment="1">
      <alignment horizontal="center"/>
    </xf>
    <xf numFmtId="0" fontId="144" fillId="26" borderId="67" xfId="11" applyFont="1" applyBorder="1"/>
    <xf numFmtId="0" fontId="144" fillId="26" borderId="68" xfId="11" applyFont="1" applyBorder="1"/>
    <xf numFmtId="49" fontId="146" fillId="65" borderId="66" xfId="11" applyNumberFormat="1" applyFont="1" applyFill="1" applyBorder="1" applyAlignment="1">
      <alignment horizontal="center"/>
    </xf>
    <xf numFmtId="0" fontId="147" fillId="64" borderId="7" xfId="11" applyFont="1" applyFill="1" applyBorder="1" applyAlignment="1">
      <alignment horizontal="center" vertical="center" wrapText="1"/>
    </xf>
    <xf numFmtId="0" fontId="145" fillId="26" borderId="7" xfId="11" applyFont="1" applyBorder="1" applyAlignment="1">
      <alignment horizontal="center"/>
    </xf>
    <xf numFmtId="0" fontId="148" fillId="26" borderId="40" xfId="11" applyFont="1" applyBorder="1" applyAlignment="1">
      <alignment horizontal="center" vertical="center" wrapText="1"/>
    </xf>
    <xf numFmtId="0" fontId="144" fillId="26" borderId="23" xfId="11" applyFont="1" applyBorder="1"/>
    <xf numFmtId="0" fontId="144" fillId="26" borderId="41" xfId="11" applyFont="1" applyBorder="1"/>
    <xf numFmtId="0" fontId="144" fillId="26" borderId="39" xfId="11" applyFont="1" applyBorder="1"/>
    <xf numFmtId="0" fontId="144" fillId="26" borderId="11" xfId="11" applyFont="1" applyBorder="1"/>
    <xf numFmtId="0" fontId="144" fillId="26" borderId="16" xfId="11" applyFont="1" applyBorder="1"/>
    <xf numFmtId="0" fontId="144" fillId="26" borderId="15" xfId="11" applyFont="1" applyBorder="1"/>
    <xf numFmtId="0" fontId="144" fillId="26" borderId="13" xfId="11" applyFont="1" applyBorder="1"/>
    <xf numFmtId="0" fontId="147" fillId="66" borderId="8" xfId="11" applyFont="1" applyFill="1" applyBorder="1" applyAlignment="1">
      <alignment horizontal="center" vertical="center" wrapText="1"/>
    </xf>
    <xf numFmtId="0" fontId="149" fillId="64" borderId="10" xfId="11" applyFont="1" applyFill="1" applyBorder="1" applyAlignment="1">
      <alignment horizontal="center" vertical="center" wrapText="1"/>
    </xf>
    <xf numFmtId="0" fontId="144" fillId="26" borderId="12" xfId="11" applyFont="1" applyBorder="1"/>
    <xf numFmtId="0" fontId="146" fillId="66" borderId="67" xfId="11" applyFont="1" applyFill="1" applyBorder="1" applyAlignment="1">
      <alignment horizontal="left" wrapText="1"/>
    </xf>
    <xf numFmtId="0" fontId="149" fillId="64" borderId="7" xfId="11" applyFont="1" applyFill="1" applyBorder="1" applyAlignment="1">
      <alignment horizontal="center" vertical="center" wrapText="1"/>
    </xf>
    <xf numFmtId="0" fontId="153" fillId="66" borderId="7" xfId="11" applyFont="1" applyFill="1" applyBorder="1" applyAlignment="1">
      <alignment horizontal="center" vertical="center" wrapText="1"/>
    </xf>
    <xf numFmtId="0" fontId="145" fillId="66" borderId="7" xfId="11" applyFont="1" applyFill="1" applyBorder="1" applyAlignment="1">
      <alignment horizontal="center" vertical="center"/>
    </xf>
    <xf numFmtId="0" fontId="155" fillId="66" borderId="66" xfId="11" applyFont="1" applyFill="1" applyBorder="1" applyAlignment="1">
      <alignment horizontal="center" vertical="center"/>
    </xf>
    <xf numFmtId="0" fontId="149" fillId="64" borderId="7" xfId="11" applyFont="1" applyFill="1" applyBorder="1" applyAlignment="1">
      <alignment horizontal="center" vertical="center"/>
    </xf>
    <xf numFmtId="0" fontId="149" fillId="66" borderId="7" xfId="11" applyFont="1" applyFill="1" applyBorder="1" applyAlignment="1">
      <alignment horizontal="center" vertical="center"/>
    </xf>
    <xf numFmtId="0" fontId="162" fillId="63" borderId="71" xfId="11" applyFont="1" applyFill="1" applyBorder="1" applyAlignment="1">
      <alignment horizontal="left" vertical="top" wrapText="1"/>
    </xf>
    <xf numFmtId="0" fontId="144" fillId="26" borderId="72" xfId="11" applyFont="1" applyBorder="1"/>
    <xf numFmtId="0" fontId="144" fillId="26" borderId="73" xfId="11" applyFont="1" applyBorder="1"/>
    <xf numFmtId="0" fontId="144" fillId="26" borderId="74" xfId="11" applyFont="1" applyBorder="1"/>
    <xf numFmtId="0" fontId="144" fillId="26" borderId="75" xfId="11" applyFont="1" applyBorder="1"/>
    <xf numFmtId="0" fontId="144" fillId="26" borderId="76" xfId="11" applyFont="1" applyBorder="1"/>
    <xf numFmtId="0" fontId="144" fillId="26" borderId="77" xfId="11" applyFont="1" applyBorder="1"/>
    <xf numFmtId="0" fontId="144" fillId="26" borderId="78" xfId="11" applyFont="1" applyBorder="1"/>
    <xf numFmtId="9" fontId="149" fillId="66" borderId="7" xfId="11" applyNumberFormat="1" applyFont="1" applyFill="1" applyBorder="1" applyAlignment="1">
      <alignment horizontal="center" vertical="center"/>
    </xf>
    <xf numFmtId="9" fontId="153" fillId="66" borderId="7" xfId="11" applyNumberFormat="1" applyFont="1" applyFill="1" applyBorder="1" applyAlignment="1">
      <alignment horizontal="center" vertical="center"/>
    </xf>
    <xf numFmtId="9" fontId="149" fillId="26" borderId="8" xfId="11" applyNumberFormat="1" applyFont="1" applyBorder="1" applyAlignment="1">
      <alignment horizontal="center" vertical="center"/>
    </xf>
    <xf numFmtId="9" fontId="149" fillId="66" borderId="8" xfId="11" applyNumberFormat="1" applyFont="1" applyFill="1" applyBorder="1" applyAlignment="1">
      <alignment horizontal="center" vertical="center"/>
    </xf>
    <xf numFmtId="0" fontId="153" fillId="64" borderId="7" xfId="11" applyFont="1" applyFill="1" applyBorder="1" applyAlignment="1">
      <alignment horizontal="center" vertical="center"/>
    </xf>
    <xf numFmtId="0" fontId="154" fillId="66" borderId="7" xfId="11" applyFont="1" applyFill="1" applyBorder="1" applyAlignment="1">
      <alignment horizontal="center" vertical="center" wrapText="1"/>
    </xf>
    <xf numFmtId="0" fontId="43" fillId="26" borderId="7" xfId="22" applyFont="1" applyBorder="1" applyAlignment="1">
      <alignment horizontal="center"/>
    </xf>
    <xf numFmtId="0" fontId="43" fillId="26" borderId="8" xfId="22" applyFont="1" applyBorder="1" applyAlignment="1">
      <alignment horizontal="center"/>
    </xf>
    <xf numFmtId="0" fontId="43" fillId="26" borderId="9" xfId="22" applyFont="1" applyBorder="1" applyAlignment="1">
      <alignment horizontal="center"/>
    </xf>
    <xf numFmtId="0" fontId="40" fillId="26" borderId="2" xfId="22" applyFont="1" applyAlignment="1">
      <alignment horizontal="center"/>
    </xf>
    <xf numFmtId="0" fontId="58" fillId="47" borderId="2" xfId="22" applyFont="1" applyFill="1" applyAlignment="1">
      <alignment horizontal="center"/>
    </xf>
    <xf numFmtId="0" fontId="44" fillId="48" borderId="6" xfId="22" applyFont="1" applyFill="1" applyBorder="1" applyAlignment="1">
      <alignment horizontal="center" vertical="center"/>
    </xf>
    <xf numFmtId="49" fontId="44" fillId="48" borderId="7" xfId="22" quotePrefix="1" applyNumberFormat="1" applyFont="1" applyFill="1" applyBorder="1" applyAlignment="1">
      <alignment horizontal="center" vertical="center"/>
    </xf>
    <xf numFmtId="49" fontId="44" fillId="48" borderId="8" xfId="22" applyNumberFormat="1" applyFont="1" applyFill="1" applyBorder="1" applyAlignment="1">
      <alignment horizontal="center" vertical="center"/>
    </xf>
    <xf numFmtId="49" fontId="44" fillId="48" borderId="9" xfId="22" applyNumberFormat="1" applyFont="1" applyFill="1" applyBorder="1" applyAlignment="1">
      <alignment horizontal="center" vertical="center"/>
    </xf>
    <xf numFmtId="0" fontId="44" fillId="48" borderId="7" xfId="22" applyFont="1" applyFill="1" applyBorder="1" applyAlignment="1">
      <alignment horizontal="center" vertical="center" wrapText="1"/>
    </xf>
    <xf numFmtId="0" fontId="44" fillId="48" borderId="8" xfId="22" applyFont="1" applyFill="1" applyBorder="1" applyAlignment="1">
      <alignment horizontal="center" vertical="center" wrapText="1"/>
    </xf>
    <xf numFmtId="0" fontId="44" fillId="48" borderId="9" xfId="22" applyFont="1" applyFill="1" applyBorder="1" applyAlignment="1">
      <alignment horizontal="center" vertical="center" wrapText="1"/>
    </xf>
    <xf numFmtId="0" fontId="43" fillId="49" borderId="7" xfId="22" applyFont="1" applyFill="1" applyBorder="1" applyAlignment="1">
      <alignment horizontal="center" vertical="center" wrapText="1"/>
    </xf>
    <xf numFmtId="0" fontId="43" fillId="49" borderId="8" xfId="22" applyFont="1" applyFill="1" applyBorder="1" applyAlignment="1">
      <alignment horizontal="center" vertical="center" wrapText="1"/>
    </xf>
    <xf numFmtId="0" fontId="43" fillId="49" borderId="9" xfId="22" applyFont="1" applyFill="1" applyBorder="1" applyAlignment="1">
      <alignment horizontal="center" vertical="center" wrapText="1"/>
    </xf>
    <xf numFmtId="0" fontId="44" fillId="26" borderId="7" xfId="22" applyFont="1" applyBorder="1" applyAlignment="1">
      <alignment horizontal="center" vertical="center" wrapText="1"/>
    </xf>
    <xf numFmtId="0" fontId="44" fillId="26" borderId="8" xfId="22" applyFont="1" applyBorder="1" applyAlignment="1">
      <alignment horizontal="center" vertical="center" wrapText="1"/>
    </xf>
    <xf numFmtId="0" fontId="44" fillId="26" borderId="9" xfId="22" applyFont="1" applyBorder="1" applyAlignment="1">
      <alignment horizontal="center" vertical="center" wrapText="1"/>
    </xf>
    <xf numFmtId="0" fontId="44" fillId="49" borderId="8" xfId="22" applyFont="1" applyFill="1" applyBorder="1" applyAlignment="1">
      <alignment horizontal="center" vertical="center" wrapText="1"/>
    </xf>
    <xf numFmtId="0" fontId="44" fillId="49" borderId="8" xfId="22" applyFont="1" applyFill="1" applyBorder="1" applyAlignment="1">
      <alignment horizontal="center" vertical="center"/>
    </xf>
    <xf numFmtId="0" fontId="44" fillId="49" borderId="9" xfId="22" applyFont="1" applyFill="1" applyBorder="1" applyAlignment="1">
      <alignment horizontal="center" vertical="center"/>
    </xf>
    <xf numFmtId="0" fontId="44" fillId="48" borderId="10" xfId="22" applyFont="1" applyFill="1" applyBorder="1" applyAlignment="1">
      <alignment horizontal="center" vertical="center" wrapText="1"/>
    </xf>
    <xf numFmtId="0" fontId="44" fillId="48" borderId="12" xfId="22" applyFont="1" applyFill="1" applyBorder="1" applyAlignment="1">
      <alignment horizontal="center" vertical="center" wrapText="1"/>
    </xf>
    <xf numFmtId="0" fontId="44" fillId="49" borderId="7" xfId="22" applyFont="1" applyFill="1" applyBorder="1" applyAlignment="1">
      <alignment horizontal="center" vertical="center" wrapText="1"/>
    </xf>
    <xf numFmtId="0" fontId="44" fillId="49" borderId="9" xfId="22" applyFont="1" applyFill="1" applyBorder="1" applyAlignment="1">
      <alignment horizontal="center" vertical="center" wrapText="1"/>
    </xf>
    <xf numFmtId="0" fontId="43" fillId="49" borderId="7" xfId="22" applyFont="1" applyFill="1" applyBorder="1" applyAlignment="1">
      <alignment horizontal="center" vertical="center"/>
    </xf>
    <xf numFmtId="0" fontId="43" fillId="49" borderId="8" xfId="22" applyFont="1" applyFill="1" applyBorder="1" applyAlignment="1">
      <alignment horizontal="center" vertical="center"/>
    </xf>
    <xf numFmtId="0" fontId="43" fillId="49" borderId="9" xfId="22" applyFont="1" applyFill="1" applyBorder="1" applyAlignment="1">
      <alignment horizontal="center" vertical="center"/>
    </xf>
    <xf numFmtId="0" fontId="44" fillId="49" borderId="7" xfId="22" applyFont="1" applyFill="1" applyBorder="1" applyAlignment="1">
      <alignment horizontal="left" vertical="center" wrapText="1"/>
    </xf>
    <xf numFmtId="0" fontId="44" fillId="49" borderId="8" xfId="22" applyFont="1" applyFill="1" applyBorder="1" applyAlignment="1">
      <alignment horizontal="left" vertical="center"/>
    </xf>
    <xf numFmtId="0" fontId="44" fillId="49" borderId="9" xfId="22" applyFont="1" applyFill="1" applyBorder="1" applyAlignment="1">
      <alignment horizontal="left" vertical="center"/>
    </xf>
    <xf numFmtId="0" fontId="61" fillId="48" borderId="7" xfId="22" applyFont="1" applyFill="1" applyBorder="1" applyAlignment="1">
      <alignment horizontal="center" vertical="center" wrapText="1"/>
    </xf>
    <xf numFmtId="0" fontId="61" fillId="48" borderId="8" xfId="22" applyFont="1" applyFill="1" applyBorder="1" applyAlignment="1">
      <alignment horizontal="center" vertical="center" wrapText="1"/>
    </xf>
    <xf numFmtId="0" fontId="61" fillId="48" borderId="9" xfId="22" applyFont="1" applyFill="1" applyBorder="1" applyAlignment="1">
      <alignment horizontal="center" vertical="center" wrapText="1"/>
    </xf>
    <xf numFmtId="0" fontId="44" fillId="48" borderId="7" xfId="22" applyFont="1" applyFill="1" applyBorder="1" applyAlignment="1">
      <alignment horizontal="left" vertical="center"/>
    </xf>
    <xf numFmtId="0" fontId="44" fillId="48" borderId="8" xfId="22" applyFont="1" applyFill="1" applyBorder="1" applyAlignment="1">
      <alignment horizontal="left" vertical="center"/>
    </xf>
    <xf numFmtId="0" fontId="44" fillId="48" borderId="9" xfId="22" applyFont="1" applyFill="1" applyBorder="1" applyAlignment="1">
      <alignment horizontal="left" vertical="center"/>
    </xf>
    <xf numFmtId="0" fontId="44" fillId="49" borderId="7" xfId="22" applyFont="1" applyFill="1" applyBorder="1" applyAlignment="1">
      <alignment horizontal="center" vertical="center"/>
    </xf>
    <xf numFmtId="0" fontId="44" fillId="48" borderId="7" xfId="22" applyFont="1" applyFill="1" applyBorder="1" applyAlignment="1">
      <alignment horizontal="center" vertical="center"/>
    </xf>
    <xf numFmtId="0" fontId="44" fillId="48" borderId="8" xfId="22" applyFont="1" applyFill="1" applyBorder="1" applyAlignment="1">
      <alignment horizontal="center" vertical="center"/>
    </xf>
    <xf numFmtId="0" fontId="44" fillId="48" borderId="9" xfId="22" applyFont="1" applyFill="1" applyBorder="1" applyAlignment="1">
      <alignment horizontal="center" vertical="center"/>
    </xf>
    <xf numFmtId="9" fontId="44" fillId="49" borderId="7" xfId="22" applyNumberFormat="1" applyFont="1" applyFill="1" applyBorder="1" applyAlignment="1">
      <alignment horizontal="center" vertical="center"/>
    </xf>
    <xf numFmtId="9" fontId="44" fillId="49" borderId="9" xfId="22" applyNumberFormat="1" applyFont="1" applyFill="1" applyBorder="1" applyAlignment="1">
      <alignment horizontal="center" vertical="center"/>
    </xf>
    <xf numFmtId="0" fontId="61" fillId="48" borderId="7" xfId="22" applyFont="1" applyFill="1" applyBorder="1" applyAlignment="1">
      <alignment horizontal="left" vertical="center" wrapText="1"/>
    </xf>
    <xf numFmtId="0" fontId="61" fillId="48" borderId="8" xfId="22" applyFont="1" applyFill="1" applyBorder="1" applyAlignment="1">
      <alignment horizontal="left" vertical="center" wrapText="1"/>
    </xf>
    <xf numFmtId="0" fontId="61" fillId="48" borderId="9" xfId="22" applyFont="1" applyFill="1" applyBorder="1" applyAlignment="1">
      <alignment horizontal="left" vertical="center" wrapText="1"/>
    </xf>
    <xf numFmtId="0" fontId="45" fillId="49" borderId="7" xfId="22" applyFont="1" applyFill="1" applyBorder="1" applyAlignment="1">
      <alignment horizontal="center" vertical="center" wrapText="1"/>
    </xf>
    <xf numFmtId="0" fontId="45" fillId="49" borderId="8" xfId="22" applyFont="1" applyFill="1" applyBorder="1" applyAlignment="1">
      <alignment horizontal="center" vertical="center" wrapText="1"/>
    </xf>
    <xf numFmtId="0" fontId="45" fillId="49" borderId="9" xfId="22" applyFont="1" applyFill="1" applyBorder="1" applyAlignment="1">
      <alignment horizontal="center" vertical="center" wrapText="1"/>
    </xf>
    <xf numFmtId="9" fontId="44" fillId="49" borderId="8" xfId="22" applyNumberFormat="1" applyFont="1" applyFill="1" applyBorder="1" applyAlignment="1">
      <alignment horizontal="center" vertical="center"/>
    </xf>
    <xf numFmtId="0" fontId="76" fillId="48" borderId="40" xfId="10" applyFont="1" applyFill="1" applyBorder="1" applyAlignment="1">
      <alignment horizontal="left" vertical="center" wrapText="1"/>
    </xf>
    <xf numFmtId="0" fontId="76" fillId="48" borderId="23" xfId="10" applyFont="1" applyFill="1" applyBorder="1" applyAlignment="1">
      <alignment horizontal="left" vertical="center" wrapText="1"/>
    </xf>
    <xf numFmtId="0" fontId="76" fillId="48" borderId="41" xfId="10" applyFont="1" applyFill="1" applyBorder="1" applyAlignment="1">
      <alignment horizontal="left" vertical="center" wrapText="1"/>
    </xf>
    <xf numFmtId="0" fontId="76" fillId="48" borderId="39" xfId="10" applyFont="1" applyFill="1" applyBorder="1" applyAlignment="1">
      <alignment horizontal="left" vertical="center" wrapText="1"/>
    </xf>
    <xf numFmtId="0" fontId="76" fillId="48" borderId="2" xfId="10" applyFont="1" applyFill="1" applyAlignment="1">
      <alignment horizontal="left" vertical="center" wrapText="1"/>
    </xf>
    <xf numFmtId="0" fontId="76" fillId="48" borderId="11" xfId="10" applyFont="1" applyFill="1" applyBorder="1" applyAlignment="1">
      <alignment horizontal="left" vertical="center" wrapText="1"/>
    </xf>
    <xf numFmtId="0" fontId="76" fillId="48" borderId="16" xfId="10" applyFont="1" applyFill="1" applyBorder="1" applyAlignment="1">
      <alignment horizontal="left" vertical="center" wrapText="1"/>
    </xf>
    <xf numFmtId="0" fontId="76" fillId="48" borderId="15" xfId="10" applyFont="1" applyFill="1" applyBorder="1" applyAlignment="1">
      <alignment horizontal="left" vertical="center" wrapText="1"/>
    </xf>
    <xf numFmtId="0" fontId="76" fillId="48" borderId="13" xfId="10" applyFont="1" applyFill="1" applyBorder="1" applyAlignment="1">
      <alignment horizontal="left" vertical="center" wrapText="1"/>
    </xf>
    <xf numFmtId="0" fontId="124" fillId="48" borderId="2" xfId="10" applyFont="1" applyFill="1" applyAlignment="1">
      <alignment horizontal="center"/>
    </xf>
    <xf numFmtId="0" fontId="81" fillId="48" borderId="6" xfId="10" applyFont="1" applyFill="1" applyBorder="1" applyAlignment="1">
      <alignment horizontal="center" vertical="center"/>
    </xf>
    <xf numFmtId="49" fontId="76" fillId="48" borderId="7" xfId="10" applyNumberFormat="1" applyFont="1" applyFill="1" applyBorder="1" applyAlignment="1">
      <alignment horizontal="center" vertical="center"/>
    </xf>
    <xf numFmtId="49" fontId="76" fillId="48" borderId="8" xfId="10" applyNumberFormat="1" applyFont="1" applyFill="1" applyBorder="1" applyAlignment="1">
      <alignment horizontal="center" vertical="center"/>
    </xf>
    <xf numFmtId="49" fontId="76" fillId="48" borderId="9" xfId="10" applyNumberFormat="1" applyFont="1" applyFill="1" applyBorder="1" applyAlignment="1">
      <alignment horizontal="center" vertical="center"/>
    </xf>
    <xf numFmtId="0" fontId="76" fillId="48" borderId="7" xfId="10" applyFont="1" applyFill="1" applyBorder="1" applyAlignment="1">
      <alignment horizontal="center" vertical="center" wrapText="1"/>
    </xf>
    <xf numFmtId="0" fontId="76" fillId="48" borderId="8" xfId="10" applyFont="1" applyFill="1" applyBorder="1" applyAlignment="1">
      <alignment horizontal="center" vertical="center" wrapText="1"/>
    </xf>
    <xf numFmtId="0" fontId="76" fillId="48" borderId="9" xfId="10" applyFont="1" applyFill="1" applyBorder="1" applyAlignment="1">
      <alignment horizontal="center" vertical="center" wrapText="1"/>
    </xf>
    <xf numFmtId="0" fontId="75" fillId="48" borderId="7" xfId="10" applyFont="1" applyFill="1" applyBorder="1" applyAlignment="1">
      <alignment horizontal="center"/>
    </xf>
    <xf numFmtId="0" fontId="75" fillId="48" borderId="8" xfId="10" applyFont="1" applyFill="1" applyBorder="1" applyAlignment="1">
      <alignment horizontal="center"/>
    </xf>
    <xf numFmtId="0" fontId="75" fillId="48" borderId="9" xfId="10" applyFont="1" applyFill="1" applyBorder="1" applyAlignment="1">
      <alignment horizontal="center"/>
    </xf>
    <xf numFmtId="0" fontId="76" fillId="48" borderId="10" xfId="10" applyFont="1" applyFill="1" applyBorder="1" applyAlignment="1">
      <alignment horizontal="center" vertical="center" wrapText="1"/>
    </xf>
    <xf numFmtId="0" fontId="76" fillId="48" borderId="12" xfId="10" applyFont="1" applyFill="1" applyBorder="1" applyAlignment="1">
      <alignment horizontal="center" vertical="center" wrapText="1"/>
    </xf>
    <xf numFmtId="0" fontId="76" fillId="48" borderId="8" xfId="10" applyFont="1" applyFill="1" applyBorder="1" applyAlignment="1">
      <alignment horizontal="left" vertical="center" wrapText="1"/>
    </xf>
    <xf numFmtId="0" fontId="76" fillId="48" borderId="8" xfId="10" applyFont="1" applyFill="1" applyBorder="1" applyAlignment="1">
      <alignment horizontal="left" vertical="center"/>
    </xf>
    <xf numFmtId="0" fontId="76" fillId="48" borderId="9" xfId="10" applyFont="1" applyFill="1" applyBorder="1" applyAlignment="1">
      <alignment horizontal="left" vertical="center"/>
    </xf>
    <xf numFmtId="0" fontId="76" fillId="48" borderId="7" xfId="10" applyFont="1" applyFill="1" applyBorder="1" applyAlignment="1">
      <alignment horizontal="left" vertical="center" wrapText="1"/>
    </xf>
    <xf numFmtId="0" fontId="76" fillId="48" borderId="9" xfId="10" applyFont="1" applyFill="1" applyBorder="1" applyAlignment="1">
      <alignment horizontal="left" vertical="center" wrapText="1"/>
    </xf>
    <xf numFmtId="0" fontId="75" fillId="48" borderId="7" xfId="10" applyFont="1" applyFill="1" applyBorder="1" applyAlignment="1">
      <alignment horizontal="center" vertical="center"/>
    </xf>
    <xf numFmtId="0" fontId="75" fillId="48" borderId="8" xfId="10" applyFont="1" applyFill="1" applyBorder="1" applyAlignment="1">
      <alignment horizontal="center" vertical="center"/>
    </xf>
    <xf numFmtId="0" fontId="75" fillId="48" borderId="9" xfId="10" applyFont="1" applyFill="1" applyBorder="1" applyAlignment="1">
      <alignment horizontal="center" vertical="center"/>
    </xf>
    <xf numFmtId="0" fontId="76" fillId="48" borderId="8" xfId="10" applyFont="1" applyFill="1" applyBorder="1" applyAlignment="1">
      <alignment horizontal="center" vertical="center"/>
    </xf>
    <xf numFmtId="0" fontId="76" fillId="48" borderId="9" xfId="10" applyFont="1" applyFill="1" applyBorder="1" applyAlignment="1">
      <alignment horizontal="center" vertical="center"/>
    </xf>
    <xf numFmtId="0" fontId="81" fillId="48" borderId="7" xfId="10" applyFont="1" applyFill="1" applyBorder="1" applyAlignment="1">
      <alignment horizontal="center" vertical="center" wrapText="1"/>
    </xf>
    <xf numFmtId="0" fontId="81" fillId="48" borderId="8" xfId="10" applyFont="1" applyFill="1" applyBorder="1" applyAlignment="1">
      <alignment horizontal="center" vertical="center" wrapText="1"/>
    </xf>
    <xf numFmtId="0" fontId="81" fillId="48" borderId="9" xfId="10" applyFont="1" applyFill="1" applyBorder="1" applyAlignment="1">
      <alignment horizontal="center" vertical="center" wrapText="1"/>
    </xf>
    <xf numFmtId="0" fontId="76" fillId="48" borderId="7" xfId="10" applyFont="1" applyFill="1" applyBorder="1" applyAlignment="1">
      <alignment horizontal="center" vertical="center"/>
    </xf>
    <xf numFmtId="0" fontId="75" fillId="48" borderId="7" xfId="10" applyFont="1" applyFill="1" applyBorder="1" applyAlignment="1">
      <alignment horizontal="center" vertical="center" wrapText="1"/>
    </xf>
    <xf numFmtId="0" fontId="75" fillId="48" borderId="8" xfId="10" applyFont="1" applyFill="1" applyBorder="1" applyAlignment="1">
      <alignment horizontal="center" vertical="center" wrapText="1"/>
    </xf>
    <xf numFmtId="0" fontId="75" fillId="48" borderId="9" xfId="10" applyFont="1" applyFill="1" applyBorder="1" applyAlignment="1">
      <alignment horizontal="center" vertical="center" wrapText="1"/>
    </xf>
    <xf numFmtId="0" fontId="64" fillId="47" borderId="34" xfId="10" applyFont="1" applyFill="1" applyBorder="1" applyAlignment="1">
      <alignment horizontal="left" vertical="top" wrapText="1"/>
    </xf>
    <xf numFmtId="0" fontId="64" fillId="47" borderId="35" xfId="10" applyFont="1" applyFill="1" applyBorder="1" applyAlignment="1">
      <alignment horizontal="left" vertical="top" wrapText="1"/>
    </xf>
    <xf numFmtId="0" fontId="64" fillId="47" borderId="38" xfId="10" applyFont="1" applyFill="1" applyBorder="1" applyAlignment="1">
      <alignment horizontal="left" vertical="top" wrapText="1"/>
    </xf>
    <xf numFmtId="9" fontId="76" fillId="48" borderId="7" xfId="10" applyNumberFormat="1" applyFont="1" applyFill="1" applyBorder="1" applyAlignment="1">
      <alignment horizontal="center" vertical="center"/>
    </xf>
    <xf numFmtId="9" fontId="76" fillId="48" borderId="15" xfId="10" applyNumberFormat="1" applyFont="1" applyFill="1" applyBorder="1" applyAlignment="1">
      <alignment horizontal="center" vertical="center"/>
    </xf>
    <xf numFmtId="9" fontId="76" fillId="48" borderId="8" xfId="10" applyNumberFormat="1" applyFont="1" applyFill="1" applyBorder="1" applyAlignment="1">
      <alignment horizontal="center" vertical="center"/>
    </xf>
    <xf numFmtId="9" fontId="76" fillId="48" borderId="9" xfId="10" applyNumberFormat="1" applyFont="1" applyFill="1" applyBorder="1" applyAlignment="1">
      <alignment horizontal="center" vertical="center"/>
    </xf>
    <xf numFmtId="9" fontId="75" fillId="48" borderId="7" xfId="10" applyNumberFormat="1" applyFont="1" applyFill="1" applyBorder="1" applyAlignment="1">
      <alignment horizontal="center" vertical="center"/>
    </xf>
    <xf numFmtId="9" fontId="75" fillId="48" borderId="23" xfId="10" applyNumberFormat="1" applyFont="1" applyFill="1" applyBorder="1" applyAlignment="1">
      <alignment horizontal="center" vertical="center"/>
    </xf>
    <xf numFmtId="9" fontId="75" fillId="48" borderId="8" xfId="10" applyNumberFormat="1" applyFont="1" applyFill="1" applyBorder="1" applyAlignment="1">
      <alignment horizontal="center" vertical="center"/>
    </xf>
    <xf numFmtId="9" fontId="75" fillId="48" borderId="9" xfId="10" applyNumberFormat="1" applyFont="1" applyFill="1" applyBorder="1" applyAlignment="1">
      <alignment horizontal="center" vertical="center"/>
    </xf>
    <xf numFmtId="9" fontId="76" fillId="26" borderId="8" xfId="10" applyNumberFormat="1" applyFont="1" applyBorder="1" applyAlignment="1">
      <alignment horizontal="center" vertical="center"/>
    </xf>
    <xf numFmtId="9" fontId="76" fillId="26" borderId="9" xfId="10" applyNumberFormat="1" applyFont="1" applyBorder="1" applyAlignment="1">
      <alignment horizontal="center" vertical="center"/>
    </xf>
    <xf numFmtId="9" fontId="66" fillId="26" borderId="7" xfId="5" applyNumberFormat="1" applyFont="1" applyBorder="1" applyAlignment="1">
      <alignment horizontal="center" vertical="center"/>
    </xf>
    <xf numFmtId="9" fontId="66" fillId="26" borderId="15" xfId="5" applyNumberFormat="1" applyFont="1" applyBorder="1" applyAlignment="1">
      <alignment horizontal="center" vertical="center"/>
    </xf>
    <xf numFmtId="9" fontId="66" fillId="26" borderId="8" xfId="5" applyNumberFormat="1" applyFont="1" applyBorder="1" applyAlignment="1">
      <alignment horizontal="center" vertical="center"/>
    </xf>
    <xf numFmtId="9" fontId="66" fillId="26" borderId="9" xfId="5" applyNumberFormat="1" applyFont="1" applyBorder="1" applyAlignment="1">
      <alignment horizontal="center" vertical="center"/>
    </xf>
    <xf numFmtId="0" fontId="129" fillId="26" borderId="7" xfId="5" applyFont="1" applyBorder="1" applyAlignment="1">
      <alignment horizontal="center" vertical="center" wrapText="1"/>
    </xf>
    <xf numFmtId="0" fontId="129" fillId="26" borderId="8" xfId="5" applyFont="1" applyBorder="1" applyAlignment="1">
      <alignment horizontal="center" vertical="center" wrapText="1"/>
    </xf>
    <xf numFmtId="0" fontId="129" fillId="26" borderId="9" xfId="5" applyFont="1" applyBorder="1" applyAlignment="1">
      <alignment horizontal="center" vertical="center" wrapText="1"/>
    </xf>
    <xf numFmtId="9" fontId="78" fillId="49" borderId="23" xfId="5" applyNumberFormat="1" applyFont="1" applyFill="1" applyBorder="1" applyAlignment="1">
      <alignment horizontal="center" vertical="center"/>
    </xf>
    <xf numFmtId="0" fontId="129" fillId="26" borderId="7" xfId="5" applyFont="1" applyBorder="1" applyAlignment="1">
      <alignment horizontal="center" vertical="center"/>
    </xf>
    <xf numFmtId="0" fontId="129" fillId="26" borderId="8" xfId="5" applyFont="1" applyBorder="1" applyAlignment="1">
      <alignment horizontal="center" vertical="center"/>
    </xf>
    <xf numFmtId="0" fontId="129" fillId="26" borderId="9" xfId="5" applyFont="1" applyBorder="1" applyAlignment="1">
      <alignment horizontal="center" vertical="center"/>
    </xf>
    <xf numFmtId="0" fontId="90" fillId="26" borderId="7" xfId="19" applyFont="1" applyBorder="1" applyAlignment="1">
      <alignment horizontal="center"/>
    </xf>
    <xf numFmtId="0" fontId="90" fillId="26" borderId="8" xfId="19" applyFont="1" applyBorder="1" applyAlignment="1">
      <alignment horizontal="center"/>
    </xf>
    <xf numFmtId="0" fontId="90" fillId="26" borderId="9" xfId="19" applyFont="1" applyBorder="1" applyAlignment="1">
      <alignment horizontal="center"/>
    </xf>
    <xf numFmtId="0" fontId="90" fillId="26" borderId="2" xfId="19" applyFont="1" applyAlignment="1">
      <alignment horizontal="left"/>
    </xf>
    <xf numFmtId="0" fontId="91" fillId="47" borderId="2" xfId="19" applyFont="1" applyFill="1" applyAlignment="1">
      <alignment horizontal="center"/>
    </xf>
    <xf numFmtId="0" fontId="178" fillId="48" borderId="6" xfId="19" applyFont="1" applyFill="1" applyBorder="1" applyAlignment="1">
      <alignment horizontal="center" vertical="center"/>
    </xf>
    <xf numFmtId="49" fontId="179" fillId="48" borderId="7" xfId="19" applyNumberFormat="1" applyFont="1" applyFill="1" applyBorder="1" applyAlignment="1">
      <alignment horizontal="center" vertical="center"/>
    </xf>
    <xf numFmtId="49" fontId="179" fillId="48" borderId="8" xfId="19" applyNumberFormat="1" applyFont="1" applyFill="1" applyBorder="1" applyAlignment="1">
      <alignment horizontal="center" vertical="center"/>
    </xf>
    <xf numFmtId="49" fontId="179" fillId="48" borderId="9" xfId="19" applyNumberFormat="1" applyFont="1" applyFill="1" applyBorder="1" applyAlignment="1">
      <alignment horizontal="center" vertical="center"/>
    </xf>
    <xf numFmtId="0" fontId="67" fillId="48" borderId="7" xfId="19" applyFont="1" applyFill="1" applyBorder="1" applyAlignment="1">
      <alignment horizontal="center" vertical="center" wrapText="1"/>
    </xf>
    <xf numFmtId="0" fontId="67" fillId="48" borderId="8" xfId="19" applyFont="1" applyFill="1" applyBorder="1" applyAlignment="1">
      <alignment horizontal="center" vertical="center" wrapText="1"/>
    </xf>
    <xf numFmtId="0" fontId="67" fillId="48" borderId="9" xfId="19" applyFont="1" applyFill="1" applyBorder="1" applyAlignment="1">
      <alignment horizontal="center" vertical="center" wrapText="1"/>
    </xf>
    <xf numFmtId="0" fontId="67" fillId="48" borderId="10" xfId="19" applyFont="1" applyFill="1" applyBorder="1" applyAlignment="1">
      <alignment horizontal="center" vertical="center" wrapText="1"/>
    </xf>
    <xf numFmtId="0" fontId="67" fillId="48" borderId="12" xfId="19" applyFont="1" applyFill="1" applyBorder="1" applyAlignment="1">
      <alignment horizontal="center" vertical="center" wrapText="1"/>
    </xf>
    <xf numFmtId="0" fontId="178" fillId="26" borderId="40" xfId="19" applyFont="1" applyBorder="1" applyAlignment="1">
      <alignment horizontal="center" vertical="center" wrapText="1"/>
    </xf>
    <xf numFmtId="0" fontId="178" fillId="26" borderId="23" xfId="19" applyFont="1" applyBorder="1" applyAlignment="1">
      <alignment horizontal="center" vertical="center" wrapText="1"/>
    </xf>
    <xf numFmtId="0" fontId="178" fillId="26" borderId="41" xfId="19" applyFont="1" applyBorder="1" applyAlignment="1">
      <alignment horizontal="center" vertical="center" wrapText="1"/>
    </xf>
    <xf numFmtId="0" fontId="178" fillId="26" borderId="39" xfId="19" applyFont="1" applyBorder="1" applyAlignment="1">
      <alignment horizontal="center" vertical="center" wrapText="1"/>
    </xf>
    <xf numFmtId="0" fontId="178" fillId="26" borderId="2" xfId="19" applyFont="1" applyAlignment="1">
      <alignment horizontal="center" vertical="center" wrapText="1"/>
    </xf>
    <xf numFmtId="0" fontId="178" fillId="26" borderId="11" xfId="19" applyFont="1" applyBorder="1" applyAlignment="1">
      <alignment horizontal="center" vertical="center" wrapText="1"/>
    </xf>
    <xf numFmtId="0" fontId="178" fillId="26" borderId="16" xfId="19" applyFont="1" applyBorder="1" applyAlignment="1">
      <alignment horizontal="center" vertical="center" wrapText="1"/>
    </xf>
    <xf numFmtId="0" fontId="178" fillId="26" borderId="15" xfId="19" applyFont="1" applyBorder="1" applyAlignment="1">
      <alignment horizontal="center" vertical="center" wrapText="1"/>
    </xf>
    <xf numFmtId="0" fontId="178" fillId="26" borderId="13" xfId="19" applyFont="1" applyBorder="1" applyAlignment="1">
      <alignment horizontal="center" vertical="center" wrapText="1"/>
    </xf>
    <xf numFmtId="0" fontId="178" fillId="49" borderId="7" xfId="19" applyFont="1" applyFill="1" applyBorder="1" applyAlignment="1">
      <alignment horizontal="center" vertical="center" wrapText="1"/>
    </xf>
    <xf numFmtId="0" fontId="178" fillId="49" borderId="8" xfId="19" applyFont="1" applyFill="1" applyBorder="1" applyAlignment="1">
      <alignment horizontal="center" vertical="center" wrapText="1"/>
    </xf>
    <xf numFmtId="0" fontId="178" fillId="49" borderId="9" xfId="19" applyFont="1" applyFill="1" applyBorder="1" applyAlignment="1">
      <alignment horizontal="center" vertical="center" wrapText="1"/>
    </xf>
    <xf numFmtId="0" fontId="94" fillId="49" borderId="7" xfId="19" applyFont="1" applyFill="1" applyBorder="1" applyAlignment="1">
      <alignment horizontal="center" vertical="center" wrapText="1"/>
    </xf>
    <xf numFmtId="0" fontId="94" fillId="49" borderId="8" xfId="19" applyFont="1" applyFill="1" applyBorder="1" applyAlignment="1">
      <alignment horizontal="center" vertical="center" wrapText="1"/>
    </xf>
    <xf numFmtId="0" fontId="94" fillId="49" borderId="9" xfId="19" applyFont="1" applyFill="1" applyBorder="1" applyAlignment="1">
      <alignment horizontal="center" vertical="center" wrapText="1"/>
    </xf>
    <xf numFmtId="0" fontId="67" fillId="48" borderId="40" xfId="19" applyFont="1" applyFill="1" applyBorder="1" applyAlignment="1">
      <alignment horizontal="center" vertical="center" wrapText="1"/>
    </xf>
    <xf numFmtId="0" fontId="90" fillId="49" borderId="16" xfId="19" applyFont="1" applyFill="1" applyBorder="1" applyAlignment="1">
      <alignment horizontal="center" vertical="center"/>
    </xf>
    <xf numFmtId="0" fontId="90" fillId="49" borderId="15" xfId="19" applyFont="1" applyFill="1" applyBorder="1" applyAlignment="1">
      <alignment horizontal="center" vertical="center"/>
    </xf>
    <xf numFmtId="0" fontId="90" fillId="49" borderId="13" xfId="19" applyFont="1" applyFill="1" applyBorder="1" applyAlignment="1">
      <alignment horizontal="center" vertical="center"/>
    </xf>
    <xf numFmtId="0" fontId="90" fillId="49" borderId="7" xfId="19" applyFont="1" applyFill="1" applyBorder="1" applyAlignment="1">
      <alignment horizontal="center" vertical="center"/>
    </xf>
    <xf numFmtId="0" fontId="90" fillId="49" borderId="8" xfId="19" applyFont="1" applyFill="1" applyBorder="1" applyAlignment="1">
      <alignment horizontal="center" vertical="center"/>
    </xf>
    <xf numFmtId="0" fontId="90" fillId="49" borderId="9" xfId="19" applyFont="1" applyFill="1" applyBorder="1" applyAlignment="1">
      <alignment horizontal="center" vertical="center"/>
    </xf>
    <xf numFmtId="0" fontId="182" fillId="26" borderId="20" xfId="19" applyFont="1" applyBorder="1" applyAlignment="1">
      <alignment horizontal="center" vertical="center" wrapText="1"/>
    </xf>
    <xf numFmtId="3" fontId="168" fillId="47" borderId="14" xfId="19" applyNumberFormat="1" applyFont="1" applyFill="1" applyBorder="1" applyAlignment="1">
      <alignment horizontal="center" vertical="center"/>
    </xf>
    <xf numFmtId="0" fontId="183" fillId="26" borderId="21" xfId="19" applyFont="1" applyBorder="1" applyAlignment="1">
      <alignment horizontal="center" vertical="center" wrapText="1"/>
    </xf>
    <xf numFmtId="0" fontId="184" fillId="48" borderId="16" xfId="19" applyFont="1" applyFill="1" applyBorder="1" applyAlignment="1">
      <alignment horizontal="center" vertical="center"/>
    </xf>
    <xf numFmtId="0" fontId="184" fillId="48" borderId="15" xfId="19" applyFont="1" applyFill="1" applyBorder="1" applyAlignment="1">
      <alignment horizontal="center" vertical="center"/>
    </xf>
    <xf numFmtId="0" fontId="184" fillId="48" borderId="13" xfId="19" applyFont="1" applyFill="1" applyBorder="1" applyAlignment="1">
      <alignment horizontal="center" vertical="center"/>
    </xf>
    <xf numFmtId="0" fontId="185" fillId="48" borderId="7" xfId="19" applyFont="1" applyFill="1" applyBorder="1" applyAlignment="1">
      <alignment horizontal="center" vertical="center" wrapText="1"/>
    </xf>
    <xf numFmtId="0" fontId="185" fillId="48" borderId="8" xfId="19" applyFont="1" applyFill="1" applyBorder="1" applyAlignment="1">
      <alignment horizontal="center" vertical="center" wrapText="1"/>
    </xf>
    <xf numFmtId="0" fontId="185" fillId="48" borderId="9" xfId="19" applyFont="1" applyFill="1" applyBorder="1" applyAlignment="1">
      <alignment horizontal="center" vertical="center" wrapText="1"/>
    </xf>
    <xf numFmtId="0" fontId="90" fillId="49" borderId="7" xfId="19" applyFont="1" applyFill="1" applyBorder="1" applyAlignment="1">
      <alignment horizontal="center" vertical="center" wrapText="1"/>
    </xf>
    <xf numFmtId="0" fontId="90" fillId="49" borderId="8" xfId="19" applyFont="1" applyFill="1" applyBorder="1" applyAlignment="1">
      <alignment horizontal="center" vertical="center" wrapText="1"/>
    </xf>
    <xf numFmtId="0" fontId="90" fillId="49" borderId="9" xfId="19" applyFont="1" applyFill="1" applyBorder="1" applyAlignment="1">
      <alignment horizontal="center" vertical="center" wrapText="1"/>
    </xf>
    <xf numFmtId="0" fontId="182" fillId="26" borderId="7" xfId="19" applyFont="1" applyBorder="1" applyAlignment="1">
      <alignment horizontal="center" vertical="center" wrapText="1"/>
    </xf>
    <xf numFmtId="0" fontId="182" fillId="26" borderId="8" xfId="19" applyFont="1" applyBorder="1" applyAlignment="1">
      <alignment horizontal="center" vertical="center" wrapText="1"/>
    </xf>
    <xf numFmtId="0" fontId="182" fillId="26" borderId="9" xfId="19" applyFont="1" applyBorder="1" applyAlignment="1">
      <alignment horizontal="center" vertical="center" wrapText="1"/>
    </xf>
    <xf numFmtId="0" fontId="168" fillId="47" borderId="7" xfId="19" applyFont="1" applyFill="1" applyBorder="1" applyAlignment="1">
      <alignment horizontal="center" vertical="center"/>
    </xf>
    <xf numFmtId="0" fontId="168" fillId="47" borderId="8" xfId="19" applyFont="1" applyFill="1" applyBorder="1" applyAlignment="1">
      <alignment horizontal="center" vertical="center"/>
    </xf>
    <xf numFmtId="0" fontId="168" fillId="47" borderId="9" xfId="19" applyFont="1" applyFill="1" applyBorder="1" applyAlignment="1">
      <alignment horizontal="center" vertical="center"/>
    </xf>
    <xf numFmtId="0" fontId="185" fillId="26" borderId="7" xfId="19" applyFont="1" applyBorder="1" applyAlignment="1">
      <alignment horizontal="center" vertical="center" wrapText="1"/>
    </xf>
    <xf numFmtId="0" fontId="185" fillId="26" borderId="8" xfId="19" applyFont="1" applyBorder="1" applyAlignment="1">
      <alignment horizontal="center" vertical="center" wrapText="1"/>
    </xf>
    <xf numFmtId="0" fontId="185" fillId="26" borderId="9" xfId="19" applyFont="1" applyBorder="1" applyAlignment="1">
      <alignment horizontal="center" vertical="center" wrapText="1"/>
    </xf>
    <xf numFmtId="0" fontId="183" fillId="26" borderId="7" xfId="19" applyFont="1" applyBorder="1" applyAlignment="1">
      <alignment horizontal="center" vertical="center"/>
    </xf>
    <xf numFmtId="0" fontId="183" fillId="26" borderId="8" xfId="19" applyFont="1" applyBorder="1" applyAlignment="1">
      <alignment horizontal="center" vertical="center"/>
    </xf>
    <xf numFmtId="0" fontId="183" fillId="26" borderId="9" xfId="19" applyFont="1" applyBorder="1" applyAlignment="1">
      <alignment horizontal="center" vertical="center"/>
    </xf>
    <xf numFmtId="0" fontId="90" fillId="49" borderId="99" xfId="19" applyFont="1" applyFill="1" applyBorder="1" applyAlignment="1">
      <alignment horizontal="center" vertical="center"/>
    </xf>
    <xf numFmtId="0" fontId="90" fillId="49" borderId="100" xfId="19" applyFont="1" applyFill="1" applyBorder="1" applyAlignment="1">
      <alignment horizontal="center" vertical="center"/>
    </xf>
    <xf numFmtId="0" fontId="90" fillId="49" borderId="101" xfId="19" applyFont="1" applyFill="1" applyBorder="1" applyAlignment="1">
      <alignment horizontal="center" vertical="center"/>
    </xf>
    <xf numFmtId="9" fontId="43" fillId="26" borderId="103" xfId="19" applyNumberFormat="1" applyFont="1" applyBorder="1" applyAlignment="1">
      <alignment horizontal="center" vertical="center" wrapText="1"/>
    </xf>
    <xf numFmtId="9" fontId="43" fillId="26" borderId="104" xfId="19" applyNumberFormat="1" applyFont="1" applyBorder="1" applyAlignment="1">
      <alignment horizontal="center" vertical="center" wrapText="1"/>
    </xf>
    <xf numFmtId="9" fontId="43" fillId="26" borderId="105" xfId="19" applyNumberFormat="1" applyFont="1" applyBorder="1" applyAlignment="1">
      <alignment horizontal="center" vertical="center" wrapText="1"/>
    </xf>
    <xf numFmtId="0" fontId="186" fillId="49" borderId="107" xfId="19" applyFont="1" applyFill="1" applyBorder="1" applyAlignment="1">
      <alignment horizontal="center" vertical="center" wrapText="1"/>
    </xf>
    <xf numFmtId="0" fontId="186" fillId="49" borderId="108" xfId="19" applyFont="1" applyFill="1" applyBorder="1" applyAlignment="1">
      <alignment horizontal="center" vertical="center" wrapText="1"/>
    </xf>
    <xf numFmtId="0" fontId="181" fillId="48" borderId="109" xfId="19" applyFont="1" applyFill="1" applyBorder="1" applyAlignment="1">
      <alignment horizontal="center" vertical="center" wrapText="1"/>
    </xf>
    <xf numFmtId="0" fontId="181" fillId="48" borderId="110" xfId="19" applyFont="1" applyFill="1" applyBorder="1" applyAlignment="1">
      <alignment horizontal="center" vertical="center" wrapText="1"/>
    </xf>
    <xf numFmtId="0" fontId="181" fillId="48" borderId="111" xfId="19" applyFont="1" applyFill="1" applyBorder="1" applyAlignment="1">
      <alignment horizontal="center" vertical="center" wrapText="1"/>
    </xf>
    <xf numFmtId="0" fontId="181" fillId="26" borderId="7" xfId="19" applyFont="1" applyBorder="1" applyAlignment="1">
      <alignment horizontal="center" vertical="center"/>
    </xf>
    <xf numFmtId="0" fontId="181" fillId="26" borderId="8" xfId="19" applyFont="1" applyBorder="1" applyAlignment="1">
      <alignment horizontal="center" vertical="center"/>
    </xf>
    <xf numFmtId="0" fontId="181" fillId="26" borderId="9" xfId="19" applyFont="1" applyBorder="1" applyAlignment="1">
      <alignment horizontal="center" vertical="center"/>
    </xf>
    <xf numFmtId="0" fontId="67" fillId="48" borderId="22" xfId="19" applyFont="1" applyFill="1" applyBorder="1" applyAlignment="1">
      <alignment horizontal="center" vertical="center" wrapText="1"/>
    </xf>
    <xf numFmtId="0" fontId="185" fillId="26" borderId="16" xfId="19" applyFont="1" applyBorder="1" applyAlignment="1">
      <alignment horizontal="center" vertical="center" wrapText="1"/>
    </xf>
    <xf numFmtId="0" fontId="185" fillId="26" borderId="15" xfId="19" applyFont="1" applyBorder="1" applyAlignment="1">
      <alignment horizontal="center" vertical="center" wrapText="1"/>
    </xf>
    <xf numFmtId="0" fontId="185" fillId="26" borderId="119" xfId="19" applyFont="1" applyBorder="1" applyAlignment="1">
      <alignment horizontal="center" vertical="center" wrapText="1"/>
    </xf>
    <xf numFmtId="9" fontId="168" fillId="26" borderId="113" xfId="19" applyNumberFormat="1" applyFont="1" applyBorder="1" applyAlignment="1">
      <alignment horizontal="center" vertical="center" wrapText="1"/>
    </xf>
    <xf numFmtId="9" fontId="168" fillId="26" borderId="114" xfId="19" applyNumberFormat="1" applyFont="1" applyBorder="1" applyAlignment="1">
      <alignment horizontal="center" vertical="center" wrapText="1"/>
    </xf>
    <xf numFmtId="9" fontId="168" fillId="26" borderId="115" xfId="19" applyNumberFormat="1" applyFont="1" applyBorder="1" applyAlignment="1">
      <alignment horizontal="center" vertical="center" wrapText="1"/>
    </xf>
    <xf numFmtId="0" fontId="189" fillId="47" borderId="107" xfId="19" applyFont="1" applyFill="1" applyBorder="1" applyAlignment="1">
      <alignment horizontal="center" vertical="center" wrapText="1"/>
    </xf>
    <xf numFmtId="0" fontId="189" fillId="47" borderId="108" xfId="19" applyFont="1" applyFill="1" applyBorder="1" applyAlignment="1">
      <alignment horizontal="center" vertical="center" wrapText="1"/>
    </xf>
    <xf numFmtId="0" fontId="181" fillId="48" borderId="15" xfId="19" applyFont="1" applyFill="1" applyBorder="1" applyAlignment="1">
      <alignment horizontal="center" vertical="center" wrapText="1"/>
    </xf>
    <xf numFmtId="0" fontId="181" fillId="48" borderId="13" xfId="19" applyFont="1" applyFill="1" applyBorder="1" applyAlignment="1">
      <alignment horizontal="center" vertical="center" wrapText="1"/>
    </xf>
    <xf numFmtId="0" fontId="90" fillId="49" borderId="109" xfId="19" applyFont="1" applyFill="1" applyBorder="1" applyAlignment="1">
      <alignment horizontal="center" vertical="center"/>
    </xf>
    <xf numFmtId="0" fontId="90" fillId="49" borderId="110" xfId="19" applyFont="1" applyFill="1" applyBorder="1" applyAlignment="1">
      <alignment horizontal="center" vertical="center"/>
    </xf>
    <xf numFmtId="0" fontId="90" fillId="49" borderId="111" xfId="19" applyFont="1" applyFill="1" applyBorder="1" applyAlignment="1">
      <alignment horizontal="center" vertical="center"/>
    </xf>
    <xf numFmtId="9" fontId="168" fillId="26" borderId="107" xfId="19" applyNumberFormat="1" applyFont="1" applyBorder="1" applyAlignment="1">
      <alignment horizontal="center" vertical="center" wrapText="1"/>
    </xf>
    <xf numFmtId="9" fontId="168" fillId="26" borderId="118" xfId="19" applyNumberFormat="1" applyFont="1" applyBorder="1" applyAlignment="1">
      <alignment horizontal="center" vertical="center" wrapText="1"/>
    </xf>
    <xf numFmtId="9" fontId="168" fillId="26" borderId="108" xfId="19" applyNumberFormat="1" applyFont="1" applyBorder="1" applyAlignment="1">
      <alignment horizontal="center" vertical="center" wrapText="1"/>
    </xf>
    <xf numFmtId="9" fontId="182" fillId="49" borderId="107" xfId="19" applyNumberFormat="1" applyFont="1" applyFill="1" applyBorder="1" applyAlignment="1">
      <alignment horizontal="center" vertical="center" wrapText="1"/>
    </xf>
    <xf numFmtId="9" fontId="182" fillId="49" borderId="108" xfId="19" applyNumberFormat="1" applyFont="1" applyFill="1" applyBorder="1" applyAlignment="1">
      <alignment horizontal="center" vertical="center" wrapText="1"/>
    </xf>
    <xf numFmtId="0" fontId="183" fillId="48" borderId="7" xfId="19" applyFont="1" applyFill="1" applyBorder="1" applyAlignment="1">
      <alignment horizontal="center" vertical="center"/>
    </xf>
    <xf numFmtId="0" fontId="183" fillId="48" borderId="8" xfId="19" applyFont="1" applyFill="1" applyBorder="1" applyAlignment="1">
      <alignment horizontal="center" vertical="center"/>
    </xf>
    <xf numFmtId="0" fontId="183" fillId="48" borderId="9" xfId="19" applyFont="1" applyFill="1" applyBorder="1" applyAlignment="1">
      <alignment horizontal="center" vertical="center"/>
    </xf>
    <xf numFmtId="9" fontId="168" fillId="26" borderId="120" xfId="19" applyNumberFormat="1" applyFont="1" applyBorder="1" applyAlignment="1">
      <alignment horizontal="center" vertical="center" wrapText="1"/>
    </xf>
    <xf numFmtId="9" fontId="168" fillId="26" borderId="23" xfId="19" applyNumberFormat="1" applyFont="1" applyBorder="1" applyAlignment="1">
      <alignment horizontal="center" vertical="center" wrapText="1"/>
    </xf>
    <xf numFmtId="9" fontId="168" fillId="26" borderId="121" xfId="19" applyNumberFormat="1" applyFont="1" applyBorder="1" applyAlignment="1">
      <alignment horizontal="center" vertical="center" wrapText="1"/>
    </xf>
    <xf numFmtId="9" fontId="90" fillId="48" borderId="7" xfId="19" applyNumberFormat="1" applyFont="1" applyFill="1" applyBorder="1" applyAlignment="1">
      <alignment horizontal="center" vertical="center"/>
    </xf>
    <xf numFmtId="9" fontId="90" fillId="48" borderId="9" xfId="19" applyNumberFormat="1" applyFont="1" applyFill="1" applyBorder="1" applyAlignment="1">
      <alignment horizontal="center" vertical="center"/>
    </xf>
    <xf numFmtId="9" fontId="67" fillId="49" borderId="7" xfId="19" applyNumberFormat="1" applyFont="1" applyFill="1" applyBorder="1" applyAlignment="1">
      <alignment horizontal="center" vertical="center"/>
    </xf>
    <xf numFmtId="9" fontId="67" fillId="49" borderId="8" xfId="19" applyNumberFormat="1" applyFont="1" applyFill="1" applyBorder="1" applyAlignment="1">
      <alignment horizontal="center" vertical="center"/>
    </xf>
    <xf numFmtId="9" fontId="67" fillId="49" borderId="9" xfId="19" applyNumberFormat="1" applyFont="1" applyFill="1" applyBorder="1" applyAlignment="1">
      <alignment horizontal="center" vertical="center"/>
    </xf>
    <xf numFmtId="0" fontId="67" fillId="48" borderId="7" xfId="19" applyFont="1" applyFill="1" applyBorder="1" applyAlignment="1">
      <alignment horizontal="center" vertical="center"/>
    </xf>
    <xf numFmtId="0" fontId="67" fillId="48" borderId="8" xfId="19" applyFont="1" applyFill="1" applyBorder="1" applyAlignment="1">
      <alignment horizontal="center" vertical="center"/>
    </xf>
    <xf numFmtId="0" fontId="67" fillId="48" borderId="9" xfId="19" applyFont="1" applyFill="1" applyBorder="1" applyAlignment="1">
      <alignment horizontal="center" vertical="center"/>
    </xf>
    <xf numFmtId="0" fontId="37" fillId="26" borderId="2" xfId="19" applyFont="1" applyAlignment="1">
      <alignment horizontal="center" vertical="center" wrapText="1"/>
    </xf>
    <xf numFmtId="0" fontId="37" fillId="26" borderId="25" xfId="19" applyFont="1" applyBorder="1" applyAlignment="1">
      <alignment horizontal="center" vertical="center" wrapText="1"/>
    </xf>
    <xf numFmtId="0" fontId="37" fillId="26" borderId="26" xfId="19" applyFont="1" applyBorder="1" applyAlignment="1">
      <alignment horizontal="center" vertical="center" wrapText="1"/>
    </xf>
    <xf numFmtId="0" fontId="37" fillId="26" borderId="27" xfId="19" applyFont="1" applyBorder="1" applyAlignment="1">
      <alignment horizontal="center" vertical="center" wrapText="1"/>
    </xf>
    <xf numFmtId="0" fontId="0" fillId="26" borderId="2" xfId="7" applyFont="1" applyAlignment="1">
      <alignment horizontal="right" wrapText="1"/>
    </xf>
    <xf numFmtId="0" fontId="12" fillId="26" borderId="2" xfId="7" applyAlignment="1">
      <alignment horizontal="right" wrapText="1"/>
    </xf>
    <xf numFmtId="0" fontId="91" fillId="47" borderId="2" xfId="7" applyFont="1" applyFill="1" applyAlignment="1">
      <alignment horizontal="center"/>
    </xf>
    <xf numFmtId="0" fontId="67" fillId="48" borderId="6" xfId="7" applyFont="1" applyFill="1" applyBorder="1" applyAlignment="1">
      <alignment horizontal="center" vertical="center"/>
    </xf>
    <xf numFmtId="49" fontId="67" fillId="48" borderId="7" xfId="7" applyNumberFormat="1" applyFont="1" applyFill="1" applyBorder="1" applyAlignment="1">
      <alignment horizontal="center" vertical="center"/>
    </xf>
    <xf numFmtId="49" fontId="67" fillId="48" borderId="8" xfId="7" applyNumberFormat="1" applyFont="1" applyFill="1" applyBorder="1" applyAlignment="1">
      <alignment horizontal="center" vertical="center"/>
    </xf>
    <xf numFmtId="49" fontId="67" fillId="48" borderId="9" xfId="7" applyNumberFormat="1" applyFont="1" applyFill="1" applyBorder="1" applyAlignment="1">
      <alignment horizontal="center" vertical="center"/>
    </xf>
    <xf numFmtId="0" fontId="67" fillId="48" borderId="7" xfId="7" applyFont="1" applyFill="1" applyBorder="1" applyAlignment="1">
      <alignment horizontal="center" vertical="center" wrapText="1"/>
    </xf>
    <xf numFmtId="0" fontId="67" fillId="48" borderId="8" xfId="7" applyFont="1" applyFill="1" applyBorder="1" applyAlignment="1">
      <alignment horizontal="center" vertical="center" wrapText="1"/>
    </xf>
    <xf numFmtId="0" fontId="67" fillId="48" borderId="9" xfId="7" applyFont="1" applyFill="1" applyBorder="1" applyAlignment="1">
      <alignment horizontal="center" vertical="center" wrapText="1"/>
    </xf>
    <xf numFmtId="0" fontId="90" fillId="26" borderId="7" xfId="7" applyFont="1" applyBorder="1" applyAlignment="1">
      <alignment horizontal="center"/>
    </xf>
    <xf numFmtId="0" fontId="90" fillId="26" borderId="8" xfId="7" applyFont="1" applyBorder="1" applyAlignment="1">
      <alignment horizontal="center"/>
    </xf>
    <xf numFmtId="0" fontId="90" fillId="26" borderId="9" xfId="7" applyFont="1" applyBorder="1" applyAlignment="1">
      <alignment horizontal="center"/>
    </xf>
    <xf numFmtId="0" fontId="67" fillId="49" borderId="7" xfId="7" applyFont="1" applyFill="1" applyBorder="1" applyAlignment="1">
      <alignment horizontal="center" vertical="center" wrapText="1"/>
    </xf>
    <xf numFmtId="0" fontId="67" fillId="49" borderId="8" xfId="7" applyFont="1" applyFill="1" applyBorder="1" applyAlignment="1">
      <alignment horizontal="center" vertical="center"/>
    </xf>
    <xf numFmtId="0" fontId="67" fillId="49" borderId="9" xfId="7" applyFont="1" applyFill="1" applyBorder="1" applyAlignment="1">
      <alignment horizontal="center" vertical="center"/>
    </xf>
    <xf numFmtId="0" fontId="72" fillId="48" borderId="7" xfId="7" applyFont="1" applyFill="1" applyBorder="1" applyAlignment="1">
      <alignment horizontal="left" vertical="center" wrapText="1"/>
    </xf>
    <xf numFmtId="0" fontId="72" fillId="48" borderId="8" xfId="7" applyFont="1" applyFill="1" applyBorder="1" applyAlignment="1">
      <alignment horizontal="left" vertical="center" wrapText="1"/>
    </xf>
    <xf numFmtId="0" fontId="72" fillId="48" borderId="9" xfId="7" applyFont="1" applyFill="1" applyBorder="1" applyAlignment="1">
      <alignment horizontal="left" vertical="center" wrapText="1"/>
    </xf>
    <xf numFmtId="0" fontId="67" fillId="48" borderId="40" xfId="7" applyFont="1" applyFill="1" applyBorder="1" applyAlignment="1">
      <alignment horizontal="center" vertical="center"/>
    </xf>
    <xf numFmtId="0" fontId="67" fillId="48" borderId="23" xfId="7" applyFont="1" applyFill="1" applyBorder="1" applyAlignment="1">
      <alignment horizontal="center" vertical="center"/>
    </xf>
    <xf numFmtId="0" fontId="67" fillId="48" borderId="41" xfId="7" applyFont="1" applyFill="1" applyBorder="1" applyAlignment="1">
      <alignment horizontal="center" vertical="center"/>
    </xf>
    <xf numFmtId="0" fontId="67" fillId="48" borderId="40" xfId="7" applyFont="1" applyFill="1" applyBorder="1" applyAlignment="1">
      <alignment horizontal="center" vertical="center" wrapText="1"/>
    </xf>
    <xf numFmtId="0" fontId="67" fillId="48" borderId="16" xfId="7" applyFont="1" applyFill="1" applyBorder="1" applyAlignment="1">
      <alignment horizontal="center" vertical="center" wrapText="1"/>
    </xf>
    <xf numFmtId="0" fontId="90" fillId="49" borderId="7" xfId="7" applyFont="1" applyFill="1" applyBorder="1" applyAlignment="1">
      <alignment horizontal="center" vertical="center" wrapText="1"/>
    </xf>
    <xf numFmtId="0" fontId="90" fillId="49" borderId="8" xfId="7" applyFont="1" applyFill="1" applyBorder="1" applyAlignment="1">
      <alignment horizontal="center" vertical="center" wrapText="1"/>
    </xf>
    <xf numFmtId="0" fontId="90" fillId="49" borderId="9" xfId="7" applyFont="1" applyFill="1" applyBorder="1" applyAlignment="1">
      <alignment horizontal="center" vertical="center" wrapText="1"/>
    </xf>
    <xf numFmtId="0" fontId="67" fillId="48" borderId="10" xfId="7" applyFont="1" applyFill="1" applyBorder="1" applyAlignment="1">
      <alignment horizontal="center" vertical="center" wrapText="1"/>
    </xf>
    <xf numFmtId="0" fontId="67" fillId="48" borderId="12" xfId="7" applyFont="1" applyFill="1" applyBorder="1" applyAlignment="1">
      <alignment horizontal="center" vertical="center" wrapText="1"/>
    </xf>
    <xf numFmtId="0" fontId="67" fillId="26" borderId="7" xfId="7" applyFont="1" applyBorder="1" applyAlignment="1">
      <alignment horizontal="left" vertical="center" wrapText="1"/>
    </xf>
    <xf numFmtId="0" fontId="67" fillId="26" borderId="8" xfId="7" applyFont="1" applyBorder="1" applyAlignment="1">
      <alignment horizontal="left" vertical="center" wrapText="1"/>
    </xf>
    <xf numFmtId="0" fontId="67" fillId="26" borderId="9" xfId="7" applyFont="1" applyBorder="1" applyAlignment="1">
      <alignment horizontal="left" vertical="center" wrapText="1"/>
    </xf>
    <xf numFmtId="0" fontId="27" fillId="49" borderId="8" xfId="7" applyFont="1" applyFill="1" applyBorder="1" applyAlignment="1">
      <alignment horizontal="center" vertical="center" wrapText="1"/>
    </xf>
    <xf numFmtId="0" fontId="27" fillId="49" borderId="8" xfId="7" applyFont="1" applyFill="1" applyBorder="1" applyAlignment="1">
      <alignment horizontal="center" vertical="center"/>
    </xf>
    <xf numFmtId="0" fontId="27" fillId="49" borderId="9" xfId="7" applyFont="1" applyFill="1" applyBorder="1" applyAlignment="1">
      <alignment horizontal="center" vertical="center"/>
    </xf>
    <xf numFmtId="0" fontId="67" fillId="48" borderId="15" xfId="7" applyFont="1" applyFill="1" applyBorder="1" applyAlignment="1">
      <alignment horizontal="center" vertical="center" wrapText="1"/>
    </xf>
    <xf numFmtId="0" fontId="67" fillId="48" borderId="13" xfId="7" applyFont="1" applyFill="1" applyBorder="1" applyAlignment="1">
      <alignment horizontal="center" vertical="center" wrapText="1"/>
    </xf>
    <xf numFmtId="0" fontId="90" fillId="49" borderId="16" xfId="7" applyFont="1" applyFill="1" applyBorder="1" applyAlignment="1">
      <alignment horizontal="center" vertical="center"/>
    </xf>
    <xf numFmtId="0" fontId="90" fillId="49" borderId="15" xfId="7" applyFont="1" applyFill="1" applyBorder="1" applyAlignment="1">
      <alignment horizontal="center" vertical="center"/>
    </xf>
    <xf numFmtId="0" fontId="90" fillId="49" borderId="13" xfId="7" applyFont="1" applyFill="1" applyBorder="1" applyAlignment="1">
      <alignment horizontal="center" vertical="center"/>
    </xf>
    <xf numFmtId="0" fontId="90" fillId="49" borderId="7" xfId="7" applyFont="1" applyFill="1" applyBorder="1" applyAlignment="1">
      <alignment horizontal="center" vertical="center"/>
    </xf>
    <xf numFmtId="0" fontId="90" fillId="49" borderId="8" xfId="7" applyFont="1" applyFill="1" applyBorder="1" applyAlignment="1">
      <alignment horizontal="center" vertical="center"/>
    </xf>
    <xf numFmtId="0" fontId="90" fillId="49" borderId="9" xfId="7" applyFont="1" applyFill="1" applyBorder="1" applyAlignment="1">
      <alignment horizontal="center" vertical="center"/>
    </xf>
    <xf numFmtId="0" fontId="67" fillId="48" borderId="7" xfId="7" applyFont="1" applyFill="1" applyBorder="1" applyAlignment="1">
      <alignment horizontal="center" vertical="center"/>
    </xf>
    <xf numFmtId="0" fontId="67" fillId="48" borderId="8" xfId="7" applyFont="1" applyFill="1" applyBorder="1" applyAlignment="1">
      <alignment horizontal="center" vertical="center"/>
    </xf>
    <xf numFmtId="0" fontId="67" fillId="48" borderId="9" xfId="7" applyFont="1" applyFill="1" applyBorder="1" applyAlignment="1">
      <alignment horizontal="center" vertical="center"/>
    </xf>
    <xf numFmtId="9" fontId="67" fillId="49" borderId="7" xfId="7" applyNumberFormat="1" applyFont="1" applyFill="1" applyBorder="1" applyAlignment="1">
      <alignment horizontal="center" vertical="center"/>
    </xf>
    <xf numFmtId="9" fontId="67" fillId="49" borderId="8" xfId="7" applyNumberFormat="1" applyFont="1" applyFill="1" applyBorder="1" applyAlignment="1">
      <alignment horizontal="center" vertical="center"/>
    </xf>
    <xf numFmtId="9" fontId="67" fillId="49" borderId="9" xfId="7" applyNumberFormat="1" applyFont="1" applyFill="1" applyBorder="1" applyAlignment="1">
      <alignment horizontal="center" vertical="center"/>
    </xf>
    <xf numFmtId="9" fontId="90" fillId="48" borderId="7" xfId="7" applyNumberFormat="1" applyFont="1" applyFill="1" applyBorder="1" applyAlignment="1">
      <alignment horizontal="center" vertical="center"/>
    </xf>
    <xf numFmtId="9" fontId="90" fillId="48" borderId="9" xfId="7" applyNumberFormat="1" applyFont="1" applyFill="1" applyBorder="1" applyAlignment="1">
      <alignment horizontal="center" vertical="center"/>
    </xf>
    <xf numFmtId="0" fontId="94" fillId="26" borderId="25" xfId="7" applyFont="1" applyBorder="1" applyAlignment="1">
      <alignment horizontal="center" vertical="center" wrapText="1"/>
    </xf>
    <xf numFmtId="0" fontId="94" fillId="26" borderId="26" xfId="7" applyFont="1" applyBorder="1" applyAlignment="1">
      <alignment horizontal="center" vertical="center" wrapText="1"/>
    </xf>
    <xf numFmtId="0" fontId="94" fillId="26" borderId="27" xfId="7" applyFont="1" applyBorder="1" applyAlignment="1">
      <alignment horizontal="center" vertical="center" wrapText="1"/>
    </xf>
    <xf numFmtId="0" fontId="88" fillId="26" borderId="7" xfId="5" applyFont="1" applyBorder="1" applyAlignment="1">
      <alignment horizontal="center" vertical="center" wrapText="1"/>
    </xf>
    <xf numFmtId="0" fontId="89" fillId="26" borderId="8" xfId="5" applyFont="1" applyBorder="1" applyAlignment="1">
      <alignment horizontal="center" vertical="center" wrapText="1"/>
    </xf>
    <xf numFmtId="0" fontId="89" fillId="26" borderId="9" xfId="5" applyFont="1" applyBorder="1" applyAlignment="1">
      <alignment horizontal="center" vertical="center" wrapText="1"/>
    </xf>
    <xf numFmtId="0" fontId="88" fillId="26" borderId="8" xfId="5" applyFont="1" applyBorder="1" applyAlignment="1">
      <alignment horizontal="center" vertical="center" wrapText="1"/>
    </xf>
    <xf numFmtId="0" fontId="88" fillId="26" borderId="9" xfId="5" applyFont="1" applyBorder="1" applyAlignment="1">
      <alignment horizontal="center" vertical="center" wrapText="1"/>
    </xf>
    <xf numFmtId="0" fontId="88" fillId="26" borderId="7" xfId="5" applyFont="1" applyBorder="1" applyAlignment="1">
      <alignment horizontal="center" vertical="center"/>
    </xf>
    <xf numFmtId="0" fontId="88" fillId="26" borderId="8" xfId="5" applyFont="1" applyBorder="1" applyAlignment="1">
      <alignment horizontal="center" vertical="center"/>
    </xf>
    <xf numFmtId="0" fontId="88" fillId="26" borderId="9" xfId="5" applyFont="1" applyBorder="1" applyAlignment="1">
      <alignment horizontal="center" vertical="center"/>
    </xf>
    <xf numFmtId="0" fontId="75" fillId="26" borderId="7" xfId="5" applyFont="1" applyBorder="1" applyAlignment="1">
      <alignment horizontal="center" vertical="center"/>
    </xf>
    <xf numFmtId="0" fontId="75" fillId="26" borderId="8" xfId="5" applyFont="1" applyBorder="1" applyAlignment="1">
      <alignment horizontal="center" vertical="center"/>
    </xf>
    <xf numFmtId="0" fontId="75" fillId="26" borderId="9" xfId="5" applyFont="1" applyBorder="1" applyAlignment="1">
      <alignment horizontal="center" vertical="center"/>
    </xf>
    <xf numFmtId="0" fontId="66" fillId="26" borderId="7" xfId="5" applyFont="1" applyBorder="1" applyAlignment="1">
      <alignment horizontal="center" vertical="center"/>
    </xf>
    <xf numFmtId="0" fontId="66" fillId="26" borderId="8" xfId="5" applyFont="1" applyBorder="1" applyAlignment="1">
      <alignment horizontal="center" vertical="center"/>
    </xf>
    <xf numFmtId="0" fontId="66" fillId="26" borderId="9" xfId="5" applyFont="1" applyBorder="1" applyAlignment="1">
      <alignment horizontal="center" vertical="center"/>
    </xf>
    <xf numFmtId="9" fontId="66" fillId="49" borderId="23" xfId="5" applyNumberFormat="1" applyFont="1" applyFill="1" applyBorder="1" applyAlignment="1">
      <alignment horizontal="center" vertical="center"/>
    </xf>
  </cellXfs>
  <cellStyles count="23">
    <cellStyle name="Bad 2" xfId="8"/>
    <cellStyle name="Comma 2" xfId="3"/>
    <cellStyle name="Comma 3" xfId="4"/>
    <cellStyle name="Comma 4" xfId="21"/>
    <cellStyle name="Normal" xfId="0" builtinId="0"/>
    <cellStyle name="Normal 10" xfId="5"/>
    <cellStyle name="Normal 10 2" xfId="16"/>
    <cellStyle name="Normal 11" xfId="19"/>
    <cellStyle name="Normal 12" xfId="20"/>
    <cellStyle name="Normal 13" xfId="22"/>
    <cellStyle name="Normal 2" xfId="1"/>
    <cellStyle name="Normal 3" xfId="7"/>
    <cellStyle name="Normal 3 4" xfId="6"/>
    <cellStyle name="Normal 4" xfId="9"/>
    <cellStyle name="Normal 5" xfId="10"/>
    <cellStyle name="Normal 5 2" xfId="17"/>
    <cellStyle name="Normal 6" xfId="11"/>
    <cellStyle name="Normal 7" xfId="12"/>
    <cellStyle name="Normal 8" xfId="13"/>
    <cellStyle name="Normal 9" xfId="14"/>
    <cellStyle name="Percent 2" xfId="2"/>
    <cellStyle name="Percent 2 2" xfId="18"/>
    <cellStyle name="Percent 3" xfId="1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61" Type="http://schemas.openxmlformats.org/officeDocument/2006/relationships/theme" Target="theme/theme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33</xdr:row>
      <xdr:rowOff>0</xdr:rowOff>
    </xdr:from>
    <xdr:to>
      <xdr:col>7</xdr:col>
      <xdr:colOff>304800</xdr:colOff>
      <xdr:row>34</xdr:row>
      <xdr:rowOff>114300</xdr:rowOff>
    </xdr:to>
    <xdr:sp macro="" textlink="">
      <xdr:nvSpPr>
        <xdr:cNvPr id="2" name="AutoShape 4" descr="https://owa.e-albania.al/owa/service.svc/s/GetFileAttachment?id=AAMkAGRiNjg1N2RkLTY3ZmYtNGE2MS1iMTYyLTdjZjU1Zjc4MWY2MwBGAAAAAADKtIfaa98QRa9dDoBLIZ7xBwDRdYk1wa4tSYVVuFYtOLTiAAAAq75xAAAYt%2F9b8ck1QLJEFzZk4jLxAASCVkNyAAABEgAQADAFduq7mlBLi%2FKzb0%2FbD3w%3D&amp;X-OWA-CANARY=yeI4PPnzQUacrObr2N_ZtkO-CtphkNgIBFY-XpZFaWR3bLDKy6QgfxlYbGnwzF0PARSD1GFKRxA.">
          <a:extLst>
            <a:ext uri="{FF2B5EF4-FFF2-40B4-BE49-F238E27FC236}">
              <a16:creationId xmlns:a16="http://schemas.microsoft.com/office/drawing/2014/main" xmlns="" id="{4C692FB0-6971-4B24-9599-2818CED1AD10}"/>
            </a:ext>
          </a:extLst>
        </xdr:cNvPr>
        <xdr:cNvSpPr>
          <a:spLocks noChangeAspect="1" noChangeArrowheads="1"/>
        </xdr:cNvSpPr>
      </xdr:nvSpPr>
      <xdr:spPr bwMode="auto">
        <a:xfrm>
          <a:off x="7924800" y="110775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ilireta.onuzi/AppData/Local/Microsoft/Windows/INetCache/Content.Outlook/0DMP6T8M/tabelat%20PBA%202025-2027%20faza%20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i 1 Misioni (2)"/>
      <sheetName val="Formati 3 Politika te reja"/>
      <sheetName val="F.4. Alokimi i tavaneve per PE"/>
      <sheetName val="F.5. Investimet ne vazhdim"/>
    </sheetNames>
    <sheetDataSet>
      <sheetData sheetId="0"/>
      <sheetData sheetId="1"/>
      <sheetData sheetId="2">
        <row r="14">
          <cell r="C14">
            <v>0</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41.bin"/><Relationship Id="rId4" Type="http://schemas.openxmlformats.org/officeDocument/2006/relationships/comments" Target="../comments4.xml"/></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11"/>
  <sheetViews>
    <sheetView zoomScaleNormal="100" workbookViewId="0">
      <selection activeCell="D7" sqref="D7:G7"/>
    </sheetView>
  </sheetViews>
  <sheetFormatPr defaultColWidth="9.125" defaultRowHeight="14.25"/>
  <cols>
    <col min="1" max="1" width="13.25" style="969" customWidth="1"/>
    <col min="2" max="2" width="9.75" style="969" customWidth="1"/>
    <col min="3" max="3" width="28.25" style="969" customWidth="1"/>
    <col min="4" max="6" width="15.875" style="969" customWidth="1"/>
    <col min="7" max="7" width="16.125" style="969" customWidth="1"/>
    <col min="8" max="8" width="6.75" style="969" customWidth="1"/>
    <col min="9" max="9" width="18.25" style="969" customWidth="1"/>
    <col min="10" max="10" width="10.75" style="969" customWidth="1"/>
    <col min="11" max="11" width="17.375" style="969" customWidth="1"/>
    <col min="12" max="16384" width="9.125" style="969"/>
  </cols>
  <sheetData>
    <row r="1" spans="1:11" ht="20.100000000000001" customHeight="1">
      <c r="A1" s="968"/>
      <c r="B1" s="968"/>
      <c r="C1" s="1461" t="s">
        <v>0</v>
      </c>
      <c r="D1" s="1462"/>
      <c r="E1" s="1462"/>
      <c r="F1" s="1462"/>
      <c r="G1" s="1462"/>
      <c r="H1" s="968"/>
      <c r="I1" s="968"/>
      <c r="J1" s="968"/>
      <c r="K1" s="968"/>
    </row>
    <row r="2" spans="1:11" ht="24.95" customHeight="1">
      <c r="A2" s="968"/>
      <c r="B2" s="968"/>
      <c r="C2" s="1463" t="s">
        <v>1</v>
      </c>
      <c r="D2" s="1464"/>
      <c r="E2" s="1464"/>
      <c r="F2" s="1464"/>
      <c r="G2" s="1464"/>
      <c r="H2" s="968"/>
      <c r="I2" s="968"/>
      <c r="J2" s="968"/>
      <c r="K2" s="968"/>
    </row>
    <row r="3" spans="1:11" ht="14.1" customHeight="1">
      <c r="A3" s="968"/>
      <c r="B3" s="968"/>
      <c r="C3" s="970" t="s">
        <v>2</v>
      </c>
      <c r="D3" s="1465" t="s">
        <v>1405</v>
      </c>
      <c r="E3" s="1466"/>
      <c r="F3" s="1466"/>
      <c r="G3" s="1466"/>
      <c r="H3" s="968"/>
      <c r="I3" s="968"/>
      <c r="J3" s="968"/>
      <c r="K3" s="968"/>
    </row>
    <row r="4" spans="1:11" ht="14.1" customHeight="1">
      <c r="A4" s="968"/>
      <c r="B4" s="968"/>
      <c r="C4" s="970" t="s">
        <v>4</v>
      </c>
      <c r="D4" s="1465" t="s">
        <v>1406</v>
      </c>
      <c r="E4" s="1466"/>
      <c r="F4" s="1466"/>
      <c r="G4" s="1466"/>
      <c r="H4" s="968"/>
      <c r="I4" s="968"/>
      <c r="J4" s="968"/>
      <c r="K4" s="968"/>
    </row>
    <row r="5" spans="1:11" ht="14.1" customHeight="1">
      <c r="A5" s="968"/>
      <c r="B5" s="968"/>
      <c r="C5" s="970" t="s">
        <v>6</v>
      </c>
      <c r="D5" s="1465" t="s">
        <v>1407</v>
      </c>
      <c r="E5" s="1466"/>
      <c r="F5" s="1466"/>
      <c r="G5" s="1466"/>
      <c r="H5" s="968"/>
      <c r="I5" s="968"/>
      <c r="J5" s="968"/>
      <c r="K5" s="968"/>
    </row>
    <row r="6" spans="1:11" ht="14.1" customHeight="1">
      <c r="A6" s="968"/>
      <c r="B6" s="968"/>
      <c r="C6" s="970" t="s">
        <v>8</v>
      </c>
      <c r="D6" s="1465" t="s">
        <v>286</v>
      </c>
      <c r="E6" s="1466"/>
      <c r="F6" s="1466"/>
      <c r="G6" s="1466"/>
      <c r="H6" s="968"/>
      <c r="I6" s="968"/>
      <c r="J6" s="968"/>
      <c r="K6" s="968"/>
    </row>
    <row r="7" spans="1:11" ht="14.1" customHeight="1">
      <c r="A7" s="968"/>
      <c r="B7" s="968"/>
      <c r="C7" s="970" t="s">
        <v>10</v>
      </c>
      <c r="D7" s="1467" t="s">
        <v>11</v>
      </c>
      <c r="E7" s="1468"/>
      <c r="F7" s="1468"/>
      <c r="G7" s="1468"/>
      <c r="H7" s="968"/>
      <c r="I7" s="968"/>
      <c r="J7" s="968"/>
      <c r="K7" s="968"/>
    </row>
    <row r="8" spans="1:11" ht="14.1" customHeight="1">
      <c r="A8" s="968"/>
      <c r="B8" s="968"/>
      <c r="C8" s="1469" t="s">
        <v>12</v>
      </c>
      <c r="D8" s="1470"/>
      <c r="E8" s="1470"/>
      <c r="F8" s="1470"/>
      <c r="G8" s="1470"/>
      <c r="H8" s="968"/>
      <c r="I8" s="968"/>
      <c r="J8" s="968"/>
      <c r="K8" s="968"/>
    </row>
    <row r="9" spans="1:11" ht="48" customHeight="1">
      <c r="A9" s="968"/>
      <c r="B9" s="968"/>
      <c r="C9" s="1471" t="s">
        <v>1408</v>
      </c>
      <c r="D9" s="1472"/>
      <c r="E9" s="1472"/>
      <c r="F9" s="1472"/>
      <c r="G9" s="1472"/>
      <c r="H9" s="968"/>
      <c r="I9" s="968"/>
      <c r="J9" s="968"/>
      <c r="K9" s="968"/>
    </row>
    <row r="10" spans="1:11" ht="36.950000000000003" customHeight="1">
      <c r="A10" s="968"/>
      <c r="B10" s="968"/>
      <c r="C10" s="971" t="s">
        <v>14</v>
      </c>
      <c r="D10" s="1473" t="s">
        <v>1409</v>
      </c>
      <c r="E10" s="1474"/>
      <c r="F10" s="1474"/>
      <c r="G10" s="1474"/>
      <c r="H10" s="968"/>
      <c r="I10" s="968"/>
      <c r="J10" s="968"/>
      <c r="K10" s="968"/>
    </row>
    <row r="11" spans="1:11">
      <c r="A11" s="968"/>
      <c r="B11" s="968"/>
      <c r="C11" s="972" t="s">
        <v>176</v>
      </c>
      <c r="D11" s="973">
        <v>2024</v>
      </c>
      <c r="E11" s="973">
        <v>2025</v>
      </c>
      <c r="F11" s="973">
        <v>2026</v>
      </c>
      <c r="G11" s="973">
        <v>2027</v>
      </c>
      <c r="H11" s="968"/>
      <c r="I11" s="968"/>
      <c r="J11" s="968"/>
      <c r="K11" s="968"/>
    </row>
    <row r="12" spans="1:11" ht="14.1" customHeight="1">
      <c r="A12" s="968"/>
      <c r="B12" s="968"/>
      <c r="C12" s="974"/>
      <c r="D12" s="975" t="s">
        <v>22</v>
      </c>
      <c r="E12" s="975" t="s">
        <v>23</v>
      </c>
      <c r="F12" s="975" t="s">
        <v>23</v>
      </c>
      <c r="G12" s="975" t="s">
        <v>23</v>
      </c>
      <c r="H12" s="968"/>
      <c r="I12" s="968"/>
      <c r="J12" s="968"/>
      <c r="K12" s="968"/>
    </row>
    <row r="13" spans="1:11" ht="20.100000000000001" customHeight="1">
      <c r="A13" s="968"/>
      <c r="B13" s="968"/>
      <c r="C13" s="972" t="s">
        <v>1410</v>
      </c>
      <c r="D13" s="976" t="s">
        <v>1411</v>
      </c>
      <c r="E13" s="976" t="s">
        <v>1412</v>
      </c>
      <c r="F13" s="976" t="s">
        <v>1413</v>
      </c>
      <c r="G13" s="976" t="s">
        <v>1413</v>
      </c>
      <c r="H13" s="968"/>
      <c r="I13" s="968"/>
      <c r="J13" s="968"/>
      <c r="K13" s="968"/>
    </row>
    <row r="14" spans="1:11" ht="38.25" customHeight="1">
      <c r="A14" s="968"/>
      <c r="B14" s="968"/>
      <c r="C14" s="971" t="s">
        <v>16</v>
      </c>
      <c r="D14" s="1473" t="s">
        <v>1414</v>
      </c>
      <c r="E14" s="1474"/>
      <c r="F14" s="1474"/>
      <c r="G14" s="1474"/>
      <c r="H14" s="968"/>
      <c r="I14" s="968"/>
      <c r="J14" s="968"/>
      <c r="K14" s="968"/>
    </row>
    <row r="15" spans="1:11">
      <c r="A15" s="968"/>
      <c r="B15" s="968"/>
      <c r="C15" s="972" t="s">
        <v>187</v>
      </c>
      <c r="D15" s="973">
        <v>2024</v>
      </c>
      <c r="E15" s="973">
        <v>2025</v>
      </c>
      <c r="F15" s="973">
        <v>2026</v>
      </c>
      <c r="G15" s="973">
        <v>2027</v>
      </c>
      <c r="H15" s="968"/>
      <c r="I15" s="968"/>
      <c r="J15" s="968"/>
      <c r="K15" s="968"/>
    </row>
    <row r="16" spans="1:11" ht="14.1" customHeight="1">
      <c r="A16" s="968"/>
      <c r="B16" s="968"/>
      <c r="C16" s="974"/>
      <c r="D16" s="975" t="s">
        <v>22</v>
      </c>
      <c r="E16" s="975" t="s">
        <v>23</v>
      </c>
      <c r="F16" s="975" t="s">
        <v>23</v>
      </c>
      <c r="G16" s="975" t="s">
        <v>23</v>
      </c>
      <c r="H16" s="968"/>
      <c r="I16" s="968"/>
      <c r="J16" s="968"/>
      <c r="K16" s="968"/>
    </row>
    <row r="17" spans="1:11" ht="20.100000000000001" customHeight="1">
      <c r="A17" s="968"/>
      <c r="B17" s="968"/>
      <c r="C17" s="972" t="s">
        <v>1415</v>
      </c>
      <c r="D17" s="976" t="s">
        <v>293</v>
      </c>
      <c r="E17" s="976" t="s">
        <v>365</v>
      </c>
      <c r="F17" s="976" t="s">
        <v>1416</v>
      </c>
      <c r="G17" s="976" t="s">
        <v>1416</v>
      </c>
      <c r="H17" s="968"/>
      <c r="I17" s="968"/>
      <c r="J17" s="968"/>
      <c r="K17" s="968"/>
    </row>
    <row r="18" spans="1:11" ht="20.100000000000001" customHeight="1">
      <c r="A18" s="968"/>
      <c r="B18" s="968"/>
      <c r="C18" s="972" t="s">
        <v>1417</v>
      </c>
      <c r="D18" s="976" t="s">
        <v>510</v>
      </c>
      <c r="E18" s="976" t="s">
        <v>74</v>
      </c>
      <c r="F18" s="976" t="s">
        <v>132</v>
      </c>
      <c r="G18" s="976" t="s">
        <v>132</v>
      </c>
      <c r="H18" s="968"/>
      <c r="I18" s="968"/>
      <c r="J18" s="968"/>
      <c r="K18" s="968"/>
    </row>
    <row r="19" spans="1:11" ht="30.95" customHeight="1">
      <c r="A19" s="968"/>
      <c r="B19" s="968"/>
      <c r="C19" s="972" t="s">
        <v>1418</v>
      </c>
      <c r="D19" s="976" t="s">
        <v>1419</v>
      </c>
      <c r="E19" s="976" t="s">
        <v>1420</v>
      </c>
      <c r="F19" s="976" t="s">
        <v>1420</v>
      </c>
      <c r="G19" s="976" t="s">
        <v>1420</v>
      </c>
      <c r="H19" s="968"/>
      <c r="I19" s="968"/>
      <c r="J19" s="968"/>
      <c r="K19" s="968"/>
    </row>
    <row r="20" spans="1:11" ht="14.1" customHeight="1">
      <c r="A20" s="968"/>
      <c r="B20" s="968"/>
      <c r="C20" s="1459" t="s">
        <v>27</v>
      </c>
      <c r="D20" s="1460"/>
      <c r="E20" s="1460"/>
      <c r="F20" s="1460"/>
      <c r="G20" s="1460"/>
      <c r="H20" s="968"/>
      <c r="I20" s="968"/>
      <c r="J20" s="968"/>
      <c r="K20" s="968"/>
    </row>
    <row r="21" spans="1:11" ht="14.1" customHeight="1">
      <c r="A21" s="968"/>
      <c r="B21" s="968"/>
      <c r="C21" s="977" t="s">
        <v>1421</v>
      </c>
      <c r="D21" s="1459" t="s">
        <v>1422</v>
      </c>
      <c r="E21" s="1460"/>
      <c r="F21" s="1460"/>
      <c r="G21" s="1460"/>
      <c r="H21" s="968"/>
      <c r="I21" s="968"/>
      <c r="J21" s="968"/>
      <c r="K21" s="968"/>
    </row>
    <row r="22" spans="1:11" ht="18" customHeight="1">
      <c r="A22" s="968"/>
      <c r="B22" s="968"/>
      <c r="C22" s="978" t="s">
        <v>19</v>
      </c>
      <c r="D22" s="1475" t="s">
        <v>1423</v>
      </c>
      <c r="E22" s="1476"/>
      <c r="F22" s="1476"/>
      <c r="G22" s="1476"/>
      <c r="H22" s="968"/>
      <c r="I22" s="968"/>
      <c r="J22" s="968"/>
      <c r="K22" s="968"/>
    </row>
    <row r="23" spans="1:11" ht="18" customHeight="1">
      <c r="A23" s="968"/>
      <c r="B23" s="968"/>
      <c r="C23" s="979" t="s">
        <v>20</v>
      </c>
      <c r="D23" s="1477" t="s">
        <v>1424</v>
      </c>
      <c r="E23" s="1478"/>
      <c r="F23" s="1478"/>
      <c r="G23" s="1478"/>
      <c r="H23" s="968"/>
      <c r="I23" s="968"/>
      <c r="J23" s="968"/>
      <c r="K23" s="968"/>
    </row>
    <row r="24" spans="1:11" ht="18" customHeight="1">
      <c r="A24" s="968"/>
      <c r="B24" s="968"/>
      <c r="C24" s="979" t="s">
        <v>21</v>
      </c>
      <c r="D24" s="1477" t="s">
        <v>1425</v>
      </c>
      <c r="E24" s="1478"/>
      <c r="F24" s="1478"/>
      <c r="G24" s="1478"/>
      <c r="H24" s="968"/>
      <c r="I24" s="968"/>
      <c r="J24" s="968"/>
      <c r="K24" s="968"/>
    </row>
    <row r="25" spans="1:11" ht="15" customHeight="1">
      <c r="A25" s="968"/>
      <c r="B25" s="968"/>
      <c r="C25" s="980"/>
      <c r="D25" s="981">
        <v>2024</v>
      </c>
      <c r="E25" s="981">
        <v>2025</v>
      </c>
      <c r="F25" s="981">
        <v>2026</v>
      </c>
      <c r="G25" s="981">
        <v>2027</v>
      </c>
      <c r="H25" s="968"/>
      <c r="I25" s="968"/>
      <c r="J25" s="968"/>
      <c r="K25" s="968"/>
    </row>
    <row r="26" spans="1:11" ht="15" customHeight="1">
      <c r="A26" s="968"/>
      <c r="B26" s="968"/>
      <c r="C26" s="982"/>
      <c r="D26" s="983" t="s">
        <v>22</v>
      </c>
      <c r="E26" s="983" t="s">
        <v>23</v>
      </c>
      <c r="F26" s="983" t="s">
        <v>23</v>
      </c>
      <c r="G26" s="983" t="s">
        <v>23</v>
      </c>
      <c r="H26" s="968"/>
      <c r="I26" s="968"/>
      <c r="J26" s="968"/>
      <c r="K26" s="968"/>
    </row>
    <row r="27" spans="1:11" ht="14.1" customHeight="1">
      <c r="A27" s="968"/>
      <c r="B27" s="968"/>
      <c r="C27" s="972" t="s">
        <v>33</v>
      </c>
      <c r="D27" s="976" t="s">
        <v>1412</v>
      </c>
      <c r="E27" s="976" t="s">
        <v>1412</v>
      </c>
      <c r="F27" s="976" t="s">
        <v>1413</v>
      </c>
      <c r="G27" s="976" t="s">
        <v>1413</v>
      </c>
      <c r="H27" s="968"/>
      <c r="I27" s="968"/>
      <c r="J27" s="968"/>
      <c r="K27" s="968"/>
    </row>
    <row r="28" spans="1:11" ht="14.1" customHeight="1">
      <c r="A28" s="968"/>
      <c r="B28" s="968"/>
      <c r="C28" s="972" t="s">
        <v>35</v>
      </c>
      <c r="D28" s="976" t="s">
        <v>1426</v>
      </c>
      <c r="E28" s="976" t="s">
        <v>1427</v>
      </c>
      <c r="F28" s="976" t="s">
        <v>1428</v>
      </c>
      <c r="G28" s="976" t="s">
        <v>1428</v>
      </c>
      <c r="H28" s="968"/>
      <c r="I28" s="968"/>
      <c r="J28" s="968"/>
      <c r="K28" s="968"/>
    </row>
    <row r="29" spans="1:11" ht="14.1" customHeight="1">
      <c r="A29" s="968"/>
      <c r="B29" s="968"/>
      <c r="C29" s="972" t="s">
        <v>40</v>
      </c>
      <c r="D29" s="976" t="s">
        <v>1429</v>
      </c>
      <c r="E29" s="976" t="s">
        <v>1430</v>
      </c>
      <c r="F29" s="976" t="s">
        <v>1431</v>
      </c>
      <c r="G29" s="976" t="s">
        <v>1431</v>
      </c>
      <c r="H29" s="968"/>
      <c r="I29" s="968"/>
      <c r="J29" s="968"/>
      <c r="K29" s="968"/>
    </row>
    <row r="30" spans="1:11" ht="14.1" customHeight="1">
      <c r="A30" s="968"/>
      <c r="B30" s="968"/>
      <c r="C30" s="972" t="s">
        <v>41</v>
      </c>
      <c r="D30" s="976" t="s">
        <v>18</v>
      </c>
      <c r="E30" s="976" t="s">
        <v>42</v>
      </c>
      <c r="F30" s="976" t="s">
        <v>1432</v>
      </c>
      <c r="G30" s="976" t="s">
        <v>42</v>
      </c>
      <c r="H30" s="968"/>
      <c r="I30" s="968"/>
      <c r="J30" s="968"/>
      <c r="K30" s="968"/>
    </row>
    <row r="31" spans="1:11" ht="14.1" customHeight="1">
      <c r="A31" s="968"/>
      <c r="B31" s="968"/>
      <c r="C31" s="972" t="s">
        <v>43</v>
      </c>
      <c r="D31" s="976" t="s">
        <v>18</v>
      </c>
      <c r="E31" s="976" t="s">
        <v>1433</v>
      </c>
      <c r="F31" s="976" t="s">
        <v>1434</v>
      </c>
      <c r="G31" s="976" t="s">
        <v>42</v>
      </c>
      <c r="H31" s="968"/>
      <c r="I31" s="968"/>
      <c r="J31" s="968"/>
      <c r="K31" s="968"/>
    </row>
    <row r="32" spans="1:11" ht="14.1" customHeight="1">
      <c r="A32" s="968"/>
      <c r="B32" s="968"/>
      <c r="C32" s="972" t="s">
        <v>47</v>
      </c>
      <c r="D32" s="976" t="s">
        <v>18</v>
      </c>
      <c r="E32" s="976" t="s">
        <v>1433</v>
      </c>
      <c r="F32" s="976" t="s">
        <v>1435</v>
      </c>
      <c r="G32" s="976" t="s">
        <v>42</v>
      </c>
      <c r="H32" s="968"/>
      <c r="I32" s="968"/>
      <c r="J32" s="968"/>
      <c r="K32" s="968"/>
    </row>
    <row r="33" spans="1:11" ht="14.1" customHeight="1">
      <c r="A33" s="968"/>
      <c r="B33" s="968"/>
      <c r="C33" s="1479" t="s">
        <v>24</v>
      </c>
      <c r="D33" s="1480"/>
      <c r="E33" s="1480"/>
      <c r="F33" s="1480"/>
      <c r="G33" s="1480"/>
      <c r="H33" s="968"/>
      <c r="I33" s="968"/>
      <c r="J33" s="968"/>
      <c r="K33" s="968"/>
    </row>
    <row r="34" spans="1:11" ht="14.1" customHeight="1">
      <c r="A34" s="968"/>
      <c r="B34" s="968"/>
      <c r="C34" s="980"/>
      <c r="D34" s="981">
        <v>2024</v>
      </c>
      <c r="E34" s="981">
        <v>2025</v>
      </c>
      <c r="F34" s="981">
        <v>2026</v>
      </c>
      <c r="G34" s="981">
        <v>2027</v>
      </c>
      <c r="H34" s="968"/>
      <c r="I34" s="968"/>
      <c r="J34" s="968"/>
      <c r="K34" s="968"/>
    </row>
    <row r="35" spans="1:11" ht="14.1" customHeight="1">
      <c r="A35" s="968"/>
      <c r="B35" s="968"/>
      <c r="C35" s="982"/>
      <c r="D35" s="983" t="s">
        <v>22</v>
      </c>
      <c r="E35" s="983" t="s">
        <v>23</v>
      </c>
      <c r="F35" s="983" t="s">
        <v>23</v>
      </c>
      <c r="G35" s="983" t="s">
        <v>23</v>
      </c>
      <c r="H35" s="968"/>
      <c r="I35" s="968"/>
      <c r="J35" s="968"/>
      <c r="K35" s="968"/>
    </row>
    <row r="36" spans="1:11" ht="14.1" customHeight="1">
      <c r="A36" s="968"/>
      <c r="B36" s="968"/>
      <c r="C36" s="984" t="s">
        <v>48</v>
      </c>
      <c r="D36" s="985">
        <v>0</v>
      </c>
      <c r="E36" s="985">
        <v>176704000</v>
      </c>
      <c r="F36" s="985">
        <v>168880000</v>
      </c>
      <c r="G36" s="985">
        <v>168880000</v>
      </c>
      <c r="H36" s="968"/>
      <c r="I36" s="968"/>
      <c r="J36" s="968"/>
      <c r="K36" s="968"/>
    </row>
    <row r="37" spans="1:11" ht="14.1" customHeight="1">
      <c r="A37" s="968"/>
      <c r="B37" s="968"/>
      <c r="C37" s="984" t="s">
        <v>49</v>
      </c>
      <c r="D37" s="985">
        <v>0</v>
      </c>
      <c r="E37" s="985">
        <v>176704000</v>
      </c>
      <c r="F37" s="985">
        <v>168880000</v>
      </c>
      <c r="G37" s="985">
        <v>168880000</v>
      </c>
      <c r="H37" s="968"/>
      <c r="I37" s="968"/>
      <c r="J37" s="968"/>
      <c r="K37" s="968"/>
    </row>
    <row r="38" spans="1:11" ht="14.1" customHeight="1">
      <c r="A38" s="968"/>
      <c r="B38" s="968"/>
      <c r="C38" s="984" t="s">
        <v>50</v>
      </c>
      <c r="D38" s="985">
        <v>0</v>
      </c>
      <c r="E38" s="985">
        <v>0</v>
      </c>
      <c r="F38" s="985">
        <v>0</v>
      </c>
      <c r="G38" s="985">
        <v>0</v>
      </c>
      <c r="H38" s="968"/>
      <c r="I38" s="968"/>
      <c r="J38" s="968"/>
      <c r="K38" s="968"/>
    </row>
    <row r="39" spans="1:11" ht="14.1" customHeight="1">
      <c r="A39" s="968"/>
      <c r="B39" s="968"/>
      <c r="C39" s="984" t="s">
        <v>51</v>
      </c>
      <c r="D39" s="985">
        <v>0</v>
      </c>
      <c r="E39" s="985">
        <v>25176000</v>
      </c>
      <c r="F39" s="985">
        <v>25000000</v>
      </c>
      <c r="G39" s="985">
        <v>25000000</v>
      </c>
      <c r="H39" s="968"/>
      <c r="I39" s="968"/>
      <c r="J39" s="968"/>
      <c r="K39" s="968"/>
    </row>
    <row r="40" spans="1:11" ht="14.1" customHeight="1">
      <c r="A40" s="968"/>
      <c r="B40" s="968"/>
      <c r="C40" s="984" t="s">
        <v>49</v>
      </c>
      <c r="D40" s="985">
        <v>0</v>
      </c>
      <c r="E40" s="985">
        <v>25176000</v>
      </c>
      <c r="F40" s="985">
        <v>25000000</v>
      </c>
      <c r="G40" s="985">
        <v>25000000</v>
      </c>
      <c r="H40" s="968"/>
      <c r="I40" s="968"/>
      <c r="J40" s="968"/>
      <c r="K40" s="968"/>
    </row>
    <row r="41" spans="1:11" ht="14.1" customHeight="1">
      <c r="A41" s="968"/>
      <c r="B41" s="968"/>
      <c r="C41" s="984" t="s">
        <v>50</v>
      </c>
      <c r="D41" s="985">
        <v>0</v>
      </c>
      <c r="E41" s="985">
        <v>0</v>
      </c>
      <c r="F41" s="985">
        <v>0</v>
      </c>
      <c r="G41" s="985">
        <v>0</v>
      </c>
      <c r="H41" s="968"/>
      <c r="I41" s="968"/>
      <c r="J41" s="968"/>
      <c r="K41" s="968"/>
    </row>
    <row r="42" spans="1:11" ht="14.1" customHeight="1">
      <c r="A42" s="968"/>
      <c r="B42" s="968"/>
      <c r="C42" s="984" t="s">
        <v>52</v>
      </c>
      <c r="D42" s="985">
        <v>0</v>
      </c>
      <c r="E42" s="985">
        <v>47930000</v>
      </c>
      <c r="F42" s="985">
        <v>47930000</v>
      </c>
      <c r="G42" s="985">
        <v>47930000</v>
      </c>
      <c r="H42" s="968"/>
      <c r="I42" s="968"/>
      <c r="J42" s="968"/>
      <c r="K42" s="968"/>
    </row>
    <row r="43" spans="1:11" ht="14.1" customHeight="1">
      <c r="A43" s="968"/>
      <c r="B43" s="968"/>
      <c r="C43" s="984" t="s">
        <v>49</v>
      </c>
      <c r="D43" s="985">
        <v>0</v>
      </c>
      <c r="E43" s="985">
        <v>47930000</v>
      </c>
      <c r="F43" s="985">
        <v>47930000</v>
      </c>
      <c r="G43" s="985">
        <v>47930000</v>
      </c>
      <c r="H43" s="968"/>
      <c r="I43" s="968"/>
      <c r="J43" s="968"/>
      <c r="K43" s="968"/>
    </row>
    <row r="44" spans="1:11" ht="14.1" customHeight="1">
      <c r="A44" s="968"/>
      <c r="B44" s="968"/>
      <c r="C44" s="984" t="s">
        <v>50</v>
      </c>
      <c r="D44" s="985">
        <v>0</v>
      </c>
      <c r="E44" s="985">
        <v>0</v>
      </c>
      <c r="F44" s="985">
        <v>0</v>
      </c>
      <c r="G44" s="985">
        <v>0</v>
      </c>
      <c r="H44" s="968"/>
      <c r="I44" s="968"/>
      <c r="J44" s="968"/>
      <c r="K44" s="968"/>
    </row>
    <row r="45" spans="1:11" ht="14.1" customHeight="1">
      <c r="A45" s="968"/>
      <c r="B45" s="968"/>
      <c r="C45" s="984" t="s">
        <v>53</v>
      </c>
      <c r="D45" s="985">
        <v>0</v>
      </c>
      <c r="E45" s="985">
        <v>0</v>
      </c>
      <c r="F45" s="985">
        <v>0</v>
      </c>
      <c r="G45" s="985">
        <v>0</v>
      </c>
      <c r="H45" s="968"/>
      <c r="I45" s="968"/>
      <c r="J45" s="968"/>
      <c r="K45" s="968"/>
    </row>
    <row r="46" spans="1:11" ht="14.1" customHeight="1">
      <c r="A46" s="968"/>
      <c r="B46" s="968"/>
      <c r="C46" s="984" t="s">
        <v>49</v>
      </c>
      <c r="D46" s="985">
        <v>0</v>
      </c>
      <c r="E46" s="985">
        <v>0</v>
      </c>
      <c r="F46" s="985">
        <v>0</v>
      </c>
      <c r="G46" s="985">
        <v>0</v>
      </c>
      <c r="H46" s="968"/>
      <c r="I46" s="968"/>
      <c r="J46" s="968"/>
      <c r="K46" s="968"/>
    </row>
    <row r="47" spans="1:11" ht="14.1" customHeight="1">
      <c r="A47" s="968"/>
      <c r="B47" s="968"/>
      <c r="C47" s="984" t="s">
        <v>50</v>
      </c>
      <c r="D47" s="985">
        <v>0</v>
      </c>
      <c r="E47" s="985">
        <v>0</v>
      </c>
      <c r="F47" s="985">
        <v>0</v>
      </c>
      <c r="G47" s="985">
        <v>0</v>
      </c>
      <c r="H47" s="968"/>
      <c r="I47" s="968"/>
      <c r="J47" s="968"/>
      <c r="K47" s="968"/>
    </row>
    <row r="48" spans="1:11" ht="14.1" customHeight="1">
      <c r="A48" s="968"/>
      <c r="B48" s="968"/>
      <c r="C48" s="984" t="s">
        <v>54</v>
      </c>
      <c r="D48" s="985">
        <v>0</v>
      </c>
      <c r="E48" s="985">
        <v>0</v>
      </c>
      <c r="F48" s="985">
        <v>0</v>
      </c>
      <c r="G48" s="985">
        <v>0</v>
      </c>
      <c r="H48" s="968"/>
      <c r="I48" s="968"/>
      <c r="J48" s="968"/>
      <c r="K48" s="968"/>
    </row>
    <row r="49" spans="1:11" ht="14.1" customHeight="1">
      <c r="A49" s="968"/>
      <c r="B49" s="968"/>
      <c r="C49" s="984" t="s">
        <v>49</v>
      </c>
      <c r="D49" s="985">
        <v>0</v>
      </c>
      <c r="E49" s="985">
        <v>0</v>
      </c>
      <c r="F49" s="985">
        <v>0</v>
      </c>
      <c r="G49" s="985">
        <v>0</v>
      </c>
      <c r="H49" s="968"/>
      <c r="I49" s="968"/>
      <c r="J49" s="968"/>
      <c r="K49" s="968"/>
    </row>
    <row r="50" spans="1:11" ht="14.1" customHeight="1">
      <c r="A50" s="968"/>
      <c r="B50" s="968"/>
      <c r="C50" s="984" t="s">
        <v>50</v>
      </c>
      <c r="D50" s="985">
        <v>0</v>
      </c>
      <c r="E50" s="985">
        <v>0</v>
      </c>
      <c r="F50" s="985">
        <v>0</v>
      </c>
      <c r="G50" s="985">
        <v>0</v>
      </c>
      <c r="H50" s="968"/>
      <c r="I50" s="968"/>
      <c r="J50" s="968"/>
      <c r="K50" s="968"/>
    </row>
    <row r="51" spans="1:11" ht="14.1" customHeight="1">
      <c r="A51" s="968"/>
      <c r="B51" s="968"/>
      <c r="C51" s="984" t="s">
        <v>55</v>
      </c>
      <c r="D51" s="985">
        <v>0</v>
      </c>
      <c r="E51" s="985">
        <v>0</v>
      </c>
      <c r="F51" s="985">
        <v>0</v>
      </c>
      <c r="G51" s="985">
        <v>0</v>
      </c>
      <c r="H51" s="968"/>
      <c r="I51" s="968"/>
      <c r="J51" s="968"/>
      <c r="K51" s="968"/>
    </row>
    <row r="52" spans="1:11" ht="14.1" customHeight="1">
      <c r="A52" s="968"/>
      <c r="B52" s="968"/>
      <c r="C52" s="984" t="s">
        <v>49</v>
      </c>
      <c r="D52" s="985">
        <v>0</v>
      </c>
      <c r="E52" s="985">
        <v>0</v>
      </c>
      <c r="F52" s="985">
        <v>0</v>
      </c>
      <c r="G52" s="985">
        <v>0</v>
      </c>
      <c r="H52" s="968"/>
      <c r="I52" s="968"/>
      <c r="J52" s="968"/>
      <c r="K52" s="968"/>
    </row>
    <row r="53" spans="1:11" ht="14.1" customHeight="1">
      <c r="A53" s="968"/>
      <c r="B53" s="968"/>
      <c r="C53" s="984" t="s">
        <v>50</v>
      </c>
      <c r="D53" s="985">
        <v>0</v>
      </c>
      <c r="E53" s="985">
        <v>0</v>
      </c>
      <c r="F53" s="985">
        <v>0</v>
      </c>
      <c r="G53" s="985">
        <v>0</v>
      </c>
      <c r="H53" s="968"/>
      <c r="I53" s="968"/>
      <c r="J53" s="968"/>
      <c r="K53" s="968"/>
    </row>
    <row r="54" spans="1:11" ht="14.1" customHeight="1">
      <c r="A54" s="968"/>
      <c r="B54" s="968"/>
      <c r="C54" s="984" t="s">
        <v>56</v>
      </c>
      <c r="D54" s="985">
        <v>0</v>
      </c>
      <c r="E54" s="985">
        <v>0</v>
      </c>
      <c r="F54" s="985">
        <v>0</v>
      </c>
      <c r="G54" s="985">
        <v>0</v>
      </c>
      <c r="H54" s="968"/>
      <c r="I54" s="968"/>
      <c r="J54" s="968"/>
      <c r="K54" s="968"/>
    </row>
    <row r="55" spans="1:11" ht="14.1" customHeight="1">
      <c r="A55" s="968"/>
      <c r="B55" s="968"/>
      <c r="C55" s="984" t="s">
        <v>49</v>
      </c>
      <c r="D55" s="985">
        <v>0</v>
      </c>
      <c r="E55" s="985">
        <v>0</v>
      </c>
      <c r="F55" s="985">
        <v>0</v>
      </c>
      <c r="G55" s="985">
        <v>0</v>
      </c>
      <c r="H55" s="968"/>
      <c r="I55" s="968"/>
      <c r="J55" s="968"/>
      <c r="K55" s="968"/>
    </row>
    <row r="56" spans="1:11" ht="14.1" customHeight="1">
      <c r="A56" s="968"/>
      <c r="B56" s="968"/>
      <c r="C56" s="984" t="s">
        <v>50</v>
      </c>
      <c r="D56" s="985">
        <v>0</v>
      </c>
      <c r="E56" s="985">
        <v>0</v>
      </c>
      <c r="F56" s="985">
        <v>0</v>
      </c>
      <c r="G56" s="985">
        <v>0</v>
      </c>
      <c r="H56" s="968"/>
      <c r="I56" s="968"/>
      <c r="J56" s="968"/>
      <c r="K56" s="968"/>
    </row>
    <row r="57" spans="1:11" ht="14.1" customHeight="1">
      <c r="A57" s="968"/>
      <c r="B57" s="968"/>
      <c r="C57" s="984" t="s">
        <v>57</v>
      </c>
      <c r="D57" s="985">
        <v>0</v>
      </c>
      <c r="E57" s="985">
        <v>0</v>
      </c>
      <c r="F57" s="985">
        <v>0</v>
      </c>
      <c r="G57" s="985">
        <v>0</v>
      </c>
      <c r="H57" s="968"/>
      <c r="I57" s="968"/>
      <c r="J57" s="968"/>
      <c r="K57" s="968"/>
    </row>
    <row r="58" spans="1:11" ht="14.1" customHeight="1">
      <c r="A58" s="968"/>
      <c r="B58" s="968"/>
      <c r="C58" s="984" t="s">
        <v>49</v>
      </c>
      <c r="D58" s="985">
        <v>0</v>
      </c>
      <c r="E58" s="985">
        <v>0</v>
      </c>
      <c r="F58" s="985">
        <v>0</v>
      </c>
      <c r="G58" s="985">
        <v>0</v>
      </c>
      <c r="H58" s="968"/>
      <c r="I58" s="968"/>
      <c r="J58" s="968"/>
      <c r="K58" s="968"/>
    </row>
    <row r="59" spans="1:11" ht="14.1" customHeight="1">
      <c r="A59" s="968"/>
      <c r="B59" s="968"/>
      <c r="C59" s="984" t="s">
        <v>58</v>
      </c>
      <c r="D59" s="985">
        <v>0</v>
      </c>
      <c r="E59" s="985">
        <v>0</v>
      </c>
      <c r="F59" s="985">
        <v>0</v>
      </c>
      <c r="G59" s="985">
        <v>0</v>
      </c>
      <c r="H59" s="968"/>
      <c r="I59" s="968"/>
      <c r="J59" s="968"/>
      <c r="K59" s="968"/>
    </row>
    <row r="60" spans="1:11" ht="14.1" customHeight="1">
      <c r="A60" s="968"/>
      <c r="B60" s="968"/>
      <c r="C60" s="984" t="s">
        <v>59</v>
      </c>
      <c r="D60" s="985">
        <v>0</v>
      </c>
      <c r="E60" s="985">
        <v>0</v>
      </c>
      <c r="F60" s="985">
        <v>0</v>
      </c>
      <c r="G60" s="985">
        <v>0</v>
      </c>
      <c r="H60" s="968"/>
      <c r="I60" s="968"/>
      <c r="J60" s="968"/>
      <c r="K60" s="968"/>
    </row>
    <row r="61" spans="1:11" ht="14.1" customHeight="1">
      <c r="A61" s="968"/>
      <c r="B61" s="968"/>
      <c r="C61" s="984" t="s">
        <v>60</v>
      </c>
      <c r="D61" s="985">
        <v>0</v>
      </c>
      <c r="E61" s="985">
        <v>0</v>
      </c>
      <c r="F61" s="985">
        <v>0</v>
      </c>
      <c r="G61" s="985">
        <v>0</v>
      </c>
      <c r="H61" s="968"/>
      <c r="I61" s="968"/>
      <c r="J61" s="968"/>
      <c r="K61" s="968"/>
    </row>
    <row r="62" spans="1:11" ht="14.1" customHeight="1">
      <c r="A62" s="968"/>
      <c r="B62" s="968"/>
      <c r="C62" s="984" t="s">
        <v>61</v>
      </c>
      <c r="D62" s="985">
        <v>0</v>
      </c>
      <c r="E62" s="985">
        <v>0</v>
      </c>
      <c r="F62" s="985">
        <v>0</v>
      </c>
      <c r="G62" s="985">
        <v>0</v>
      </c>
      <c r="H62" s="968"/>
      <c r="I62" s="968"/>
      <c r="J62" s="968"/>
      <c r="K62" s="968"/>
    </row>
    <row r="63" spans="1:11" ht="14.1" customHeight="1">
      <c r="A63" s="968"/>
      <c r="B63" s="968"/>
      <c r="C63" s="984" t="s">
        <v>62</v>
      </c>
      <c r="D63" s="985">
        <v>0</v>
      </c>
      <c r="E63" s="985">
        <v>0</v>
      </c>
      <c r="F63" s="985">
        <v>0</v>
      </c>
      <c r="G63" s="985">
        <v>0</v>
      </c>
      <c r="H63" s="968"/>
      <c r="I63" s="968"/>
      <c r="J63" s="968"/>
      <c r="K63" s="968"/>
    </row>
    <row r="64" spans="1:11" ht="14.1" customHeight="1">
      <c r="A64" s="968"/>
      <c r="B64" s="968"/>
      <c r="C64" s="984" t="s">
        <v>49</v>
      </c>
      <c r="D64" s="985">
        <v>0</v>
      </c>
      <c r="E64" s="985">
        <v>0</v>
      </c>
      <c r="F64" s="985">
        <v>0</v>
      </c>
      <c r="G64" s="985">
        <v>0</v>
      </c>
      <c r="H64" s="968"/>
      <c r="I64" s="968"/>
      <c r="J64" s="968"/>
      <c r="K64" s="968"/>
    </row>
    <row r="65" spans="1:11" ht="14.1" customHeight="1">
      <c r="A65" s="968"/>
      <c r="B65" s="968"/>
      <c r="C65" s="984" t="s">
        <v>58</v>
      </c>
      <c r="D65" s="985">
        <v>0</v>
      </c>
      <c r="E65" s="985">
        <v>0</v>
      </c>
      <c r="F65" s="985">
        <v>0</v>
      </c>
      <c r="G65" s="985">
        <v>0</v>
      </c>
      <c r="H65" s="968"/>
      <c r="I65" s="968"/>
      <c r="J65" s="968"/>
      <c r="K65" s="968"/>
    </row>
    <row r="66" spans="1:11" ht="14.1" customHeight="1">
      <c r="A66" s="968"/>
      <c r="B66" s="968"/>
      <c r="C66" s="984" t="s">
        <v>59</v>
      </c>
      <c r="D66" s="985">
        <v>0</v>
      </c>
      <c r="E66" s="985">
        <v>0</v>
      </c>
      <c r="F66" s="985">
        <v>0</v>
      </c>
      <c r="G66" s="985">
        <v>0</v>
      </c>
      <c r="H66" s="968"/>
      <c r="I66" s="968"/>
      <c r="J66" s="968"/>
      <c r="K66" s="968"/>
    </row>
    <row r="67" spans="1:11" ht="14.1" customHeight="1">
      <c r="A67" s="968"/>
      <c r="B67" s="968"/>
      <c r="C67" s="984" t="s">
        <v>60</v>
      </c>
      <c r="D67" s="985">
        <v>0</v>
      </c>
      <c r="E67" s="985">
        <v>0</v>
      </c>
      <c r="F67" s="985">
        <v>0</v>
      </c>
      <c r="G67" s="985">
        <v>0</v>
      </c>
      <c r="H67" s="968"/>
      <c r="I67" s="968"/>
      <c r="J67" s="968"/>
      <c r="K67" s="968"/>
    </row>
    <row r="68" spans="1:11" ht="14.1" customHeight="1">
      <c r="A68" s="968"/>
      <c r="B68" s="968"/>
      <c r="C68" s="984" t="s">
        <v>61</v>
      </c>
      <c r="D68" s="985">
        <v>0</v>
      </c>
      <c r="E68" s="985">
        <v>0</v>
      </c>
      <c r="F68" s="985">
        <v>0</v>
      </c>
      <c r="G68" s="985">
        <v>0</v>
      </c>
      <c r="H68" s="968"/>
      <c r="I68" s="968"/>
      <c r="J68" s="968"/>
      <c r="K68" s="968"/>
    </row>
    <row r="69" spans="1:11" ht="14.1" customHeight="1">
      <c r="A69" s="968"/>
      <c r="B69" s="968"/>
      <c r="C69" s="984" t="s">
        <v>63</v>
      </c>
      <c r="D69" s="985">
        <v>0</v>
      </c>
      <c r="E69" s="985">
        <v>0</v>
      </c>
      <c r="F69" s="985">
        <v>0</v>
      </c>
      <c r="G69" s="985">
        <v>0</v>
      </c>
      <c r="H69" s="968"/>
      <c r="I69" s="968"/>
      <c r="J69" s="968"/>
      <c r="K69" s="968"/>
    </row>
    <row r="70" spans="1:11" ht="14.1" customHeight="1">
      <c r="A70" s="968"/>
      <c r="B70" s="968"/>
      <c r="C70" s="984" t="s">
        <v>49</v>
      </c>
      <c r="D70" s="985">
        <v>0</v>
      </c>
      <c r="E70" s="985">
        <v>0</v>
      </c>
      <c r="F70" s="985">
        <v>0</v>
      </c>
      <c r="G70" s="985">
        <v>0</v>
      </c>
      <c r="H70" s="968"/>
      <c r="I70" s="968"/>
      <c r="J70" s="968"/>
      <c r="K70" s="968"/>
    </row>
    <row r="71" spans="1:11" ht="14.1" customHeight="1">
      <c r="A71" s="968"/>
      <c r="B71" s="968"/>
      <c r="C71" s="984" t="s">
        <v>58</v>
      </c>
      <c r="D71" s="985">
        <v>0</v>
      </c>
      <c r="E71" s="985">
        <v>0</v>
      </c>
      <c r="F71" s="985">
        <v>0</v>
      </c>
      <c r="G71" s="985">
        <v>0</v>
      </c>
      <c r="H71" s="968"/>
      <c r="I71" s="968"/>
      <c r="J71" s="968"/>
      <c r="K71" s="968"/>
    </row>
    <row r="72" spans="1:11" ht="14.1" customHeight="1">
      <c r="A72" s="968"/>
      <c r="B72" s="968"/>
      <c r="C72" s="984" t="s">
        <v>59</v>
      </c>
      <c r="D72" s="985">
        <v>0</v>
      </c>
      <c r="E72" s="985">
        <v>0</v>
      </c>
      <c r="F72" s="985">
        <v>0</v>
      </c>
      <c r="G72" s="985">
        <v>0</v>
      </c>
      <c r="H72" s="968"/>
      <c r="I72" s="968"/>
      <c r="J72" s="968"/>
      <c r="K72" s="968"/>
    </row>
    <row r="73" spans="1:11" ht="14.1" customHeight="1">
      <c r="A73" s="968"/>
      <c r="B73" s="968"/>
      <c r="C73" s="984" t="s">
        <v>60</v>
      </c>
      <c r="D73" s="985">
        <v>0</v>
      </c>
      <c r="E73" s="985">
        <v>0</v>
      </c>
      <c r="F73" s="985">
        <v>0</v>
      </c>
      <c r="G73" s="985">
        <v>0</v>
      </c>
      <c r="H73" s="968"/>
      <c r="I73" s="968"/>
      <c r="J73" s="968"/>
      <c r="K73" s="968"/>
    </row>
    <row r="74" spans="1:11" ht="14.1" customHeight="1">
      <c r="A74" s="968"/>
      <c r="B74" s="968"/>
      <c r="C74" s="984" t="s">
        <v>61</v>
      </c>
      <c r="D74" s="985">
        <v>0</v>
      </c>
      <c r="E74" s="985">
        <v>0</v>
      </c>
      <c r="F74" s="985">
        <v>0</v>
      </c>
      <c r="G74" s="985">
        <v>0</v>
      </c>
      <c r="H74" s="968"/>
      <c r="I74" s="968"/>
      <c r="J74" s="968"/>
      <c r="K74" s="968"/>
    </row>
    <row r="75" spans="1:11" ht="14.1" customHeight="1">
      <c r="A75" s="968"/>
      <c r="B75" s="968"/>
      <c r="C75" s="984" t="s">
        <v>64</v>
      </c>
      <c r="D75" s="985">
        <v>0</v>
      </c>
      <c r="E75" s="985">
        <v>0</v>
      </c>
      <c r="F75" s="985">
        <v>0</v>
      </c>
      <c r="G75" s="985">
        <v>0</v>
      </c>
      <c r="H75" s="968"/>
      <c r="I75" s="968"/>
      <c r="J75" s="968"/>
      <c r="K75" s="968"/>
    </row>
    <row r="76" spans="1:11" ht="14.1" customHeight="1">
      <c r="A76" s="968"/>
      <c r="B76" s="968"/>
      <c r="C76" s="984" t="s">
        <v>65</v>
      </c>
      <c r="D76" s="985">
        <v>0</v>
      </c>
      <c r="E76" s="985">
        <v>0</v>
      </c>
      <c r="F76" s="985">
        <v>0</v>
      </c>
      <c r="G76" s="985">
        <v>0</v>
      </c>
      <c r="H76" s="968"/>
      <c r="I76" s="968"/>
      <c r="J76" s="968"/>
      <c r="K76" s="968"/>
    </row>
    <row r="77" spans="1:11" ht="14.1" customHeight="1">
      <c r="A77" s="968"/>
      <c r="B77" s="968"/>
      <c r="C77" s="986" t="s">
        <v>25</v>
      </c>
      <c r="D77" s="985">
        <v>0</v>
      </c>
      <c r="E77" s="985">
        <v>249810000</v>
      </c>
      <c r="F77" s="985">
        <v>241810000</v>
      </c>
      <c r="G77" s="985">
        <v>241810000</v>
      </c>
      <c r="H77" s="968"/>
      <c r="I77" s="968"/>
      <c r="J77" s="968"/>
      <c r="K77" s="968"/>
    </row>
    <row r="78" spans="1:11" ht="14.1" customHeight="1">
      <c r="A78" s="968"/>
      <c r="B78" s="968"/>
      <c r="C78" s="1459" t="s">
        <v>66</v>
      </c>
      <c r="D78" s="1460"/>
      <c r="E78" s="1460"/>
      <c r="F78" s="1460"/>
      <c r="G78" s="1460"/>
      <c r="H78" s="968"/>
      <c r="I78" s="968"/>
      <c r="J78" s="968"/>
      <c r="K78" s="968"/>
    </row>
    <row r="79" spans="1:11" ht="14.1" customHeight="1">
      <c r="A79" s="968"/>
      <c r="B79" s="968"/>
      <c r="C79" s="977" t="s">
        <v>1436</v>
      </c>
      <c r="D79" s="1459" t="s">
        <v>1437</v>
      </c>
      <c r="E79" s="1460"/>
      <c r="F79" s="1460"/>
      <c r="G79" s="1460"/>
      <c r="H79" s="968"/>
      <c r="I79" s="968"/>
      <c r="J79" s="968"/>
      <c r="K79" s="968"/>
    </row>
    <row r="80" spans="1:11" ht="14.1" customHeight="1">
      <c r="A80" s="968"/>
      <c r="B80" s="968"/>
      <c r="C80" s="978" t="s">
        <v>19</v>
      </c>
      <c r="D80" s="1475" t="s">
        <v>1438</v>
      </c>
      <c r="E80" s="1476"/>
      <c r="F80" s="1476"/>
      <c r="G80" s="1476"/>
      <c r="H80" s="968"/>
      <c r="I80" s="968"/>
      <c r="J80" s="968"/>
      <c r="K80" s="968"/>
    </row>
    <row r="81" spans="1:11" ht="14.1" customHeight="1">
      <c r="A81" s="968"/>
      <c r="B81" s="968"/>
      <c r="C81" s="979" t="s">
        <v>20</v>
      </c>
      <c r="D81" s="1477" t="s">
        <v>1439</v>
      </c>
      <c r="E81" s="1478"/>
      <c r="F81" s="1478"/>
      <c r="G81" s="1478"/>
      <c r="H81" s="968"/>
      <c r="I81" s="968"/>
      <c r="J81" s="968"/>
      <c r="K81" s="968"/>
    </row>
    <row r="82" spans="1:11" ht="14.1" customHeight="1">
      <c r="A82" s="968"/>
      <c r="B82" s="968"/>
      <c r="C82" s="979" t="s">
        <v>21</v>
      </c>
      <c r="D82" s="1477" t="s">
        <v>1440</v>
      </c>
      <c r="E82" s="1478"/>
      <c r="F82" s="1478"/>
      <c r="G82" s="1478"/>
      <c r="H82" s="968"/>
      <c r="I82" s="968"/>
      <c r="J82" s="968"/>
      <c r="K82" s="968"/>
    </row>
    <row r="83" spans="1:11" ht="15" customHeight="1">
      <c r="A83" s="968"/>
      <c r="B83" s="968"/>
      <c r="C83" s="980"/>
      <c r="D83" s="981">
        <v>2024</v>
      </c>
      <c r="E83" s="981">
        <v>2025</v>
      </c>
      <c r="F83" s="981">
        <v>2026</v>
      </c>
      <c r="G83" s="981">
        <v>2027</v>
      </c>
      <c r="H83" s="968"/>
      <c r="I83" s="968"/>
      <c r="J83" s="968"/>
      <c r="K83" s="968"/>
    </row>
    <row r="84" spans="1:11" ht="15" customHeight="1">
      <c r="A84" s="968"/>
      <c r="B84" s="968"/>
      <c r="C84" s="982"/>
      <c r="D84" s="983" t="s">
        <v>22</v>
      </c>
      <c r="E84" s="983" t="s">
        <v>23</v>
      </c>
      <c r="F84" s="983" t="s">
        <v>23</v>
      </c>
      <c r="G84" s="983" t="s">
        <v>23</v>
      </c>
      <c r="H84" s="968"/>
      <c r="I84" s="968"/>
      <c r="J84" s="968"/>
      <c r="K84" s="968"/>
    </row>
    <row r="85" spans="1:11" ht="14.1" customHeight="1">
      <c r="A85" s="968"/>
      <c r="B85" s="968"/>
      <c r="C85" s="972" t="s">
        <v>33</v>
      </c>
      <c r="D85" s="976" t="s">
        <v>265</v>
      </c>
      <c r="E85" s="976" t="s">
        <v>111</v>
      </c>
      <c r="F85" s="976" t="s">
        <v>111</v>
      </c>
      <c r="G85" s="976" t="s">
        <v>1441</v>
      </c>
      <c r="H85" s="968"/>
      <c r="I85" s="968"/>
      <c r="J85" s="968"/>
      <c r="K85" s="968"/>
    </row>
    <row r="86" spans="1:11" ht="14.1" customHeight="1">
      <c r="A86" s="968"/>
      <c r="B86" s="968"/>
      <c r="C86" s="972" t="s">
        <v>35</v>
      </c>
      <c r="D86" s="976" t="s">
        <v>396</v>
      </c>
      <c r="E86" s="976" t="s">
        <v>396</v>
      </c>
      <c r="F86" s="976" t="s">
        <v>396</v>
      </c>
      <c r="G86" s="976" t="s">
        <v>1442</v>
      </c>
      <c r="H86" s="968"/>
      <c r="I86" s="968"/>
      <c r="J86" s="968"/>
      <c r="K86" s="968"/>
    </row>
    <row r="87" spans="1:11" ht="14.1" customHeight="1">
      <c r="A87" s="968"/>
      <c r="B87" s="968"/>
      <c r="C87" s="972" t="s">
        <v>40</v>
      </c>
      <c r="D87" s="976" t="s">
        <v>1443</v>
      </c>
      <c r="E87" s="976" t="s">
        <v>1444</v>
      </c>
      <c r="F87" s="976" t="s">
        <v>1444</v>
      </c>
      <c r="G87" s="976" t="s">
        <v>1445</v>
      </c>
      <c r="H87" s="968"/>
      <c r="I87" s="968"/>
      <c r="J87" s="968"/>
      <c r="K87" s="968"/>
    </row>
    <row r="88" spans="1:11" ht="14.1" customHeight="1">
      <c r="A88" s="968"/>
      <c r="B88" s="968"/>
      <c r="C88" s="972" t="s">
        <v>41</v>
      </c>
      <c r="D88" s="976" t="s">
        <v>18</v>
      </c>
      <c r="E88" s="976" t="s">
        <v>1446</v>
      </c>
      <c r="F88" s="976" t="s">
        <v>42</v>
      </c>
      <c r="G88" s="976" t="s">
        <v>157</v>
      </c>
      <c r="H88" s="968"/>
      <c r="I88" s="968"/>
      <c r="J88" s="968"/>
      <c r="K88" s="968"/>
    </row>
    <row r="89" spans="1:11" ht="14.1" customHeight="1">
      <c r="A89" s="968"/>
      <c r="B89" s="968"/>
      <c r="C89" s="972" t="s">
        <v>43</v>
      </c>
      <c r="D89" s="976" t="s">
        <v>18</v>
      </c>
      <c r="E89" s="976" t="s">
        <v>42</v>
      </c>
      <c r="F89" s="976" t="s">
        <v>42</v>
      </c>
      <c r="G89" s="976" t="s">
        <v>1447</v>
      </c>
      <c r="H89" s="968"/>
      <c r="I89" s="968"/>
      <c r="J89" s="968"/>
      <c r="K89" s="968"/>
    </row>
    <row r="90" spans="1:11" ht="14.1" customHeight="1">
      <c r="A90" s="968"/>
      <c r="B90" s="968"/>
      <c r="C90" s="972" t="s">
        <v>47</v>
      </c>
      <c r="D90" s="976" t="s">
        <v>18</v>
      </c>
      <c r="E90" s="976" t="s">
        <v>1448</v>
      </c>
      <c r="F90" s="976" t="s">
        <v>42</v>
      </c>
      <c r="G90" s="976" t="s">
        <v>1449</v>
      </c>
      <c r="H90" s="968"/>
      <c r="I90" s="968"/>
      <c r="J90" s="968"/>
      <c r="K90" s="968"/>
    </row>
    <row r="91" spans="1:11" ht="14.1" customHeight="1">
      <c r="A91" s="968"/>
      <c r="B91" s="968"/>
      <c r="C91" s="1479" t="s">
        <v>24</v>
      </c>
      <c r="D91" s="1480"/>
      <c r="E91" s="1480"/>
      <c r="F91" s="1480"/>
      <c r="G91" s="1480"/>
      <c r="H91" s="968"/>
      <c r="I91" s="968"/>
      <c r="J91" s="968"/>
      <c r="K91" s="968"/>
    </row>
    <row r="92" spans="1:11" ht="14.1" customHeight="1">
      <c r="A92" s="968"/>
      <c r="B92" s="968"/>
      <c r="C92" s="980"/>
      <c r="D92" s="981">
        <v>2024</v>
      </c>
      <c r="E92" s="981">
        <v>2025</v>
      </c>
      <c r="F92" s="981">
        <v>2026</v>
      </c>
      <c r="G92" s="981">
        <v>2027</v>
      </c>
      <c r="H92" s="968"/>
      <c r="I92" s="968"/>
      <c r="J92" s="968"/>
      <c r="K92" s="968"/>
    </row>
    <row r="93" spans="1:11" ht="14.1" customHeight="1">
      <c r="A93" s="968"/>
      <c r="B93" s="968"/>
      <c r="C93" s="982"/>
      <c r="D93" s="983" t="s">
        <v>22</v>
      </c>
      <c r="E93" s="983" t="s">
        <v>23</v>
      </c>
      <c r="F93" s="983" t="s">
        <v>23</v>
      </c>
      <c r="G93" s="983" t="s">
        <v>23</v>
      </c>
      <c r="H93" s="968"/>
      <c r="I93" s="968"/>
      <c r="J93" s="968"/>
      <c r="K93" s="968"/>
    </row>
    <row r="94" spans="1:11" ht="14.1" customHeight="1">
      <c r="A94" s="968"/>
      <c r="B94" s="968"/>
      <c r="C94" s="984" t="s">
        <v>48</v>
      </c>
      <c r="D94" s="985">
        <v>0</v>
      </c>
      <c r="E94" s="985">
        <v>0</v>
      </c>
      <c r="F94" s="985">
        <v>0</v>
      </c>
      <c r="G94" s="985">
        <v>0</v>
      </c>
      <c r="H94" s="968"/>
      <c r="I94" s="968"/>
      <c r="J94" s="968"/>
      <c r="K94" s="968"/>
    </row>
    <row r="95" spans="1:11" ht="14.1" customHeight="1">
      <c r="A95" s="968"/>
      <c r="B95" s="968"/>
      <c r="C95" s="984" t="s">
        <v>49</v>
      </c>
      <c r="D95" s="985">
        <v>0</v>
      </c>
      <c r="E95" s="985">
        <v>0</v>
      </c>
      <c r="F95" s="985">
        <v>0</v>
      </c>
      <c r="G95" s="985">
        <v>0</v>
      </c>
      <c r="H95" s="968"/>
      <c r="I95" s="968"/>
      <c r="J95" s="968"/>
      <c r="K95" s="968"/>
    </row>
    <row r="96" spans="1:11" ht="14.1" customHeight="1">
      <c r="A96" s="968"/>
      <c r="B96" s="968"/>
      <c r="C96" s="984" t="s">
        <v>50</v>
      </c>
      <c r="D96" s="985">
        <v>0</v>
      </c>
      <c r="E96" s="985">
        <v>0</v>
      </c>
      <c r="F96" s="985">
        <v>0</v>
      </c>
      <c r="G96" s="985">
        <v>0</v>
      </c>
      <c r="H96" s="968"/>
      <c r="I96" s="968"/>
      <c r="J96" s="968"/>
      <c r="K96" s="968"/>
    </row>
    <row r="97" spans="1:11" ht="14.1" customHeight="1">
      <c r="A97" s="968"/>
      <c r="B97" s="968"/>
      <c r="C97" s="984" t="s">
        <v>51</v>
      </c>
      <c r="D97" s="985">
        <v>0</v>
      </c>
      <c r="E97" s="985">
        <v>0</v>
      </c>
      <c r="F97" s="985">
        <v>0</v>
      </c>
      <c r="G97" s="985">
        <v>0</v>
      </c>
      <c r="H97" s="968"/>
      <c r="I97" s="968"/>
      <c r="J97" s="968"/>
      <c r="K97" s="968"/>
    </row>
    <row r="98" spans="1:11" ht="14.1" customHeight="1">
      <c r="A98" s="968"/>
      <c r="B98" s="968"/>
      <c r="C98" s="984" t="s">
        <v>49</v>
      </c>
      <c r="D98" s="985">
        <v>0</v>
      </c>
      <c r="E98" s="985">
        <v>0</v>
      </c>
      <c r="F98" s="985">
        <v>0</v>
      </c>
      <c r="G98" s="985">
        <v>0</v>
      </c>
      <c r="H98" s="968"/>
      <c r="I98" s="968"/>
      <c r="J98" s="968"/>
      <c r="K98" s="968"/>
    </row>
    <row r="99" spans="1:11" ht="14.1" customHeight="1">
      <c r="A99" s="968"/>
      <c r="B99" s="968"/>
      <c r="C99" s="984" t="s">
        <v>50</v>
      </c>
      <c r="D99" s="985">
        <v>0</v>
      </c>
      <c r="E99" s="985">
        <v>0</v>
      </c>
      <c r="F99" s="985">
        <v>0</v>
      </c>
      <c r="G99" s="985">
        <v>0</v>
      </c>
      <c r="H99" s="968"/>
      <c r="I99" s="968"/>
      <c r="J99" s="968"/>
      <c r="K99" s="968"/>
    </row>
    <row r="100" spans="1:11" ht="14.1" customHeight="1">
      <c r="A100" s="968"/>
      <c r="B100" s="968"/>
      <c r="C100" s="984" t="s">
        <v>52</v>
      </c>
      <c r="D100" s="985">
        <v>0</v>
      </c>
      <c r="E100" s="985">
        <v>0</v>
      </c>
      <c r="F100" s="985">
        <v>0</v>
      </c>
      <c r="G100" s="985">
        <v>0</v>
      </c>
      <c r="H100" s="968"/>
      <c r="I100" s="968"/>
      <c r="J100" s="968"/>
      <c r="K100" s="968"/>
    </row>
    <row r="101" spans="1:11" ht="14.1" customHeight="1">
      <c r="A101" s="968"/>
      <c r="B101" s="968"/>
      <c r="C101" s="984" t="s">
        <v>49</v>
      </c>
      <c r="D101" s="985">
        <v>0</v>
      </c>
      <c r="E101" s="985">
        <v>0</v>
      </c>
      <c r="F101" s="985">
        <v>0</v>
      </c>
      <c r="G101" s="985">
        <v>0</v>
      </c>
      <c r="H101" s="968"/>
      <c r="I101" s="968"/>
      <c r="J101" s="968"/>
      <c r="K101" s="968"/>
    </row>
    <row r="102" spans="1:11" ht="14.1" customHeight="1">
      <c r="A102" s="968"/>
      <c r="B102" s="968"/>
      <c r="C102" s="984" t="s">
        <v>50</v>
      </c>
      <c r="D102" s="985">
        <v>0</v>
      </c>
      <c r="E102" s="985">
        <v>0</v>
      </c>
      <c r="F102" s="985">
        <v>0</v>
      </c>
      <c r="G102" s="985">
        <v>0</v>
      </c>
      <c r="H102" s="968"/>
      <c r="I102" s="968"/>
      <c r="J102" s="968"/>
      <c r="K102" s="968"/>
    </row>
    <row r="103" spans="1:11" ht="14.1" customHeight="1">
      <c r="A103" s="968"/>
      <c r="B103" s="968"/>
      <c r="C103" s="984" t="s">
        <v>53</v>
      </c>
      <c r="D103" s="985">
        <v>0</v>
      </c>
      <c r="E103" s="985">
        <v>0</v>
      </c>
      <c r="F103" s="985">
        <v>0</v>
      </c>
      <c r="G103" s="985">
        <v>0</v>
      </c>
      <c r="H103" s="968"/>
      <c r="I103" s="968"/>
      <c r="J103" s="968"/>
      <c r="K103" s="968"/>
    </row>
    <row r="104" spans="1:11" ht="14.1" customHeight="1">
      <c r="A104" s="968"/>
      <c r="B104" s="968"/>
      <c r="C104" s="984" t="s">
        <v>49</v>
      </c>
      <c r="D104" s="985">
        <v>0</v>
      </c>
      <c r="E104" s="985">
        <v>0</v>
      </c>
      <c r="F104" s="985">
        <v>0</v>
      </c>
      <c r="G104" s="985">
        <v>0</v>
      </c>
      <c r="H104" s="968"/>
      <c r="I104" s="968"/>
      <c r="J104" s="968"/>
      <c r="K104" s="968"/>
    </row>
    <row r="105" spans="1:11" ht="14.1" customHeight="1">
      <c r="A105" s="968"/>
      <c r="B105" s="968"/>
      <c r="C105" s="984" t="s">
        <v>50</v>
      </c>
      <c r="D105" s="985">
        <v>0</v>
      </c>
      <c r="E105" s="985">
        <v>0</v>
      </c>
      <c r="F105" s="985">
        <v>0</v>
      </c>
      <c r="G105" s="985">
        <v>0</v>
      </c>
      <c r="H105" s="968"/>
      <c r="I105" s="968"/>
      <c r="J105" s="968"/>
      <c r="K105" s="968"/>
    </row>
    <row r="106" spans="1:11" ht="14.1" customHeight="1">
      <c r="A106" s="968"/>
      <c r="B106" s="968"/>
      <c r="C106" s="984" t="s">
        <v>54</v>
      </c>
      <c r="D106" s="985">
        <v>0</v>
      </c>
      <c r="E106" s="985">
        <v>0</v>
      </c>
      <c r="F106" s="985">
        <v>0</v>
      </c>
      <c r="G106" s="985">
        <v>0</v>
      </c>
      <c r="H106" s="968"/>
      <c r="I106" s="968"/>
      <c r="J106" s="968"/>
      <c r="K106" s="968"/>
    </row>
    <row r="107" spans="1:11" ht="14.1" customHeight="1">
      <c r="A107" s="968"/>
      <c r="B107" s="968"/>
      <c r="C107" s="984" t="s">
        <v>49</v>
      </c>
      <c r="D107" s="985">
        <v>0</v>
      </c>
      <c r="E107" s="985">
        <v>0</v>
      </c>
      <c r="F107" s="985">
        <v>0</v>
      </c>
      <c r="G107" s="985">
        <v>0</v>
      </c>
      <c r="H107" s="968"/>
      <c r="I107" s="968"/>
      <c r="J107" s="968"/>
      <c r="K107" s="968"/>
    </row>
    <row r="108" spans="1:11" ht="14.1" customHeight="1">
      <c r="A108" s="968"/>
      <c r="B108" s="968"/>
      <c r="C108" s="984" t="s">
        <v>50</v>
      </c>
      <c r="D108" s="985">
        <v>0</v>
      </c>
      <c r="E108" s="985">
        <v>0</v>
      </c>
      <c r="F108" s="985">
        <v>0</v>
      </c>
      <c r="G108" s="985">
        <v>0</v>
      </c>
      <c r="H108" s="968"/>
      <c r="I108" s="968"/>
      <c r="J108" s="968"/>
      <c r="K108" s="968"/>
    </row>
    <row r="109" spans="1:11" ht="14.1" customHeight="1">
      <c r="A109" s="968"/>
      <c r="B109" s="968"/>
      <c r="C109" s="984" t="s">
        <v>55</v>
      </c>
      <c r="D109" s="985">
        <v>0</v>
      </c>
      <c r="E109" s="985">
        <v>0</v>
      </c>
      <c r="F109" s="985">
        <v>0</v>
      </c>
      <c r="G109" s="985">
        <v>0</v>
      </c>
      <c r="H109" s="968"/>
      <c r="I109" s="968"/>
      <c r="J109" s="968"/>
      <c r="K109" s="968"/>
    </row>
    <row r="110" spans="1:11" ht="14.1" customHeight="1">
      <c r="A110" s="968"/>
      <c r="B110" s="968"/>
      <c r="C110" s="984" t="s">
        <v>49</v>
      </c>
      <c r="D110" s="985">
        <v>0</v>
      </c>
      <c r="E110" s="985">
        <v>0</v>
      </c>
      <c r="F110" s="985">
        <v>0</v>
      </c>
      <c r="G110" s="985">
        <v>0</v>
      </c>
      <c r="H110" s="968"/>
      <c r="I110" s="968"/>
      <c r="J110" s="968"/>
      <c r="K110" s="968"/>
    </row>
    <row r="111" spans="1:11" ht="14.1" customHeight="1">
      <c r="A111" s="968"/>
      <c r="B111" s="968"/>
      <c r="C111" s="984" t="s">
        <v>50</v>
      </c>
      <c r="D111" s="985">
        <v>0</v>
      </c>
      <c r="E111" s="985">
        <v>0</v>
      </c>
      <c r="F111" s="985">
        <v>0</v>
      </c>
      <c r="G111" s="985">
        <v>0</v>
      </c>
      <c r="H111" s="968"/>
      <c r="I111" s="968"/>
      <c r="J111" s="968"/>
      <c r="K111" s="968"/>
    </row>
    <row r="112" spans="1:11" ht="14.1" customHeight="1">
      <c r="A112" s="968"/>
      <c r="B112" s="968"/>
      <c r="C112" s="984" t="s">
        <v>56</v>
      </c>
      <c r="D112" s="985">
        <v>0</v>
      </c>
      <c r="E112" s="985">
        <v>0</v>
      </c>
      <c r="F112" s="985">
        <v>0</v>
      </c>
      <c r="G112" s="985">
        <v>0</v>
      </c>
      <c r="H112" s="968"/>
      <c r="I112" s="968"/>
      <c r="J112" s="968"/>
      <c r="K112" s="968"/>
    </row>
    <row r="113" spans="1:11" ht="14.1" customHeight="1">
      <c r="A113" s="968"/>
      <c r="B113" s="968"/>
      <c r="C113" s="984" t="s">
        <v>49</v>
      </c>
      <c r="D113" s="985">
        <v>0</v>
      </c>
      <c r="E113" s="985">
        <v>0</v>
      </c>
      <c r="F113" s="985">
        <v>0</v>
      </c>
      <c r="G113" s="985">
        <v>0</v>
      </c>
      <c r="H113" s="968"/>
      <c r="I113" s="968"/>
      <c r="J113" s="968"/>
      <c r="K113" s="968"/>
    </row>
    <row r="114" spans="1:11" ht="14.1" customHeight="1">
      <c r="A114" s="968"/>
      <c r="B114" s="968"/>
      <c r="C114" s="984" t="s">
        <v>50</v>
      </c>
      <c r="D114" s="985">
        <v>0</v>
      </c>
      <c r="E114" s="985">
        <v>0</v>
      </c>
      <c r="F114" s="985">
        <v>0</v>
      </c>
      <c r="G114" s="985">
        <v>0</v>
      </c>
      <c r="H114" s="968"/>
      <c r="I114" s="968"/>
      <c r="J114" s="968"/>
      <c r="K114" s="968"/>
    </row>
    <row r="115" spans="1:11" ht="14.1" customHeight="1">
      <c r="A115" s="968"/>
      <c r="B115" s="968"/>
      <c r="C115" s="984" t="s">
        <v>57</v>
      </c>
      <c r="D115" s="985">
        <v>0</v>
      </c>
      <c r="E115" s="985">
        <v>0</v>
      </c>
      <c r="F115" s="985">
        <v>0</v>
      </c>
      <c r="G115" s="985">
        <v>0</v>
      </c>
      <c r="H115" s="968"/>
      <c r="I115" s="968"/>
      <c r="J115" s="968"/>
      <c r="K115" s="968"/>
    </row>
    <row r="116" spans="1:11" ht="14.1" customHeight="1">
      <c r="A116" s="968"/>
      <c r="B116" s="968"/>
      <c r="C116" s="984" t="s">
        <v>49</v>
      </c>
      <c r="D116" s="985">
        <v>0</v>
      </c>
      <c r="E116" s="985">
        <v>0</v>
      </c>
      <c r="F116" s="985">
        <v>0</v>
      </c>
      <c r="G116" s="985">
        <v>0</v>
      </c>
      <c r="H116" s="968"/>
      <c r="I116" s="968"/>
      <c r="J116" s="968"/>
      <c r="K116" s="968"/>
    </row>
    <row r="117" spans="1:11" ht="14.1" customHeight="1">
      <c r="A117" s="968"/>
      <c r="B117" s="968"/>
      <c r="C117" s="984" t="s">
        <v>58</v>
      </c>
      <c r="D117" s="985">
        <v>0</v>
      </c>
      <c r="E117" s="985">
        <v>0</v>
      </c>
      <c r="F117" s="985">
        <v>0</v>
      </c>
      <c r="G117" s="985">
        <v>0</v>
      </c>
      <c r="H117" s="968"/>
      <c r="I117" s="968"/>
      <c r="J117" s="968"/>
      <c r="K117" s="968"/>
    </row>
    <row r="118" spans="1:11" ht="14.1" customHeight="1">
      <c r="A118" s="968"/>
      <c r="B118" s="968"/>
      <c r="C118" s="984" t="s">
        <v>59</v>
      </c>
      <c r="D118" s="985">
        <v>0</v>
      </c>
      <c r="E118" s="985">
        <v>0</v>
      </c>
      <c r="F118" s="985">
        <v>0</v>
      </c>
      <c r="G118" s="985">
        <v>0</v>
      </c>
      <c r="H118" s="968"/>
      <c r="I118" s="968"/>
      <c r="J118" s="968"/>
      <c r="K118" s="968"/>
    </row>
    <row r="119" spans="1:11" ht="14.1" customHeight="1">
      <c r="A119" s="968"/>
      <c r="B119" s="968"/>
      <c r="C119" s="984" t="s">
        <v>60</v>
      </c>
      <c r="D119" s="985">
        <v>0</v>
      </c>
      <c r="E119" s="985">
        <v>0</v>
      </c>
      <c r="F119" s="985">
        <v>0</v>
      </c>
      <c r="G119" s="985">
        <v>0</v>
      </c>
      <c r="H119" s="968"/>
      <c r="I119" s="968"/>
      <c r="J119" s="968"/>
      <c r="K119" s="968"/>
    </row>
    <row r="120" spans="1:11" ht="14.1" customHeight="1">
      <c r="A120" s="968"/>
      <c r="B120" s="968"/>
      <c r="C120" s="984" t="s">
        <v>61</v>
      </c>
      <c r="D120" s="985">
        <v>0</v>
      </c>
      <c r="E120" s="985">
        <v>0</v>
      </c>
      <c r="F120" s="985">
        <v>0</v>
      </c>
      <c r="G120" s="985">
        <v>0</v>
      </c>
      <c r="H120" s="968"/>
      <c r="I120" s="968"/>
      <c r="J120" s="968"/>
      <c r="K120" s="968"/>
    </row>
    <row r="121" spans="1:11" ht="14.1" customHeight="1">
      <c r="A121" s="968"/>
      <c r="B121" s="968"/>
      <c r="C121" s="984" t="s">
        <v>62</v>
      </c>
      <c r="D121" s="985">
        <v>0</v>
      </c>
      <c r="E121" s="985">
        <v>3000000</v>
      </c>
      <c r="F121" s="985">
        <v>3000000</v>
      </c>
      <c r="G121" s="985">
        <v>103000000</v>
      </c>
      <c r="H121" s="968"/>
      <c r="I121" s="968"/>
      <c r="J121" s="968"/>
      <c r="K121" s="968"/>
    </row>
    <row r="122" spans="1:11" ht="14.1" customHeight="1">
      <c r="A122" s="968"/>
      <c r="B122" s="968"/>
      <c r="C122" s="984" t="s">
        <v>49</v>
      </c>
      <c r="D122" s="985">
        <v>0</v>
      </c>
      <c r="E122" s="985">
        <v>3000000</v>
      </c>
      <c r="F122" s="985">
        <v>3000000</v>
      </c>
      <c r="G122" s="985">
        <v>103000000</v>
      </c>
      <c r="H122" s="968"/>
      <c r="I122" s="968"/>
      <c r="J122" s="968"/>
      <c r="K122" s="968"/>
    </row>
    <row r="123" spans="1:11" ht="14.1" customHeight="1">
      <c r="A123" s="968"/>
      <c r="B123" s="968"/>
      <c r="C123" s="984" t="s">
        <v>58</v>
      </c>
      <c r="D123" s="985">
        <v>0</v>
      </c>
      <c r="E123" s="985">
        <v>0</v>
      </c>
      <c r="F123" s="985">
        <v>0</v>
      </c>
      <c r="G123" s="985">
        <v>0</v>
      </c>
      <c r="H123" s="968"/>
      <c r="I123" s="968"/>
      <c r="J123" s="968"/>
      <c r="K123" s="968"/>
    </row>
    <row r="124" spans="1:11" ht="14.1" customHeight="1">
      <c r="A124" s="968"/>
      <c r="B124" s="968"/>
      <c r="C124" s="984" t="s">
        <v>59</v>
      </c>
      <c r="D124" s="985">
        <v>0</v>
      </c>
      <c r="E124" s="985">
        <v>0</v>
      </c>
      <c r="F124" s="985">
        <v>0</v>
      </c>
      <c r="G124" s="985">
        <v>0</v>
      </c>
      <c r="H124" s="968"/>
      <c r="I124" s="968"/>
      <c r="J124" s="968"/>
      <c r="K124" s="968"/>
    </row>
    <row r="125" spans="1:11" ht="14.1" customHeight="1">
      <c r="A125" s="968"/>
      <c r="B125" s="968"/>
      <c r="C125" s="984" t="s">
        <v>60</v>
      </c>
      <c r="D125" s="985">
        <v>0</v>
      </c>
      <c r="E125" s="985">
        <v>0</v>
      </c>
      <c r="F125" s="985">
        <v>0</v>
      </c>
      <c r="G125" s="985">
        <v>0</v>
      </c>
      <c r="H125" s="968"/>
      <c r="I125" s="968"/>
      <c r="J125" s="968"/>
      <c r="K125" s="968"/>
    </row>
    <row r="126" spans="1:11" ht="14.1" customHeight="1">
      <c r="A126" s="968"/>
      <c r="B126" s="968"/>
      <c r="C126" s="984" t="s">
        <v>61</v>
      </c>
      <c r="D126" s="985">
        <v>0</v>
      </c>
      <c r="E126" s="985">
        <v>0</v>
      </c>
      <c r="F126" s="985">
        <v>0</v>
      </c>
      <c r="G126" s="985">
        <v>0</v>
      </c>
      <c r="H126" s="968"/>
      <c r="I126" s="968"/>
      <c r="J126" s="968"/>
      <c r="K126" s="968"/>
    </row>
    <row r="127" spans="1:11" ht="14.1" customHeight="1">
      <c r="A127" s="968"/>
      <c r="B127" s="968"/>
      <c r="C127" s="984" t="s">
        <v>63</v>
      </c>
      <c r="D127" s="985">
        <v>0</v>
      </c>
      <c r="E127" s="985">
        <v>0</v>
      </c>
      <c r="F127" s="985">
        <v>0</v>
      </c>
      <c r="G127" s="985">
        <v>0</v>
      </c>
      <c r="H127" s="968"/>
      <c r="I127" s="968"/>
      <c r="J127" s="968"/>
      <c r="K127" s="968"/>
    </row>
    <row r="128" spans="1:11" ht="14.1" customHeight="1">
      <c r="A128" s="968"/>
      <c r="B128" s="968"/>
      <c r="C128" s="984" t="s">
        <v>49</v>
      </c>
      <c r="D128" s="985">
        <v>0</v>
      </c>
      <c r="E128" s="985">
        <v>0</v>
      </c>
      <c r="F128" s="985">
        <v>0</v>
      </c>
      <c r="G128" s="985">
        <v>0</v>
      </c>
      <c r="H128" s="968"/>
      <c r="I128" s="968"/>
      <c r="J128" s="968"/>
      <c r="K128" s="968"/>
    </row>
    <row r="129" spans="1:11" ht="14.1" customHeight="1">
      <c r="A129" s="968"/>
      <c r="B129" s="968"/>
      <c r="C129" s="984" t="s">
        <v>58</v>
      </c>
      <c r="D129" s="985">
        <v>0</v>
      </c>
      <c r="E129" s="985">
        <v>0</v>
      </c>
      <c r="F129" s="985">
        <v>0</v>
      </c>
      <c r="G129" s="985">
        <v>0</v>
      </c>
      <c r="H129" s="968"/>
      <c r="I129" s="968"/>
      <c r="J129" s="968"/>
      <c r="K129" s="968"/>
    </row>
    <row r="130" spans="1:11" ht="14.1" customHeight="1">
      <c r="A130" s="968"/>
      <c r="B130" s="968"/>
      <c r="C130" s="984" t="s">
        <v>59</v>
      </c>
      <c r="D130" s="985">
        <v>0</v>
      </c>
      <c r="E130" s="985">
        <v>0</v>
      </c>
      <c r="F130" s="985">
        <v>0</v>
      </c>
      <c r="G130" s="985">
        <v>0</v>
      </c>
      <c r="H130" s="968"/>
      <c r="I130" s="968"/>
      <c r="J130" s="968"/>
      <c r="K130" s="968"/>
    </row>
    <row r="131" spans="1:11" ht="14.1" customHeight="1">
      <c r="A131" s="968"/>
      <c r="B131" s="968"/>
      <c r="C131" s="984" t="s">
        <v>60</v>
      </c>
      <c r="D131" s="985">
        <v>0</v>
      </c>
      <c r="E131" s="985">
        <v>0</v>
      </c>
      <c r="F131" s="985">
        <v>0</v>
      </c>
      <c r="G131" s="985">
        <v>0</v>
      </c>
      <c r="H131" s="968"/>
      <c r="I131" s="968"/>
      <c r="J131" s="968"/>
      <c r="K131" s="968"/>
    </row>
    <row r="132" spans="1:11" ht="14.1" customHeight="1">
      <c r="A132" s="968"/>
      <c r="B132" s="968"/>
      <c r="C132" s="984" t="s">
        <v>61</v>
      </c>
      <c r="D132" s="985">
        <v>0</v>
      </c>
      <c r="E132" s="985">
        <v>0</v>
      </c>
      <c r="F132" s="985">
        <v>0</v>
      </c>
      <c r="G132" s="985">
        <v>0</v>
      </c>
      <c r="H132" s="968"/>
      <c r="I132" s="968"/>
      <c r="J132" s="968"/>
      <c r="K132" s="968"/>
    </row>
    <row r="133" spans="1:11" ht="14.1" customHeight="1">
      <c r="A133" s="968"/>
      <c r="B133" s="968"/>
      <c r="C133" s="984" t="s">
        <v>64</v>
      </c>
      <c r="D133" s="985">
        <v>0</v>
      </c>
      <c r="E133" s="985">
        <v>0</v>
      </c>
      <c r="F133" s="985">
        <v>0</v>
      </c>
      <c r="G133" s="985">
        <v>0</v>
      </c>
      <c r="H133" s="968"/>
      <c r="I133" s="968"/>
      <c r="J133" s="968"/>
      <c r="K133" s="968"/>
    </row>
    <row r="134" spans="1:11" ht="14.1" customHeight="1">
      <c r="A134" s="968"/>
      <c r="B134" s="968"/>
      <c r="C134" s="984" t="s">
        <v>65</v>
      </c>
      <c r="D134" s="985">
        <v>0</v>
      </c>
      <c r="E134" s="985">
        <v>0</v>
      </c>
      <c r="F134" s="985">
        <v>0</v>
      </c>
      <c r="G134" s="985">
        <v>0</v>
      </c>
      <c r="H134" s="968"/>
      <c r="I134" s="968"/>
      <c r="J134" s="968"/>
      <c r="K134" s="968"/>
    </row>
    <row r="135" spans="1:11" ht="14.1" customHeight="1">
      <c r="A135" s="968"/>
      <c r="B135" s="968"/>
      <c r="C135" s="986" t="s">
        <v>25</v>
      </c>
      <c r="D135" s="985">
        <v>0</v>
      </c>
      <c r="E135" s="985">
        <v>3000000</v>
      </c>
      <c r="F135" s="985">
        <v>3000000</v>
      </c>
      <c r="G135" s="985">
        <v>103000000</v>
      </c>
      <c r="H135" s="968"/>
      <c r="I135" s="968"/>
      <c r="J135" s="968"/>
      <c r="K135" s="968"/>
    </row>
    <row r="136" spans="1:11" ht="14.1" customHeight="1">
      <c r="A136" s="968"/>
      <c r="B136" s="968"/>
      <c r="C136" s="978" t="s">
        <v>19</v>
      </c>
      <c r="D136" s="1475" t="s">
        <v>1450</v>
      </c>
      <c r="E136" s="1476"/>
      <c r="F136" s="1476"/>
      <c r="G136" s="1476"/>
      <c r="H136" s="968"/>
      <c r="I136" s="968"/>
      <c r="J136" s="968"/>
      <c r="K136" s="968"/>
    </row>
    <row r="137" spans="1:11" ht="14.1" customHeight="1">
      <c r="A137" s="968"/>
      <c r="B137" s="968"/>
      <c r="C137" s="979" t="s">
        <v>20</v>
      </c>
      <c r="D137" s="1477" t="s">
        <v>1451</v>
      </c>
      <c r="E137" s="1478"/>
      <c r="F137" s="1478"/>
      <c r="G137" s="1478"/>
      <c r="H137" s="968"/>
      <c r="I137" s="968"/>
      <c r="J137" s="968"/>
      <c r="K137" s="968"/>
    </row>
    <row r="138" spans="1:11" ht="14.1" customHeight="1">
      <c r="A138" s="968"/>
      <c r="B138" s="968"/>
      <c r="C138" s="979" t="s">
        <v>21</v>
      </c>
      <c r="D138" s="1477" t="s">
        <v>1440</v>
      </c>
      <c r="E138" s="1478"/>
      <c r="F138" s="1478"/>
      <c r="G138" s="1478"/>
      <c r="H138" s="968"/>
      <c r="I138" s="968"/>
      <c r="J138" s="968"/>
      <c r="K138" s="968"/>
    </row>
    <row r="139" spans="1:11" ht="15" customHeight="1">
      <c r="A139" s="968"/>
      <c r="B139" s="968"/>
      <c r="C139" s="980"/>
      <c r="D139" s="981">
        <v>2024</v>
      </c>
      <c r="E139" s="981">
        <v>2025</v>
      </c>
      <c r="F139" s="981">
        <v>2026</v>
      </c>
      <c r="G139" s="981">
        <v>2027</v>
      </c>
      <c r="H139" s="968"/>
      <c r="I139" s="968"/>
      <c r="J139" s="968"/>
      <c r="K139" s="968"/>
    </row>
    <row r="140" spans="1:11" ht="15" customHeight="1">
      <c r="A140" s="968"/>
      <c r="B140" s="968"/>
      <c r="C140" s="982"/>
      <c r="D140" s="983" t="s">
        <v>22</v>
      </c>
      <c r="E140" s="983" t="s">
        <v>23</v>
      </c>
      <c r="F140" s="983" t="s">
        <v>23</v>
      </c>
      <c r="G140" s="983" t="s">
        <v>23</v>
      </c>
      <c r="H140" s="968"/>
      <c r="I140" s="968"/>
      <c r="J140" s="968"/>
      <c r="K140" s="968"/>
    </row>
    <row r="141" spans="1:11" ht="14.1" customHeight="1">
      <c r="A141" s="968"/>
      <c r="B141" s="968"/>
      <c r="C141" s="972" t="s">
        <v>33</v>
      </c>
      <c r="D141" s="976" t="s">
        <v>1300</v>
      </c>
      <c r="E141" s="976" t="s">
        <v>1300</v>
      </c>
      <c r="F141" s="976" t="s">
        <v>1300</v>
      </c>
      <c r="G141" s="976" t="s">
        <v>1300</v>
      </c>
      <c r="H141" s="968"/>
      <c r="I141" s="968"/>
      <c r="J141" s="968"/>
      <c r="K141" s="968"/>
    </row>
    <row r="142" spans="1:11" ht="14.1" customHeight="1">
      <c r="A142" s="968"/>
      <c r="B142" s="968"/>
      <c r="C142" s="972" t="s">
        <v>35</v>
      </c>
      <c r="D142" s="976" t="s">
        <v>396</v>
      </c>
      <c r="E142" s="976" t="s">
        <v>396</v>
      </c>
      <c r="F142" s="976" t="s">
        <v>396</v>
      </c>
      <c r="G142" s="976" t="s">
        <v>396</v>
      </c>
      <c r="H142" s="968"/>
      <c r="I142" s="968"/>
      <c r="J142" s="968"/>
      <c r="K142" s="968"/>
    </row>
    <row r="143" spans="1:11" ht="14.1" customHeight="1">
      <c r="A143" s="968"/>
      <c r="B143" s="968"/>
      <c r="C143" s="972" t="s">
        <v>40</v>
      </c>
      <c r="D143" s="976" t="s">
        <v>243</v>
      </c>
      <c r="E143" s="976" t="s">
        <v>243</v>
      </c>
      <c r="F143" s="976" t="s">
        <v>243</v>
      </c>
      <c r="G143" s="976" t="s">
        <v>243</v>
      </c>
      <c r="H143" s="968"/>
      <c r="I143" s="968"/>
      <c r="J143" s="968"/>
      <c r="K143" s="968"/>
    </row>
    <row r="144" spans="1:11" ht="14.1" customHeight="1">
      <c r="A144" s="968"/>
      <c r="B144" s="968"/>
      <c r="C144" s="972" t="s">
        <v>41</v>
      </c>
      <c r="D144" s="976" t="s">
        <v>18</v>
      </c>
      <c r="E144" s="976" t="s">
        <v>42</v>
      </c>
      <c r="F144" s="976" t="s">
        <v>42</v>
      </c>
      <c r="G144" s="976" t="s">
        <v>42</v>
      </c>
      <c r="H144" s="968"/>
      <c r="I144" s="968"/>
      <c r="J144" s="968"/>
      <c r="K144" s="968"/>
    </row>
    <row r="145" spans="1:11" ht="14.1" customHeight="1">
      <c r="A145" s="968"/>
      <c r="B145" s="968"/>
      <c r="C145" s="972" t="s">
        <v>43</v>
      </c>
      <c r="D145" s="976" t="s">
        <v>18</v>
      </c>
      <c r="E145" s="976" t="s">
        <v>42</v>
      </c>
      <c r="F145" s="976" t="s">
        <v>42</v>
      </c>
      <c r="G145" s="976" t="s">
        <v>42</v>
      </c>
      <c r="H145" s="968"/>
      <c r="I145" s="968"/>
      <c r="J145" s="968"/>
      <c r="K145" s="968"/>
    </row>
    <row r="146" spans="1:11" ht="14.1" customHeight="1">
      <c r="A146" s="968"/>
      <c r="B146" s="968"/>
      <c r="C146" s="972" t="s">
        <v>47</v>
      </c>
      <c r="D146" s="976" t="s">
        <v>18</v>
      </c>
      <c r="E146" s="976" t="s">
        <v>42</v>
      </c>
      <c r="F146" s="976" t="s">
        <v>42</v>
      </c>
      <c r="G146" s="976" t="s">
        <v>42</v>
      </c>
      <c r="H146" s="968"/>
      <c r="I146" s="968"/>
      <c r="J146" s="968"/>
      <c r="K146" s="968"/>
    </row>
    <row r="147" spans="1:11" ht="14.1" customHeight="1">
      <c r="A147" s="968"/>
      <c r="B147" s="968"/>
      <c r="C147" s="1479" t="s">
        <v>24</v>
      </c>
      <c r="D147" s="1480"/>
      <c r="E147" s="1480"/>
      <c r="F147" s="1480"/>
      <c r="G147" s="1480"/>
      <c r="H147" s="968"/>
      <c r="I147" s="968"/>
      <c r="J147" s="968"/>
      <c r="K147" s="968"/>
    </row>
    <row r="148" spans="1:11" ht="14.1" customHeight="1">
      <c r="A148" s="968"/>
      <c r="B148" s="968"/>
      <c r="C148" s="980"/>
      <c r="D148" s="981">
        <v>2024</v>
      </c>
      <c r="E148" s="981">
        <v>2025</v>
      </c>
      <c r="F148" s="981">
        <v>2026</v>
      </c>
      <c r="G148" s="981">
        <v>2027</v>
      </c>
      <c r="H148" s="968"/>
      <c r="I148" s="968"/>
      <c r="J148" s="968"/>
      <c r="K148" s="968"/>
    </row>
    <row r="149" spans="1:11" ht="14.1" customHeight="1">
      <c r="A149" s="968"/>
      <c r="B149" s="968"/>
      <c r="C149" s="982"/>
      <c r="D149" s="983" t="s">
        <v>22</v>
      </c>
      <c r="E149" s="983" t="s">
        <v>23</v>
      </c>
      <c r="F149" s="983" t="s">
        <v>23</v>
      </c>
      <c r="G149" s="983" t="s">
        <v>23</v>
      </c>
      <c r="H149" s="968"/>
      <c r="I149" s="968"/>
      <c r="J149" s="968"/>
      <c r="K149" s="968"/>
    </row>
    <row r="150" spans="1:11" ht="14.1" customHeight="1">
      <c r="A150" s="968"/>
      <c r="B150" s="968"/>
      <c r="C150" s="984" t="s">
        <v>48</v>
      </c>
      <c r="D150" s="985">
        <v>0</v>
      </c>
      <c r="E150" s="985">
        <v>0</v>
      </c>
      <c r="F150" s="985">
        <v>0</v>
      </c>
      <c r="G150" s="985">
        <v>0</v>
      </c>
      <c r="H150" s="968"/>
      <c r="I150" s="968"/>
      <c r="J150" s="968"/>
      <c r="K150" s="968"/>
    </row>
    <row r="151" spans="1:11" ht="14.1" customHeight="1">
      <c r="A151" s="968"/>
      <c r="B151" s="968"/>
      <c r="C151" s="984" t="s">
        <v>49</v>
      </c>
      <c r="D151" s="985">
        <v>0</v>
      </c>
      <c r="E151" s="985">
        <v>0</v>
      </c>
      <c r="F151" s="985">
        <v>0</v>
      </c>
      <c r="G151" s="985">
        <v>0</v>
      </c>
      <c r="H151" s="968"/>
      <c r="I151" s="968"/>
      <c r="J151" s="968"/>
      <c r="K151" s="968"/>
    </row>
    <row r="152" spans="1:11" ht="14.1" customHeight="1">
      <c r="A152" s="968"/>
      <c r="B152" s="968"/>
      <c r="C152" s="984" t="s">
        <v>50</v>
      </c>
      <c r="D152" s="985">
        <v>0</v>
      </c>
      <c r="E152" s="985">
        <v>0</v>
      </c>
      <c r="F152" s="985">
        <v>0</v>
      </c>
      <c r="G152" s="985">
        <v>0</v>
      </c>
      <c r="H152" s="968"/>
      <c r="I152" s="968"/>
      <c r="J152" s="968"/>
      <c r="K152" s="968"/>
    </row>
    <row r="153" spans="1:11" ht="14.1" customHeight="1">
      <c r="A153" s="968"/>
      <c r="B153" s="968"/>
      <c r="C153" s="984" t="s">
        <v>51</v>
      </c>
      <c r="D153" s="985">
        <v>0</v>
      </c>
      <c r="E153" s="985">
        <v>0</v>
      </c>
      <c r="F153" s="985">
        <v>0</v>
      </c>
      <c r="G153" s="985">
        <v>0</v>
      </c>
      <c r="H153" s="968"/>
      <c r="I153" s="968"/>
      <c r="J153" s="968"/>
      <c r="K153" s="968"/>
    </row>
    <row r="154" spans="1:11" ht="14.1" customHeight="1">
      <c r="A154" s="968"/>
      <c r="B154" s="968"/>
      <c r="C154" s="984" t="s">
        <v>49</v>
      </c>
      <c r="D154" s="985">
        <v>0</v>
      </c>
      <c r="E154" s="985">
        <v>0</v>
      </c>
      <c r="F154" s="985">
        <v>0</v>
      </c>
      <c r="G154" s="985">
        <v>0</v>
      </c>
      <c r="H154" s="968"/>
      <c r="I154" s="968"/>
      <c r="J154" s="968"/>
      <c r="K154" s="968"/>
    </row>
    <row r="155" spans="1:11" ht="14.1" customHeight="1">
      <c r="A155" s="968"/>
      <c r="B155" s="968"/>
      <c r="C155" s="984" t="s">
        <v>50</v>
      </c>
      <c r="D155" s="985">
        <v>0</v>
      </c>
      <c r="E155" s="985">
        <v>0</v>
      </c>
      <c r="F155" s="985">
        <v>0</v>
      </c>
      <c r="G155" s="985">
        <v>0</v>
      </c>
      <c r="H155" s="968"/>
      <c r="I155" s="968"/>
      <c r="J155" s="968"/>
      <c r="K155" s="968"/>
    </row>
    <row r="156" spans="1:11" ht="14.1" customHeight="1">
      <c r="A156" s="968"/>
      <c r="B156" s="968"/>
      <c r="C156" s="984" t="s">
        <v>52</v>
      </c>
      <c r="D156" s="985">
        <v>0</v>
      </c>
      <c r="E156" s="985">
        <v>0</v>
      </c>
      <c r="F156" s="985">
        <v>0</v>
      </c>
      <c r="G156" s="985">
        <v>0</v>
      </c>
      <c r="H156" s="968"/>
      <c r="I156" s="968"/>
      <c r="J156" s="968"/>
      <c r="K156" s="968"/>
    </row>
    <row r="157" spans="1:11" ht="14.1" customHeight="1">
      <c r="A157" s="968"/>
      <c r="B157" s="968"/>
      <c r="C157" s="984" t="s">
        <v>49</v>
      </c>
      <c r="D157" s="985">
        <v>0</v>
      </c>
      <c r="E157" s="985">
        <v>0</v>
      </c>
      <c r="F157" s="985">
        <v>0</v>
      </c>
      <c r="G157" s="985">
        <v>0</v>
      </c>
      <c r="H157" s="968"/>
      <c r="I157" s="968"/>
      <c r="J157" s="968"/>
      <c r="K157" s="968"/>
    </row>
    <row r="158" spans="1:11" ht="14.1" customHeight="1">
      <c r="A158" s="968"/>
      <c r="B158" s="968"/>
      <c r="C158" s="984" t="s">
        <v>50</v>
      </c>
      <c r="D158" s="985">
        <v>0</v>
      </c>
      <c r="E158" s="985">
        <v>0</v>
      </c>
      <c r="F158" s="985">
        <v>0</v>
      </c>
      <c r="G158" s="985">
        <v>0</v>
      </c>
      <c r="H158" s="968"/>
      <c r="I158" s="968"/>
      <c r="J158" s="968"/>
      <c r="K158" s="968"/>
    </row>
    <row r="159" spans="1:11" ht="14.1" customHeight="1">
      <c r="A159" s="968"/>
      <c r="B159" s="968"/>
      <c r="C159" s="984" t="s">
        <v>53</v>
      </c>
      <c r="D159" s="985">
        <v>0</v>
      </c>
      <c r="E159" s="985">
        <v>0</v>
      </c>
      <c r="F159" s="985">
        <v>0</v>
      </c>
      <c r="G159" s="985">
        <v>0</v>
      </c>
      <c r="H159" s="968"/>
      <c r="I159" s="968"/>
      <c r="J159" s="968"/>
      <c r="K159" s="968"/>
    </row>
    <row r="160" spans="1:11" ht="14.1" customHeight="1">
      <c r="A160" s="968"/>
      <c r="B160" s="968"/>
      <c r="C160" s="984" t="s">
        <v>49</v>
      </c>
      <c r="D160" s="985">
        <v>0</v>
      </c>
      <c r="E160" s="985">
        <v>0</v>
      </c>
      <c r="F160" s="985">
        <v>0</v>
      </c>
      <c r="G160" s="985">
        <v>0</v>
      </c>
      <c r="H160" s="968"/>
      <c r="I160" s="968"/>
      <c r="J160" s="968"/>
      <c r="K160" s="968"/>
    </row>
    <row r="161" spans="1:11" ht="14.1" customHeight="1">
      <c r="A161" s="968"/>
      <c r="B161" s="968"/>
      <c r="C161" s="984" t="s">
        <v>50</v>
      </c>
      <c r="D161" s="985">
        <v>0</v>
      </c>
      <c r="E161" s="985">
        <v>0</v>
      </c>
      <c r="F161" s="985">
        <v>0</v>
      </c>
      <c r="G161" s="985">
        <v>0</v>
      </c>
      <c r="H161" s="968"/>
      <c r="I161" s="968"/>
      <c r="J161" s="968"/>
      <c r="K161" s="968"/>
    </row>
    <row r="162" spans="1:11" ht="14.1" customHeight="1">
      <c r="A162" s="968"/>
      <c r="B162" s="968"/>
      <c r="C162" s="984" t="s">
        <v>54</v>
      </c>
      <c r="D162" s="985">
        <v>0</v>
      </c>
      <c r="E162" s="985">
        <v>0</v>
      </c>
      <c r="F162" s="985">
        <v>0</v>
      </c>
      <c r="G162" s="985">
        <v>0</v>
      </c>
      <c r="H162" s="968"/>
      <c r="I162" s="968"/>
      <c r="J162" s="968"/>
      <c r="K162" s="968"/>
    </row>
    <row r="163" spans="1:11" ht="14.1" customHeight="1">
      <c r="A163" s="968"/>
      <c r="B163" s="968"/>
      <c r="C163" s="984" t="s">
        <v>49</v>
      </c>
      <c r="D163" s="985">
        <v>0</v>
      </c>
      <c r="E163" s="985">
        <v>0</v>
      </c>
      <c r="F163" s="985">
        <v>0</v>
      </c>
      <c r="G163" s="985">
        <v>0</v>
      </c>
      <c r="H163" s="968"/>
      <c r="I163" s="968"/>
      <c r="J163" s="968"/>
      <c r="K163" s="968"/>
    </row>
    <row r="164" spans="1:11" ht="14.1" customHeight="1">
      <c r="A164" s="968"/>
      <c r="B164" s="968"/>
      <c r="C164" s="984" t="s">
        <v>50</v>
      </c>
      <c r="D164" s="985">
        <v>0</v>
      </c>
      <c r="E164" s="985">
        <v>0</v>
      </c>
      <c r="F164" s="985">
        <v>0</v>
      </c>
      <c r="G164" s="985">
        <v>0</v>
      </c>
      <c r="H164" s="968"/>
      <c r="I164" s="968"/>
      <c r="J164" s="968"/>
      <c r="K164" s="968"/>
    </row>
    <row r="165" spans="1:11" ht="14.1" customHeight="1">
      <c r="A165" s="968"/>
      <c r="B165" s="968"/>
      <c r="C165" s="984" t="s">
        <v>55</v>
      </c>
      <c r="D165" s="985">
        <v>0</v>
      </c>
      <c r="E165" s="985">
        <v>0</v>
      </c>
      <c r="F165" s="985">
        <v>0</v>
      </c>
      <c r="G165" s="985">
        <v>0</v>
      </c>
      <c r="H165" s="968"/>
      <c r="I165" s="968"/>
      <c r="J165" s="968"/>
      <c r="K165" s="968"/>
    </row>
    <row r="166" spans="1:11" ht="14.1" customHeight="1">
      <c r="A166" s="968"/>
      <c r="B166" s="968"/>
      <c r="C166" s="984" t="s">
        <v>49</v>
      </c>
      <c r="D166" s="985">
        <v>0</v>
      </c>
      <c r="E166" s="985">
        <v>0</v>
      </c>
      <c r="F166" s="985">
        <v>0</v>
      </c>
      <c r="G166" s="985">
        <v>0</v>
      </c>
      <c r="H166" s="968"/>
      <c r="I166" s="968"/>
      <c r="J166" s="968"/>
      <c r="K166" s="968"/>
    </row>
    <row r="167" spans="1:11" ht="14.1" customHeight="1">
      <c r="A167" s="968"/>
      <c r="B167" s="968"/>
      <c r="C167" s="984" t="s">
        <v>50</v>
      </c>
      <c r="D167" s="985">
        <v>0</v>
      </c>
      <c r="E167" s="985">
        <v>0</v>
      </c>
      <c r="F167" s="985">
        <v>0</v>
      </c>
      <c r="G167" s="985">
        <v>0</v>
      </c>
      <c r="H167" s="968"/>
      <c r="I167" s="968"/>
      <c r="J167" s="968"/>
      <c r="K167" s="968"/>
    </row>
    <row r="168" spans="1:11" ht="14.1" customHeight="1">
      <c r="A168" s="968"/>
      <c r="B168" s="968"/>
      <c r="C168" s="984" t="s">
        <v>56</v>
      </c>
      <c r="D168" s="985">
        <v>0</v>
      </c>
      <c r="E168" s="985">
        <v>0</v>
      </c>
      <c r="F168" s="985">
        <v>0</v>
      </c>
      <c r="G168" s="985">
        <v>0</v>
      </c>
      <c r="H168" s="968"/>
      <c r="I168" s="968"/>
      <c r="J168" s="968"/>
      <c r="K168" s="968"/>
    </row>
    <row r="169" spans="1:11" ht="14.1" customHeight="1">
      <c r="A169" s="968"/>
      <c r="B169" s="968"/>
      <c r="C169" s="984" t="s">
        <v>49</v>
      </c>
      <c r="D169" s="985">
        <v>0</v>
      </c>
      <c r="E169" s="985">
        <v>0</v>
      </c>
      <c r="F169" s="985">
        <v>0</v>
      </c>
      <c r="G169" s="985">
        <v>0</v>
      </c>
      <c r="H169" s="968"/>
      <c r="I169" s="968"/>
      <c r="J169" s="968"/>
      <c r="K169" s="968"/>
    </row>
    <row r="170" spans="1:11" ht="14.1" customHeight="1">
      <c r="A170" s="968"/>
      <c r="B170" s="968"/>
      <c r="C170" s="984" t="s">
        <v>50</v>
      </c>
      <c r="D170" s="985">
        <v>0</v>
      </c>
      <c r="E170" s="985">
        <v>0</v>
      </c>
      <c r="F170" s="985">
        <v>0</v>
      </c>
      <c r="G170" s="985">
        <v>0</v>
      </c>
      <c r="H170" s="968"/>
      <c r="I170" s="968"/>
      <c r="J170" s="968"/>
      <c r="K170" s="968"/>
    </row>
    <row r="171" spans="1:11" ht="14.1" customHeight="1">
      <c r="A171" s="968"/>
      <c r="B171" s="968"/>
      <c r="C171" s="984" t="s">
        <v>57</v>
      </c>
      <c r="D171" s="985">
        <v>0</v>
      </c>
      <c r="E171" s="985">
        <v>0</v>
      </c>
      <c r="F171" s="985">
        <v>0</v>
      </c>
      <c r="G171" s="985">
        <v>0</v>
      </c>
      <c r="H171" s="968"/>
      <c r="I171" s="968"/>
      <c r="J171" s="968"/>
      <c r="K171" s="968"/>
    </row>
    <row r="172" spans="1:11" ht="14.1" customHeight="1">
      <c r="A172" s="968"/>
      <c r="B172" s="968"/>
      <c r="C172" s="984" t="s">
        <v>49</v>
      </c>
      <c r="D172" s="985">
        <v>0</v>
      </c>
      <c r="E172" s="985">
        <v>0</v>
      </c>
      <c r="F172" s="985">
        <v>0</v>
      </c>
      <c r="G172" s="985">
        <v>0</v>
      </c>
      <c r="H172" s="968"/>
      <c r="I172" s="968"/>
      <c r="J172" s="968"/>
      <c r="K172" s="968"/>
    </row>
    <row r="173" spans="1:11" ht="14.1" customHeight="1">
      <c r="A173" s="968"/>
      <c r="B173" s="968"/>
      <c r="C173" s="984" t="s">
        <v>58</v>
      </c>
      <c r="D173" s="985">
        <v>0</v>
      </c>
      <c r="E173" s="985">
        <v>0</v>
      </c>
      <c r="F173" s="985">
        <v>0</v>
      </c>
      <c r="G173" s="985">
        <v>0</v>
      </c>
      <c r="H173" s="968"/>
      <c r="I173" s="968"/>
      <c r="J173" s="968"/>
      <c r="K173" s="968"/>
    </row>
    <row r="174" spans="1:11" ht="14.1" customHeight="1">
      <c r="A174" s="968"/>
      <c r="B174" s="968"/>
      <c r="C174" s="984" t="s">
        <v>59</v>
      </c>
      <c r="D174" s="985">
        <v>0</v>
      </c>
      <c r="E174" s="985">
        <v>0</v>
      </c>
      <c r="F174" s="985">
        <v>0</v>
      </c>
      <c r="G174" s="985">
        <v>0</v>
      </c>
      <c r="H174" s="968"/>
      <c r="I174" s="968"/>
      <c r="J174" s="968"/>
      <c r="K174" s="968"/>
    </row>
    <row r="175" spans="1:11" ht="14.1" customHeight="1">
      <c r="A175" s="968"/>
      <c r="B175" s="968"/>
      <c r="C175" s="984" t="s">
        <v>60</v>
      </c>
      <c r="D175" s="985">
        <v>0</v>
      </c>
      <c r="E175" s="985">
        <v>0</v>
      </c>
      <c r="F175" s="985">
        <v>0</v>
      </c>
      <c r="G175" s="985">
        <v>0</v>
      </c>
      <c r="H175" s="968"/>
      <c r="I175" s="968"/>
      <c r="J175" s="968"/>
      <c r="K175" s="968"/>
    </row>
    <row r="176" spans="1:11" ht="14.1" customHeight="1">
      <c r="A176" s="968"/>
      <c r="B176" s="968"/>
      <c r="C176" s="984" t="s">
        <v>61</v>
      </c>
      <c r="D176" s="985">
        <v>0</v>
      </c>
      <c r="E176" s="985">
        <v>0</v>
      </c>
      <c r="F176" s="985">
        <v>0</v>
      </c>
      <c r="G176" s="985">
        <v>0</v>
      </c>
      <c r="H176" s="968"/>
      <c r="I176" s="968"/>
      <c r="J176" s="968"/>
      <c r="K176" s="968"/>
    </row>
    <row r="177" spans="1:11" ht="14.1" customHeight="1">
      <c r="A177" s="968"/>
      <c r="B177" s="968"/>
      <c r="C177" s="984" t="s">
        <v>62</v>
      </c>
      <c r="D177" s="985">
        <v>0</v>
      </c>
      <c r="E177" s="985">
        <v>3000000</v>
      </c>
      <c r="F177" s="985">
        <v>3000000</v>
      </c>
      <c r="G177" s="985">
        <v>3000000</v>
      </c>
      <c r="H177" s="968"/>
      <c r="I177" s="968"/>
      <c r="J177" s="968"/>
      <c r="K177" s="968"/>
    </row>
    <row r="178" spans="1:11" ht="14.1" customHeight="1">
      <c r="A178" s="968"/>
      <c r="B178" s="968"/>
      <c r="C178" s="984" t="s">
        <v>49</v>
      </c>
      <c r="D178" s="985">
        <v>0</v>
      </c>
      <c r="E178" s="985">
        <v>3000000</v>
      </c>
      <c r="F178" s="985">
        <v>3000000</v>
      </c>
      <c r="G178" s="985">
        <v>3000000</v>
      </c>
      <c r="H178" s="968"/>
      <c r="I178" s="968"/>
      <c r="J178" s="968"/>
      <c r="K178" s="968"/>
    </row>
    <row r="179" spans="1:11" ht="14.1" customHeight="1">
      <c r="A179" s="968"/>
      <c r="B179" s="968"/>
      <c r="C179" s="984" t="s">
        <v>58</v>
      </c>
      <c r="D179" s="985">
        <v>0</v>
      </c>
      <c r="E179" s="985">
        <v>0</v>
      </c>
      <c r="F179" s="985">
        <v>0</v>
      </c>
      <c r="G179" s="985">
        <v>0</v>
      </c>
      <c r="H179" s="968"/>
      <c r="I179" s="968"/>
      <c r="J179" s="968"/>
      <c r="K179" s="968"/>
    </row>
    <row r="180" spans="1:11" ht="14.1" customHeight="1">
      <c r="A180" s="968"/>
      <c r="B180" s="968"/>
      <c r="C180" s="984" t="s">
        <v>59</v>
      </c>
      <c r="D180" s="985">
        <v>0</v>
      </c>
      <c r="E180" s="985">
        <v>0</v>
      </c>
      <c r="F180" s="985">
        <v>0</v>
      </c>
      <c r="G180" s="985">
        <v>0</v>
      </c>
      <c r="H180" s="968"/>
      <c r="I180" s="968"/>
      <c r="J180" s="968"/>
      <c r="K180" s="968"/>
    </row>
    <row r="181" spans="1:11" ht="14.1" customHeight="1">
      <c r="A181" s="968"/>
      <c r="B181" s="968"/>
      <c r="C181" s="984" t="s">
        <v>60</v>
      </c>
      <c r="D181" s="985">
        <v>0</v>
      </c>
      <c r="E181" s="985">
        <v>0</v>
      </c>
      <c r="F181" s="985">
        <v>0</v>
      </c>
      <c r="G181" s="985">
        <v>0</v>
      </c>
      <c r="H181" s="968"/>
      <c r="I181" s="968"/>
      <c r="J181" s="968"/>
      <c r="K181" s="968"/>
    </row>
    <row r="182" spans="1:11" ht="14.1" customHeight="1">
      <c r="A182" s="968"/>
      <c r="B182" s="968"/>
      <c r="C182" s="984" t="s">
        <v>61</v>
      </c>
      <c r="D182" s="985">
        <v>0</v>
      </c>
      <c r="E182" s="985">
        <v>0</v>
      </c>
      <c r="F182" s="985">
        <v>0</v>
      </c>
      <c r="G182" s="985">
        <v>0</v>
      </c>
      <c r="H182" s="968"/>
      <c r="I182" s="968"/>
      <c r="J182" s="968"/>
      <c r="K182" s="968"/>
    </row>
    <row r="183" spans="1:11" ht="14.1" customHeight="1">
      <c r="A183" s="968"/>
      <c r="B183" s="968"/>
      <c r="C183" s="984" t="s">
        <v>63</v>
      </c>
      <c r="D183" s="985">
        <v>0</v>
      </c>
      <c r="E183" s="985">
        <v>0</v>
      </c>
      <c r="F183" s="985">
        <v>0</v>
      </c>
      <c r="G183" s="985">
        <v>0</v>
      </c>
      <c r="H183" s="968"/>
      <c r="I183" s="968"/>
      <c r="J183" s="968"/>
      <c r="K183" s="968"/>
    </row>
    <row r="184" spans="1:11" ht="14.1" customHeight="1">
      <c r="A184" s="968"/>
      <c r="B184" s="968"/>
      <c r="C184" s="984" t="s">
        <v>49</v>
      </c>
      <c r="D184" s="985">
        <v>0</v>
      </c>
      <c r="E184" s="985">
        <v>0</v>
      </c>
      <c r="F184" s="985">
        <v>0</v>
      </c>
      <c r="G184" s="985">
        <v>0</v>
      </c>
      <c r="H184" s="968"/>
      <c r="I184" s="968"/>
      <c r="J184" s="968"/>
      <c r="K184" s="968"/>
    </row>
    <row r="185" spans="1:11" ht="14.1" customHeight="1">
      <c r="A185" s="968"/>
      <c r="B185" s="968"/>
      <c r="C185" s="984" t="s">
        <v>58</v>
      </c>
      <c r="D185" s="985">
        <v>0</v>
      </c>
      <c r="E185" s="985">
        <v>0</v>
      </c>
      <c r="F185" s="985">
        <v>0</v>
      </c>
      <c r="G185" s="985">
        <v>0</v>
      </c>
      <c r="H185" s="968"/>
      <c r="I185" s="968"/>
      <c r="J185" s="968"/>
      <c r="K185" s="968"/>
    </row>
    <row r="186" spans="1:11" ht="14.1" customHeight="1">
      <c r="A186" s="968"/>
      <c r="B186" s="968"/>
      <c r="C186" s="984" t="s">
        <v>59</v>
      </c>
      <c r="D186" s="985">
        <v>0</v>
      </c>
      <c r="E186" s="985">
        <v>0</v>
      </c>
      <c r="F186" s="985">
        <v>0</v>
      </c>
      <c r="G186" s="985">
        <v>0</v>
      </c>
      <c r="H186" s="968"/>
      <c r="I186" s="968"/>
      <c r="J186" s="968"/>
      <c r="K186" s="968"/>
    </row>
    <row r="187" spans="1:11" ht="14.1" customHeight="1">
      <c r="A187" s="968"/>
      <c r="B187" s="968"/>
      <c r="C187" s="984" t="s">
        <v>60</v>
      </c>
      <c r="D187" s="985">
        <v>0</v>
      </c>
      <c r="E187" s="985">
        <v>0</v>
      </c>
      <c r="F187" s="985">
        <v>0</v>
      </c>
      <c r="G187" s="985">
        <v>0</v>
      </c>
      <c r="H187" s="968"/>
      <c r="I187" s="968"/>
      <c r="J187" s="968"/>
      <c r="K187" s="968"/>
    </row>
    <row r="188" spans="1:11" ht="14.1" customHeight="1">
      <c r="A188" s="968"/>
      <c r="B188" s="968"/>
      <c r="C188" s="984" t="s">
        <v>61</v>
      </c>
      <c r="D188" s="985">
        <v>0</v>
      </c>
      <c r="E188" s="985">
        <v>0</v>
      </c>
      <c r="F188" s="985">
        <v>0</v>
      </c>
      <c r="G188" s="985">
        <v>0</v>
      </c>
      <c r="H188" s="968"/>
      <c r="I188" s="968"/>
      <c r="J188" s="968"/>
      <c r="K188" s="968"/>
    </row>
    <row r="189" spans="1:11" ht="14.1" customHeight="1">
      <c r="A189" s="968"/>
      <c r="B189" s="968"/>
      <c r="C189" s="984" t="s">
        <v>64</v>
      </c>
      <c r="D189" s="985">
        <v>0</v>
      </c>
      <c r="E189" s="985">
        <v>0</v>
      </c>
      <c r="F189" s="985">
        <v>0</v>
      </c>
      <c r="G189" s="985">
        <v>0</v>
      </c>
      <c r="H189" s="968"/>
      <c r="I189" s="968"/>
      <c r="J189" s="968"/>
      <c r="K189" s="968"/>
    </row>
    <row r="190" spans="1:11" ht="14.1" customHeight="1">
      <c r="A190" s="968"/>
      <c r="B190" s="968"/>
      <c r="C190" s="984" t="s">
        <v>65</v>
      </c>
      <c r="D190" s="985">
        <v>0</v>
      </c>
      <c r="E190" s="985">
        <v>0</v>
      </c>
      <c r="F190" s="985">
        <v>0</v>
      </c>
      <c r="G190" s="985">
        <v>0</v>
      </c>
      <c r="H190" s="968"/>
      <c r="I190" s="968"/>
      <c r="J190" s="968"/>
      <c r="K190" s="968"/>
    </row>
    <row r="191" spans="1:11" ht="14.1" customHeight="1">
      <c r="A191" s="968"/>
      <c r="B191" s="968"/>
      <c r="C191" s="986" t="s">
        <v>25</v>
      </c>
      <c r="D191" s="985">
        <v>0</v>
      </c>
      <c r="E191" s="985">
        <v>3000000</v>
      </c>
      <c r="F191" s="985">
        <v>3000000</v>
      </c>
      <c r="G191" s="985">
        <v>3000000</v>
      </c>
      <c r="H191" s="968"/>
      <c r="I191" s="968"/>
      <c r="J191" s="968"/>
      <c r="K191" s="968"/>
    </row>
    <row r="192" spans="1:11">
      <c r="A192" s="968"/>
      <c r="B192" s="968"/>
      <c r="C192" s="977" t="s">
        <v>1452</v>
      </c>
      <c r="D192" s="1459" t="s">
        <v>1453</v>
      </c>
      <c r="E192" s="1460"/>
      <c r="F192" s="1460"/>
      <c r="G192" s="1460"/>
      <c r="H192" s="968"/>
      <c r="I192" s="968"/>
      <c r="J192" s="968"/>
      <c r="K192" s="968"/>
    </row>
    <row r="193" spans="1:11">
      <c r="A193" s="968"/>
      <c r="B193" s="968"/>
      <c r="C193" s="978" t="s">
        <v>19</v>
      </c>
      <c r="D193" s="1475" t="s">
        <v>1454</v>
      </c>
      <c r="E193" s="1476"/>
      <c r="F193" s="1476"/>
      <c r="G193" s="1476"/>
      <c r="H193" s="968"/>
      <c r="I193" s="968"/>
      <c r="J193" s="968"/>
      <c r="K193" s="968"/>
    </row>
    <row r="194" spans="1:11">
      <c r="A194" s="968"/>
      <c r="B194" s="968"/>
      <c r="C194" s="979" t="s">
        <v>20</v>
      </c>
      <c r="D194" s="1477" t="s">
        <v>18</v>
      </c>
      <c r="E194" s="1478"/>
      <c r="F194" s="1478"/>
      <c r="G194" s="1478"/>
      <c r="H194" s="968"/>
      <c r="I194" s="968"/>
      <c r="J194" s="968"/>
      <c r="K194" s="968"/>
    </row>
    <row r="195" spans="1:11">
      <c r="A195" s="968"/>
      <c r="B195" s="968"/>
      <c r="C195" s="979" t="s">
        <v>21</v>
      </c>
      <c r="D195" s="1477" t="s">
        <v>918</v>
      </c>
      <c r="E195" s="1478"/>
      <c r="F195" s="1478"/>
      <c r="G195" s="1478"/>
      <c r="H195" s="968"/>
      <c r="I195" s="968"/>
      <c r="J195" s="968"/>
      <c r="K195" s="968"/>
    </row>
    <row r="196" spans="1:11" ht="15" customHeight="1">
      <c r="A196" s="968"/>
      <c r="B196" s="968"/>
      <c r="C196" s="980"/>
      <c r="D196" s="981">
        <v>2024</v>
      </c>
      <c r="E196" s="981">
        <v>2025</v>
      </c>
      <c r="F196" s="981">
        <v>2026</v>
      </c>
      <c r="G196" s="981">
        <v>2027</v>
      </c>
      <c r="H196" s="968"/>
      <c r="I196" s="968"/>
      <c r="J196" s="968"/>
      <c r="K196" s="968"/>
    </row>
    <row r="197" spans="1:11" ht="15" customHeight="1">
      <c r="A197" s="968"/>
      <c r="B197" s="968"/>
      <c r="C197" s="982"/>
      <c r="D197" s="983" t="s">
        <v>22</v>
      </c>
      <c r="E197" s="983" t="s">
        <v>23</v>
      </c>
      <c r="F197" s="983" t="s">
        <v>23</v>
      </c>
      <c r="G197" s="983" t="s">
        <v>23</v>
      </c>
      <c r="H197" s="968"/>
      <c r="I197" s="968"/>
      <c r="J197" s="968"/>
      <c r="K197" s="968"/>
    </row>
    <row r="198" spans="1:11" ht="14.1" customHeight="1">
      <c r="A198" s="968"/>
      <c r="B198" s="968"/>
      <c r="C198" s="972" t="s">
        <v>33</v>
      </c>
      <c r="D198" s="976" t="s">
        <v>34</v>
      </c>
      <c r="E198" s="976" t="s">
        <v>34</v>
      </c>
      <c r="F198" s="976" t="s">
        <v>34</v>
      </c>
      <c r="G198" s="976" t="s">
        <v>42</v>
      </c>
      <c r="H198" s="968"/>
      <c r="I198" s="968"/>
      <c r="J198" s="968"/>
      <c r="K198" s="968"/>
    </row>
    <row r="199" spans="1:11" ht="14.1" customHeight="1">
      <c r="A199" s="968"/>
      <c r="B199" s="968"/>
      <c r="C199" s="972" t="s">
        <v>35</v>
      </c>
      <c r="D199" s="976" t="s">
        <v>1455</v>
      </c>
      <c r="E199" s="976" t="s">
        <v>1456</v>
      </c>
      <c r="F199" s="976" t="s">
        <v>1457</v>
      </c>
      <c r="G199" s="976" t="s">
        <v>42</v>
      </c>
      <c r="H199" s="968"/>
      <c r="I199" s="968"/>
      <c r="J199" s="968"/>
      <c r="K199" s="968"/>
    </row>
    <row r="200" spans="1:11" ht="14.1" customHeight="1">
      <c r="A200" s="968"/>
      <c r="B200" s="968"/>
      <c r="C200" s="972" t="s">
        <v>40</v>
      </c>
      <c r="D200" s="976" t="s">
        <v>1455</v>
      </c>
      <c r="E200" s="976" t="s">
        <v>1456</v>
      </c>
      <c r="F200" s="976" t="s">
        <v>1457</v>
      </c>
      <c r="G200" s="976" t="s">
        <v>42</v>
      </c>
      <c r="H200" s="968"/>
      <c r="I200" s="968"/>
      <c r="J200" s="968"/>
      <c r="K200" s="968"/>
    </row>
    <row r="201" spans="1:11" ht="14.1" customHeight="1">
      <c r="A201" s="968"/>
      <c r="B201" s="968"/>
      <c r="C201" s="972" t="s">
        <v>41</v>
      </c>
      <c r="D201" s="976" t="s">
        <v>18</v>
      </c>
      <c r="E201" s="976" t="s">
        <v>42</v>
      </c>
      <c r="F201" s="976" t="s">
        <v>42</v>
      </c>
      <c r="G201" s="976" t="s">
        <v>82</v>
      </c>
      <c r="H201" s="968"/>
      <c r="I201" s="968"/>
      <c r="J201" s="968"/>
      <c r="K201" s="968"/>
    </row>
    <row r="202" spans="1:11" ht="14.1" customHeight="1">
      <c r="A202" s="968"/>
      <c r="B202" s="968"/>
      <c r="C202" s="972" t="s">
        <v>43</v>
      </c>
      <c r="D202" s="976" t="s">
        <v>18</v>
      </c>
      <c r="E202" s="976" t="s">
        <v>1458</v>
      </c>
      <c r="F202" s="976" t="s">
        <v>1459</v>
      </c>
      <c r="G202" s="976" t="s">
        <v>82</v>
      </c>
      <c r="H202" s="968"/>
      <c r="I202" s="968"/>
      <c r="J202" s="968"/>
      <c r="K202" s="968"/>
    </row>
    <row r="203" spans="1:11" ht="14.1" customHeight="1">
      <c r="A203" s="968"/>
      <c r="B203" s="968"/>
      <c r="C203" s="972" t="s">
        <v>47</v>
      </c>
      <c r="D203" s="976" t="s">
        <v>18</v>
      </c>
      <c r="E203" s="976" t="s">
        <v>1458</v>
      </c>
      <c r="F203" s="976" t="s">
        <v>1459</v>
      </c>
      <c r="G203" s="976" t="s">
        <v>82</v>
      </c>
      <c r="H203" s="968"/>
      <c r="I203" s="968"/>
      <c r="J203" s="968"/>
      <c r="K203" s="968"/>
    </row>
    <row r="204" spans="1:11" ht="14.1" customHeight="1">
      <c r="A204" s="968"/>
      <c r="B204" s="968"/>
      <c r="C204" s="1479" t="s">
        <v>24</v>
      </c>
      <c r="D204" s="1480"/>
      <c r="E204" s="1480"/>
      <c r="F204" s="1480"/>
      <c r="G204" s="1480"/>
      <c r="H204" s="968"/>
      <c r="I204" s="968"/>
      <c r="J204" s="968"/>
      <c r="K204" s="968"/>
    </row>
    <row r="205" spans="1:11" ht="14.1" customHeight="1">
      <c r="A205" s="968"/>
      <c r="B205" s="968"/>
      <c r="C205" s="980"/>
      <c r="D205" s="981">
        <v>2024</v>
      </c>
      <c r="E205" s="981">
        <v>2025</v>
      </c>
      <c r="F205" s="981">
        <v>2026</v>
      </c>
      <c r="G205" s="981">
        <v>2027</v>
      </c>
      <c r="H205" s="968"/>
      <c r="I205" s="968"/>
      <c r="J205" s="968"/>
      <c r="K205" s="968"/>
    </row>
    <row r="206" spans="1:11" ht="14.1" customHeight="1">
      <c r="A206" s="968"/>
      <c r="B206" s="968"/>
      <c r="C206" s="982"/>
      <c r="D206" s="983" t="s">
        <v>22</v>
      </c>
      <c r="E206" s="983" t="s">
        <v>23</v>
      </c>
      <c r="F206" s="983" t="s">
        <v>23</v>
      </c>
      <c r="G206" s="983" t="s">
        <v>23</v>
      </c>
      <c r="H206" s="968"/>
      <c r="I206" s="968"/>
      <c r="J206" s="968"/>
      <c r="K206" s="968"/>
    </row>
    <row r="207" spans="1:11" ht="14.1" customHeight="1">
      <c r="A207" s="968"/>
      <c r="B207" s="968"/>
      <c r="C207" s="984" t="s">
        <v>48</v>
      </c>
      <c r="D207" s="985">
        <v>0</v>
      </c>
      <c r="E207" s="985">
        <v>0</v>
      </c>
      <c r="F207" s="985">
        <v>0</v>
      </c>
      <c r="G207" s="985">
        <v>0</v>
      </c>
      <c r="H207" s="968"/>
      <c r="I207" s="968"/>
      <c r="J207" s="968"/>
      <c r="K207" s="968"/>
    </row>
    <row r="208" spans="1:11" ht="14.1" customHeight="1">
      <c r="A208" s="968"/>
      <c r="B208" s="968"/>
      <c r="C208" s="984" t="s">
        <v>49</v>
      </c>
      <c r="D208" s="985">
        <v>0</v>
      </c>
      <c r="E208" s="985">
        <v>0</v>
      </c>
      <c r="F208" s="985">
        <v>0</v>
      </c>
      <c r="G208" s="985">
        <v>0</v>
      </c>
      <c r="H208" s="968"/>
      <c r="I208" s="968"/>
      <c r="J208" s="968"/>
      <c r="K208" s="968"/>
    </row>
    <row r="209" spans="1:11" ht="14.1" customHeight="1">
      <c r="A209" s="968"/>
      <c r="B209" s="968"/>
      <c r="C209" s="984" t="s">
        <v>50</v>
      </c>
      <c r="D209" s="985">
        <v>0</v>
      </c>
      <c r="E209" s="985">
        <v>0</v>
      </c>
      <c r="F209" s="985">
        <v>0</v>
      </c>
      <c r="G209" s="985">
        <v>0</v>
      </c>
      <c r="H209" s="968"/>
      <c r="I209" s="968"/>
      <c r="J209" s="968"/>
      <c r="K209" s="968"/>
    </row>
    <row r="210" spans="1:11" ht="14.1" customHeight="1">
      <c r="A210" s="968"/>
      <c r="B210" s="968"/>
      <c r="C210" s="984" t="s">
        <v>51</v>
      </c>
      <c r="D210" s="985">
        <v>0</v>
      </c>
      <c r="E210" s="985">
        <v>0</v>
      </c>
      <c r="F210" s="985">
        <v>0</v>
      </c>
      <c r="G210" s="985">
        <v>0</v>
      </c>
      <c r="H210" s="968"/>
      <c r="I210" s="968"/>
      <c r="J210" s="968"/>
      <c r="K210" s="968"/>
    </row>
    <row r="211" spans="1:11" ht="14.1" customHeight="1">
      <c r="A211" s="968"/>
      <c r="B211" s="968"/>
      <c r="C211" s="984" t="s">
        <v>49</v>
      </c>
      <c r="D211" s="985">
        <v>0</v>
      </c>
      <c r="E211" s="985">
        <v>0</v>
      </c>
      <c r="F211" s="985">
        <v>0</v>
      </c>
      <c r="G211" s="985">
        <v>0</v>
      </c>
      <c r="H211" s="968"/>
      <c r="I211" s="968"/>
      <c r="J211" s="968"/>
      <c r="K211" s="968"/>
    </row>
    <row r="212" spans="1:11" ht="14.1" customHeight="1">
      <c r="A212" s="968"/>
      <c r="B212" s="968"/>
      <c r="C212" s="984" t="s">
        <v>50</v>
      </c>
      <c r="D212" s="985">
        <v>0</v>
      </c>
      <c r="E212" s="985">
        <v>0</v>
      </c>
      <c r="F212" s="985">
        <v>0</v>
      </c>
      <c r="G212" s="985">
        <v>0</v>
      </c>
      <c r="H212" s="968"/>
      <c r="I212" s="968"/>
      <c r="J212" s="968"/>
      <c r="K212" s="968"/>
    </row>
    <row r="213" spans="1:11" ht="14.1" customHeight="1">
      <c r="A213" s="968"/>
      <c r="B213" s="968"/>
      <c r="C213" s="984" t="s">
        <v>52</v>
      </c>
      <c r="D213" s="985">
        <v>0</v>
      </c>
      <c r="E213" s="985">
        <v>0</v>
      </c>
      <c r="F213" s="985">
        <v>0</v>
      </c>
      <c r="G213" s="985">
        <v>0</v>
      </c>
      <c r="H213" s="968"/>
      <c r="I213" s="968"/>
      <c r="J213" s="968"/>
      <c r="K213" s="968"/>
    </row>
    <row r="214" spans="1:11" ht="14.1" customHeight="1">
      <c r="A214" s="968"/>
      <c r="B214" s="968"/>
      <c r="C214" s="984" t="s">
        <v>49</v>
      </c>
      <c r="D214" s="985">
        <v>0</v>
      </c>
      <c r="E214" s="985">
        <v>0</v>
      </c>
      <c r="F214" s="985">
        <v>0</v>
      </c>
      <c r="G214" s="985">
        <v>0</v>
      </c>
      <c r="H214" s="968"/>
      <c r="I214" s="968"/>
      <c r="J214" s="968"/>
      <c r="K214" s="968"/>
    </row>
    <row r="215" spans="1:11" ht="14.1" customHeight="1">
      <c r="A215" s="968"/>
      <c r="B215" s="968"/>
      <c r="C215" s="984" t="s">
        <v>50</v>
      </c>
      <c r="D215" s="985">
        <v>0</v>
      </c>
      <c r="E215" s="985">
        <v>0</v>
      </c>
      <c r="F215" s="985">
        <v>0</v>
      </c>
      <c r="G215" s="985">
        <v>0</v>
      </c>
      <c r="H215" s="968"/>
      <c r="I215" s="968"/>
      <c r="J215" s="968"/>
      <c r="K215" s="968"/>
    </row>
    <row r="216" spans="1:11" ht="14.1" customHeight="1">
      <c r="A216" s="968"/>
      <c r="B216" s="968"/>
      <c r="C216" s="984" t="s">
        <v>53</v>
      </c>
      <c r="D216" s="985">
        <v>0</v>
      </c>
      <c r="E216" s="985">
        <v>0</v>
      </c>
      <c r="F216" s="985">
        <v>0</v>
      </c>
      <c r="G216" s="985">
        <v>0</v>
      </c>
      <c r="H216" s="968"/>
      <c r="I216" s="968"/>
      <c r="J216" s="968"/>
      <c r="K216" s="968"/>
    </row>
    <row r="217" spans="1:11" ht="14.1" customHeight="1">
      <c r="A217" s="968"/>
      <c r="B217" s="968"/>
      <c r="C217" s="984" t="s">
        <v>49</v>
      </c>
      <c r="D217" s="985">
        <v>0</v>
      </c>
      <c r="E217" s="985">
        <v>0</v>
      </c>
      <c r="F217" s="985">
        <v>0</v>
      </c>
      <c r="G217" s="985">
        <v>0</v>
      </c>
      <c r="H217" s="968"/>
      <c r="I217" s="968"/>
      <c r="J217" s="968"/>
      <c r="K217" s="968"/>
    </row>
    <row r="218" spans="1:11" ht="14.1" customHeight="1">
      <c r="A218" s="968"/>
      <c r="B218" s="968"/>
      <c r="C218" s="984" t="s">
        <v>50</v>
      </c>
      <c r="D218" s="985">
        <v>0</v>
      </c>
      <c r="E218" s="985">
        <v>0</v>
      </c>
      <c r="F218" s="985">
        <v>0</v>
      </c>
      <c r="G218" s="985">
        <v>0</v>
      </c>
      <c r="H218" s="968"/>
      <c r="I218" s="968"/>
      <c r="J218" s="968"/>
      <c r="K218" s="968"/>
    </row>
    <row r="219" spans="1:11" ht="14.1" customHeight="1">
      <c r="A219" s="968"/>
      <c r="B219" s="968"/>
      <c r="C219" s="984" t="s">
        <v>54</v>
      </c>
      <c r="D219" s="985">
        <v>0</v>
      </c>
      <c r="E219" s="985">
        <v>0</v>
      </c>
      <c r="F219" s="985">
        <v>0</v>
      </c>
      <c r="G219" s="985">
        <v>0</v>
      </c>
      <c r="H219" s="968"/>
      <c r="I219" s="968"/>
      <c r="J219" s="968"/>
      <c r="K219" s="968"/>
    </row>
    <row r="220" spans="1:11" ht="14.1" customHeight="1">
      <c r="A220" s="968"/>
      <c r="B220" s="968"/>
      <c r="C220" s="984" t="s">
        <v>49</v>
      </c>
      <c r="D220" s="985">
        <v>0</v>
      </c>
      <c r="E220" s="985">
        <v>0</v>
      </c>
      <c r="F220" s="985">
        <v>0</v>
      </c>
      <c r="G220" s="985">
        <v>0</v>
      </c>
      <c r="H220" s="968"/>
      <c r="I220" s="968"/>
      <c r="J220" s="968"/>
      <c r="K220" s="968"/>
    </row>
    <row r="221" spans="1:11" ht="14.1" customHeight="1">
      <c r="A221" s="968"/>
      <c r="B221" s="968"/>
      <c r="C221" s="984" t="s">
        <v>50</v>
      </c>
      <c r="D221" s="985">
        <v>0</v>
      </c>
      <c r="E221" s="985">
        <v>0</v>
      </c>
      <c r="F221" s="985">
        <v>0</v>
      </c>
      <c r="G221" s="985">
        <v>0</v>
      </c>
      <c r="H221" s="968"/>
      <c r="I221" s="968"/>
      <c r="J221" s="968"/>
      <c r="K221" s="968"/>
    </row>
    <row r="222" spans="1:11" ht="14.1" customHeight="1">
      <c r="A222" s="968"/>
      <c r="B222" s="968"/>
      <c r="C222" s="984" t="s">
        <v>55</v>
      </c>
      <c r="D222" s="985">
        <v>0</v>
      </c>
      <c r="E222" s="985">
        <v>0</v>
      </c>
      <c r="F222" s="985">
        <v>0</v>
      </c>
      <c r="G222" s="985">
        <v>0</v>
      </c>
      <c r="H222" s="968"/>
      <c r="I222" s="968"/>
      <c r="J222" s="968"/>
      <c r="K222" s="968"/>
    </row>
    <row r="223" spans="1:11" ht="14.1" customHeight="1">
      <c r="A223" s="968"/>
      <c r="B223" s="968"/>
      <c r="C223" s="984" t="s">
        <v>49</v>
      </c>
      <c r="D223" s="985">
        <v>0</v>
      </c>
      <c r="E223" s="985">
        <v>0</v>
      </c>
      <c r="F223" s="985">
        <v>0</v>
      </c>
      <c r="G223" s="985">
        <v>0</v>
      </c>
      <c r="H223" s="968"/>
      <c r="I223" s="968"/>
      <c r="J223" s="968"/>
      <c r="K223" s="968"/>
    </row>
    <row r="224" spans="1:11" ht="14.1" customHeight="1">
      <c r="A224" s="968"/>
      <c r="B224" s="968"/>
      <c r="C224" s="984" t="s">
        <v>50</v>
      </c>
      <c r="D224" s="985">
        <v>0</v>
      </c>
      <c r="E224" s="985">
        <v>0</v>
      </c>
      <c r="F224" s="985">
        <v>0</v>
      </c>
      <c r="G224" s="985">
        <v>0</v>
      </c>
      <c r="H224" s="968"/>
      <c r="I224" s="968"/>
      <c r="J224" s="968"/>
      <c r="K224" s="968"/>
    </row>
    <row r="225" spans="1:11" ht="14.1" customHeight="1">
      <c r="A225" s="968"/>
      <c r="B225" s="968"/>
      <c r="C225" s="984" t="s">
        <v>56</v>
      </c>
      <c r="D225" s="985">
        <v>0</v>
      </c>
      <c r="E225" s="985">
        <v>0</v>
      </c>
      <c r="F225" s="985">
        <v>0</v>
      </c>
      <c r="G225" s="985">
        <v>0</v>
      </c>
      <c r="H225" s="968"/>
      <c r="I225" s="968"/>
      <c r="J225" s="968"/>
      <c r="K225" s="968"/>
    </row>
    <row r="226" spans="1:11" ht="14.1" customHeight="1">
      <c r="A226" s="968"/>
      <c r="B226" s="968"/>
      <c r="C226" s="984" t="s">
        <v>49</v>
      </c>
      <c r="D226" s="985">
        <v>0</v>
      </c>
      <c r="E226" s="985">
        <v>0</v>
      </c>
      <c r="F226" s="985">
        <v>0</v>
      </c>
      <c r="G226" s="985">
        <v>0</v>
      </c>
      <c r="H226" s="968"/>
      <c r="I226" s="968"/>
      <c r="J226" s="968"/>
      <c r="K226" s="968"/>
    </row>
    <row r="227" spans="1:11" ht="14.1" customHeight="1">
      <c r="A227" s="968"/>
      <c r="B227" s="968"/>
      <c r="C227" s="984" t="s">
        <v>50</v>
      </c>
      <c r="D227" s="985">
        <v>0</v>
      </c>
      <c r="E227" s="985">
        <v>0</v>
      </c>
      <c r="F227" s="985">
        <v>0</v>
      </c>
      <c r="G227" s="985">
        <v>0</v>
      </c>
      <c r="H227" s="968"/>
      <c r="I227" s="968"/>
      <c r="J227" s="968"/>
      <c r="K227" s="968"/>
    </row>
    <row r="228" spans="1:11" ht="14.1" customHeight="1">
      <c r="A228" s="968"/>
      <c r="B228" s="968"/>
      <c r="C228" s="984" t="s">
        <v>57</v>
      </c>
      <c r="D228" s="985">
        <v>0</v>
      </c>
      <c r="E228" s="985">
        <v>0</v>
      </c>
      <c r="F228" s="985">
        <v>0</v>
      </c>
      <c r="G228" s="985">
        <v>0</v>
      </c>
      <c r="H228" s="968"/>
      <c r="I228" s="968"/>
      <c r="J228" s="968"/>
      <c r="K228" s="968"/>
    </row>
    <row r="229" spans="1:11" ht="14.1" customHeight="1">
      <c r="A229" s="968"/>
      <c r="B229" s="968"/>
      <c r="C229" s="984" t="s">
        <v>49</v>
      </c>
      <c r="D229" s="985">
        <v>0</v>
      </c>
      <c r="E229" s="985">
        <v>0</v>
      </c>
      <c r="F229" s="985">
        <v>0</v>
      </c>
      <c r="G229" s="985">
        <v>0</v>
      </c>
      <c r="H229" s="968"/>
      <c r="I229" s="968"/>
      <c r="J229" s="968"/>
      <c r="K229" s="968"/>
    </row>
    <row r="230" spans="1:11" ht="14.1" customHeight="1">
      <c r="A230" s="968"/>
      <c r="B230" s="968"/>
      <c r="C230" s="984" t="s">
        <v>58</v>
      </c>
      <c r="D230" s="985">
        <v>0</v>
      </c>
      <c r="E230" s="985">
        <v>0</v>
      </c>
      <c r="F230" s="985">
        <v>0</v>
      </c>
      <c r="G230" s="985">
        <v>0</v>
      </c>
      <c r="H230" s="968"/>
      <c r="I230" s="968"/>
      <c r="J230" s="968"/>
      <c r="K230" s="968"/>
    </row>
    <row r="231" spans="1:11" ht="14.1" customHeight="1">
      <c r="A231" s="968"/>
      <c r="B231" s="968"/>
      <c r="C231" s="984" t="s">
        <v>59</v>
      </c>
      <c r="D231" s="985">
        <v>0</v>
      </c>
      <c r="E231" s="985">
        <v>0</v>
      </c>
      <c r="F231" s="985">
        <v>0</v>
      </c>
      <c r="G231" s="985">
        <v>0</v>
      </c>
      <c r="H231" s="968"/>
      <c r="I231" s="968"/>
      <c r="J231" s="968"/>
      <c r="K231" s="968"/>
    </row>
    <row r="232" spans="1:11" ht="14.1" customHeight="1">
      <c r="A232" s="968"/>
      <c r="B232" s="968"/>
      <c r="C232" s="984" t="s">
        <v>60</v>
      </c>
      <c r="D232" s="985">
        <v>0</v>
      </c>
      <c r="E232" s="985">
        <v>0</v>
      </c>
      <c r="F232" s="985">
        <v>0</v>
      </c>
      <c r="G232" s="985">
        <v>0</v>
      </c>
      <c r="H232" s="968"/>
      <c r="I232" s="968"/>
      <c r="J232" s="968"/>
      <c r="K232" s="968"/>
    </row>
    <row r="233" spans="1:11" ht="14.1" customHeight="1">
      <c r="A233" s="968"/>
      <c r="B233" s="968"/>
      <c r="C233" s="984" t="s">
        <v>61</v>
      </c>
      <c r="D233" s="985">
        <v>0</v>
      </c>
      <c r="E233" s="985">
        <v>0</v>
      </c>
      <c r="F233" s="985">
        <v>0</v>
      </c>
      <c r="G233" s="985">
        <v>0</v>
      </c>
      <c r="H233" s="968"/>
      <c r="I233" s="968"/>
      <c r="J233" s="968"/>
      <c r="K233" s="968"/>
    </row>
    <row r="234" spans="1:11" ht="14.1" customHeight="1">
      <c r="A234" s="968"/>
      <c r="B234" s="968"/>
      <c r="C234" s="984" t="s">
        <v>62</v>
      </c>
      <c r="D234" s="985">
        <v>0</v>
      </c>
      <c r="E234" s="985">
        <v>300000000</v>
      </c>
      <c r="F234" s="985">
        <v>213000000</v>
      </c>
      <c r="G234" s="985">
        <v>0</v>
      </c>
      <c r="H234" s="968"/>
      <c r="I234" s="968"/>
      <c r="J234" s="968"/>
      <c r="K234" s="968"/>
    </row>
    <row r="235" spans="1:11" ht="14.1" customHeight="1">
      <c r="A235" s="968"/>
      <c r="B235" s="968"/>
      <c r="C235" s="984" t="s">
        <v>49</v>
      </c>
      <c r="D235" s="985">
        <v>0</v>
      </c>
      <c r="E235" s="985">
        <v>300000000</v>
      </c>
      <c r="F235" s="985">
        <v>213000000</v>
      </c>
      <c r="G235" s="985">
        <v>0</v>
      </c>
      <c r="H235" s="968"/>
      <c r="I235" s="968"/>
      <c r="J235" s="968"/>
      <c r="K235" s="968"/>
    </row>
    <row r="236" spans="1:11" ht="14.1" customHeight="1">
      <c r="A236" s="968"/>
      <c r="B236" s="968"/>
      <c r="C236" s="984" t="s">
        <v>58</v>
      </c>
      <c r="D236" s="985">
        <v>0</v>
      </c>
      <c r="E236" s="985">
        <v>0</v>
      </c>
      <c r="F236" s="985">
        <v>0</v>
      </c>
      <c r="G236" s="985">
        <v>0</v>
      </c>
      <c r="H236" s="968"/>
      <c r="I236" s="968"/>
      <c r="J236" s="968"/>
      <c r="K236" s="968"/>
    </row>
    <row r="237" spans="1:11" ht="14.1" customHeight="1">
      <c r="A237" s="968"/>
      <c r="B237" s="968"/>
      <c r="C237" s="984" t="s">
        <v>59</v>
      </c>
      <c r="D237" s="985">
        <v>0</v>
      </c>
      <c r="E237" s="985">
        <v>0</v>
      </c>
      <c r="F237" s="985">
        <v>0</v>
      </c>
      <c r="G237" s="985">
        <v>0</v>
      </c>
      <c r="H237" s="968"/>
      <c r="I237" s="968"/>
      <c r="J237" s="968"/>
      <c r="K237" s="968"/>
    </row>
    <row r="238" spans="1:11" ht="14.1" customHeight="1">
      <c r="A238" s="968"/>
      <c r="B238" s="968"/>
      <c r="C238" s="984" t="s">
        <v>60</v>
      </c>
      <c r="D238" s="985">
        <v>0</v>
      </c>
      <c r="E238" s="985">
        <v>0</v>
      </c>
      <c r="F238" s="985">
        <v>0</v>
      </c>
      <c r="G238" s="985">
        <v>0</v>
      </c>
      <c r="H238" s="968"/>
      <c r="I238" s="968"/>
      <c r="J238" s="968"/>
      <c r="K238" s="968"/>
    </row>
    <row r="239" spans="1:11" ht="14.1" customHeight="1">
      <c r="A239" s="968"/>
      <c r="B239" s="968"/>
      <c r="C239" s="984" t="s">
        <v>61</v>
      </c>
      <c r="D239" s="985">
        <v>0</v>
      </c>
      <c r="E239" s="985">
        <v>0</v>
      </c>
      <c r="F239" s="985">
        <v>0</v>
      </c>
      <c r="G239" s="985">
        <v>0</v>
      </c>
      <c r="H239" s="968"/>
      <c r="I239" s="968"/>
      <c r="J239" s="968"/>
      <c r="K239" s="968"/>
    </row>
    <row r="240" spans="1:11" ht="14.1" customHeight="1">
      <c r="A240" s="968"/>
      <c r="B240" s="968"/>
      <c r="C240" s="984" t="s">
        <v>63</v>
      </c>
      <c r="D240" s="985">
        <v>0</v>
      </c>
      <c r="E240" s="985">
        <v>0</v>
      </c>
      <c r="F240" s="985">
        <v>0</v>
      </c>
      <c r="G240" s="985">
        <v>0</v>
      </c>
      <c r="H240" s="968"/>
      <c r="I240" s="968"/>
      <c r="J240" s="968"/>
      <c r="K240" s="968"/>
    </row>
    <row r="241" spans="1:11" ht="14.1" customHeight="1">
      <c r="A241" s="968"/>
      <c r="B241" s="968"/>
      <c r="C241" s="984" t="s">
        <v>49</v>
      </c>
      <c r="D241" s="985">
        <v>0</v>
      </c>
      <c r="E241" s="985">
        <v>0</v>
      </c>
      <c r="F241" s="985">
        <v>0</v>
      </c>
      <c r="G241" s="985">
        <v>0</v>
      </c>
      <c r="H241" s="968"/>
      <c r="I241" s="968"/>
      <c r="J241" s="968"/>
      <c r="K241" s="968"/>
    </row>
    <row r="242" spans="1:11" ht="14.1" customHeight="1">
      <c r="A242" s="968"/>
      <c r="B242" s="968"/>
      <c r="C242" s="984" t="s">
        <v>58</v>
      </c>
      <c r="D242" s="985">
        <v>0</v>
      </c>
      <c r="E242" s="985">
        <v>0</v>
      </c>
      <c r="F242" s="985">
        <v>0</v>
      </c>
      <c r="G242" s="985">
        <v>0</v>
      </c>
      <c r="H242" s="968"/>
      <c r="I242" s="968"/>
      <c r="J242" s="968"/>
      <c r="K242" s="968"/>
    </row>
    <row r="243" spans="1:11" ht="14.1" customHeight="1">
      <c r="A243" s="968"/>
      <c r="B243" s="968"/>
      <c r="C243" s="984" t="s">
        <v>59</v>
      </c>
      <c r="D243" s="985">
        <v>0</v>
      </c>
      <c r="E243" s="985">
        <v>0</v>
      </c>
      <c r="F243" s="985">
        <v>0</v>
      </c>
      <c r="G243" s="985">
        <v>0</v>
      </c>
      <c r="H243" s="968"/>
      <c r="I243" s="968"/>
      <c r="J243" s="968"/>
      <c r="K243" s="968"/>
    </row>
    <row r="244" spans="1:11" ht="14.1" customHeight="1">
      <c r="A244" s="968"/>
      <c r="B244" s="968"/>
      <c r="C244" s="984" t="s">
        <v>60</v>
      </c>
      <c r="D244" s="985">
        <v>0</v>
      </c>
      <c r="E244" s="985">
        <v>0</v>
      </c>
      <c r="F244" s="985">
        <v>0</v>
      </c>
      <c r="G244" s="985">
        <v>0</v>
      </c>
      <c r="H244" s="968"/>
      <c r="I244" s="968"/>
      <c r="J244" s="968"/>
      <c r="K244" s="968"/>
    </row>
    <row r="245" spans="1:11" ht="14.1" customHeight="1">
      <c r="A245" s="968"/>
      <c r="B245" s="968"/>
      <c r="C245" s="984" t="s">
        <v>61</v>
      </c>
      <c r="D245" s="985">
        <v>0</v>
      </c>
      <c r="E245" s="985">
        <v>0</v>
      </c>
      <c r="F245" s="985">
        <v>0</v>
      </c>
      <c r="G245" s="985">
        <v>0</v>
      </c>
      <c r="H245" s="968"/>
      <c r="I245" s="968"/>
      <c r="J245" s="968"/>
      <c r="K245" s="968"/>
    </row>
    <row r="246" spans="1:11" ht="14.1" customHeight="1">
      <c r="A246" s="968"/>
      <c r="B246" s="968"/>
      <c r="C246" s="984" t="s">
        <v>64</v>
      </c>
      <c r="D246" s="985">
        <v>0</v>
      </c>
      <c r="E246" s="985">
        <v>0</v>
      </c>
      <c r="F246" s="985">
        <v>0</v>
      </c>
      <c r="G246" s="985">
        <v>0</v>
      </c>
      <c r="H246" s="968"/>
      <c r="I246" s="968"/>
      <c r="J246" s="968"/>
      <c r="K246" s="968"/>
    </row>
    <row r="247" spans="1:11" ht="14.1" customHeight="1">
      <c r="A247" s="968"/>
      <c r="B247" s="968"/>
      <c r="C247" s="984" t="s">
        <v>65</v>
      </c>
      <c r="D247" s="985">
        <v>0</v>
      </c>
      <c r="E247" s="985">
        <v>0</v>
      </c>
      <c r="F247" s="985">
        <v>0</v>
      </c>
      <c r="G247" s="985">
        <v>0</v>
      </c>
      <c r="H247" s="968"/>
      <c r="I247" s="968"/>
      <c r="J247" s="968"/>
      <c r="K247" s="968"/>
    </row>
    <row r="248" spans="1:11" ht="14.1" customHeight="1">
      <c r="A248" s="968"/>
      <c r="B248" s="968"/>
      <c r="C248" s="986" t="s">
        <v>25</v>
      </c>
      <c r="D248" s="985">
        <v>0</v>
      </c>
      <c r="E248" s="985">
        <v>300000000</v>
      </c>
      <c r="F248" s="985">
        <v>213000000</v>
      </c>
      <c r="G248" s="985">
        <v>0</v>
      </c>
      <c r="H248" s="968"/>
      <c r="I248" s="968"/>
      <c r="J248" s="968"/>
      <c r="K248" s="968"/>
    </row>
    <row r="249" spans="1:11" ht="32.25" customHeight="1">
      <c r="A249" s="968"/>
      <c r="B249" s="968"/>
      <c r="C249" s="971" t="s">
        <v>16</v>
      </c>
      <c r="D249" s="1473" t="s">
        <v>1460</v>
      </c>
      <c r="E249" s="1474"/>
      <c r="F249" s="1474"/>
      <c r="G249" s="1474"/>
      <c r="H249" s="968"/>
      <c r="I249" s="968"/>
      <c r="J249" s="968"/>
      <c r="K249" s="968"/>
    </row>
    <row r="250" spans="1:11">
      <c r="A250" s="968"/>
      <c r="B250" s="968"/>
      <c r="C250" s="972" t="s">
        <v>187</v>
      </c>
      <c r="D250" s="973">
        <v>2024</v>
      </c>
      <c r="E250" s="973">
        <v>2025</v>
      </c>
      <c r="F250" s="973">
        <v>2026</v>
      </c>
      <c r="G250" s="973">
        <v>2027</v>
      </c>
      <c r="H250" s="968"/>
      <c r="I250" s="968"/>
      <c r="J250" s="968"/>
      <c r="K250" s="968"/>
    </row>
    <row r="251" spans="1:11" ht="14.1" customHeight="1">
      <c r="A251" s="968"/>
      <c r="B251" s="968"/>
      <c r="C251" s="974"/>
      <c r="D251" s="975" t="s">
        <v>22</v>
      </c>
      <c r="E251" s="975" t="s">
        <v>23</v>
      </c>
      <c r="F251" s="975" t="s">
        <v>23</v>
      </c>
      <c r="G251" s="975" t="s">
        <v>23</v>
      </c>
      <c r="H251" s="968"/>
      <c r="I251" s="968"/>
      <c r="J251" s="968"/>
      <c r="K251" s="968"/>
    </row>
    <row r="252" spans="1:11" ht="14.1" customHeight="1">
      <c r="A252" s="968"/>
      <c r="B252" s="968"/>
      <c r="C252" s="972" t="s">
        <v>1461</v>
      </c>
      <c r="D252" s="976" t="s">
        <v>72</v>
      </c>
      <c r="E252" s="976" t="s">
        <v>265</v>
      </c>
      <c r="F252" s="976" t="s">
        <v>265</v>
      </c>
      <c r="G252" s="976" t="s">
        <v>265</v>
      </c>
      <c r="H252" s="968"/>
      <c r="I252" s="968"/>
      <c r="J252" s="968"/>
      <c r="K252" s="968"/>
    </row>
    <row r="253" spans="1:11" ht="20.100000000000001" customHeight="1">
      <c r="A253" s="968"/>
      <c r="B253" s="968"/>
      <c r="C253" s="972" t="s">
        <v>1462</v>
      </c>
      <c r="D253" s="976" t="s">
        <v>233</v>
      </c>
      <c r="E253" s="976" t="s">
        <v>1463</v>
      </c>
      <c r="F253" s="976" t="s">
        <v>233</v>
      </c>
      <c r="G253" s="976" t="s">
        <v>233</v>
      </c>
      <c r="H253" s="968"/>
      <c r="I253" s="968"/>
      <c r="J253" s="968"/>
      <c r="K253" s="968"/>
    </row>
    <row r="254" spans="1:11" ht="14.1" customHeight="1">
      <c r="A254" s="968"/>
      <c r="B254" s="968"/>
      <c r="C254" s="1459" t="s">
        <v>27</v>
      </c>
      <c r="D254" s="1460"/>
      <c r="E254" s="1460"/>
      <c r="F254" s="1460"/>
      <c r="G254" s="1460"/>
      <c r="H254" s="968"/>
      <c r="I254" s="968"/>
      <c r="J254" s="968"/>
      <c r="K254" s="968"/>
    </row>
    <row r="255" spans="1:11" ht="14.1" customHeight="1">
      <c r="A255" s="968"/>
      <c r="B255" s="968"/>
      <c r="C255" s="977" t="s">
        <v>1421</v>
      </c>
      <c r="D255" s="1459" t="s">
        <v>1422</v>
      </c>
      <c r="E255" s="1460"/>
      <c r="F255" s="1460"/>
      <c r="G255" s="1460"/>
      <c r="H255" s="968"/>
      <c r="I255" s="968"/>
      <c r="J255" s="968"/>
      <c r="K255" s="968"/>
    </row>
    <row r="256" spans="1:11" ht="18" customHeight="1">
      <c r="A256" s="968"/>
      <c r="B256" s="968"/>
      <c r="C256" s="978" t="s">
        <v>19</v>
      </c>
      <c r="D256" s="1475" t="s">
        <v>1464</v>
      </c>
      <c r="E256" s="1476"/>
      <c r="F256" s="1476"/>
      <c r="G256" s="1476"/>
      <c r="H256" s="968"/>
      <c r="I256" s="968"/>
      <c r="J256" s="968"/>
      <c r="K256" s="968"/>
    </row>
    <row r="257" spans="1:11" ht="18" customHeight="1">
      <c r="A257" s="968"/>
      <c r="B257" s="968"/>
      <c r="C257" s="979" t="s">
        <v>20</v>
      </c>
      <c r="D257" s="1477" t="s">
        <v>1465</v>
      </c>
      <c r="E257" s="1478"/>
      <c r="F257" s="1478"/>
      <c r="G257" s="1478"/>
      <c r="H257" s="968"/>
      <c r="I257" s="968"/>
      <c r="J257" s="968"/>
      <c r="K257" s="968"/>
    </row>
    <row r="258" spans="1:11" ht="18" customHeight="1">
      <c r="A258" s="968"/>
      <c r="B258" s="968"/>
      <c r="C258" s="979" t="s">
        <v>21</v>
      </c>
      <c r="D258" s="1477" t="s">
        <v>1466</v>
      </c>
      <c r="E258" s="1478"/>
      <c r="F258" s="1478"/>
      <c r="G258" s="1478"/>
      <c r="H258" s="968"/>
      <c r="I258" s="968"/>
      <c r="J258" s="968"/>
      <c r="K258" s="968"/>
    </row>
    <row r="259" spans="1:11" ht="15" customHeight="1">
      <c r="A259" s="968"/>
      <c r="B259" s="968"/>
      <c r="C259" s="980"/>
      <c r="D259" s="981">
        <v>2024</v>
      </c>
      <c r="E259" s="981">
        <v>2025</v>
      </c>
      <c r="F259" s="981">
        <v>2026</v>
      </c>
      <c r="G259" s="981">
        <v>2027</v>
      </c>
      <c r="H259" s="968"/>
      <c r="I259" s="968"/>
      <c r="J259" s="968"/>
      <c r="K259" s="968"/>
    </row>
    <row r="260" spans="1:11" ht="15" customHeight="1">
      <c r="A260" s="968"/>
      <c r="B260" s="968"/>
      <c r="C260" s="982"/>
      <c r="D260" s="983" t="s">
        <v>22</v>
      </c>
      <c r="E260" s="983" t="s">
        <v>23</v>
      </c>
      <c r="F260" s="983" t="s">
        <v>23</v>
      </c>
      <c r="G260" s="983" t="s">
        <v>23</v>
      </c>
      <c r="H260" s="968"/>
      <c r="I260" s="968"/>
      <c r="J260" s="968"/>
      <c r="K260" s="968"/>
    </row>
    <row r="261" spans="1:11" ht="14.1" customHeight="1">
      <c r="A261" s="968"/>
      <c r="B261" s="968"/>
      <c r="C261" s="972" t="s">
        <v>33</v>
      </c>
      <c r="D261" s="976" t="s">
        <v>72</v>
      </c>
      <c r="E261" s="976" t="s">
        <v>265</v>
      </c>
      <c r="F261" s="976" t="s">
        <v>265</v>
      </c>
      <c r="G261" s="976" t="s">
        <v>265</v>
      </c>
      <c r="H261" s="968"/>
      <c r="I261" s="968"/>
      <c r="J261" s="968"/>
      <c r="K261" s="968"/>
    </row>
    <row r="262" spans="1:11" ht="14.1" customHeight="1">
      <c r="A262" s="968"/>
      <c r="B262" s="968"/>
      <c r="C262" s="972" t="s">
        <v>35</v>
      </c>
      <c r="D262" s="976" t="s">
        <v>1467</v>
      </c>
      <c r="E262" s="976" t="s">
        <v>1467</v>
      </c>
      <c r="F262" s="976" t="s">
        <v>1467</v>
      </c>
      <c r="G262" s="976" t="s">
        <v>1468</v>
      </c>
      <c r="H262" s="968"/>
      <c r="I262" s="968"/>
      <c r="J262" s="968"/>
      <c r="K262" s="968"/>
    </row>
    <row r="263" spans="1:11" ht="14.1" customHeight="1">
      <c r="A263" s="968"/>
      <c r="B263" s="968"/>
      <c r="C263" s="972" t="s">
        <v>40</v>
      </c>
      <c r="D263" s="976" t="s">
        <v>1469</v>
      </c>
      <c r="E263" s="976" t="s">
        <v>1470</v>
      </c>
      <c r="F263" s="976" t="s">
        <v>1470</v>
      </c>
      <c r="G263" s="976" t="s">
        <v>1471</v>
      </c>
      <c r="H263" s="968"/>
      <c r="I263" s="968"/>
      <c r="J263" s="968"/>
      <c r="K263" s="968"/>
    </row>
    <row r="264" spans="1:11" ht="14.1" customHeight="1">
      <c r="A264" s="968"/>
      <c r="B264" s="968"/>
      <c r="C264" s="972" t="s">
        <v>41</v>
      </c>
      <c r="D264" s="976" t="s">
        <v>18</v>
      </c>
      <c r="E264" s="976" t="s">
        <v>1472</v>
      </c>
      <c r="F264" s="976" t="s">
        <v>42</v>
      </c>
      <c r="G264" s="976" t="s">
        <v>42</v>
      </c>
      <c r="H264" s="968"/>
      <c r="I264" s="968"/>
      <c r="J264" s="968"/>
      <c r="K264" s="968"/>
    </row>
    <row r="265" spans="1:11" ht="14.1" customHeight="1">
      <c r="A265" s="968"/>
      <c r="B265" s="968"/>
      <c r="C265" s="972" t="s">
        <v>43</v>
      </c>
      <c r="D265" s="976" t="s">
        <v>18</v>
      </c>
      <c r="E265" s="976" t="s">
        <v>42</v>
      </c>
      <c r="F265" s="976" t="s">
        <v>42</v>
      </c>
      <c r="G265" s="976" t="s">
        <v>1473</v>
      </c>
      <c r="H265" s="968"/>
      <c r="I265" s="968"/>
      <c r="J265" s="968"/>
      <c r="K265" s="968"/>
    </row>
    <row r="266" spans="1:11" ht="14.1" customHeight="1">
      <c r="A266" s="968"/>
      <c r="B266" s="968"/>
      <c r="C266" s="972" t="s">
        <v>47</v>
      </c>
      <c r="D266" s="976" t="s">
        <v>18</v>
      </c>
      <c r="E266" s="976" t="s">
        <v>1474</v>
      </c>
      <c r="F266" s="976" t="s">
        <v>42</v>
      </c>
      <c r="G266" s="976" t="s">
        <v>1473</v>
      </c>
      <c r="H266" s="968"/>
      <c r="I266" s="968"/>
      <c r="J266" s="968"/>
      <c r="K266" s="968"/>
    </row>
    <row r="267" spans="1:11" ht="14.1" customHeight="1">
      <c r="A267" s="968"/>
      <c r="B267" s="968"/>
      <c r="C267" s="1479" t="s">
        <v>24</v>
      </c>
      <c r="D267" s="1480"/>
      <c r="E267" s="1480"/>
      <c r="F267" s="1480"/>
      <c r="G267" s="1480"/>
      <c r="H267" s="968"/>
      <c r="I267" s="968"/>
      <c r="J267" s="968"/>
      <c r="K267" s="968"/>
    </row>
    <row r="268" spans="1:11" ht="14.1" customHeight="1">
      <c r="A268" s="968"/>
      <c r="B268" s="968"/>
      <c r="C268" s="980"/>
      <c r="D268" s="981">
        <v>2024</v>
      </c>
      <c r="E268" s="981">
        <v>2025</v>
      </c>
      <c r="F268" s="981">
        <v>2026</v>
      </c>
      <c r="G268" s="981">
        <v>2027</v>
      </c>
      <c r="H268" s="968"/>
      <c r="I268" s="968"/>
      <c r="J268" s="968"/>
      <c r="K268" s="968"/>
    </row>
    <row r="269" spans="1:11" ht="14.1" customHeight="1">
      <c r="A269" s="968"/>
      <c r="B269" s="968"/>
      <c r="C269" s="982"/>
      <c r="D269" s="983" t="s">
        <v>22</v>
      </c>
      <c r="E269" s="983" t="s">
        <v>23</v>
      </c>
      <c r="F269" s="983" t="s">
        <v>23</v>
      </c>
      <c r="G269" s="983" t="s">
        <v>23</v>
      </c>
      <c r="H269" s="968"/>
      <c r="I269" s="968"/>
      <c r="J269" s="968"/>
      <c r="K269" s="968"/>
    </row>
    <row r="270" spans="1:11" ht="14.1" customHeight="1">
      <c r="A270" s="968"/>
      <c r="B270" s="968"/>
      <c r="C270" s="984" t="s">
        <v>48</v>
      </c>
      <c r="D270" s="985">
        <v>0</v>
      </c>
      <c r="E270" s="985">
        <v>0</v>
      </c>
      <c r="F270" s="985">
        <v>0</v>
      </c>
      <c r="G270" s="985">
        <v>0</v>
      </c>
      <c r="H270" s="968"/>
      <c r="I270" s="968"/>
      <c r="J270" s="968"/>
      <c r="K270" s="968"/>
    </row>
    <row r="271" spans="1:11" ht="14.1" customHeight="1">
      <c r="A271" s="968"/>
      <c r="B271" s="968"/>
      <c r="C271" s="984" t="s">
        <v>49</v>
      </c>
      <c r="D271" s="985">
        <v>0</v>
      </c>
      <c r="E271" s="985">
        <v>0</v>
      </c>
      <c r="F271" s="985">
        <v>0</v>
      </c>
      <c r="G271" s="985">
        <v>0</v>
      </c>
      <c r="H271" s="968"/>
      <c r="I271" s="968"/>
      <c r="J271" s="968"/>
      <c r="K271" s="968"/>
    </row>
    <row r="272" spans="1:11" ht="14.1" customHeight="1">
      <c r="A272" s="968"/>
      <c r="B272" s="968"/>
      <c r="C272" s="984" t="s">
        <v>50</v>
      </c>
      <c r="D272" s="985">
        <v>0</v>
      </c>
      <c r="E272" s="985">
        <v>0</v>
      </c>
      <c r="F272" s="985">
        <v>0</v>
      </c>
      <c r="G272" s="985">
        <v>0</v>
      </c>
      <c r="H272" s="968"/>
      <c r="I272" s="968"/>
      <c r="J272" s="968"/>
      <c r="K272" s="968"/>
    </row>
    <row r="273" spans="1:11" ht="14.1" customHeight="1">
      <c r="A273" s="968"/>
      <c r="B273" s="968"/>
      <c r="C273" s="984" t="s">
        <v>51</v>
      </c>
      <c r="D273" s="985">
        <v>0</v>
      </c>
      <c r="E273" s="985">
        <v>0</v>
      </c>
      <c r="F273" s="985">
        <v>0</v>
      </c>
      <c r="G273" s="985">
        <v>0</v>
      </c>
      <c r="H273" s="968"/>
      <c r="I273" s="968"/>
      <c r="J273" s="968"/>
      <c r="K273" s="968"/>
    </row>
    <row r="274" spans="1:11" ht="14.1" customHeight="1">
      <c r="A274" s="968"/>
      <c r="B274" s="968"/>
      <c r="C274" s="984" t="s">
        <v>49</v>
      </c>
      <c r="D274" s="985">
        <v>0</v>
      </c>
      <c r="E274" s="985">
        <v>0</v>
      </c>
      <c r="F274" s="985">
        <v>0</v>
      </c>
      <c r="G274" s="985">
        <v>0</v>
      </c>
      <c r="H274" s="968"/>
      <c r="I274" s="968"/>
      <c r="J274" s="968"/>
      <c r="K274" s="968"/>
    </row>
    <row r="275" spans="1:11" ht="14.1" customHeight="1">
      <c r="A275" s="968"/>
      <c r="B275" s="968"/>
      <c r="C275" s="984" t="s">
        <v>50</v>
      </c>
      <c r="D275" s="985">
        <v>0</v>
      </c>
      <c r="E275" s="985">
        <v>0</v>
      </c>
      <c r="F275" s="985">
        <v>0</v>
      </c>
      <c r="G275" s="985">
        <v>0</v>
      </c>
      <c r="H275" s="968"/>
      <c r="I275" s="968"/>
      <c r="J275" s="968"/>
      <c r="K275" s="968"/>
    </row>
    <row r="276" spans="1:11" ht="14.1" customHeight="1">
      <c r="A276" s="968"/>
      <c r="B276" s="968"/>
      <c r="C276" s="984" t="s">
        <v>52</v>
      </c>
      <c r="D276" s="985">
        <v>0</v>
      </c>
      <c r="E276" s="985">
        <v>41520000</v>
      </c>
      <c r="F276" s="985">
        <v>41520000</v>
      </c>
      <c r="G276" s="985">
        <v>42520000</v>
      </c>
      <c r="H276" s="968"/>
      <c r="I276" s="968"/>
      <c r="J276" s="968"/>
      <c r="K276" s="968"/>
    </row>
    <row r="277" spans="1:11" ht="14.1" customHeight="1">
      <c r="A277" s="968"/>
      <c r="B277" s="968"/>
      <c r="C277" s="984" t="s">
        <v>49</v>
      </c>
      <c r="D277" s="985">
        <v>0</v>
      </c>
      <c r="E277" s="985">
        <v>41520000</v>
      </c>
      <c r="F277" s="985">
        <v>41520000</v>
      </c>
      <c r="G277" s="985">
        <v>42520000</v>
      </c>
      <c r="H277" s="968"/>
      <c r="I277" s="968"/>
      <c r="J277" s="968"/>
      <c r="K277" s="968"/>
    </row>
    <row r="278" spans="1:11" ht="14.1" customHeight="1">
      <c r="A278" s="968"/>
      <c r="B278" s="968"/>
      <c r="C278" s="984" t="s">
        <v>50</v>
      </c>
      <c r="D278" s="985">
        <v>0</v>
      </c>
      <c r="E278" s="985">
        <v>0</v>
      </c>
      <c r="F278" s="985">
        <v>0</v>
      </c>
      <c r="G278" s="985">
        <v>0</v>
      </c>
      <c r="H278" s="968"/>
      <c r="I278" s="968"/>
      <c r="J278" s="968"/>
      <c r="K278" s="968"/>
    </row>
    <row r="279" spans="1:11" ht="14.1" customHeight="1">
      <c r="A279" s="968"/>
      <c r="B279" s="968"/>
      <c r="C279" s="984" t="s">
        <v>53</v>
      </c>
      <c r="D279" s="985">
        <v>0</v>
      </c>
      <c r="E279" s="985">
        <v>0</v>
      </c>
      <c r="F279" s="985">
        <v>0</v>
      </c>
      <c r="G279" s="985">
        <v>0</v>
      </c>
      <c r="H279" s="968"/>
      <c r="I279" s="968"/>
      <c r="J279" s="968"/>
      <c r="K279" s="968"/>
    </row>
    <row r="280" spans="1:11" ht="14.1" customHeight="1">
      <c r="A280" s="968"/>
      <c r="B280" s="968"/>
      <c r="C280" s="984" t="s">
        <v>49</v>
      </c>
      <c r="D280" s="985">
        <v>0</v>
      </c>
      <c r="E280" s="985">
        <v>0</v>
      </c>
      <c r="F280" s="985">
        <v>0</v>
      </c>
      <c r="G280" s="985">
        <v>0</v>
      </c>
      <c r="H280" s="968"/>
      <c r="I280" s="968"/>
      <c r="J280" s="968"/>
      <c r="K280" s="968"/>
    </row>
    <row r="281" spans="1:11" ht="14.1" customHeight="1">
      <c r="A281" s="968"/>
      <c r="B281" s="968"/>
      <c r="C281" s="984" t="s">
        <v>50</v>
      </c>
      <c r="D281" s="985">
        <v>0</v>
      </c>
      <c r="E281" s="985">
        <v>0</v>
      </c>
      <c r="F281" s="985">
        <v>0</v>
      </c>
      <c r="G281" s="985">
        <v>0</v>
      </c>
      <c r="H281" s="968"/>
      <c r="I281" s="968"/>
      <c r="J281" s="968"/>
      <c r="K281" s="968"/>
    </row>
    <row r="282" spans="1:11" ht="14.1" customHeight="1">
      <c r="A282" s="968"/>
      <c r="B282" s="968"/>
      <c r="C282" s="984" t="s">
        <v>54</v>
      </c>
      <c r="D282" s="985">
        <v>0</v>
      </c>
      <c r="E282" s="985">
        <v>0</v>
      </c>
      <c r="F282" s="985">
        <v>0</v>
      </c>
      <c r="G282" s="985">
        <v>0</v>
      </c>
      <c r="H282" s="968"/>
      <c r="I282" s="968"/>
      <c r="J282" s="968"/>
      <c r="K282" s="968"/>
    </row>
    <row r="283" spans="1:11" ht="14.1" customHeight="1">
      <c r="A283" s="968"/>
      <c r="B283" s="968"/>
      <c r="C283" s="984" t="s">
        <v>49</v>
      </c>
      <c r="D283" s="985">
        <v>0</v>
      </c>
      <c r="E283" s="985">
        <v>0</v>
      </c>
      <c r="F283" s="985">
        <v>0</v>
      </c>
      <c r="G283" s="985">
        <v>0</v>
      </c>
      <c r="H283" s="968"/>
      <c r="I283" s="968"/>
      <c r="J283" s="968"/>
      <c r="K283" s="968"/>
    </row>
    <row r="284" spans="1:11" ht="14.1" customHeight="1">
      <c r="A284" s="968"/>
      <c r="B284" s="968"/>
      <c r="C284" s="984" t="s">
        <v>50</v>
      </c>
      <c r="D284" s="985">
        <v>0</v>
      </c>
      <c r="E284" s="985">
        <v>0</v>
      </c>
      <c r="F284" s="985">
        <v>0</v>
      </c>
      <c r="G284" s="985">
        <v>0</v>
      </c>
      <c r="H284" s="968"/>
      <c r="I284" s="968"/>
      <c r="J284" s="968"/>
      <c r="K284" s="968"/>
    </row>
    <row r="285" spans="1:11" ht="14.1" customHeight="1">
      <c r="A285" s="968"/>
      <c r="B285" s="968"/>
      <c r="C285" s="984" t="s">
        <v>55</v>
      </c>
      <c r="D285" s="985">
        <v>0</v>
      </c>
      <c r="E285" s="985">
        <v>0</v>
      </c>
      <c r="F285" s="985">
        <v>0</v>
      </c>
      <c r="G285" s="985">
        <v>0</v>
      </c>
      <c r="H285" s="968"/>
      <c r="I285" s="968"/>
      <c r="J285" s="968"/>
      <c r="K285" s="968"/>
    </row>
    <row r="286" spans="1:11" ht="14.1" customHeight="1">
      <c r="A286" s="968"/>
      <c r="B286" s="968"/>
      <c r="C286" s="984" t="s">
        <v>49</v>
      </c>
      <c r="D286" s="985">
        <v>0</v>
      </c>
      <c r="E286" s="985">
        <v>0</v>
      </c>
      <c r="F286" s="985">
        <v>0</v>
      </c>
      <c r="G286" s="985">
        <v>0</v>
      </c>
      <c r="H286" s="968"/>
      <c r="I286" s="968"/>
      <c r="J286" s="968"/>
      <c r="K286" s="968"/>
    </row>
    <row r="287" spans="1:11" ht="14.1" customHeight="1">
      <c r="A287" s="968"/>
      <c r="B287" s="968"/>
      <c r="C287" s="984" t="s">
        <v>50</v>
      </c>
      <c r="D287" s="985">
        <v>0</v>
      </c>
      <c r="E287" s="985">
        <v>0</v>
      </c>
      <c r="F287" s="985">
        <v>0</v>
      </c>
      <c r="G287" s="985">
        <v>0</v>
      </c>
      <c r="H287" s="968"/>
      <c r="I287" s="968"/>
      <c r="J287" s="968"/>
      <c r="K287" s="968"/>
    </row>
    <row r="288" spans="1:11" ht="14.1" customHeight="1">
      <c r="A288" s="968"/>
      <c r="B288" s="968"/>
      <c r="C288" s="984" t="s">
        <v>56</v>
      </c>
      <c r="D288" s="985">
        <v>0</v>
      </c>
      <c r="E288" s="985">
        <v>0</v>
      </c>
      <c r="F288" s="985">
        <v>0</v>
      </c>
      <c r="G288" s="985">
        <v>0</v>
      </c>
      <c r="H288" s="968"/>
      <c r="I288" s="968"/>
      <c r="J288" s="968"/>
      <c r="K288" s="968"/>
    </row>
    <row r="289" spans="1:11" ht="14.1" customHeight="1">
      <c r="A289" s="968"/>
      <c r="B289" s="968"/>
      <c r="C289" s="984" t="s">
        <v>49</v>
      </c>
      <c r="D289" s="985">
        <v>0</v>
      </c>
      <c r="E289" s="985">
        <v>0</v>
      </c>
      <c r="F289" s="985">
        <v>0</v>
      </c>
      <c r="G289" s="985">
        <v>0</v>
      </c>
      <c r="H289" s="968"/>
      <c r="I289" s="968"/>
      <c r="J289" s="968"/>
      <c r="K289" s="968"/>
    </row>
    <row r="290" spans="1:11" ht="14.1" customHeight="1">
      <c r="A290" s="968"/>
      <c r="B290" s="968"/>
      <c r="C290" s="984" t="s">
        <v>50</v>
      </c>
      <c r="D290" s="985">
        <v>0</v>
      </c>
      <c r="E290" s="985">
        <v>0</v>
      </c>
      <c r="F290" s="985">
        <v>0</v>
      </c>
      <c r="G290" s="985">
        <v>0</v>
      </c>
      <c r="H290" s="968"/>
      <c r="I290" s="968"/>
      <c r="J290" s="968"/>
      <c r="K290" s="968"/>
    </row>
    <row r="291" spans="1:11" ht="14.1" customHeight="1">
      <c r="A291" s="968"/>
      <c r="B291" s="968"/>
      <c r="C291" s="984" t="s">
        <v>57</v>
      </c>
      <c r="D291" s="985">
        <v>0</v>
      </c>
      <c r="E291" s="985">
        <v>0</v>
      </c>
      <c r="F291" s="985">
        <v>0</v>
      </c>
      <c r="G291" s="985">
        <v>0</v>
      </c>
      <c r="H291" s="968"/>
      <c r="I291" s="968"/>
      <c r="J291" s="968"/>
      <c r="K291" s="968"/>
    </row>
    <row r="292" spans="1:11" ht="14.1" customHeight="1">
      <c r="A292" s="968"/>
      <c r="B292" s="968"/>
      <c r="C292" s="984" t="s">
        <v>49</v>
      </c>
      <c r="D292" s="985">
        <v>0</v>
      </c>
      <c r="E292" s="985">
        <v>0</v>
      </c>
      <c r="F292" s="985">
        <v>0</v>
      </c>
      <c r="G292" s="985">
        <v>0</v>
      </c>
      <c r="H292" s="968"/>
      <c r="I292" s="968"/>
      <c r="J292" s="968"/>
      <c r="K292" s="968"/>
    </row>
    <row r="293" spans="1:11" ht="14.1" customHeight="1">
      <c r="A293" s="968"/>
      <c r="B293" s="968"/>
      <c r="C293" s="984" t="s">
        <v>58</v>
      </c>
      <c r="D293" s="985">
        <v>0</v>
      </c>
      <c r="E293" s="985">
        <v>0</v>
      </c>
      <c r="F293" s="985">
        <v>0</v>
      </c>
      <c r="G293" s="985">
        <v>0</v>
      </c>
      <c r="H293" s="968"/>
      <c r="I293" s="968"/>
      <c r="J293" s="968"/>
      <c r="K293" s="968"/>
    </row>
    <row r="294" spans="1:11" ht="14.1" customHeight="1">
      <c r="A294" s="968"/>
      <c r="B294" s="968"/>
      <c r="C294" s="984" t="s">
        <v>59</v>
      </c>
      <c r="D294" s="985">
        <v>0</v>
      </c>
      <c r="E294" s="985">
        <v>0</v>
      </c>
      <c r="F294" s="985">
        <v>0</v>
      </c>
      <c r="G294" s="985">
        <v>0</v>
      </c>
      <c r="H294" s="968"/>
      <c r="I294" s="968"/>
      <c r="J294" s="968"/>
      <c r="K294" s="968"/>
    </row>
    <row r="295" spans="1:11" ht="14.1" customHeight="1">
      <c r="A295" s="968"/>
      <c r="B295" s="968"/>
      <c r="C295" s="984" t="s">
        <v>60</v>
      </c>
      <c r="D295" s="985">
        <v>0</v>
      </c>
      <c r="E295" s="985">
        <v>0</v>
      </c>
      <c r="F295" s="985">
        <v>0</v>
      </c>
      <c r="G295" s="985">
        <v>0</v>
      </c>
      <c r="H295" s="968"/>
      <c r="I295" s="968"/>
      <c r="J295" s="968"/>
      <c r="K295" s="968"/>
    </row>
    <row r="296" spans="1:11" ht="14.1" customHeight="1">
      <c r="A296" s="968"/>
      <c r="B296" s="968"/>
      <c r="C296" s="984" t="s">
        <v>61</v>
      </c>
      <c r="D296" s="985">
        <v>0</v>
      </c>
      <c r="E296" s="985">
        <v>0</v>
      </c>
      <c r="F296" s="985">
        <v>0</v>
      </c>
      <c r="G296" s="985">
        <v>0</v>
      </c>
      <c r="H296" s="968"/>
      <c r="I296" s="968"/>
      <c r="J296" s="968"/>
      <c r="K296" s="968"/>
    </row>
    <row r="297" spans="1:11" ht="14.1" customHeight="1">
      <c r="A297" s="968"/>
      <c r="B297" s="968"/>
      <c r="C297" s="984" t="s">
        <v>62</v>
      </c>
      <c r="D297" s="985">
        <v>0</v>
      </c>
      <c r="E297" s="985">
        <v>0</v>
      </c>
      <c r="F297" s="985">
        <v>0</v>
      </c>
      <c r="G297" s="985">
        <v>0</v>
      </c>
      <c r="H297" s="968"/>
      <c r="I297" s="968"/>
      <c r="J297" s="968"/>
      <c r="K297" s="968"/>
    </row>
    <row r="298" spans="1:11" ht="14.1" customHeight="1">
      <c r="A298" s="968"/>
      <c r="B298" s="968"/>
      <c r="C298" s="984" t="s">
        <v>49</v>
      </c>
      <c r="D298" s="985">
        <v>0</v>
      </c>
      <c r="E298" s="985">
        <v>0</v>
      </c>
      <c r="F298" s="985">
        <v>0</v>
      </c>
      <c r="G298" s="985">
        <v>0</v>
      </c>
      <c r="H298" s="968"/>
      <c r="I298" s="968"/>
      <c r="J298" s="968"/>
      <c r="K298" s="968"/>
    </row>
    <row r="299" spans="1:11" ht="14.1" customHeight="1">
      <c r="A299" s="968"/>
      <c r="B299" s="968"/>
      <c r="C299" s="984" t="s">
        <v>58</v>
      </c>
      <c r="D299" s="985">
        <v>0</v>
      </c>
      <c r="E299" s="985">
        <v>0</v>
      </c>
      <c r="F299" s="985">
        <v>0</v>
      </c>
      <c r="G299" s="985">
        <v>0</v>
      </c>
      <c r="H299" s="968"/>
      <c r="I299" s="968"/>
      <c r="J299" s="968"/>
      <c r="K299" s="968"/>
    </row>
    <row r="300" spans="1:11" ht="14.1" customHeight="1">
      <c r="A300" s="968"/>
      <c r="B300" s="968"/>
      <c r="C300" s="984" t="s">
        <v>59</v>
      </c>
      <c r="D300" s="985">
        <v>0</v>
      </c>
      <c r="E300" s="985">
        <v>0</v>
      </c>
      <c r="F300" s="985">
        <v>0</v>
      </c>
      <c r="G300" s="985">
        <v>0</v>
      </c>
      <c r="H300" s="968"/>
      <c r="I300" s="968"/>
      <c r="J300" s="968"/>
      <c r="K300" s="968"/>
    </row>
    <row r="301" spans="1:11" ht="14.1" customHeight="1">
      <c r="A301" s="968"/>
      <c r="B301" s="968"/>
      <c r="C301" s="984" t="s">
        <v>60</v>
      </c>
      <c r="D301" s="985">
        <v>0</v>
      </c>
      <c r="E301" s="985">
        <v>0</v>
      </c>
      <c r="F301" s="985">
        <v>0</v>
      </c>
      <c r="G301" s="985">
        <v>0</v>
      </c>
      <c r="H301" s="968"/>
      <c r="I301" s="968"/>
      <c r="J301" s="968"/>
      <c r="K301" s="968"/>
    </row>
    <row r="302" spans="1:11" ht="14.1" customHeight="1">
      <c r="A302" s="968"/>
      <c r="B302" s="968"/>
      <c r="C302" s="984" t="s">
        <v>61</v>
      </c>
      <c r="D302" s="985">
        <v>0</v>
      </c>
      <c r="E302" s="985">
        <v>0</v>
      </c>
      <c r="F302" s="985">
        <v>0</v>
      </c>
      <c r="G302" s="985">
        <v>0</v>
      </c>
      <c r="H302" s="968"/>
      <c r="I302" s="968"/>
      <c r="J302" s="968"/>
      <c r="K302" s="968"/>
    </row>
    <row r="303" spans="1:11" ht="14.1" customHeight="1">
      <c r="A303" s="968"/>
      <c r="B303" s="968"/>
      <c r="C303" s="984" t="s">
        <v>63</v>
      </c>
      <c r="D303" s="985">
        <v>0</v>
      </c>
      <c r="E303" s="985">
        <v>0</v>
      </c>
      <c r="F303" s="985">
        <v>0</v>
      </c>
      <c r="G303" s="985">
        <v>0</v>
      </c>
      <c r="H303" s="968"/>
      <c r="I303" s="968"/>
      <c r="J303" s="968"/>
      <c r="K303" s="968"/>
    </row>
    <row r="304" spans="1:11" ht="14.1" customHeight="1">
      <c r="A304" s="968"/>
      <c r="B304" s="968"/>
      <c r="C304" s="984" t="s">
        <v>49</v>
      </c>
      <c r="D304" s="985">
        <v>0</v>
      </c>
      <c r="E304" s="985">
        <v>0</v>
      </c>
      <c r="F304" s="985">
        <v>0</v>
      </c>
      <c r="G304" s="985">
        <v>0</v>
      </c>
      <c r="H304" s="968"/>
      <c r="I304" s="968"/>
      <c r="J304" s="968"/>
      <c r="K304" s="968"/>
    </row>
    <row r="305" spans="1:11" ht="14.1" customHeight="1">
      <c r="A305" s="968"/>
      <c r="B305" s="968"/>
      <c r="C305" s="984" t="s">
        <v>58</v>
      </c>
      <c r="D305" s="985">
        <v>0</v>
      </c>
      <c r="E305" s="985">
        <v>0</v>
      </c>
      <c r="F305" s="985">
        <v>0</v>
      </c>
      <c r="G305" s="985">
        <v>0</v>
      </c>
      <c r="H305" s="968"/>
      <c r="I305" s="968"/>
      <c r="J305" s="968"/>
      <c r="K305" s="968"/>
    </row>
    <row r="306" spans="1:11" ht="14.1" customHeight="1">
      <c r="A306" s="968"/>
      <c r="B306" s="968"/>
      <c r="C306" s="984" t="s">
        <v>59</v>
      </c>
      <c r="D306" s="985">
        <v>0</v>
      </c>
      <c r="E306" s="985">
        <v>0</v>
      </c>
      <c r="F306" s="985">
        <v>0</v>
      </c>
      <c r="G306" s="985">
        <v>0</v>
      </c>
      <c r="H306" s="968"/>
      <c r="I306" s="968"/>
      <c r="J306" s="968"/>
      <c r="K306" s="968"/>
    </row>
    <row r="307" spans="1:11" ht="14.1" customHeight="1">
      <c r="A307" s="968"/>
      <c r="B307" s="968"/>
      <c r="C307" s="984" t="s">
        <v>60</v>
      </c>
      <c r="D307" s="985">
        <v>0</v>
      </c>
      <c r="E307" s="985">
        <v>0</v>
      </c>
      <c r="F307" s="985">
        <v>0</v>
      </c>
      <c r="G307" s="985">
        <v>0</v>
      </c>
      <c r="H307" s="968"/>
      <c r="I307" s="968"/>
      <c r="J307" s="968"/>
      <c r="K307" s="968"/>
    </row>
    <row r="308" spans="1:11" ht="14.1" customHeight="1">
      <c r="A308" s="968"/>
      <c r="B308" s="968"/>
      <c r="C308" s="984" t="s">
        <v>61</v>
      </c>
      <c r="D308" s="985">
        <v>0</v>
      </c>
      <c r="E308" s="985">
        <v>0</v>
      </c>
      <c r="F308" s="985">
        <v>0</v>
      </c>
      <c r="G308" s="985">
        <v>0</v>
      </c>
      <c r="H308" s="968"/>
      <c r="I308" s="968"/>
      <c r="J308" s="968"/>
      <c r="K308" s="968"/>
    </row>
    <row r="309" spans="1:11" ht="14.1" customHeight="1">
      <c r="A309" s="968"/>
      <c r="B309" s="968"/>
      <c r="C309" s="984" t="s">
        <v>64</v>
      </c>
      <c r="D309" s="985">
        <v>0</v>
      </c>
      <c r="E309" s="985">
        <v>0</v>
      </c>
      <c r="F309" s="985">
        <v>0</v>
      </c>
      <c r="G309" s="985">
        <v>0</v>
      </c>
      <c r="H309" s="968"/>
      <c r="I309" s="968"/>
      <c r="J309" s="968"/>
      <c r="K309" s="968"/>
    </row>
    <row r="310" spans="1:11" ht="14.1" customHeight="1">
      <c r="A310" s="968"/>
      <c r="B310" s="968"/>
      <c r="C310" s="984" t="s">
        <v>65</v>
      </c>
      <c r="D310" s="985">
        <v>0</v>
      </c>
      <c r="E310" s="985">
        <v>0</v>
      </c>
      <c r="F310" s="985">
        <v>0</v>
      </c>
      <c r="G310" s="985">
        <v>0</v>
      </c>
      <c r="H310" s="968"/>
      <c r="I310" s="968"/>
      <c r="J310" s="968"/>
      <c r="K310" s="968"/>
    </row>
    <row r="311" spans="1:11" ht="14.1" customHeight="1">
      <c r="A311" s="968"/>
      <c r="B311" s="968"/>
      <c r="C311" s="986" t="s">
        <v>25</v>
      </c>
      <c r="D311" s="985">
        <v>0</v>
      </c>
      <c r="E311" s="985">
        <v>41520000</v>
      </c>
      <c r="F311" s="985">
        <v>41520000</v>
      </c>
      <c r="G311" s="985">
        <v>42520000</v>
      </c>
      <c r="H311" s="968"/>
      <c r="I311" s="968"/>
      <c r="J311" s="968"/>
      <c r="K311" s="968"/>
    </row>
    <row r="312" spans="1:11" ht="14.1" customHeight="1">
      <c r="A312" s="968"/>
      <c r="B312" s="968"/>
      <c r="C312" s="978" t="s">
        <v>19</v>
      </c>
      <c r="D312" s="1475" t="s">
        <v>1475</v>
      </c>
      <c r="E312" s="1476"/>
      <c r="F312" s="1476"/>
      <c r="G312" s="1476"/>
      <c r="H312" s="968"/>
      <c r="I312" s="968"/>
      <c r="J312" s="968"/>
      <c r="K312" s="968"/>
    </row>
    <row r="313" spans="1:11" ht="14.1" customHeight="1">
      <c r="A313" s="968"/>
      <c r="B313" s="968"/>
      <c r="C313" s="979" t="s">
        <v>20</v>
      </c>
      <c r="D313" s="1477" t="s">
        <v>1476</v>
      </c>
      <c r="E313" s="1478"/>
      <c r="F313" s="1478"/>
      <c r="G313" s="1478"/>
      <c r="H313" s="968"/>
      <c r="I313" s="968"/>
      <c r="J313" s="968"/>
      <c r="K313" s="968"/>
    </row>
    <row r="314" spans="1:11" ht="14.1" customHeight="1">
      <c r="A314" s="968"/>
      <c r="B314" s="968"/>
      <c r="C314" s="979" t="s">
        <v>21</v>
      </c>
      <c r="D314" s="1477" t="s">
        <v>1466</v>
      </c>
      <c r="E314" s="1478"/>
      <c r="F314" s="1478"/>
      <c r="G314" s="1478"/>
      <c r="H314" s="968"/>
      <c r="I314" s="968"/>
      <c r="J314" s="968"/>
      <c r="K314" s="968"/>
    </row>
    <row r="315" spans="1:11" ht="15" customHeight="1">
      <c r="A315" s="968"/>
      <c r="B315" s="968"/>
      <c r="C315" s="980"/>
      <c r="D315" s="981">
        <v>2024</v>
      </c>
      <c r="E315" s="981">
        <v>2025</v>
      </c>
      <c r="F315" s="981">
        <v>2026</v>
      </c>
      <c r="G315" s="981">
        <v>2027</v>
      </c>
      <c r="H315" s="968"/>
      <c r="I315" s="968"/>
      <c r="J315" s="968"/>
      <c r="K315" s="968"/>
    </row>
    <row r="316" spans="1:11" ht="15" customHeight="1">
      <c r="A316" s="968"/>
      <c r="B316" s="968"/>
      <c r="C316" s="982"/>
      <c r="D316" s="983" t="s">
        <v>22</v>
      </c>
      <c r="E316" s="983" t="s">
        <v>23</v>
      </c>
      <c r="F316" s="983" t="s">
        <v>23</v>
      </c>
      <c r="G316" s="983" t="s">
        <v>23</v>
      </c>
      <c r="H316" s="968"/>
      <c r="I316" s="968"/>
      <c r="J316" s="968"/>
      <c r="K316" s="968"/>
    </row>
    <row r="317" spans="1:11" ht="14.1" customHeight="1">
      <c r="A317" s="968"/>
      <c r="B317" s="968"/>
      <c r="C317" s="972" t="s">
        <v>33</v>
      </c>
      <c r="D317" s="976" t="s">
        <v>1477</v>
      </c>
      <c r="E317" s="976" t="s">
        <v>1463</v>
      </c>
      <c r="F317" s="976" t="s">
        <v>233</v>
      </c>
      <c r="G317" s="976" t="s">
        <v>233</v>
      </c>
      <c r="H317" s="968"/>
      <c r="I317" s="968"/>
      <c r="J317" s="968"/>
      <c r="K317" s="968"/>
    </row>
    <row r="318" spans="1:11" ht="14.1" customHeight="1">
      <c r="A318" s="968"/>
      <c r="B318" s="968"/>
      <c r="C318" s="972" t="s">
        <v>35</v>
      </c>
      <c r="D318" s="976" t="s">
        <v>1478</v>
      </c>
      <c r="E318" s="976" t="s">
        <v>1479</v>
      </c>
      <c r="F318" s="976" t="s">
        <v>1480</v>
      </c>
      <c r="G318" s="976" t="s">
        <v>1480</v>
      </c>
      <c r="H318" s="968"/>
      <c r="I318" s="968"/>
      <c r="J318" s="968"/>
      <c r="K318" s="968"/>
    </row>
    <row r="319" spans="1:11" ht="14.1" customHeight="1">
      <c r="A319" s="968"/>
      <c r="B319" s="968"/>
      <c r="C319" s="972" t="s">
        <v>40</v>
      </c>
      <c r="D319" s="976" t="s">
        <v>1481</v>
      </c>
      <c r="E319" s="976" t="s">
        <v>1482</v>
      </c>
      <c r="F319" s="976" t="s">
        <v>1483</v>
      </c>
      <c r="G319" s="976" t="s">
        <v>1483</v>
      </c>
      <c r="H319" s="968"/>
      <c r="I319" s="968"/>
      <c r="J319" s="968"/>
      <c r="K319" s="968"/>
    </row>
    <row r="320" spans="1:11" ht="14.1" customHeight="1">
      <c r="A320" s="968"/>
      <c r="B320" s="968"/>
      <c r="C320" s="972" t="s">
        <v>41</v>
      </c>
      <c r="D320" s="976" t="s">
        <v>18</v>
      </c>
      <c r="E320" s="976" t="s">
        <v>1484</v>
      </c>
      <c r="F320" s="976" t="s">
        <v>1485</v>
      </c>
      <c r="G320" s="976" t="s">
        <v>42</v>
      </c>
      <c r="H320" s="968"/>
      <c r="I320" s="968"/>
      <c r="J320" s="968"/>
      <c r="K320" s="968"/>
    </row>
    <row r="321" spans="1:11" ht="14.1" customHeight="1">
      <c r="A321" s="968"/>
      <c r="B321" s="968"/>
      <c r="C321" s="972" t="s">
        <v>43</v>
      </c>
      <c r="D321" s="976" t="s">
        <v>18</v>
      </c>
      <c r="E321" s="976" t="s">
        <v>1486</v>
      </c>
      <c r="F321" s="976" t="s">
        <v>1487</v>
      </c>
      <c r="G321" s="976" t="s">
        <v>42</v>
      </c>
      <c r="H321" s="968"/>
      <c r="I321" s="968"/>
      <c r="J321" s="968"/>
      <c r="K321" s="968"/>
    </row>
    <row r="322" spans="1:11" ht="14.1" customHeight="1">
      <c r="A322" s="968"/>
      <c r="B322" s="968"/>
      <c r="C322" s="972" t="s">
        <v>47</v>
      </c>
      <c r="D322" s="976" t="s">
        <v>18</v>
      </c>
      <c r="E322" s="976" t="s">
        <v>1488</v>
      </c>
      <c r="F322" s="976" t="s">
        <v>1489</v>
      </c>
      <c r="G322" s="976" t="s">
        <v>42</v>
      </c>
      <c r="H322" s="968"/>
      <c r="I322" s="968"/>
      <c r="J322" s="968"/>
      <c r="K322" s="968"/>
    </row>
    <row r="323" spans="1:11" ht="14.1" customHeight="1">
      <c r="A323" s="968"/>
      <c r="B323" s="968"/>
      <c r="C323" s="1479" t="s">
        <v>24</v>
      </c>
      <c r="D323" s="1480"/>
      <c r="E323" s="1480"/>
      <c r="F323" s="1480"/>
      <c r="G323" s="1480"/>
      <c r="H323" s="968"/>
      <c r="I323" s="968"/>
      <c r="J323" s="968"/>
      <c r="K323" s="968"/>
    </row>
    <row r="324" spans="1:11" ht="14.1" customHeight="1">
      <c r="A324" s="968"/>
      <c r="B324" s="968"/>
      <c r="C324" s="980"/>
      <c r="D324" s="981">
        <v>2024</v>
      </c>
      <c r="E324" s="981">
        <v>2025</v>
      </c>
      <c r="F324" s="981">
        <v>2026</v>
      </c>
      <c r="G324" s="981">
        <v>2027</v>
      </c>
      <c r="H324" s="968"/>
      <c r="I324" s="968"/>
      <c r="J324" s="968"/>
      <c r="K324" s="968"/>
    </row>
    <row r="325" spans="1:11" ht="14.1" customHeight="1">
      <c r="A325" s="968"/>
      <c r="B325" s="968"/>
      <c r="C325" s="982"/>
      <c r="D325" s="983" t="s">
        <v>22</v>
      </c>
      <c r="E325" s="983" t="s">
        <v>23</v>
      </c>
      <c r="F325" s="983" t="s">
        <v>23</v>
      </c>
      <c r="G325" s="983" t="s">
        <v>23</v>
      </c>
      <c r="H325" s="968"/>
      <c r="I325" s="968"/>
      <c r="J325" s="968"/>
      <c r="K325" s="968"/>
    </row>
    <row r="326" spans="1:11" ht="14.1" customHeight="1">
      <c r="A326" s="968"/>
      <c r="B326" s="968"/>
      <c r="C326" s="984" t="s">
        <v>48</v>
      </c>
      <c r="D326" s="985">
        <v>0</v>
      </c>
      <c r="E326" s="985">
        <v>0</v>
      </c>
      <c r="F326" s="985">
        <v>0</v>
      </c>
      <c r="G326" s="985">
        <v>0</v>
      </c>
      <c r="H326" s="968"/>
      <c r="I326" s="968"/>
      <c r="J326" s="968"/>
      <c r="K326" s="968"/>
    </row>
    <row r="327" spans="1:11" ht="14.1" customHeight="1">
      <c r="A327" s="968"/>
      <c r="B327" s="968"/>
      <c r="C327" s="984" t="s">
        <v>49</v>
      </c>
      <c r="D327" s="985">
        <v>0</v>
      </c>
      <c r="E327" s="985">
        <v>0</v>
      </c>
      <c r="F327" s="985">
        <v>0</v>
      </c>
      <c r="G327" s="985">
        <v>0</v>
      </c>
      <c r="H327" s="968"/>
      <c r="I327" s="968"/>
      <c r="J327" s="968"/>
      <c r="K327" s="968"/>
    </row>
    <row r="328" spans="1:11" ht="14.1" customHeight="1">
      <c r="A328" s="968"/>
      <c r="B328" s="968"/>
      <c r="C328" s="984" t="s">
        <v>50</v>
      </c>
      <c r="D328" s="985">
        <v>0</v>
      </c>
      <c r="E328" s="985">
        <v>0</v>
      </c>
      <c r="F328" s="985">
        <v>0</v>
      </c>
      <c r="G328" s="985">
        <v>0</v>
      </c>
      <c r="H328" s="968"/>
      <c r="I328" s="968"/>
      <c r="J328" s="968"/>
      <c r="K328" s="968"/>
    </row>
    <row r="329" spans="1:11" ht="14.1" customHeight="1">
      <c r="A329" s="968"/>
      <c r="B329" s="968"/>
      <c r="C329" s="984" t="s">
        <v>51</v>
      </c>
      <c r="D329" s="985">
        <v>0</v>
      </c>
      <c r="E329" s="985">
        <v>0</v>
      </c>
      <c r="F329" s="985">
        <v>0</v>
      </c>
      <c r="G329" s="985">
        <v>0</v>
      </c>
      <c r="H329" s="968"/>
      <c r="I329" s="968"/>
      <c r="J329" s="968"/>
      <c r="K329" s="968"/>
    </row>
    <row r="330" spans="1:11" ht="14.1" customHeight="1">
      <c r="A330" s="968"/>
      <c r="B330" s="968"/>
      <c r="C330" s="984" t="s">
        <v>49</v>
      </c>
      <c r="D330" s="985">
        <v>0</v>
      </c>
      <c r="E330" s="985">
        <v>0</v>
      </c>
      <c r="F330" s="985">
        <v>0</v>
      </c>
      <c r="G330" s="985">
        <v>0</v>
      </c>
      <c r="H330" s="968"/>
      <c r="I330" s="968"/>
      <c r="J330" s="968"/>
      <c r="K330" s="968"/>
    </row>
    <row r="331" spans="1:11" ht="14.1" customHeight="1">
      <c r="A331" s="968"/>
      <c r="B331" s="968"/>
      <c r="C331" s="984" t="s">
        <v>50</v>
      </c>
      <c r="D331" s="985">
        <v>0</v>
      </c>
      <c r="E331" s="985">
        <v>0</v>
      </c>
      <c r="F331" s="985">
        <v>0</v>
      </c>
      <c r="G331" s="985">
        <v>0</v>
      </c>
      <c r="H331" s="968"/>
      <c r="I331" s="968"/>
      <c r="J331" s="968"/>
      <c r="K331" s="968"/>
    </row>
    <row r="332" spans="1:11" ht="14.1" customHeight="1">
      <c r="A332" s="968"/>
      <c r="B332" s="968"/>
      <c r="C332" s="984" t="s">
        <v>52</v>
      </c>
      <c r="D332" s="985">
        <v>0</v>
      </c>
      <c r="E332" s="985">
        <v>46650000</v>
      </c>
      <c r="F332" s="985">
        <v>47650000</v>
      </c>
      <c r="G332" s="985">
        <v>47650000</v>
      </c>
      <c r="H332" s="968"/>
      <c r="I332" s="968"/>
      <c r="J332" s="968"/>
      <c r="K332" s="968"/>
    </row>
    <row r="333" spans="1:11" ht="14.1" customHeight="1">
      <c r="A333" s="968"/>
      <c r="B333" s="968"/>
      <c r="C333" s="984" t="s">
        <v>49</v>
      </c>
      <c r="D333" s="985">
        <v>0</v>
      </c>
      <c r="E333" s="985">
        <v>46650000</v>
      </c>
      <c r="F333" s="985">
        <v>47650000</v>
      </c>
      <c r="G333" s="985">
        <v>47650000</v>
      </c>
      <c r="H333" s="968"/>
      <c r="I333" s="968"/>
      <c r="J333" s="968"/>
      <c r="K333" s="968"/>
    </row>
    <row r="334" spans="1:11" ht="14.1" customHeight="1">
      <c r="A334" s="968"/>
      <c r="B334" s="968"/>
      <c r="C334" s="984" t="s">
        <v>50</v>
      </c>
      <c r="D334" s="985">
        <v>0</v>
      </c>
      <c r="E334" s="985">
        <v>0</v>
      </c>
      <c r="F334" s="985">
        <v>0</v>
      </c>
      <c r="G334" s="985">
        <v>0</v>
      </c>
      <c r="H334" s="968"/>
      <c r="I334" s="968"/>
      <c r="J334" s="968"/>
      <c r="K334" s="968"/>
    </row>
    <row r="335" spans="1:11" ht="14.1" customHeight="1">
      <c r="A335" s="968"/>
      <c r="B335" s="968"/>
      <c r="C335" s="984" t="s">
        <v>53</v>
      </c>
      <c r="D335" s="985">
        <v>0</v>
      </c>
      <c r="E335" s="985">
        <v>0</v>
      </c>
      <c r="F335" s="985">
        <v>0</v>
      </c>
      <c r="G335" s="985">
        <v>0</v>
      </c>
      <c r="H335" s="968"/>
      <c r="I335" s="968"/>
      <c r="J335" s="968"/>
      <c r="K335" s="968"/>
    </row>
    <row r="336" spans="1:11" ht="14.1" customHeight="1">
      <c r="A336" s="968"/>
      <c r="B336" s="968"/>
      <c r="C336" s="984" t="s">
        <v>49</v>
      </c>
      <c r="D336" s="985">
        <v>0</v>
      </c>
      <c r="E336" s="985">
        <v>0</v>
      </c>
      <c r="F336" s="985">
        <v>0</v>
      </c>
      <c r="G336" s="985">
        <v>0</v>
      </c>
      <c r="H336" s="968"/>
      <c r="I336" s="968"/>
      <c r="J336" s="968"/>
      <c r="K336" s="968"/>
    </row>
    <row r="337" spans="1:11" ht="14.1" customHeight="1">
      <c r="A337" s="968"/>
      <c r="B337" s="968"/>
      <c r="C337" s="984" t="s">
        <v>50</v>
      </c>
      <c r="D337" s="985">
        <v>0</v>
      </c>
      <c r="E337" s="985">
        <v>0</v>
      </c>
      <c r="F337" s="985">
        <v>0</v>
      </c>
      <c r="G337" s="985">
        <v>0</v>
      </c>
      <c r="H337" s="968"/>
      <c r="I337" s="968"/>
      <c r="J337" s="968"/>
      <c r="K337" s="968"/>
    </row>
    <row r="338" spans="1:11" ht="14.1" customHeight="1">
      <c r="A338" s="968"/>
      <c r="B338" s="968"/>
      <c r="C338" s="984" t="s">
        <v>54</v>
      </c>
      <c r="D338" s="985">
        <v>0</v>
      </c>
      <c r="E338" s="985">
        <v>0</v>
      </c>
      <c r="F338" s="985">
        <v>0</v>
      </c>
      <c r="G338" s="985">
        <v>0</v>
      </c>
      <c r="H338" s="968"/>
      <c r="I338" s="968"/>
      <c r="J338" s="968"/>
      <c r="K338" s="968"/>
    </row>
    <row r="339" spans="1:11" ht="14.1" customHeight="1">
      <c r="A339" s="968"/>
      <c r="B339" s="968"/>
      <c r="C339" s="984" t="s">
        <v>49</v>
      </c>
      <c r="D339" s="985">
        <v>0</v>
      </c>
      <c r="E339" s="985">
        <v>0</v>
      </c>
      <c r="F339" s="985">
        <v>0</v>
      </c>
      <c r="G339" s="985">
        <v>0</v>
      </c>
      <c r="H339" s="968"/>
      <c r="I339" s="968"/>
      <c r="J339" s="968"/>
      <c r="K339" s="968"/>
    </row>
    <row r="340" spans="1:11" ht="14.1" customHeight="1">
      <c r="A340" s="968"/>
      <c r="B340" s="968"/>
      <c r="C340" s="984" t="s">
        <v>50</v>
      </c>
      <c r="D340" s="985">
        <v>0</v>
      </c>
      <c r="E340" s="985">
        <v>0</v>
      </c>
      <c r="F340" s="985">
        <v>0</v>
      </c>
      <c r="G340" s="985">
        <v>0</v>
      </c>
      <c r="H340" s="968"/>
      <c r="I340" s="968"/>
      <c r="J340" s="968"/>
      <c r="K340" s="968"/>
    </row>
    <row r="341" spans="1:11" ht="14.1" customHeight="1">
      <c r="A341" s="968"/>
      <c r="B341" s="968"/>
      <c r="C341" s="984" t="s">
        <v>55</v>
      </c>
      <c r="D341" s="985">
        <v>0</v>
      </c>
      <c r="E341" s="985">
        <v>0</v>
      </c>
      <c r="F341" s="985">
        <v>0</v>
      </c>
      <c r="G341" s="985">
        <v>0</v>
      </c>
      <c r="H341" s="968"/>
      <c r="I341" s="968"/>
      <c r="J341" s="968"/>
      <c r="K341" s="968"/>
    </row>
    <row r="342" spans="1:11" ht="14.1" customHeight="1">
      <c r="A342" s="968"/>
      <c r="B342" s="968"/>
      <c r="C342" s="984" t="s">
        <v>49</v>
      </c>
      <c r="D342" s="985">
        <v>0</v>
      </c>
      <c r="E342" s="985">
        <v>0</v>
      </c>
      <c r="F342" s="985">
        <v>0</v>
      </c>
      <c r="G342" s="985">
        <v>0</v>
      </c>
      <c r="H342" s="968"/>
      <c r="I342" s="968"/>
      <c r="J342" s="968"/>
      <c r="K342" s="968"/>
    </row>
    <row r="343" spans="1:11" ht="14.1" customHeight="1">
      <c r="A343" s="968"/>
      <c r="B343" s="968"/>
      <c r="C343" s="984" t="s">
        <v>50</v>
      </c>
      <c r="D343" s="985">
        <v>0</v>
      </c>
      <c r="E343" s="985">
        <v>0</v>
      </c>
      <c r="F343" s="985">
        <v>0</v>
      </c>
      <c r="G343" s="985">
        <v>0</v>
      </c>
      <c r="H343" s="968"/>
      <c r="I343" s="968"/>
      <c r="J343" s="968"/>
      <c r="K343" s="968"/>
    </row>
    <row r="344" spans="1:11" ht="14.1" customHeight="1">
      <c r="A344" s="968"/>
      <c r="B344" s="968"/>
      <c r="C344" s="984" t="s">
        <v>56</v>
      </c>
      <c r="D344" s="985">
        <v>0</v>
      </c>
      <c r="E344" s="985">
        <v>0</v>
      </c>
      <c r="F344" s="985">
        <v>0</v>
      </c>
      <c r="G344" s="985">
        <v>0</v>
      </c>
      <c r="H344" s="968"/>
      <c r="I344" s="968"/>
      <c r="J344" s="968"/>
      <c r="K344" s="968"/>
    </row>
    <row r="345" spans="1:11" ht="14.1" customHeight="1">
      <c r="A345" s="968"/>
      <c r="B345" s="968"/>
      <c r="C345" s="984" t="s">
        <v>49</v>
      </c>
      <c r="D345" s="985">
        <v>0</v>
      </c>
      <c r="E345" s="985">
        <v>0</v>
      </c>
      <c r="F345" s="985">
        <v>0</v>
      </c>
      <c r="G345" s="985">
        <v>0</v>
      </c>
      <c r="H345" s="968"/>
      <c r="I345" s="968"/>
      <c r="J345" s="968"/>
      <c r="K345" s="968"/>
    </row>
    <row r="346" spans="1:11" ht="14.1" customHeight="1">
      <c r="A346" s="968"/>
      <c r="B346" s="968"/>
      <c r="C346" s="984" t="s">
        <v>50</v>
      </c>
      <c r="D346" s="985">
        <v>0</v>
      </c>
      <c r="E346" s="985">
        <v>0</v>
      </c>
      <c r="F346" s="985">
        <v>0</v>
      </c>
      <c r="G346" s="985">
        <v>0</v>
      </c>
      <c r="H346" s="968"/>
      <c r="I346" s="968"/>
      <c r="J346" s="968"/>
      <c r="K346" s="968"/>
    </row>
    <row r="347" spans="1:11" ht="14.1" customHeight="1">
      <c r="A347" s="968"/>
      <c r="B347" s="968"/>
      <c r="C347" s="984" t="s">
        <v>57</v>
      </c>
      <c r="D347" s="985">
        <v>0</v>
      </c>
      <c r="E347" s="985">
        <v>0</v>
      </c>
      <c r="F347" s="985">
        <v>0</v>
      </c>
      <c r="G347" s="985">
        <v>0</v>
      </c>
      <c r="H347" s="968"/>
      <c r="I347" s="968"/>
      <c r="J347" s="968"/>
      <c r="K347" s="968"/>
    </row>
    <row r="348" spans="1:11" ht="14.1" customHeight="1">
      <c r="A348" s="968"/>
      <c r="B348" s="968"/>
      <c r="C348" s="984" t="s">
        <v>49</v>
      </c>
      <c r="D348" s="985">
        <v>0</v>
      </c>
      <c r="E348" s="985">
        <v>0</v>
      </c>
      <c r="F348" s="985">
        <v>0</v>
      </c>
      <c r="G348" s="985">
        <v>0</v>
      </c>
      <c r="H348" s="968"/>
      <c r="I348" s="968"/>
      <c r="J348" s="968"/>
      <c r="K348" s="968"/>
    </row>
    <row r="349" spans="1:11" ht="14.1" customHeight="1">
      <c r="A349" s="968"/>
      <c r="B349" s="968"/>
      <c r="C349" s="984" t="s">
        <v>58</v>
      </c>
      <c r="D349" s="985">
        <v>0</v>
      </c>
      <c r="E349" s="985">
        <v>0</v>
      </c>
      <c r="F349" s="985">
        <v>0</v>
      </c>
      <c r="G349" s="985">
        <v>0</v>
      </c>
      <c r="H349" s="968"/>
      <c r="I349" s="968"/>
      <c r="J349" s="968"/>
      <c r="K349" s="968"/>
    </row>
    <row r="350" spans="1:11" ht="14.1" customHeight="1">
      <c r="A350" s="968"/>
      <c r="B350" s="968"/>
      <c r="C350" s="984" t="s">
        <v>59</v>
      </c>
      <c r="D350" s="985">
        <v>0</v>
      </c>
      <c r="E350" s="985">
        <v>0</v>
      </c>
      <c r="F350" s="985">
        <v>0</v>
      </c>
      <c r="G350" s="985">
        <v>0</v>
      </c>
      <c r="H350" s="968"/>
      <c r="I350" s="968"/>
      <c r="J350" s="968"/>
      <c r="K350" s="968"/>
    </row>
    <row r="351" spans="1:11" ht="14.1" customHeight="1">
      <c r="A351" s="968"/>
      <c r="B351" s="968"/>
      <c r="C351" s="984" t="s">
        <v>60</v>
      </c>
      <c r="D351" s="985">
        <v>0</v>
      </c>
      <c r="E351" s="985">
        <v>0</v>
      </c>
      <c r="F351" s="985">
        <v>0</v>
      </c>
      <c r="G351" s="985">
        <v>0</v>
      </c>
      <c r="H351" s="968"/>
      <c r="I351" s="968"/>
      <c r="J351" s="968"/>
      <c r="K351" s="968"/>
    </row>
    <row r="352" spans="1:11" ht="14.1" customHeight="1">
      <c r="A352" s="968"/>
      <c r="B352" s="968"/>
      <c r="C352" s="984" t="s">
        <v>61</v>
      </c>
      <c r="D352" s="985">
        <v>0</v>
      </c>
      <c r="E352" s="985">
        <v>0</v>
      </c>
      <c r="F352" s="985">
        <v>0</v>
      </c>
      <c r="G352" s="985">
        <v>0</v>
      </c>
      <c r="H352" s="968"/>
      <c r="I352" s="968"/>
      <c r="J352" s="968"/>
      <c r="K352" s="968"/>
    </row>
    <row r="353" spans="1:11" ht="14.1" customHeight="1">
      <c r="A353" s="968"/>
      <c r="B353" s="968"/>
      <c r="C353" s="984" t="s">
        <v>62</v>
      </c>
      <c r="D353" s="985">
        <v>0</v>
      </c>
      <c r="E353" s="985">
        <v>0</v>
      </c>
      <c r="F353" s="985">
        <v>0</v>
      </c>
      <c r="G353" s="985">
        <v>0</v>
      </c>
      <c r="H353" s="968"/>
      <c r="I353" s="968"/>
      <c r="J353" s="968"/>
      <c r="K353" s="968"/>
    </row>
    <row r="354" spans="1:11" ht="14.1" customHeight="1">
      <c r="A354" s="968"/>
      <c r="B354" s="968"/>
      <c r="C354" s="984" t="s">
        <v>49</v>
      </c>
      <c r="D354" s="985">
        <v>0</v>
      </c>
      <c r="E354" s="985">
        <v>0</v>
      </c>
      <c r="F354" s="985">
        <v>0</v>
      </c>
      <c r="G354" s="985">
        <v>0</v>
      </c>
      <c r="H354" s="968"/>
      <c r="I354" s="968"/>
      <c r="J354" s="968"/>
      <c r="K354" s="968"/>
    </row>
    <row r="355" spans="1:11" ht="14.1" customHeight="1">
      <c r="A355" s="968"/>
      <c r="B355" s="968"/>
      <c r="C355" s="984" t="s">
        <v>58</v>
      </c>
      <c r="D355" s="985">
        <v>0</v>
      </c>
      <c r="E355" s="985">
        <v>0</v>
      </c>
      <c r="F355" s="985">
        <v>0</v>
      </c>
      <c r="G355" s="985">
        <v>0</v>
      </c>
      <c r="H355" s="968"/>
      <c r="I355" s="968"/>
      <c r="J355" s="968"/>
      <c r="K355" s="968"/>
    </row>
    <row r="356" spans="1:11" ht="14.1" customHeight="1">
      <c r="A356" s="968"/>
      <c r="B356" s="968"/>
      <c r="C356" s="984" t="s">
        <v>59</v>
      </c>
      <c r="D356" s="985">
        <v>0</v>
      </c>
      <c r="E356" s="985">
        <v>0</v>
      </c>
      <c r="F356" s="985">
        <v>0</v>
      </c>
      <c r="G356" s="985">
        <v>0</v>
      </c>
      <c r="H356" s="968"/>
      <c r="I356" s="968"/>
      <c r="J356" s="968"/>
      <c r="K356" s="968"/>
    </row>
    <row r="357" spans="1:11" ht="14.1" customHeight="1">
      <c r="A357" s="968"/>
      <c r="B357" s="968"/>
      <c r="C357" s="984" t="s">
        <v>60</v>
      </c>
      <c r="D357" s="985">
        <v>0</v>
      </c>
      <c r="E357" s="985">
        <v>0</v>
      </c>
      <c r="F357" s="985">
        <v>0</v>
      </c>
      <c r="G357" s="985">
        <v>0</v>
      </c>
      <c r="H357" s="968"/>
      <c r="I357" s="968"/>
      <c r="J357" s="968"/>
      <c r="K357" s="968"/>
    </row>
    <row r="358" spans="1:11" ht="14.1" customHeight="1">
      <c r="A358" s="968"/>
      <c r="B358" s="968"/>
      <c r="C358" s="984" t="s">
        <v>61</v>
      </c>
      <c r="D358" s="985">
        <v>0</v>
      </c>
      <c r="E358" s="985">
        <v>0</v>
      </c>
      <c r="F358" s="985">
        <v>0</v>
      </c>
      <c r="G358" s="985">
        <v>0</v>
      </c>
      <c r="H358" s="968"/>
      <c r="I358" s="968"/>
      <c r="J358" s="968"/>
      <c r="K358" s="968"/>
    </row>
    <row r="359" spans="1:11" ht="14.1" customHeight="1">
      <c r="A359" s="968"/>
      <c r="B359" s="968"/>
      <c r="C359" s="984" t="s">
        <v>63</v>
      </c>
      <c r="D359" s="985">
        <v>0</v>
      </c>
      <c r="E359" s="985">
        <v>0</v>
      </c>
      <c r="F359" s="985">
        <v>0</v>
      </c>
      <c r="G359" s="985">
        <v>0</v>
      </c>
      <c r="H359" s="968"/>
      <c r="I359" s="968"/>
      <c r="J359" s="968"/>
      <c r="K359" s="968"/>
    </row>
    <row r="360" spans="1:11" ht="14.1" customHeight="1">
      <c r="A360" s="968"/>
      <c r="B360" s="968"/>
      <c r="C360" s="984" t="s">
        <v>49</v>
      </c>
      <c r="D360" s="985">
        <v>0</v>
      </c>
      <c r="E360" s="985">
        <v>0</v>
      </c>
      <c r="F360" s="985">
        <v>0</v>
      </c>
      <c r="G360" s="985">
        <v>0</v>
      </c>
      <c r="H360" s="968"/>
      <c r="I360" s="968"/>
      <c r="J360" s="968"/>
      <c r="K360" s="968"/>
    </row>
    <row r="361" spans="1:11" ht="14.1" customHeight="1">
      <c r="A361" s="968"/>
      <c r="B361" s="968"/>
      <c r="C361" s="984" t="s">
        <v>58</v>
      </c>
      <c r="D361" s="985">
        <v>0</v>
      </c>
      <c r="E361" s="985">
        <v>0</v>
      </c>
      <c r="F361" s="985">
        <v>0</v>
      </c>
      <c r="G361" s="985">
        <v>0</v>
      </c>
      <c r="H361" s="968"/>
      <c r="I361" s="968"/>
      <c r="J361" s="968"/>
      <c r="K361" s="968"/>
    </row>
    <row r="362" spans="1:11" ht="14.1" customHeight="1">
      <c r="A362" s="968"/>
      <c r="B362" s="968"/>
      <c r="C362" s="984" t="s">
        <v>59</v>
      </c>
      <c r="D362" s="985">
        <v>0</v>
      </c>
      <c r="E362" s="985">
        <v>0</v>
      </c>
      <c r="F362" s="985">
        <v>0</v>
      </c>
      <c r="G362" s="985">
        <v>0</v>
      </c>
      <c r="H362" s="968"/>
      <c r="I362" s="968"/>
      <c r="J362" s="968"/>
      <c r="K362" s="968"/>
    </row>
    <row r="363" spans="1:11" ht="14.1" customHeight="1">
      <c r="A363" s="968"/>
      <c r="B363" s="968"/>
      <c r="C363" s="984" t="s">
        <v>60</v>
      </c>
      <c r="D363" s="985">
        <v>0</v>
      </c>
      <c r="E363" s="985">
        <v>0</v>
      </c>
      <c r="F363" s="985">
        <v>0</v>
      </c>
      <c r="G363" s="985">
        <v>0</v>
      </c>
      <c r="H363" s="968"/>
      <c r="I363" s="968"/>
      <c r="J363" s="968"/>
      <c r="K363" s="968"/>
    </row>
    <row r="364" spans="1:11" ht="14.1" customHeight="1">
      <c r="A364" s="968"/>
      <c r="B364" s="968"/>
      <c r="C364" s="984" t="s">
        <v>61</v>
      </c>
      <c r="D364" s="985">
        <v>0</v>
      </c>
      <c r="E364" s="985">
        <v>0</v>
      </c>
      <c r="F364" s="985">
        <v>0</v>
      </c>
      <c r="G364" s="985">
        <v>0</v>
      </c>
      <c r="H364" s="968"/>
      <c r="I364" s="968"/>
      <c r="J364" s="968"/>
      <c r="K364" s="968"/>
    </row>
    <row r="365" spans="1:11" ht="14.1" customHeight="1">
      <c r="A365" s="968"/>
      <c r="B365" s="968"/>
      <c r="C365" s="984" t="s">
        <v>64</v>
      </c>
      <c r="D365" s="985">
        <v>0</v>
      </c>
      <c r="E365" s="985">
        <v>0</v>
      </c>
      <c r="F365" s="985">
        <v>0</v>
      </c>
      <c r="G365" s="985">
        <v>0</v>
      </c>
      <c r="H365" s="968"/>
      <c r="I365" s="968"/>
      <c r="J365" s="968"/>
      <c r="K365" s="968"/>
    </row>
    <row r="366" spans="1:11" ht="14.1" customHeight="1">
      <c r="A366" s="968"/>
      <c r="B366" s="968"/>
      <c r="C366" s="984" t="s">
        <v>65</v>
      </c>
      <c r="D366" s="985">
        <v>0</v>
      </c>
      <c r="E366" s="985">
        <v>0</v>
      </c>
      <c r="F366" s="985">
        <v>0</v>
      </c>
      <c r="G366" s="985">
        <v>0</v>
      </c>
      <c r="H366" s="968"/>
      <c r="I366" s="968"/>
      <c r="J366" s="968"/>
      <c r="K366" s="968"/>
    </row>
    <row r="367" spans="1:11" ht="14.1" customHeight="1">
      <c r="A367" s="968"/>
      <c r="B367" s="968"/>
      <c r="C367" s="986" t="s">
        <v>25</v>
      </c>
      <c r="D367" s="985">
        <v>0</v>
      </c>
      <c r="E367" s="985">
        <v>46650000</v>
      </c>
      <c r="F367" s="985">
        <v>47650000</v>
      </c>
      <c r="G367" s="985">
        <v>47650000</v>
      </c>
      <c r="H367" s="968"/>
      <c r="I367" s="968"/>
      <c r="J367" s="968"/>
      <c r="K367" s="968"/>
    </row>
    <row r="368" spans="1:11" ht="15" customHeight="1">
      <c r="A368" s="968"/>
      <c r="B368" s="968"/>
      <c r="C368" s="987" t="s">
        <v>18</v>
      </c>
      <c r="D368" s="988" t="s">
        <v>18</v>
      </c>
      <c r="E368" s="988" t="s">
        <v>18</v>
      </c>
      <c r="F368" s="988" t="s">
        <v>18</v>
      </c>
      <c r="G368" s="988" t="s">
        <v>18</v>
      </c>
      <c r="H368" s="968"/>
      <c r="I368" s="968"/>
      <c r="J368" s="968"/>
      <c r="K368" s="968"/>
    </row>
    <row r="369" spans="1:11" ht="15" customHeight="1">
      <c r="A369" s="968"/>
      <c r="B369" s="968"/>
      <c r="C369" s="971" t="s">
        <v>168</v>
      </c>
      <c r="D369" s="989">
        <v>0</v>
      </c>
      <c r="E369" s="989">
        <v>643980000</v>
      </c>
      <c r="F369" s="989">
        <v>549980000</v>
      </c>
      <c r="G369" s="989">
        <v>437980000</v>
      </c>
      <c r="H369" s="968"/>
      <c r="I369" s="968"/>
      <c r="J369" s="968"/>
      <c r="K369" s="968"/>
    </row>
    <row r="370" spans="1:11" ht="15" customHeight="1">
      <c r="A370" s="968"/>
      <c r="B370" s="968"/>
      <c r="C370" s="972" t="s">
        <v>48</v>
      </c>
      <c r="D370" s="990">
        <v>0</v>
      </c>
      <c r="E370" s="990">
        <v>176704000</v>
      </c>
      <c r="F370" s="990">
        <v>168880000</v>
      </c>
      <c r="G370" s="990">
        <v>168880000</v>
      </c>
      <c r="H370" s="968"/>
      <c r="I370" s="968"/>
      <c r="J370" s="968"/>
      <c r="K370" s="968"/>
    </row>
    <row r="371" spans="1:11" ht="15" customHeight="1">
      <c r="A371" s="968"/>
      <c r="B371" s="968"/>
      <c r="C371" s="972" t="s">
        <v>49</v>
      </c>
      <c r="D371" s="990">
        <v>0</v>
      </c>
      <c r="E371" s="990">
        <v>176704000</v>
      </c>
      <c r="F371" s="990">
        <v>168880000</v>
      </c>
      <c r="G371" s="990">
        <v>168880000</v>
      </c>
      <c r="H371" s="968"/>
      <c r="I371" s="968"/>
      <c r="J371" s="968"/>
      <c r="K371" s="968"/>
    </row>
    <row r="372" spans="1:11" ht="15" customHeight="1">
      <c r="A372" s="968"/>
      <c r="B372" s="968"/>
      <c r="C372" s="972" t="s">
        <v>50</v>
      </c>
      <c r="D372" s="990">
        <v>0</v>
      </c>
      <c r="E372" s="990">
        <v>0</v>
      </c>
      <c r="F372" s="990">
        <v>0</v>
      </c>
      <c r="G372" s="990">
        <v>0</v>
      </c>
      <c r="H372" s="968"/>
      <c r="I372" s="968"/>
      <c r="J372" s="968"/>
      <c r="K372" s="968"/>
    </row>
    <row r="373" spans="1:11" ht="15" customHeight="1">
      <c r="A373" s="968"/>
      <c r="B373" s="968"/>
      <c r="C373" s="972" t="s">
        <v>51</v>
      </c>
      <c r="D373" s="990">
        <v>0</v>
      </c>
      <c r="E373" s="990">
        <v>25176000</v>
      </c>
      <c r="F373" s="990">
        <v>25000000</v>
      </c>
      <c r="G373" s="990">
        <v>25000000</v>
      </c>
      <c r="H373" s="968"/>
      <c r="I373" s="968"/>
      <c r="J373" s="968"/>
      <c r="K373" s="968"/>
    </row>
    <row r="374" spans="1:11" ht="15" customHeight="1">
      <c r="A374" s="968"/>
      <c r="B374" s="968"/>
      <c r="C374" s="972" t="s">
        <v>49</v>
      </c>
      <c r="D374" s="990">
        <v>0</v>
      </c>
      <c r="E374" s="990">
        <v>25176000</v>
      </c>
      <c r="F374" s="990">
        <v>25000000</v>
      </c>
      <c r="G374" s="990">
        <v>25000000</v>
      </c>
      <c r="H374" s="968"/>
      <c r="I374" s="968"/>
      <c r="J374" s="968"/>
      <c r="K374" s="968"/>
    </row>
    <row r="375" spans="1:11" ht="15" customHeight="1">
      <c r="A375" s="968"/>
      <c r="B375" s="968"/>
      <c r="C375" s="972" t="s">
        <v>50</v>
      </c>
      <c r="D375" s="990">
        <v>0</v>
      </c>
      <c r="E375" s="990">
        <v>0</v>
      </c>
      <c r="F375" s="990">
        <v>0</v>
      </c>
      <c r="G375" s="990">
        <v>0</v>
      </c>
      <c r="H375" s="968"/>
      <c r="I375" s="968"/>
      <c r="J375" s="968"/>
      <c r="K375" s="968"/>
    </row>
    <row r="376" spans="1:11" ht="15" customHeight="1">
      <c r="A376" s="968"/>
      <c r="B376" s="968"/>
      <c r="C376" s="972" t="s">
        <v>52</v>
      </c>
      <c r="D376" s="990">
        <v>0</v>
      </c>
      <c r="E376" s="990">
        <v>136100000</v>
      </c>
      <c r="F376" s="990">
        <v>137100000</v>
      </c>
      <c r="G376" s="990">
        <v>138100000</v>
      </c>
      <c r="H376" s="968"/>
      <c r="I376" s="968"/>
      <c r="J376" s="968"/>
      <c r="K376" s="968"/>
    </row>
    <row r="377" spans="1:11" ht="15" customHeight="1">
      <c r="A377" s="968"/>
      <c r="B377" s="968"/>
      <c r="C377" s="972" t="s">
        <v>49</v>
      </c>
      <c r="D377" s="990">
        <v>0</v>
      </c>
      <c r="E377" s="990">
        <v>136100000</v>
      </c>
      <c r="F377" s="990">
        <v>137100000</v>
      </c>
      <c r="G377" s="990">
        <v>138100000</v>
      </c>
      <c r="H377" s="968"/>
      <c r="I377" s="968"/>
      <c r="J377" s="968"/>
      <c r="K377" s="968"/>
    </row>
    <row r="378" spans="1:11" ht="15" customHeight="1">
      <c r="A378" s="968"/>
      <c r="B378" s="968"/>
      <c r="C378" s="972" t="s">
        <v>50</v>
      </c>
      <c r="D378" s="990">
        <v>0</v>
      </c>
      <c r="E378" s="990">
        <v>0</v>
      </c>
      <c r="F378" s="990">
        <v>0</v>
      </c>
      <c r="G378" s="990">
        <v>0</v>
      </c>
      <c r="H378" s="968"/>
      <c r="I378" s="968"/>
      <c r="J378" s="968"/>
      <c r="K378" s="968"/>
    </row>
    <row r="379" spans="1:11" ht="15" customHeight="1">
      <c r="A379" s="968"/>
      <c r="B379" s="968"/>
      <c r="C379" s="972" t="s">
        <v>53</v>
      </c>
      <c r="D379" s="990">
        <v>0</v>
      </c>
      <c r="E379" s="990">
        <v>0</v>
      </c>
      <c r="F379" s="990">
        <v>0</v>
      </c>
      <c r="G379" s="990">
        <v>0</v>
      </c>
      <c r="H379" s="968"/>
      <c r="I379" s="968"/>
      <c r="J379" s="968"/>
      <c r="K379" s="968"/>
    </row>
    <row r="380" spans="1:11" ht="15" customHeight="1">
      <c r="A380" s="968"/>
      <c r="B380" s="968"/>
      <c r="C380" s="972" t="s">
        <v>49</v>
      </c>
      <c r="D380" s="990">
        <v>0</v>
      </c>
      <c r="E380" s="990">
        <v>0</v>
      </c>
      <c r="F380" s="990">
        <v>0</v>
      </c>
      <c r="G380" s="990">
        <v>0</v>
      </c>
      <c r="H380" s="968"/>
      <c r="I380" s="968"/>
      <c r="J380" s="968"/>
      <c r="K380" s="968"/>
    </row>
    <row r="381" spans="1:11" ht="15" customHeight="1">
      <c r="A381" s="968"/>
      <c r="B381" s="968"/>
      <c r="C381" s="972" t="s">
        <v>50</v>
      </c>
      <c r="D381" s="990">
        <v>0</v>
      </c>
      <c r="E381" s="990">
        <v>0</v>
      </c>
      <c r="F381" s="990">
        <v>0</v>
      </c>
      <c r="G381" s="990">
        <v>0</v>
      </c>
      <c r="H381" s="968"/>
      <c r="I381" s="968"/>
      <c r="J381" s="968"/>
      <c r="K381" s="968"/>
    </row>
    <row r="382" spans="1:11" ht="20.100000000000001" customHeight="1">
      <c r="A382" s="968"/>
      <c r="B382" s="968"/>
      <c r="C382" s="972" t="s">
        <v>169</v>
      </c>
      <c r="D382" s="991">
        <v>0</v>
      </c>
      <c r="E382" s="991">
        <v>0</v>
      </c>
      <c r="F382" s="991">
        <v>0</v>
      </c>
      <c r="G382" s="991">
        <v>0</v>
      </c>
      <c r="H382" s="968"/>
      <c r="I382" s="968"/>
      <c r="J382" s="968"/>
      <c r="K382" s="968"/>
    </row>
    <row r="383" spans="1:11" ht="15" customHeight="1">
      <c r="A383" s="968"/>
      <c r="B383" s="968"/>
      <c r="C383" s="972" t="s">
        <v>49</v>
      </c>
      <c r="D383" s="990">
        <v>0</v>
      </c>
      <c r="E383" s="990">
        <v>0</v>
      </c>
      <c r="F383" s="990">
        <v>0</v>
      </c>
      <c r="G383" s="990">
        <v>0</v>
      </c>
      <c r="H383" s="968"/>
      <c r="I383" s="968"/>
      <c r="J383" s="968"/>
      <c r="K383" s="968"/>
    </row>
    <row r="384" spans="1:11" ht="15" customHeight="1">
      <c r="A384" s="968"/>
      <c r="B384" s="968"/>
      <c r="C384" s="972" t="s">
        <v>50</v>
      </c>
      <c r="D384" s="990">
        <v>0</v>
      </c>
      <c r="E384" s="990">
        <v>0</v>
      </c>
      <c r="F384" s="990">
        <v>0</v>
      </c>
      <c r="G384" s="990">
        <v>0</v>
      </c>
      <c r="H384" s="968"/>
      <c r="I384" s="968"/>
      <c r="J384" s="968"/>
      <c r="K384" s="968"/>
    </row>
    <row r="385" spans="1:11" ht="15" customHeight="1">
      <c r="A385" s="968"/>
      <c r="B385" s="968"/>
      <c r="C385" s="972" t="s">
        <v>55</v>
      </c>
      <c r="D385" s="990">
        <v>0</v>
      </c>
      <c r="E385" s="990">
        <v>0</v>
      </c>
      <c r="F385" s="990">
        <v>0</v>
      </c>
      <c r="G385" s="990">
        <v>0</v>
      </c>
      <c r="H385" s="968"/>
      <c r="I385" s="968"/>
      <c r="J385" s="968"/>
      <c r="K385" s="968"/>
    </row>
    <row r="386" spans="1:11" ht="15" customHeight="1">
      <c r="A386" s="968"/>
      <c r="B386" s="968"/>
      <c r="C386" s="972" t="s">
        <v>49</v>
      </c>
      <c r="D386" s="990">
        <v>0</v>
      </c>
      <c r="E386" s="990">
        <v>0</v>
      </c>
      <c r="F386" s="990">
        <v>0</v>
      </c>
      <c r="G386" s="990">
        <v>0</v>
      </c>
      <c r="H386" s="968"/>
      <c r="I386" s="968"/>
      <c r="J386" s="968"/>
      <c r="K386" s="968"/>
    </row>
    <row r="387" spans="1:11" ht="15" customHeight="1">
      <c r="A387" s="968"/>
      <c r="B387" s="968"/>
      <c r="C387" s="972" t="s">
        <v>50</v>
      </c>
      <c r="D387" s="990">
        <v>0</v>
      </c>
      <c r="E387" s="990">
        <v>0</v>
      </c>
      <c r="F387" s="990">
        <v>0</v>
      </c>
      <c r="G387" s="990">
        <v>0</v>
      </c>
      <c r="H387" s="968"/>
      <c r="I387" s="968"/>
      <c r="J387" s="968"/>
      <c r="K387" s="968"/>
    </row>
    <row r="388" spans="1:11" ht="15" customHeight="1">
      <c r="A388" s="968"/>
      <c r="B388" s="968"/>
      <c r="C388" s="972" t="s">
        <v>56</v>
      </c>
      <c r="D388" s="990">
        <v>0</v>
      </c>
      <c r="E388" s="990">
        <v>0</v>
      </c>
      <c r="F388" s="990">
        <v>0</v>
      </c>
      <c r="G388" s="990">
        <v>0</v>
      </c>
      <c r="H388" s="968"/>
      <c r="I388" s="968"/>
      <c r="J388" s="968"/>
      <c r="K388" s="968"/>
    </row>
    <row r="389" spans="1:11" ht="15" customHeight="1">
      <c r="A389" s="968"/>
      <c r="B389" s="968"/>
      <c r="C389" s="972" t="s">
        <v>49</v>
      </c>
      <c r="D389" s="990">
        <v>0</v>
      </c>
      <c r="E389" s="990">
        <v>0</v>
      </c>
      <c r="F389" s="990">
        <v>0</v>
      </c>
      <c r="G389" s="990">
        <v>0</v>
      </c>
      <c r="H389" s="968"/>
      <c r="I389" s="968"/>
      <c r="J389" s="968"/>
      <c r="K389" s="968"/>
    </row>
    <row r="390" spans="1:11" ht="15" customHeight="1">
      <c r="A390" s="968"/>
      <c r="B390" s="968"/>
      <c r="C390" s="972" t="s">
        <v>50</v>
      </c>
      <c r="D390" s="990">
        <v>0</v>
      </c>
      <c r="E390" s="990">
        <v>0</v>
      </c>
      <c r="F390" s="990">
        <v>0</v>
      </c>
      <c r="G390" s="990">
        <v>0</v>
      </c>
      <c r="H390" s="968"/>
      <c r="I390" s="968"/>
      <c r="J390" s="968"/>
      <c r="K390" s="968"/>
    </row>
    <row r="391" spans="1:11" ht="15" customHeight="1">
      <c r="A391" s="968"/>
      <c r="B391" s="968"/>
      <c r="C391" s="972" t="s">
        <v>57</v>
      </c>
      <c r="D391" s="990">
        <v>0</v>
      </c>
      <c r="E391" s="990">
        <v>0</v>
      </c>
      <c r="F391" s="990">
        <v>0</v>
      </c>
      <c r="G391" s="990">
        <v>0</v>
      </c>
      <c r="H391" s="968"/>
      <c r="I391" s="968"/>
      <c r="J391" s="968"/>
      <c r="K391" s="968"/>
    </row>
    <row r="392" spans="1:11" ht="15" customHeight="1">
      <c r="A392" s="968"/>
      <c r="B392" s="968"/>
      <c r="C392" s="972" t="s">
        <v>49</v>
      </c>
      <c r="D392" s="990">
        <v>0</v>
      </c>
      <c r="E392" s="990">
        <v>0</v>
      </c>
      <c r="F392" s="990">
        <v>0</v>
      </c>
      <c r="G392" s="990">
        <v>0</v>
      </c>
      <c r="H392" s="968"/>
      <c r="I392" s="968"/>
      <c r="J392" s="968"/>
      <c r="K392" s="968"/>
    </row>
    <row r="393" spans="1:11" ht="15" customHeight="1">
      <c r="A393" s="968"/>
      <c r="B393" s="968"/>
      <c r="C393" s="972" t="s">
        <v>58</v>
      </c>
      <c r="D393" s="990">
        <v>0</v>
      </c>
      <c r="E393" s="990">
        <v>0</v>
      </c>
      <c r="F393" s="990">
        <v>0</v>
      </c>
      <c r="G393" s="990">
        <v>0</v>
      </c>
      <c r="H393" s="968"/>
      <c r="I393" s="968"/>
      <c r="J393" s="968"/>
      <c r="K393" s="968"/>
    </row>
    <row r="394" spans="1:11" ht="15" customHeight="1">
      <c r="A394" s="968"/>
      <c r="B394" s="968"/>
      <c r="C394" s="972" t="s">
        <v>59</v>
      </c>
      <c r="D394" s="990">
        <v>0</v>
      </c>
      <c r="E394" s="990">
        <v>0</v>
      </c>
      <c r="F394" s="990">
        <v>0</v>
      </c>
      <c r="G394" s="990">
        <v>0</v>
      </c>
      <c r="H394" s="968"/>
      <c r="I394" s="968"/>
      <c r="J394" s="968"/>
      <c r="K394" s="968"/>
    </row>
    <row r="395" spans="1:11" ht="15" customHeight="1">
      <c r="A395" s="968"/>
      <c r="B395" s="968"/>
      <c r="C395" s="972" t="s">
        <v>60</v>
      </c>
      <c r="D395" s="990">
        <v>0</v>
      </c>
      <c r="E395" s="990">
        <v>0</v>
      </c>
      <c r="F395" s="990">
        <v>0</v>
      </c>
      <c r="G395" s="990">
        <v>0</v>
      </c>
      <c r="H395" s="968"/>
      <c r="I395" s="968"/>
      <c r="J395" s="968"/>
      <c r="K395" s="968"/>
    </row>
    <row r="396" spans="1:11" ht="15" customHeight="1">
      <c r="A396" s="968"/>
      <c r="B396" s="968"/>
      <c r="C396" s="972" t="s">
        <v>61</v>
      </c>
      <c r="D396" s="990">
        <v>0</v>
      </c>
      <c r="E396" s="990">
        <v>0</v>
      </c>
      <c r="F396" s="990">
        <v>0</v>
      </c>
      <c r="G396" s="990">
        <v>0</v>
      </c>
      <c r="H396" s="968"/>
      <c r="I396" s="968"/>
      <c r="J396" s="968"/>
      <c r="K396" s="968"/>
    </row>
    <row r="397" spans="1:11" ht="15" customHeight="1">
      <c r="A397" s="968"/>
      <c r="B397" s="968"/>
      <c r="C397" s="972" t="s">
        <v>62</v>
      </c>
      <c r="D397" s="990">
        <v>0</v>
      </c>
      <c r="E397" s="990">
        <v>306000000</v>
      </c>
      <c r="F397" s="990">
        <v>219000000</v>
      </c>
      <c r="G397" s="990">
        <v>106000000</v>
      </c>
      <c r="H397" s="968"/>
      <c r="I397" s="968"/>
      <c r="J397" s="968"/>
      <c r="K397" s="968"/>
    </row>
    <row r="398" spans="1:11" ht="15" customHeight="1">
      <c r="A398" s="968"/>
      <c r="B398" s="968"/>
      <c r="C398" s="972" t="s">
        <v>49</v>
      </c>
      <c r="D398" s="990">
        <v>0</v>
      </c>
      <c r="E398" s="990">
        <v>306000000</v>
      </c>
      <c r="F398" s="990">
        <v>219000000</v>
      </c>
      <c r="G398" s="990">
        <v>106000000</v>
      </c>
      <c r="H398" s="968"/>
      <c r="I398" s="968"/>
      <c r="J398" s="968"/>
      <c r="K398" s="968"/>
    </row>
    <row r="399" spans="1:11" ht="15" customHeight="1">
      <c r="A399" s="968"/>
      <c r="B399" s="968"/>
      <c r="C399" s="972" t="s">
        <v>58</v>
      </c>
      <c r="D399" s="990">
        <v>0</v>
      </c>
      <c r="E399" s="990">
        <v>0</v>
      </c>
      <c r="F399" s="990">
        <v>0</v>
      </c>
      <c r="G399" s="990">
        <v>0</v>
      </c>
      <c r="H399" s="968"/>
      <c r="I399" s="968"/>
      <c r="J399" s="968"/>
      <c r="K399" s="968"/>
    </row>
    <row r="400" spans="1:11" ht="15" customHeight="1">
      <c r="A400" s="968"/>
      <c r="B400" s="968"/>
      <c r="C400" s="972" t="s">
        <v>59</v>
      </c>
      <c r="D400" s="990">
        <v>0</v>
      </c>
      <c r="E400" s="990">
        <v>0</v>
      </c>
      <c r="F400" s="990">
        <v>0</v>
      </c>
      <c r="G400" s="990">
        <v>0</v>
      </c>
      <c r="H400" s="968"/>
      <c r="I400" s="968"/>
      <c r="J400" s="968"/>
      <c r="K400" s="968"/>
    </row>
    <row r="401" spans="1:11" ht="15" customHeight="1">
      <c r="A401" s="968"/>
      <c r="B401" s="968"/>
      <c r="C401" s="972" t="s">
        <v>60</v>
      </c>
      <c r="D401" s="990">
        <v>0</v>
      </c>
      <c r="E401" s="990">
        <v>0</v>
      </c>
      <c r="F401" s="990">
        <v>0</v>
      </c>
      <c r="G401" s="990">
        <v>0</v>
      </c>
      <c r="H401" s="968"/>
      <c r="I401" s="968"/>
      <c r="J401" s="968"/>
      <c r="K401" s="968"/>
    </row>
    <row r="402" spans="1:11" ht="15" customHeight="1">
      <c r="A402" s="968"/>
      <c r="B402" s="968"/>
      <c r="C402" s="972" t="s">
        <v>61</v>
      </c>
      <c r="D402" s="990">
        <v>0</v>
      </c>
      <c r="E402" s="990">
        <v>0</v>
      </c>
      <c r="F402" s="990">
        <v>0</v>
      </c>
      <c r="G402" s="990">
        <v>0</v>
      </c>
      <c r="H402" s="968"/>
      <c r="I402" s="968"/>
      <c r="J402" s="968"/>
      <c r="K402" s="968"/>
    </row>
    <row r="403" spans="1:11" ht="15" customHeight="1">
      <c r="A403" s="968"/>
      <c r="B403" s="968"/>
      <c r="C403" s="972" t="s">
        <v>63</v>
      </c>
      <c r="D403" s="990">
        <v>0</v>
      </c>
      <c r="E403" s="990">
        <v>0</v>
      </c>
      <c r="F403" s="990">
        <v>0</v>
      </c>
      <c r="G403" s="990">
        <v>0</v>
      </c>
      <c r="H403" s="968"/>
      <c r="I403" s="968"/>
      <c r="J403" s="968"/>
      <c r="K403" s="968"/>
    </row>
    <row r="404" spans="1:11" ht="15" customHeight="1">
      <c r="A404" s="968"/>
      <c r="B404" s="968"/>
      <c r="C404" s="972" t="s">
        <v>49</v>
      </c>
      <c r="D404" s="990">
        <v>0</v>
      </c>
      <c r="E404" s="990">
        <v>0</v>
      </c>
      <c r="F404" s="990">
        <v>0</v>
      </c>
      <c r="G404" s="990">
        <v>0</v>
      </c>
      <c r="H404" s="968"/>
      <c r="I404" s="968"/>
      <c r="J404" s="968"/>
      <c r="K404" s="968"/>
    </row>
    <row r="405" spans="1:11" ht="15" customHeight="1">
      <c r="A405" s="968"/>
      <c r="B405" s="968"/>
      <c r="C405" s="972" t="s">
        <v>58</v>
      </c>
      <c r="D405" s="990">
        <v>0</v>
      </c>
      <c r="E405" s="990">
        <v>0</v>
      </c>
      <c r="F405" s="990">
        <v>0</v>
      </c>
      <c r="G405" s="990">
        <v>0</v>
      </c>
      <c r="H405" s="968"/>
      <c r="I405" s="968"/>
      <c r="J405" s="968"/>
      <c r="K405" s="968"/>
    </row>
    <row r="406" spans="1:11" ht="15" customHeight="1">
      <c r="A406" s="968"/>
      <c r="B406" s="968"/>
      <c r="C406" s="972" t="s">
        <v>59</v>
      </c>
      <c r="D406" s="990">
        <v>0</v>
      </c>
      <c r="E406" s="990">
        <v>0</v>
      </c>
      <c r="F406" s="990">
        <v>0</v>
      </c>
      <c r="G406" s="990">
        <v>0</v>
      </c>
      <c r="H406" s="968"/>
      <c r="I406" s="968"/>
      <c r="J406" s="968"/>
      <c r="K406" s="968"/>
    </row>
    <row r="407" spans="1:11" ht="15" customHeight="1">
      <c r="A407" s="968"/>
      <c r="B407" s="968"/>
      <c r="C407" s="972" t="s">
        <v>60</v>
      </c>
      <c r="D407" s="990">
        <v>0</v>
      </c>
      <c r="E407" s="990">
        <v>0</v>
      </c>
      <c r="F407" s="990">
        <v>0</v>
      </c>
      <c r="G407" s="990">
        <v>0</v>
      </c>
      <c r="H407" s="968"/>
      <c r="I407" s="968"/>
      <c r="J407" s="968"/>
      <c r="K407" s="968"/>
    </row>
    <row r="408" spans="1:11" ht="15" customHeight="1">
      <c r="A408" s="968"/>
      <c r="B408" s="968"/>
      <c r="C408" s="972" t="s">
        <v>61</v>
      </c>
      <c r="D408" s="990">
        <v>0</v>
      </c>
      <c r="E408" s="990">
        <v>0</v>
      </c>
      <c r="F408" s="990">
        <v>0</v>
      </c>
      <c r="G408" s="990">
        <v>0</v>
      </c>
      <c r="H408" s="968"/>
      <c r="I408" s="968"/>
      <c r="J408" s="968"/>
      <c r="K408" s="968"/>
    </row>
    <row r="409" spans="1:11" ht="15" customHeight="1">
      <c r="A409" s="968"/>
      <c r="B409" s="968"/>
      <c r="C409" s="972" t="s">
        <v>64</v>
      </c>
      <c r="D409" s="990">
        <v>0</v>
      </c>
      <c r="E409" s="990">
        <v>0</v>
      </c>
      <c r="F409" s="990">
        <v>0</v>
      </c>
      <c r="G409" s="990">
        <v>0</v>
      </c>
      <c r="H409" s="968"/>
      <c r="I409" s="968"/>
      <c r="J409" s="968"/>
      <c r="K409" s="968"/>
    </row>
    <row r="410" spans="1:11" ht="15" customHeight="1">
      <c r="A410" s="968"/>
      <c r="B410" s="968"/>
      <c r="C410" s="972" t="s">
        <v>65</v>
      </c>
      <c r="D410" s="990">
        <v>0</v>
      </c>
      <c r="E410" s="990">
        <v>0</v>
      </c>
      <c r="F410" s="990">
        <v>0</v>
      </c>
      <c r="G410" s="990">
        <v>0</v>
      </c>
      <c r="H410" s="968"/>
      <c r="I410" s="968"/>
      <c r="J410" s="968"/>
      <c r="K410" s="968"/>
    </row>
    <row r="411" spans="1:11" ht="20.100000000000001" customHeight="1">
      <c r="A411" s="968"/>
      <c r="B411" s="968"/>
      <c r="C411" s="992" t="s">
        <v>18</v>
      </c>
      <c r="D411" s="968"/>
      <c r="E411" s="968"/>
      <c r="F411" s="968"/>
      <c r="G411" s="968"/>
      <c r="H411" s="968"/>
      <c r="I411" s="968"/>
      <c r="J411" s="968"/>
      <c r="K411" s="968"/>
    </row>
  </sheetData>
  <mergeCells count="43">
    <mergeCell ref="C323:G323"/>
    <mergeCell ref="D257:G257"/>
    <mergeCell ref="D258:G258"/>
    <mergeCell ref="C267:G267"/>
    <mergeCell ref="D312:G312"/>
    <mergeCell ref="D313:G313"/>
    <mergeCell ref="D314:G314"/>
    <mergeCell ref="D256:G256"/>
    <mergeCell ref="D137:G137"/>
    <mergeCell ref="D138:G138"/>
    <mergeCell ref="C147:G147"/>
    <mergeCell ref="D192:G192"/>
    <mergeCell ref="D193:G193"/>
    <mergeCell ref="D194:G194"/>
    <mergeCell ref="D195:G195"/>
    <mergeCell ref="C204:G204"/>
    <mergeCell ref="D249:G249"/>
    <mergeCell ref="C254:G254"/>
    <mergeCell ref="D255:G255"/>
    <mergeCell ref="D136:G136"/>
    <mergeCell ref="D21:G21"/>
    <mergeCell ref="D22:G22"/>
    <mergeCell ref="D23:G23"/>
    <mergeCell ref="D24:G24"/>
    <mergeCell ref="C33:G33"/>
    <mergeCell ref="C78:G78"/>
    <mergeCell ref="D79:G79"/>
    <mergeCell ref="D80:G80"/>
    <mergeCell ref="D81:G81"/>
    <mergeCell ref="D82:G82"/>
    <mergeCell ref="C91:G91"/>
    <mergeCell ref="C20:G20"/>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90"/>
  <sheetViews>
    <sheetView zoomScaleNormal="100" workbookViewId="0">
      <selection activeCell="C9" sqref="C9:G9"/>
    </sheetView>
  </sheetViews>
  <sheetFormatPr defaultColWidth="9.125" defaultRowHeight="14.25"/>
  <cols>
    <col min="1" max="1" width="13.25" style="943" customWidth="1"/>
    <col min="2" max="2" width="9.75" style="943" customWidth="1"/>
    <col min="3" max="3" width="28.25" style="943" customWidth="1"/>
    <col min="4" max="6" width="15.875" style="943" customWidth="1"/>
    <col min="7" max="7" width="16.125" style="943" customWidth="1"/>
    <col min="8" max="8" width="6.75" style="943" customWidth="1"/>
    <col min="9" max="9" width="18.25" style="943" customWidth="1"/>
    <col min="10" max="10" width="10.75" style="943" customWidth="1"/>
    <col min="11" max="11" width="17.375" style="943" customWidth="1"/>
    <col min="12" max="16384" width="9.125" style="943"/>
  </cols>
  <sheetData>
    <row r="1" spans="1:11" ht="20.100000000000001" customHeight="1">
      <c r="A1" s="942"/>
      <c r="B1" s="942"/>
      <c r="C1" s="1483" t="s">
        <v>0</v>
      </c>
      <c r="D1" s="1484"/>
      <c r="E1" s="1484"/>
      <c r="F1" s="1484"/>
      <c r="G1" s="1484"/>
      <c r="H1" s="942"/>
      <c r="I1" s="942"/>
      <c r="J1" s="942"/>
      <c r="K1" s="942"/>
    </row>
    <row r="2" spans="1:11" ht="24.95" customHeight="1">
      <c r="A2" s="942"/>
      <c r="B2" s="942"/>
      <c r="C2" s="1485" t="s">
        <v>1</v>
      </c>
      <c r="D2" s="1486"/>
      <c r="E2" s="1486"/>
      <c r="F2" s="1486"/>
      <c r="G2" s="1486"/>
      <c r="H2" s="942"/>
      <c r="I2" s="942"/>
      <c r="J2" s="942"/>
      <c r="K2" s="942"/>
    </row>
    <row r="3" spans="1:11" ht="14.1" customHeight="1">
      <c r="A3" s="942"/>
      <c r="B3" s="942"/>
      <c r="C3" s="944" t="s">
        <v>2</v>
      </c>
      <c r="D3" s="1481" t="s">
        <v>1231</v>
      </c>
      <c r="E3" s="1482"/>
      <c r="F3" s="1482"/>
      <c r="G3" s="1482"/>
      <c r="H3" s="942"/>
      <c r="I3" s="942"/>
      <c r="J3" s="942"/>
      <c r="K3" s="942"/>
    </row>
    <row r="4" spans="1:11" ht="14.1" customHeight="1">
      <c r="A4" s="942"/>
      <c r="B4" s="942"/>
      <c r="C4" s="944" t="s">
        <v>4</v>
      </c>
      <c r="D4" s="1481" t="s">
        <v>1232</v>
      </c>
      <c r="E4" s="1482"/>
      <c r="F4" s="1482"/>
      <c r="G4" s="1482"/>
      <c r="H4" s="942"/>
      <c r="I4" s="942"/>
      <c r="J4" s="942"/>
      <c r="K4" s="942"/>
    </row>
    <row r="5" spans="1:11" ht="14.1" customHeight="1">
      <c r="A5" s="942"/>
      <c r="B5" s="942"/>
      <c r="C5" s="944" t="s">
        <v>6</v>
      </c>
      <c r="D5" s="1481" t="s">
        <v>999</v>
      </c>
      <c r="E5" s="1482"/>
      <c r="F5" s="1482"/>
      <c r="G5" s="1482"/>
      <c r="H5" s="942"/>
      <c r="I5" s="942"/>
      <c r="J5" s="942"/>
      <c r="K5" s="942"/>
    </row>
    <row r="6" spans="1:11" ht="14.1" customHeight="1">
      <c r="A6" s="942"/>
      <c r="B6" s="942"/>
      <c r="C6" s="944" t="s">
        <v>8</v>
      </c>
      <c r="D6" s="1481" t="s">
        <v>460</v>
      </c>
      <c r="E6" s="1482"/>
      <c r="F6" s="1482"/>
      <c r="G6" s="1482"/>
      <c r="H6" s="942"/>
      <c r="I6" s="942"/>
      <c r="J6" s="942"/>
      <c r="K6" s="942"/>
    </row>
    <row r="7" spans="1:11" ht="14.1" customHeight="1">
      <c r="A7" s="942"/>
      <c r="B7" s="942"/>
      <c r="C7" s="944" t="s">
        <v>10</v>
      </c>
      <c r="D7" s="1489" t="s">
        <v>11</v>
      </c>
      <c r="E7" s="1490"/>
      <c r="F7" s="1490"/>
      <c r="G7" s="1490"/>
      <c r="H7" s="942"/>
      <c r="I7" s="942"/>
      <c r="J7" s="942"/>
      <c r="K7" s="942"/>
    </row>
    <row r="8" spans="1:11" ht="14.1" customHeight="1">
      <c r="A8" s="942"/>
      <c r="B8" s="942"/>
      <c r="C8" s="1491" t="s">
        <v>12</v>
      </c>
      <c r="D8" s="1492"/>
      <c r="E8" s="1492"/>
      <c r="F8" s="1492"/>
      <c r="G8" s="1492"/>
      <c r="H8" s="942"/>
      <c r="I8" s="942"/>
      <c r="J8" s="942"/>
      <c r="K8" s="942"/>
    </row>
    <row r="9" spans="1:11" ht="93" customHeight="1">
      <c r="A9" s="942"/>
      <c r="B9" s="942"/>
      <c r="C9" s="1493" t="s">
        <v>1233</v>
      </c>
      <c r="D9" s="1494"/>
      <c r="E9" s="1494"/>
      <c r="F9" s="1494"/>
      <c r="G9" s="1494"/>
      <c r="H9" s="942"/>
      <c r="I9" s="942"/>
      <c r="J9" s="942"/>
      <c r="K9" s="942"/>
    </row>
    <row r="10" spans="1:11" ht="56.25" customHeight="1">
      <c r="A10" s="942"/>
      <c r="B10" s="942"/>
      <c r="C10" s="945" t="s">
        <v>14</v>
      </c>
      <c r="D10" s="1495" t="s">
        <v>1234</v>
      </c>
      <c r="E10" s="1496"/>
      <c r="F10" s="1496"/>
      <c r="G10" s="1496"/>
      <c r="H10" s="942"/>
      <c r="I10" s="942"/>
      <c r="J10" s="942"/>
      <c r="K10" s="942"/>
    </row>
    <row r="11" spans="1:11">
      <c r="A11" s="942"/>
      <c r="B11" s="942"/>
      <c r="C11" s="946" t="s">
        <v>176</v>
      </c>
      <c r="D11" s="947">
        <v>2024</v>
      </c>
      <c r="E11" s="947">
        <v>2025</v>
      </c>
      <c r="F11" s="947">
        <v>2026</v>
      </c>
      <c r="G11" s="947">
        <v>2027</v>
      </c>
      <c r="H11" s="942"/>
      <c r="I11" s="942"/>
      <c r="J11" s="942"/>
      <c r="K11" s="942"/>
    </row>
    <row r="12" spans="1:11" ht="14.1" customHeight="1">
      <c r="A12" s="942"/>
      <c r="B12" s="942"/>
      <c r="C12" s="948"/>
      <c r="D12" s="949" t="s">
        <v>22</v>
      </c>
      <c r="E12" s="949" t="s">
        <v>23</v>
      </c>
      <c r="F12" s="949" t="s">
        <v>23</v>
      </c>
      <c r="G12" s="949" t="s">
        <v>23</v>
      </c>
      <c r="H12" s="942"/>
      <c r="I12" s="942"/>
      <c r="J12" s="942"/>
      <c r="K12" s="942"/>
    </row>
    <row r="13" spans="1:11" ht="24.75" customHeight="1">
      <c r="A13" s="942"/>
      <c r="B13" s="942"/>
      <c r="C13" s="946" t="s">
        <v>1235</v>
      </c>
      <c r="D13" s="950" t="s">
        <v>1236</v>
      </c>
      <c r="E13" s="950" t="s">
        <v>265</v>
      </c>
      <c r="F13" s="950" t="s">
        <v>266</v>
      </c>
      <c r="G13" s="950" t="s">
        <v>256</v>
      </c>
      <c r="H13" s="942"/>
      <c r="I13" s="942"/>
      <c r="J13" s="942"/>
      <c r="K13" s="942"/>
    </row>
    <row r="14" spans="1:11" ht="23.25" customHeight="1">
      <c r="A14" s="942"/>
      <c r="B14" s="942"/>
      <c r="C14" s="946" t="s">
        <v>1237</v>
      </c>
      <c r="D14" s="950" t="s">
        <v>1238</v>
      </c>
      <c r="E14" s="950" t="s">
        <v>1239</v>
      </c>
      <c r="F14" s="950" t="s">
        <v>1240</v>
      </c>
      <c r="G14" s="950" t="s">
        <v>1241</v>
      </c>
      <c r="H14" s="942"/>
      <c r="I14" s="942"/>
      <c r="J14" s="942"/>
      <c r="K14" s="942"/>
    </row>
    <row r="15" spans="1:11" ht="20.100000000000001" customHeight="1">
      <c r="A15" s="942"/>
      <c r="B15" s="942"/>
      <c r="C15" s="946" t="s">
        <v>1242</v>
      </c>
      <c r="D15" s="950" t="s">
        <v>1243</v>
      </c>
      <c r="E15" s="950" t="s">
        <v>1243</v>
      </c>
      <c r="F15" s="950" t="s">
        <v>1238</v>
      </c>
      <c r="G15" s="950" t="s">
        <v>1239</v>
      </c>
      <c r="H15" s="942"/>
      <c r="I15" s="942"/>
      <c r="J15" s="942"/>
      <c r="K15" s="942"/>
    </row>
    <row r="16" spans="1:11" ht="51.95" customHeight="1">
      <c r="A16" s="942"/>
      <c r="B16" s="942"/>
      <c r="C16" s="946" t="s">
        <v>1244</v>
      </c>
      <c r="D16" s="950" t="s">
        <v>1239</v>
      </c>
      <c r="E16" s="950" t="s">
        <v>1240</v>
      </c>
      <c r="F16" s="950" t="s">
        <v>1241</v>
      </c>
      <c r="G16" s="950" t="s">
        <v>1245</v>
      </c>
      <c r="H16" s="942"/>
      <c r="I16" s="942"/>
      <c r="J16" s="942"/>
      <c r="K16" s="942"/>
    </row>
    <row r="17" spans="1:11" ht="35.25" customHeight="1">
      <c r="A17" s="942"/>
      <c r="B17" s="942"/>
      <c r="C17" s="945" t="s">
        <v>16</v>
      </c>
      <c r="D17" s="1495" t="s">
        <v>1246</v>
      </c>
      <c r="E17" s="1496"/>
      <c r="F17" s="1496"/>
      <c r="G17" s="1496"/>
      <c r="H17" s="942"/>
      <c r="I17" s="942"/>
      <c r="J17" s="942"/>
      <c r="K17" s="942"/>
    </row>
    <row r="18" spans="1:11">
      <c r="A18" s="942"/>
      <c r="B18" s="942"/>
      <c r="C18" s="946" t="s">
        <v>187</v>
      </c>
      <c r="D18" s="947">
        <v>2024</v>
      </c>
      <c r="E18" s="947">
        <v>2025</v>
      </c>
      <c r="F18" s="947">
        <v>2026</v>
      </c>
      <c r="G18" s="947">
        <v>2027</v>
      </c>
      <c r="H18" s="942"/>
      <c r="I18" s="942"/>
      <c r="J18" s="942"/>
      <c r="K18" s="942"/>
    </row>
    <row r="19" spans="1:11" ht="14.1" customHeight="1">
      <c r="A19" s="942"/>
      <c r="B19" s="942"/>
      <c r="C19" s="948"/>
      <c r="D19" s="949" t="s">
        <v>22</v>
      </c>
      <c r="E19" s="949" t="s">
        <v>23</v>
      </c>
      <c r="F19" s="949" t="s">
        <v>23</v>
      </c>
      <c r="G19" s="949" t="s">
        <v>23</v>
      </c>
      <c r="H19" s="942"/>
      <c r="I19" s="942"/>
      <c r="J19" s="942"/>
      <c r="K19" s="942"/>
    </row>
    <row r="20" spans="1:11" ht="30.95" customHeight="1">
      <c r="A20" s="942"/>
      <c r="B20" s="942"/>
      <c r="C20" s="946" t="s">
        <v>1247</v>
      </c>
      <c r="D20" s="950" t="s">
        <v>1238</v>
      </c>
      <c r="E20" s="950" t="s">
        <v>1239</v>
      </c>
      <c r="F20" s="950" t="s">
        <v>1240</v>
      </c>
      <c r="G20" s="950" t="s">
        <v>1241</v>
      </c>
      <c r="H20" s="942"/>
      <c r="I20" s="942"/>
      <c r="J20" s="942"/>
      <c r="K20" s="942"/>
    </row>
    <row r="21" spans="1:11" ht="30.95" customHeight="1">
      <c r="A21" s="942"/>
      <c r="B21" s="942"/>
      <c r="C21" s="946" t="s">
        <v>1248</v>
      </c>
      <c r="D21" s="950" t="s">
        <v>1239</v>
      </c>
      <c r="E21" s="950" t="s">
        <v>1240</v>
      </c>
      <c r="F21" s="950" t="s">
        <v>1241</v>
      </c>
      <c r="G21" s="950" t="s">
        <v>1241</v>
      </c>
      <c r="H21" s="942"/>
      <c r="I21" s="942"/>
      <c r="J21" s="942"/>
      <c r="K21" s="942"/>
    </row>
    <row r="22" spans="1:11" ht="30.95" customHeight="1">
      <c r="A22" s="942"/>
      <c r="B22" s="942"/>
      <c r="C22" s="946" t="s">
        <v>1249</v>
      </c>
      <c r="D22" s="950" t="s">
        <v>1250</v>
      </c>
      <c r="E22" s="950" t="s">
        <v>1251</v>
      </c>
      <c r="F22" s="950" t="s">
        <v>1252</v>
      </c>
      <c r="G22" s="950" t="s">
        <v>1253</v>
      </c>
      <c r="H22" s="942"/>
      <c r="I22" s="942"/>
      <c r="J22" s="942"/>
      <c r="K22" s="942"/>
    </row>
    <row r="23" spans="1:11" ht="30.95" customHeight="1">
      <c r="A23" s="942"/>
      <c r="B23" s="942"/>
      <c r="C23" s="946" t="s">
        <v>1254</v>
      </c>
      <c r="D23" s="950" t="s">
        <v>1239</v>
      </c>
      <c r="E23" s="950" t="s">
        <v>1240</v>
      </c>
      <c r="F23" s="950" t="s">
        <v>1241</v>
      </c>
      <c r="G23" s="950" t="s">
        <v>1245</v>
      </c>
      <c r="H23" s="942"/>
      <c r="I23" s="942"/>
      <c r="J23" s="942"/>
      <c r="K23" s="942"/>
    </row>
    <row r="24" spans="1:11" ht="20.100000000000001" customHeight="1">
      <c r="A24" s="942"/>
      <c r="B24" s="942"/>
      <c r="C24" s="946" t="s">
        <v>1255</v>
      </c>
      <c r="D24" s="950" t="s">
        <v>5</v>
      </c>
      <c r="E24" s="950" t="s">
        <v>1256</v>
      </c>
      <c r="F24" s="950" t="s">
        <v>72</v>
      </c>
      <c r="G24" s="950" t="s">
        <v>1257</v>
      </c>
      <c r="H24" s="942"/>
      <c r="I24" s="942"/>
      <c r="J24" s="942"/>
      <c r="K24" s="942"/>
    </row>
    <row r="25" spans="1:11" ht="14.1" customHeight="1">
      <c r="A25" s="942"/>
      <c r="B25" s="942"/>
      <c r="C25" s="1497" t="s">
        <v>27</v>
      </c>
      <c r="D25" s="1498"/>
      <c r="E25" s="1498"/>
      <c r="F25" s="1498"/>
      <c r="G25" s="1498"/>
      <c r="H25" s="942"/>
      <c r="I25" s="942"/>
      <c r="J25" s="942"/>
      <c r="K25" s="942"/>
    </row>
    <row r="26" spans="1:11" ht="14.1" customHeight="1">
      <c r="A26" s="942"/>
      <c r="B26" s="942"/>
      <c r="C26" s="951" t="s">
        <v>1258</v>
      </c>
      <c r="D26" s="1497" t="s">
        <v>1259</v>
      </c>
      <c r="E26" s="1498"/>
      <c r="F26" s="1498"/>
      <c r="G26" s="1498"/>
      <c r="H26" s="942"/>
      <c r="I26" s="942"/>
      <c r="J26" s="942"/>
      <c r="K26" s="942"/>
    </row>
    <row r="27" spans="1:11" ht="18" customHeight="1">
      <c r="A27" s="942"/>
      <c r="B27" s="942"/>
      <c r="C27" s="952" t="s">
        <v>19</v>
      </c>
      <c r="D27" s="1487" t="s">
        <v>1260</v>
      </c>
      <c r="E27" s="1488"/>
      <c r="F27" s="1488"/>
      <c r="G27" s="1488"/>
      <c r="H27" s="942"/>
      <c r="I27" s="942"/>
      <c r="J27" s="942"/>
      <c r="K27" s="942"/>
    </row>
    <row r="28" spans="1:11" ht="18" customHeight="1">
      <c r="A28" s="942"/>
      <c r="B28" s="942"/>
      <c r="C28" s="953" t="s">
        <v>20</v>
      </c>
      <c r="D28" s="1499" t="s">
        <v>1261</v>
      </c>
      <c r="E28" s="1500"/>
      <c r="F28" s="1500"/>
      <c r="G28" s="1500"/>
      <c r="H28" s="942"/>
      <c r="I28" s="942"/>
      <c r="J28" s="942"/>
      <c r="K28" s="942"/>
    </row>
    <row r="29" spans="1:11" ht="18" customHeight="1">
      <c r="A29" s="942"/>
      <c r="B29" s="942"/>
      <c r="C29" s="953" t="s">
        <v>21</v>
      </c>
      <c r="D29" s="1499" t="s">
        <v>1262</v>
      </c>
      <c r="E29" s="1500"/>
      <c r="F29" s="1500"/>
      <c r="G29" s="1500"/>
      <c r="H29" s="942"/>
      <c r="I29" s="942"/>
      <c r="J29" s="942"/>
      <c r="K29" s="942"/>
    </row>
    <row r="30" spans="1:11" ht="15" customHeight="1">
      <c r="A30" s="942"/>
      <c r="B30" s="942"/>
      <c r="C30" s="954"/>
      <c r="D30" s="955">
        <v>2024</v>
      </c>
      <c r="E30" s="955">
        <v>2025</v>
      </c>
      <c r="F30" s="955">
        <v>2026</v>
      </c>
      <c r="G30" s="955">
        <v>2027</v>
      </c>
      <c r="H30" s="942"/>
      <c r="I30" s="942"/>
      <c r="J30" s="942"/>
      <c r="K30" s="942"/>
    </row>
    <row r="31" spans="1:11" ht="15" customHeight="1">
      <c r="A31" s="942"/>
      <c r="B31" s="942"/>
      <c r="C31" s="956"/>
      <c r="D31" s="957" t="s">
        <v>22</v>
      </c>
      <c r="E31" s="957" t="s">
        <v>23</v>
      </c>
      <c r="F31" s="957" t="s">
        <v>23</v>
      </c>
      <c r="G31" s="957" t="s">
        <v>23</v>
      </c>
      <c r="H31" s="942"/>
      <c r="I31" s="942"/>
      <c r="J31" s="942"/>
      <c r="K31" s="942"/>
    </row>
    <row r="32" spans="1:11" ht="14.1" customHeight="1">
      <c r="A32" s="942"/>
      <c r="B32" s="942"/>
      <c r="C32" s="946" t="s">
        <v>33</v>
      </c>
      <c r="D32" s="950" t="s">
        <v>256</v>
      </c>
      <c r="E32" s="950" t="s">
        <v>256</v>
      </c>
      <c r="F32" s="950" t="s">
        <v>1263</v>
      </c>
      <c r="G32" s="950" t="s">
        <v>1264</v>
      </c>
      <c r="H32" s="942"/>
      <c r="I32" s="942"/>
      <c r="J32" s="942"/>
      <c r="K32" s="942"/>
    </row>
    <row r="33" spans="1:11" ht="14.1" customHeight="1">
      <c r="A33" s="942"/>
      <c r="B33" s="942"/>
      <c r="C33" s="946" t="s">
        <v>35</v>
      </c>
      <c r="D33" s="950" t="s">
        <v>1265</v>
      </c>
      <c r="E33" s="950" t="s">
        <v>1266</v>
      </c>
      <c r="F33" s="950" t="s">
        <v>1267</v>
      </c>
      <c r="G33" s="950" t="s">
        <v>1268</v>
      </c>
      <c r="H33" s="942"/>
      <c r="I33" s="942"/>
      <c r="J33" s="942"/>
      <c r="K33" s="942"/>
    </row>
    <row r="34" spans="1:11" ht="14.1" customHeight="1">
      <c r="A34" s="942"/>
      <c r="B34" s="942"/>
      <c r="C34" s="946" t="s">
        <v>40</v>
      </c>
      <c r="D34" s="950" t="s">
        <v>1269</v>
      </c>
      <c r="E34" s="950" t="s">
        <v>1270</v>
      </c>
      <c r="F34" s="950" t="s">
        <v>1271</v>
      </c>
      <c r="G34" s="950" t="s">
        <v>1272</v>
      </c>
      <c r="H34" s="942"/>
      <c r="I34" s="942"/>
      <c r="J34" s="942"/>
      <c r="K34" s="942"/>
    </row>
    <row r="35" spans="1:11" ht="14.1" customHeight="1">
      <c r="A35" s="942"/>
      <c r="B35" s="942"/>
      <c r="C35" s="946" t="s">
        <v>41</v>
      </c>
      <c r="D35" s="950" t="s">
        <v>18</v>
      </c>
      <c r="E35" s="950" t="s">
        <v>42</v>
      </c>
      <c r="F35" s="950" t="s">
        <v>1273</v>
      </c>
      <c r="G35" s="950" t="s">
        <v>1274</v>
      </c>
      <c r="H35" s="942"/>
      <c r="I35" s="942"/>
      <c r="J35" s="942"/>
      <c r="K35" s="942"/>
    </row>
    <row r="36" spans="1:11" ht="14.1" customHeight="1">
      <c r="A36" s="942"/>
      <c r="B36" s="942"/>
      <c r="C36" s="946" t="s">
        <v>43</v>
      </c>
      <c r="D36" s="950" t="s">
        <v>18</v>
      </c>
      <c r="E36" s="950" t="s">
        <v>1275</v>
      </c>
      <c r="F36" s="950" t="s">
        <v>1276</v>
      </c>
      <c r="G36" s="950" t="s">
        <v>1276</v>
      </c>
      <c r="H36" s="942"/>
      <c r="I36" s="942"/>
      <c r="J36" s="942"/>
      <c r="K36" s="942"/>
    </row>
    <row r="37" spans="1:11" ht="14.1" customHeight="1">
      <c r="A37" s="942"/>
      <c r="B37" s="942"/>
      <c r="C37" s="946" t="s">
        <v>47</v>
      </c>
      <c r="D37" s="950" t="s">
        <v>18</v>
      </c>
      <c r="E37" s="950" t="s">
        <v>1275</v>
      </c>
      <c r="F37" s="950" t="s">
        <v>1277</v>
      </c>
      <c r="G37" s="950" t="s">
        <v>1278</v>
      </c>
      <c r="H37" s="942"/>
      <c r="I37" s="942"/>
      <c r="J37" s="942"/>
      <c r="K37" s="942"/>
    </row>
    <row r="38" spans="1:11" ht="14.1" customHeight="1">
      <c r="A38" s="942"/>
      <c r="B38" s="942"/>
      <c r="C38" s="1501" t="s">
        <v>24</v>
      </c>
      <c r="D38" s="1502"/>
      <c r="E38" s="1502"/>
      <c r="F38" s="1502"/>
      <c r="G38" s="1502"/>
      <c r="H38" s="942"/>
      <c r="I38" s="942"/>
      <c r="J38" s="942"/>
      <c r="K38" s="942"/>
    </row>
    <row r="39" spans="1:11" ht="14.1" customHeight="1">
      <c r="A39" s="942"/>
      <c r="B39" s="942"/>
      <c r="C39" s="954"/>
      <c r="D39" s="955">
        <v>2024</v>
      </c>
      <c r="E39" s="955">
        <v>2025</v>
      </c>
      <c r="F39" s="955">
        <v>2026</v>
      </c>
      <c r="G39" s="955">
        <v>2027</v>
      </c>
      <c r="H39" s="942"/>
      <c r="I39" s="942"/>
      <c r="J39" s="942"/>
      <c r="K39" s="942"/>
    </row>
    <row r="40" spans="1:11" ht="14.1" customHeight="1">
      <c r="A40" s="942"/>
      <c r="B40" s="942"/>
      <c r="C40" s="956"/>
      <c r="D40" s="957" t="s">
        <v>22</v>
      </c>
      <c r="E40" s="957" t="s">
        <v>23</v>
      </c>
      <c r="F40" s="957" t="s">
        <v>23</v>
      </c>
      <c r="G40" s="957" t="s">
        <v>23</v>
      </c>
      <c r="H40" s="942"/>
      <c r="I40" s="942"/>
      <c r="J40" s="942"/>
      <c r="K40" s="942"/>
    </row>
    <row r="41" spans="1:11" ht="14.1" customHeight="1">
      <c r="A41" s="942"/>
      <c r="B41" s="942"/>
      <c r="C41" s="958" t="s">
        <v>48</v>
      </c>
      <c r="D41" s="959">
        <v>0</v>
      </c>
      <c r="E41" s="959">
        <v>431461000</v>
      </c>
      <c r="F41" s="959">
        <v>431461000</v>
      </c>
      <c r="G41" s="959">
        <v>431461000</v>
      </c>
      <c r="H41" s="942"/>
      <c r="I41" s="942"/>
      <c r="J41" s="942"/>
      <c r="K41" s="942"/>
    </row>
    <row r="42" spans="1:11" ht="14.1" customHeight="1">
      <c r="A42" s="942"/>
      <c r="B42" s="942"/>
      <c r="C42" s="958" t="s">
        <v>49</v>
      </c>
      <c r="D42" s="959">
        <v>0</v>
      </c>
      <c r="E42" s="959">
        <v>431461000</v>
      </c>
      <c r="F42" s="959">
        <v>431461000</v>
      </c>
      <c r="G42" s="959">
        <v>431461000</v>
      </c>
      <c r="H42" s="942"/>
      <c r="I42" s="942"/>
      <c r="J42" s="942"/>
      <c r="K42" s="942"/>
    </row>
    <row r="43" spans="1:11" ht="14.1" customHeight="1">
      <c r="A43" s="942"/>
      <c r="B43" s="942"/>
      <c r="C43" s="958" t="s">
        <v>50</v>
      </c>
      <c r="D43" s="959">
        <v>0</v>
      </c>
      <c r="E43" s="959">
        <v>0</v>
      </c>
      <c r="F43" s="959">
        <v>0</v>
      </c>
      <c r="G43" s="959">
        <v>0</v>
      </c>
      <c r="H43" s="942"/>
      <c r="I43" s="942"/>
      <c r="J43" s="942"/>
      <c r="K43" s="942"/>
    </row>
    <row r="44" spans="1:11" ht="14.1" customHeight="1">
      <c r="A44" s="942"/>
      <c r="B44" s="942"/>
      <c r="C44" s="958" t="s">
        <v>51</v>
      </c>
      <c r="D44" s="959">
        <v>0</v>
      </c>
      <c r="E44" s="959">
        <v>72058000</v>
      </c>
      <c r="F44" s="959">
        <v>72058000</v>
      </c>
      <c r="G44" s="959">
        <v>72058000</v>
      </c>
      <c r="H44" s="942"/>
      <c r="I44" s="942"/>
      <c r="J44" s="942"/>
      <c r="K44" s="942"/>
    </row>
    <row r="45" spans="1:11" ht="14.1" customHeight="1">
      <c r="A45" s="942"/>
      <c r="B45" s="942"/>
      <c r="C45" s="958" t="s">
        <v>49</v>
      </c>
      <c r="D45" s="959">
        <v>0</v>
      </c>
      <c r="E45" s="959">
        <v>72058000</v>
      </c>
      <c r="F45" s="959">
        <v>72058000</v>
      </c>
      <c r="G45" s="959">
        <v>72058000</v>
      </c>
      <c r="H45" s="942"/>
      <c r="I45" s="942"/>
      <c r="J45" s="942"/>
      <c r="K45" s="942"/>
    </row>
    <row r="46" spans="1:11" ht="14.1" customHeight="1">
      <c r="A46" s="942"/>
      <c r="B46" s="942"/>
      <c r="C46" s="958" t="s">
        <v>50</v>
      </c>
      <c r="D46" s="959">
        <v>0</v>
      </c>
      <c r="E46" s="959">
        <v>0</v>
      </c>
      <c r="F46" s="959">
        <v>0</v>
      </c>
      <c r="G46" s="959">
        <v>0</v>
      </c>
      <c r="H46" s="942"/>
      <c r="I46" s="942"/>
      <c r="J46" s="942"/>
      <c r="K46" s="942"/>
    </row>
    <row r="47" spans="1:11" ht="14.1" customHeight="1">
      <c r="A47" s="942"/>
      <c r="B47" s="942"/>
      <c r="C47" s="958" t="s">
        <v>52</v>
      </c>
      <c r="D47" s="959">
        <v>0</v>
      </c>
      <c r="E47" s="959">
        <v>25000000</v>
      </c>
      <c r="F47" s="959">
        <v>26000000</v>
      </c>
      <c r="G47" s="959">
        <v>27000000</v>
      </c>
      <c r="H47" s="942"/>
      <c r="I47" s="942"/>
      <c r="J47" s="942"/>
      <c r="K47" s="942"/>
    </row>
    <row r="48" spans="1:11" ht="14.1" customHeight="1">
      <c r="A48" s="942"/>
      <c r="B48" s="942"/>
      <c r="C48" s="958" t="s">
        <v>49</v>
      </c>
      <c r="D48" s="959">
        <v>0</v>
      </c>
      <c r="E48" s="959">
        <v>25000000</v>
      </c>
      <c r="F48" s="959">
        <v>26000000</v>
      </c>
      <c r="G48" s="959">
        <v>27000000</v>
      </c>
      <c r="H48" s="942"/>
      <c r="I48" s="942"/>
      <c r="J48" s="942"/>
      <c r="K48" s="942"/>
    </row>
    <row r="49" spans="1:11" ht="14.1" customHeight="1">
      <c r="A49" s="942"/>
      <c r="B49" s="942"/>
      <c r="C49" s="958" t="s">
        <v>50</v>
      </c>
      <c r="D49" s="959">
        <v>0</v>
      </c>
      <c r="E49" s="959">
        <v>0</v>
      </c>
      <c r="F49" s="959">
        <v>0</v>
      </c>
      <c r="G49" s="959">
        <v>0</v>
      </c>
      <c r="H49" s="942"/>
      <c r="I49" s="942"/>
      <c r="J49" s="942"/>
      <c r="K49" s="942"/>
    </row>
    <row r="50" spans="1:11" ht="14.1" customHeight="1">
      <c r="A50" s="942"/>
      <c r="B50" s="942"/>
      <c r="C50" s="958" t="s">
        <v>53</v>
      </c>
      <c r="D50" s="959">
        <v>0</v>
      </c>
      <c r="E50" s="959">
        <v>0</v>
      </c>
      <c r="F50" s="959">
        <v>0</v>
      </c>
      <c r="G50" s="959">
        <v>0</v>
      </c>
      <c r="H50" s="942"/>
      <c r="I50" s="942"/>
      <c r="J50" s="942"/>
      <c r="K50" s="942"/>
    </row>
    <row r="51" spans="1:11" ht="14.1" customHeight="1">
      <c r="A51" s="942"/>
      <c r="B51" s="942"/>
      <c r="C51" s="958" t="s">
        <v>49</v>
      </c>
      <c r="D51" s="959">
        <v>0</v>
      </c>
      <c r="E51" s="959">
        <v>0</v>
      </c>
      <c r="F51" s="959">
        <v>0</v>
      </c>
      <c r="G51" s="959">
        <v>0</v>
      </c>
      <c r="H51" s="942"/>
      <c r="I51" s="942"/>
      <c r="J51" s="942"/>
      <c r="K51" s="942"/>
    </row>
    <row r="52" spans="1:11" ht="14.1" customHeight="1">
      <c r="A52" s="942"/>
      <c r="B52" s="942"/>
      <c r="C52" s="958" t="s">
        <v>50</v>
      </c>
      <c r="D52" s="959">
        <v>0</v>
      </c>
      <c r="E52" s="959">
        <v>0</v>
      </c>
      <c r="F52" s="959">
        <v>0</v>
      </c>
      <c r="G52" s="959">
        <v>0</v>
      </c>
      <c r="H52" s="942"/>
      <c r="I52" s="942"/>
      <c r="J52" s="942"/>
      <c r="K52" s="942"/>
    </row>
    <row r="53" spans="1:11" ht="14.1" customHeight="1">
      <c r="A53" s="942"/>
      <c r="B53" s="942"/>
      <c r="C53" s="958" t="s">
        <v>54</v>
      </c>
      <c r="D53" s="959">
        <v>0</v>
      </c>
      <c r="E53" s="959">
        <v>0</v>
      </c>
      <c r="F53" s="959">
        <v>0</v>
      </c>
      <c r="G53" s="959">
        <v>0</v>
      </c>
      <c r="H53" s="942"/>
      <c r="I53" s="942"/>
      <c r="J53" s="942"/>
      <c r="K53" s="942"/>
    </row>
    <row r="54" spans="1:11" ht="14.1" customHeight="1">
      <c r="A54" s="942"/>
      <c r="B54" s="942"/>
      <c r="C54" s="958" t="s">
        <v>49</v>
      </c>
      <c r="D54" s="959">
        <v>0</v>
      </c>
      <c r="E54" s="959">
        <v>0</v>
      </c>
      <c r="F54" s="959">
        <v>0</v>
      </c>
      <c r="G54" s="959">
        <v>0</v>
      </c>
      <c r="H54" s="942"/>
      <c r="I54" s="942"/>
      <c r="J54" s="942"/>
      <c r="K54" s="942"/>
    </row>
    <row r="55" spans="1:11" ht="14.1" customHeight="1">
      <c r="A55" s="942"/>
      <c r="B55" s="942"/>
      <c r="C55" s="958" t="s">
        <v>50</v>
      </c>
      <c r="D55" s="959">
        <v>0</v>
      </c>
      <c r="E55" s="959">
        <v>0</v>
      </c>
      <c r="F55" s="959">
        <v>0</v>
      </c>
      <c r="G55" s="959">
        <v>0</v>
      </c>
      <c r="H55" s="942"/>
      <c r="I55" s="942"/>
      <c r="J55" s="942"/>
      <c r="K55" s="942"/>
    </row>
    <row r="56" spans="1:11" ht="14.1" customHeight="1">
      <c r="A56" s="942"/>
      <c r="B56" s="942"/>
      <c r="C56" s="958" t="s">
        <v>55</v>
      </c>
      <c r="D56" s="959">
        <v>0</v>
      </c>
      <c r="E56" s="959">
        <v>0</v>
      </c>
      <c r="F56" s="959">
        <v>0</v>
      </c>
      <c r="G56" s="959">
        <v>0</v>
      </c>
      <c r="H56" s="942"/>
      <c r="I56" s="942"/>
      <c r="J56" s="942"/>
      <c r="K56" s="942"/>
    </row>
    <row r="57" spans="1:11" ht="14.1" customHeight="1">
      <c r="A57" s="942"/>
      <c r="B57" s="942"/>
      <c r="C57" s="958" t="s">
        <v>49</v>
      </c>
      <c r="D57" s="959">
        <v>0</v>
      </c>
      <c r="E57" s="959">
        <v>0</v>
      </c>
      <c r="F57" s="959">
        <v>0</v>
      </c>
      <c r="G57" s="959">
        <v>0</v>
      </c>
      <c r="H57" s="942"/>
      <c r="I57" s="942"/>
      <c r="J57" s="942"/>
      <c r="K57" s="942"/>
    </row>
    <row r="58" spans="1:11" ht="14.1" customHeight="1">
      <c r="A58" s="942"/>
      <c r="B58" s="942"/>
      <c r="C58" s="958" t="s">
        <v>50</v>
      </c>
      <c r="D58" s="959">
        <v>0</v>
      </c>
      <c r="E58" s="959">
        <v>0</v>
      </c>
      <c r="F58" s="959">
        <v>0</v>
      </c>
      <c r="G58" s="959">
        <v>0</v>
      </c>
      <c r="H58" s="942"/>
      <c r="I58" s="942"/>
      <c r="J58" s="942"/>
      <c r="K58" s="942"/>
    </row>
    <row r="59" spans="1:11" ht="14.1" customHeight="1">
      <c r="A59" s="942"/>
      <c r="B59" s="942"/>
      <c r="C59" s="958" t="s">
        <v>56</v>
      </c>
      <c r="D59" s="959">
        <v>0</v>
      </c>
      <c r="E59" s="959">
        <v>0</v>
      </c>
      <c r="F59" s="959">
        <v>0</v>
      </c>
      <c r="G59" s="959">
        <v>0</v>
      </c>
      <c r="H59" s="942"/>
      <c r="I59" s="942"/>
      <c r="J59" s="942"/>
      <c r="K59" s="942"/>
    </row>
    <row r="60" spans="1:11" ht="14.1" customHeight="1">
      <c r="A60" s="942"/>
      <c r="B60" s="942"/>
      <c r="C60" s="958" t="s">
        <v>49</v>
      </c>
      <c r="D60" s="959">
        <v>0</v>
      </c>
      <c r="E60" s="959">
        <v>0</v>
      </c>
      <c r="F60" s="959">
        <v>0</v>
      </c>
      <c r="G60" s="959">
        <v>0</v>
      </c>
      <c r="H60" s="942"/>
      <c r="I60" s="942"/>
      <c r="J60" s="942"/>
      <c r="K60" s="942"/>
    </row>
    <row r="61" spans="1:11" ht="14.1" customHeight="1">
      <c r="A61" s="942"/>
      <c r="B61" s="942"/>
      <c r="C61" s="958" t="s">
        <v>50</v>
      </c>
      <c r="D61" s="959">
        <v>0</v>
      </c>
      <c r="E61" s="959">
        <v>0</v>
      </c>
      <c r="F61" s="959">
        <v>0</v>
      </c>
      <c r="G61" s="959">
        <v>0</v>
      </c>
      <c r="H61" s="942"/>
      <c r="I61" s="942"/>
      <c r="J61" s="942"/>
      <c r="K61" s="942"/>
    </row>
    <row r="62" spans="1:11" ht="14.1" customHeight="1">
      <c r="A62" s="942"/>
      <c r="B62" s="942"/>
      <c r="C62" s="958" t="s">
        <v>57</v>
      </c>
      <c r="D62" s="959">
        <v>0</v>
      </c>
      <c r="E62" s="959">
        <v>0</v>
      </c>
      <c r="F62" s="959">
        <v>0</v>
      </c>
      <c r="G62" s="959">
        <v>0</v>
      </c>
      <c r="H62" s="942"/>
      <c r="I62" s="942"/>
      <c r="J62" s="942"/>
      <c r="K62" s="942"/>
    </row>
    <row r="63" spans="1:11" ht="14.1" customHeight="1">
      <c r="A63" s="942"/>
      <c r="B63" s="942"/>
      <c r="C63" s="958" t="s">
        <v>49</v>
      </c>
      <c r="D63" s="959">
        <v>0</v>
      </c>
      <c r="E63" s="959">
        <v>0</v>
      </c>
      <c r="F63" s="959">
        <v>0</v>
      </c>
      <c r="G63" s="959">
        <v>0</v>
      </c>
      <c r="H63" s="942"/>
      <c r="I63" s="942"/>
      <c r="J63" s="942"/>
      <c r="K63" s="942"/>
    </row>
    <row r="64" spans="1:11" ht="14.1" customHeight="1">
      <c r="A64" s="942"/>
      <c r="B64" s="942"/>
      <c r="C64" s="958" t="s">
        <v>58</v>
      </c>
      <c r="D64" s="959">
        <v>0</v>
      </c>
      <c r="E64" s="959">
        <v>0</v>
      </c>
      <c r="F64" s="959">
        <v>0</v>
      </c>
      <c r="G64" s="959">
        <v>0</v>
      </c>
      <c r="H64" s="942"/>
      <c r="I64" s="942"/>
      <c r="J64" s="942"/>
      <c r="K64" s="942"/>
    </row>
    <row r="65" spans="1:11" ht="14.1" customHeight="1">
      <c r="A65" s="942"/>
      <c r="B65" s="942"/>
      <c r="C65" s="958" t="s">
        <v>59</v>
      </c>
      <c r="D65" s="959">
        <v>0</v>
      </c>
      <c r="E65" s="959">
        <v>0</v>
      </c>
      <c r="F65" s="959">
        <v>0</v>
      </c>
      <c r="G65" s="959">
        <v>0</v>
      </c>
      <c r="H65" s="942"/>
      <c r="I65" s="942"/>
      <c r="J65" s="942"/>
      <c r="K65" s="942"/>
    </row>
    <row r="66" spans="1:11" ht="14.1" customHeight="1">
      <c r="A66" s="942"/>
      <c r="B66" s="942"/>
      <c r="C66" s="958" t="s">
        <v>60</v>
      </c>
      <c r="D66" s="959">
        <v>0</v>
      </c>
      <c r="E66" s="959">
        <v>0</v>
      </c>
      <c r="F66" s="959">
        <v>0</v>
      </c>
      <c r="G66" s="959">
        <v>0</v>
      </c>
      <c r="H66" s="942"/>
      <c r="I66" s="942"/>
      <c r="J66" s="942"/>
      <c r="K66" s="942"/>
    </row>
    <row r="67" spans="1:11" ht="14.1" customHeight="1">
      <c r="A67" s="942"/>
      <c r="B67" s="942"/>
      <c r="C67" s="958" t="s">
        <v>61</v>
      </c>
      <c r="D67" s="959">
        <v>0</v>
      </c>
      <c r="E67" s="959">
        <v>0</v>
      </c>
      <c r="F67" s="959">
        <v>0</v>
      </c>
      <c r="G67" s="959">
        <v>0</v>
      </c>
      <c r="H67" s="942"/>
      <c r="I67" s="942"/>
      <c r="J67" s="942"/>
      <c r="K67" s="942"/>
    </row>
    <row r="68" spans="1:11" ht="14.1" customHeight="1">
      <c r="A68" s="942"/>
      <c r="B68" s="942"/>
      <c r="C68" s="958" t="s">
        <v>62</v>
      </c>
      <c r="D68" s="959">
        <v>0</v>
      </c>
      <c r="E68" s="959">
        <v>0</v>
      </c>
      <c r="F68" s="959">
        <v>0</v>
      </c>
      <c r="G68" s="959">
        <v>0</v>
      </c>
      <c r="H68" s="942"/>
      <c r="I68" s="942"/>
      <c r="J68" s="942"/>
      <c r="K68" s="942"/>
    </row>
    <row r="69" spans="1:11" ht="14.1" customHeight="1">
      <c r="A69" s="942"/>
      <c r="B69" s="942"/>
      <c r="C69" s="958" t="s">
        <v>49</v>
      </c>
      <c r="D69" s="959">
        <v>0</v>
      </c>
      <c r="E69" s="959">
        <v>0</v>
      </c>
      <c r="F69" s="959">
        <v>0</v>
      </c>
      <c r="G69" s="959">
        <v>0</v>
      </c>
      <c r="H69" s="942"/>
      <c r="I69" s="942"/>
      <c r="J69" s="942"/>
      <c r="K69" s="942"/>
    </row>
    <row r="70" spans="1:11" ht="14.1" customHeight="1">
      <c r="A70" s="942"/>
      <c r="B70" s="942"/>
      <c r="C70" s="958" t="s">
        <v>58</v>
      </c>
      <c r="D70" s="959">
        <v>0</v>
      </c>
      <c r="E70" s="959">
        <v>0</v>
      </c>
      <c r="F70" s="959">
        <v>0</v>
      </c>
      <c r="G70" s="959">
        <v>0</v>
      </c>
      <c r="H70" s="942"/>
      <c r="I70" s="942"/>
      <c r="J70" s="942"/>
      <c r="K70" s="942"/>
    </row>
    <row r="71" spans="1:11" ht="14.1" customHeight="1">
      <c r="A71" s="942"/>
      <c r="B71" s="942"/>
      <c r="C71" s="958" t="s">
        <v>59</v>
      </c>
      <c r="D71" s="959">
        <v>0</v>
      </c>
      <c r="E71" s="959">
        <v>0</v>
      </c>
      <c r="F71" s="959">
        <v>0</v>
      </c>
      <c r="G71" s="959">
        <v>0</v>
      </c>
      <c r="H71" s="942"/>
      <c r="I71" s="942"/>
      <c r="J71" s="942"/>
      <c r="K71" s="942"/>
    </row>
    <row r="72" spans="1:11" ht="14.1" customHeight="1">
      <c r="A72" s="942"/>
      <c r="B72" s="942"/>
      <c r="C72" s="958" t="s">
        <v>60</v>
      </c>
      <c r="D72" s="959">
        <v>0</v>
      </c>
      <c r="E72" s="959">
        <v>0</v>
      </c>
      <c r="F72" s="959">
        <v>0</v>
      </c>
      <c r="G72" s="959">
        <v>0</v>
      </c>
      <c r="H72" s="942"/>
      <c r="I72" s="942"/>
      <c r="J72" s="942"/>
      <c r="K72" s="942"/>
    </row>
    <row r="73" spans="1:11" ht="14.1" customHeight="1">
      <c r="A73" s="942"/>
      <c r="B73" s="942"/>
      <c r="C73" s="958" t="s">
        <v>61</v>
      </c>
      <c r="D73" s="959">
        <v>0</v>
      </c>
      <c r="E73" s="959">
        <v>0</v>
      </c>
      <c r="F73" s="959">
        <v>0</v>
      </c>
      <c r="G73" s="959">
        <v>0</v>
      </c>
      <c r="H73" s="942"/>
      <c r="I73" s="942"/>
      <c r="J73" s="942"/>
      <c r="K73" s="942"/>
    </row>
    <row r="74" spans="1:11" ht="14.1" customHeight="1">
      <c r="A74" s="942"/>
      <c r="B74" s="942"/>
      <c r="C74" s="958" t="s">
        <v>63</v>
      </c>
      <c r="D74" s="959">
        <v>0</v>
      </c>
      <c r="E74" s="959">
        <v>0</v>
      </c>
      <c r="F74" s="959">
        <v>0</v>
      </c>
      <c r="G74" s="959">
        <v>0</v>
      </c>
      <c r="H74" s="942"/>
      <c r="I74" s="942"/>
      <c r="J74" s="942"/>
      <c r="K74" s="942"/>
    </row>
    <row r="75" spans="1:11" ht="14.1" customHeight="1">
      <c r="A75" s="942"/>
      <c r="B75" s="942"/>
      <c r="C75" s="958" t="s">
        <v>49</v>
      </c>
      <c r="D75" s="959">
        <v>0</v>
      </c>
      <c r="E75" s="959">
        <v>0</v>
      </c>
      <c r="F75" s="959">
        <v>0</v>
      </c>
      <c r="G75" s="959">
        <v>0</v>
      </c>
      <c r="H75" s="942"/>
      <c r="I75" s="942"/>
      <c r="J75" s="942"/>
      <c r="K75" s="942"/>
    </row>
    <row r="76" spans="1:11" ht="14.1" customHeight="1">
      <c r="A76" s="942"/>
      <c r="B76" s="942"/>
      <c r="C76" s="958" t="s">
        <v>58</v>
      </c>
      <c r="D76" s="959">
        <v>0</v>
      </c>
      <c r="E76" s="959">
        <v>0</v>
      </c>
      <c r="F76" s="959">
        <v>0</v>
      </c>
      <c r="G76" s="959">
        <v>0</v>
      </c>
      <c r="H76" s="942"/>
      <c r="I76" s="942"/>
      <c r="J76" s="942"/>
      <c r="K76" s="942"/>
    </row>
    <row r="77" spans="1:11" ht="14.1" customHeight="1">
      <c r="A77" s="942"/>
      <c r="B77" s="942"/>
      <c r="C77" s="958" t="s">
        <v>59</v>
      </c>
      <c r="D77" s="959">
        <v>0</v>
      </c>
      <c r="E77" s="959">
        <v>0</v>
      </c>
      <c r="F77" s="959">
        <v>0</v>
      </c>
      <c r="G77" s="959">
        <v>0</v>
      </c>
      <c r="H77" s="942"/>
      <c r="I77" s="942"/>
      <c r="J77" s="942"/>
      <c r="K77" s="942"/>
    </row>
    <row r="78" spans="1:11" ht="14.1" customHeight="1">
      <c r="A78" s="942"/>
      <c r="B78" s="942"/>
      <c r="C78" s="958" t="s">
        <v>60</v>
      </c>
      <c r="D78" s="959">
        <v>0</v>
      </c>
      <c r="E78" s="959">
        <v>0</v>
      </c>
      <c r="F78" s="959">
        <v>0</v>
      </c>
      <c r="G78" s="959">
        <v>0</v>
      </c>
      <c r="H78" s="942"/>
      <c r="I78" s="942"/>
      <c r="J78" s="942"/>
      <c r="K78" s="942"/>
    </row>
    <row r="79" spans="1:11" ht="14.1" customHeight="1">
      <c r="A79" s="942"/>
      <c r="B79" s="942"/>
      <c r="C79" s="958" t="s">
        <v>61</v>
      </c>
      <c r="D79" s="959">
        <v>0</v>
      </c>
      <c r="E79" s="959">
        <v>0</v>
      </c>
      <c r="F79" s="959">
        <v>0</v>
      </c>
      <c r="G79" s="959">
        <v>0</v>
      </c>
      <c r="H79" s="942"/>
      <c r="I79" s="942"/>
      <c r="J79" s="942"/>
      <c r="K79" s="942"/>
    </row>
    <row r="80" spans="1:11" ht="14.1" customHeight="1">
      <c r="A80" s="942"/>
      <c r="B80" s="942"/>
      <c r="C80" s="958" t="s">
        <v>64</v>
      </c>
      <c r="D80" s="959">
        <v>0</v>
      </c>
      <c r="E80" s="959">
        <v>0</v>
      </c>
      <c r="F80" s="959">
        <v>0</v>
      </c>
      <c r="G80" s="959">
        <v>0</v>
      </c>
      <c r="H80" s="942"/>
      <c r="I80" s="942"/>
      <c r="J80" s="942"/>
      <c r="K80" s="942"/>
    </row>
    <row r="81" spans="1:11" ht="14.1" customHeight="1">
      <c r="A81" s="942"/>
      <c r="B81" s="942"/>
      <c r="C81" s="958" t="s">
        <v>65</v>
      </c>
      <c r="D81" s="959">
        <v>0</v>
      </c>
      <c r="E81" s="959">
        <v>0</v>
      </c>
      <c r="F81" s="959">
        <v>0</v>
      </c>
      <c r="G81" s="959">
        <v>0</v>
      </c>
      <c r="H81" s="942"/>
      <c r="I81" s="942"/>
      <c r="J81" s="942"/>
      <c r="K81" s="942"/>
    </row>
    <row r="82" spans="1:11" ht="14.1" customHeight="1">
      <c r="A82" s="942"/>
      <c r="B82" s="942"/>
      <c r="C82" s="960" t="s">
        <v>25</v>
      </c>
      <c r="D82" s="959">
        <v>0</v>
      </c>
      <c r="E82" s="959">
        <v>528519000</v>
      </c>
      <c r="F82" s="959">
        <v>529519000</v>
      </c>
      <c r="G82" s="959">
        <v>530519000</v>
      </c>
      <c r="H82" s="942"/>
      <c r="I82" s="942"/>
      <c r="J82" s="942"/>
      <c r="K82" s="942"/>
    </row>
    <row r="83" spans="1:11" ht="18" customHeight="1">
      <c r="A83" s="942"/>
      <c r="B83" s="942"/>
      <c r="C83" s="952" t="s">
        <v>19</v>
      </c>
      <c r="D83" s="1487" t="s">
        <v>1279</v>
      </c>
      <c r="E83" s="1488"/>
      <c r="F83" s="1488"/>
      <c r="G83" s="1488"/>
      <c r="H83" s="942"/>
      <c r="I83" s="942"/>
      <c r="J83" s="942"/>
      <c r="K83" s="942"/>
    </row>
    <row r="84" spans="1:11" ht="69" customHeight="1">
      <c r="A84" s="942"/>
      <c r="B84" s="942"/>
      <c r="C84" s="953" t="s">
        <v>20</v>
      </c>
      <c r="D84" s="1499" t="s">
        <v>1280</v>
      </c>
      <c r="E84" s="1500"/>
      <c r="F84" s="1500"/>
      <c r="G84" s="1500"/>
      <c r="H84" s="942"/>
      <c r="I84" s="942"/>
      <c r="J84" s="942"/>
      <c r="K84" s="942"/>
    </row>
    <row r="85" spans="1:11">
      <c r="A85" s="942"/>
      <c r="B85" s="942"/>
      <c r="C85" s="953" t="s">
        <v>21</v>
      </c>
      <c r="D85" s="1499" t="s">
        <v>1281</v>
      </c>
      <c r="E85" s="1500"/>
      <c r="F85" s="1500"/>
      <c r="G85" s="1500"/>
      <c r="H85" s="942"/>
      <c r="I85" s="942"/>
      <c r="J85" s="942"/>
      <c r="K85" s="942"/>
    </row>
    <row r="86" spans="1:11" ht="15" customHeight="1">
      <c r="A86" s="942"/>
      <c r="B86" s="942"/>
      <c r="C86" s="954"/>
      <c r="D86" s="955">
        <v>2024</v>
      </c>
      <c r="E86" s="955">
        <v>2025</v>
      </c>
      <c r="F86" s="955">
        <v>2026</v>
      </c>
      <c r="G86" s="955">
        <v>2027</v>
      </c>
      <c r="H86" s="942"/>
      <c r="I86" s="942"/>
      <c r="J86" s="942"/>
      <c r="K86" s="942"/>
    </row>
    <row r="87" spans="1:11" ht="15" customHeight="1">
      <c r="A87" s="942"/>
      <c r="B87" s="942"/>
      <c r="C87" s="956"/>
      <c r="D87" s="957" t="s">
        <v>22</v>
      </c>
      <c r="E87" s="957" t="s">
        <v>23</v>
      </c>
      <c r="F87" s="957" t="s">
        <v>23</v>
      </c>
      <c r="G87" s="957" t="s">
        <v>23</v>
      </c>
      <c r="H87" s="942"/>
      <c r="I87" s="942"/>
      <c r="J87" s="942"/>
      <c r="K87" s="942"/>
    </row>
    <row r="88" spans="1:11" ht="14.1" customHeight="1">
      <c r="A88" s="942"/>
      <c r="B88" s="942"/>
      <c r="C88" s="946" t="s">
        <v>33</v>
      </c>
      <c r="D88" s="950" t="s">
        <v>1282</v>
      </c>
      <c r="E88" s="950" t="s">
        <v>1282</v>
      </c>
      <c r="F88" s="950" t="s">
        <v>1282</v>
      </c>
      <c r="G88" s="950" t="s">
        <v>1282</v>
      </c>
      <c r="H88" s="942"/>
      <c r="I88" s="942"/>
      <c r="J88" s="942"/>
      <c r="K88" s="942"/>
    </row>
    <row r="89" spans="1:11" ht="14.1" customHeight="1">
      <c r="A89" s="942"/>
      <c r="B89" s="942"/>
      <c r="C89" s="946" t="s">
        <v>35</v>
      </c>
      <c r="D89" s="950" t="s">
        <v>1283</v>
      </c>
      <c r="E89" s="950" t="s">
        <v>1284</v>
      </c>
      <c r="F89" s="950" t="s">
        <v>1284</v>
      </c>
      <c r="G89" s="950" t="s">
        <v>1284</v>
      </c>
      <c r="H89" s="942"/>
      <c r="I89" s="942"/>
      <c r="J89" s="942"/>
      <c r="K89" s="942"/>
    </row>
    <row r="90" spans="1:11" ht="14.1" customHeight="1">
      <c r="A90" s="942"/>
      <c r="B90" s="942"/>
      <c r="C90" s="946" t="s">
        <v>40</v>
      </c>
      <c r="D90" s="950" t="s">
        <v>1285</v>
      </c>
      <c r="E90" s="950" t="s">
        <v>1286</v>
      </c>
      <c r="F90" s="950" t="s">
        <v>1286</v>
      </c>
      <c r="G90" s="950" t="s">
        <v>1286</v>
      </c>
      <c r="H90" s="942"/>
      <c r="I90" s="942"/>
      <c r="J90" s="942"/>
      <c r="K90" s="942"/>
    </row>
    <row r="91" spans="1:11" ht="14.1" customHeight="1">
      <c r="A91" s="942"/>
      <c r="B91" s="942"/>
      <c r="C91" s="946" t="s">
        <v>41</v>
      </c>
      <c r="D91" s="950" t="s">
        <v>18</v>
      </c>
      <c r="E91" s="950" t="s">
        <v>42</v>
      </c>
      <c r="F91" s="950" t="s">
        <v>42</v>
      </c>
      <c r="G91" s="950" t="s">
        <v>42</v>
      </c>
      <c r="H91" s="942"/>
      <c r="I91" s="942"/>
      <c r="J91" s="942"/>
      <c r="K91" s="942"/>
    </row>
    <row r="92" spans="1:11" ht="14.1" customHeight="1">
      <c r="A92" s="942"/>
      <c r="B92" s="942"/>
      <c r="C92" s="946" t="s">
        <v>43</v>
      </c>
      <c r="D92" s="950" t="s">
        <v>18</v>
      </c>
      <c r="E92" s="950" t="s">
        <v>1287</v>
      </c>
      <c r="F92" s="950" t="s">
        <v>42</v>
      </c>
      <c r="G92" s="950" t="s">
        <v>42</v>
      </c>
      <c r="H92" s="942"/>
      <c r="I92" s="942"/>
      <c r="J92" s="942"/>
      <c r="K92" s="942"/>
    </row>
    <row r="93" spans="1:11" ht="14.1" customHeight="1">
      <c r="A93" s="942"/>
      <c r="B93" s="942"/>
      <c r="C93" s="946" t="s">
        <v>47</v>
      </c>
      <c r="D93" s="950" t="s">
        <v>18</v>
      </c>
      <c r="E93" s="950" t="s">
        <v>1287</v>
      </c>
      <c r="F93" s="950" t="s">
        <v>42</v>
      </c>
      <c r="G93" s="950" t="s">
        <v>42</v>
      </c>
      <c r="H93" s="942"/>
      <c r="I93" s="942"/>
      <c r="J93" s="942"/>
      <c r="K93" s="942"/>
    </row>
    <row r="94" spans="1:11" ht="14.1" customHeight="1">
      <c r="A94" s="942"/>
      <c r="B94" s="942"/>
      <c r="C94" s="1501" t="s">
        <v>24</v>
      </c>
      <c r="D94" s="1502"/>
      <c r="E94" s="1502"/>
      <c r="F94" s="1502"/>
      <c r="G94" s="1502"/>
      <c r="H94" s="942"/>
      <c r="I94" s="942"/>
      <c r="J94" s="942"/>
      <c r="K94" s="942"/>
    </row>
    <row r="95" spans="1:11" ht="14.1" customHeight="1">
      <c r="A95" s="942"/>
      <c r="B95" s="942"/>
      <c r="C95" s="954"/>
      <c r="D95" s="955">
        <v>2024</v>
      </c>
      <c r="E95" s="955">
        <v>2025</v>
      </c>
      <c r="F95" s="955">
        <v>2026</v>
      </c>
      <c r="G95" s="955">
        <v>2027</v>
      </c>
      <c r="H95" s="942"/>
      <c r="I95" s="942"/>
      <c r="J95" s="942"/>
      <c r="K95" s="942"/>
    </row>
    <row r="96" spans="1:11" ht="14.1" customHeight="1">
      <c r="A96" s="942"/>
      <c r="B96" s="942"/>
      <c r="C96" s="956"/>
      <c r="D96" s="957" t="s">
        <v>22</v>
      </c>
      <c r="E96" s="957" t="s">
        <v>23</v>
      </c>
      <c r="F96" s="957" t="s">
        <v>23</v>
      </c>
      <c r="G96" s="957" t="s">
        <v>23</v>
      </c>
      <c r="H96" s="942"/>
      <c r="I96" s="942"/>
      <c r="J96" s="942"/>
      <c r="K96" s="942"/>
    </row>
    <row r="97" spans="1:11" ht="14.1" customHeight="1">
      <c r="A97" s="942"/>
      <c r="B97" s="942"/>
      <c r="C97" s="958" t="s">
        <v>48</v>
      </c>
      <c r="D97" s="959">
        <v>0</v>
      </c>
      <c r="E97" s="959">
        <v>0</v>
      </c>
      <c r="F97" s="959">
        <v>0</v>
      </c>
      <c r="G97" s="959">
        <v>0</v>
      </c>
      <c r="H97" s="942"/>
      <c r="I97" s="942"/>
      <c r="J97" s="942"/>
      <c r="K97" s="942"/>
    </row>
    <row r="98" spans="1:11" ht="14.1" customHeight="1">
      <c r="A98" s="942"/>
      <c r="B98" s="942"/>
      <c r="C98" s="958" t="s">
        <v>49</v>
      </c>
      <c r="D98" s="959">
        <v>0</v>
      </c>
      <c r="E98" s="959">
        <v>0</v>
      </c>
      <c r="F98" s="959">
        <v>0</v>
      </c>
      <c r="G98" s="959">
        <v>0</v>
      </c>
      <c r="H98" s="942"/>
      <c r="I98" s="942"/>
      <c r="J98" s="942"/>
      <c r="K98" s="942"/>
    </row>
    <row r="99" spans="1:11" ht="14.1" customHeight="1">
      <c r="A99" s="942"/>
      <c r="B99" s="942"/>
      <c r="C99" s="958" t="s">
        <v>50</v>
      </c>
      <c r="D99" s="959">
        <v>0</v>
      </c>
      <c r="E99" s="959">
        <v>0</v>
      </c>
      <c r="F99" s="959">
        <v>0</v>
      </c>
      <c r="G99" s="959">
        <v>0</v>
      </c>
      <c r="H99" s="942"/>
      <c r="I99" s="942"/>
      <c r="J99" s="942"/>
      <c r="K99" s="942"/>
    </row>
    <row r="100" spans="1:11" ht="14.1" customHeight="1">
      <c r="A100" s="942"/>
      <c r="B100" s="942"/>
      <c r="C100" s="958" t="s">
        <v>51</v>
      </c>
      <c r="D100" s="959">
        <v>0</v>
      </c>
      <c r="E100" s="959">
        <v>0</v>
      </c>
      <c r="F100" s="959">
        <v>0</v>
      </c>
      <c r="G100" s="959">
        <v>0</v>
      </c>
      <c r="H100" s="942"/>
      <c r="I100" s="942"/>
      <c r="J100" s="942"/>
      <c r="K100" s="942"/>
    </row>
    <row r="101" spans="1:11" ht="14.1" customHeight="1">
      <c r="A101" s="942"/>
      <c r="B101" s="942"/>
      <c r="C101" s="958" t="s">
        <v>49</v>
      </c>
      <c r="D101" s="959">
        <v>0</v>
      </c>
      <c r="E101" s="959">
        <v>0</v>
      </c>
      <c r="F101" s="959">
        <v>0</v>
      </c>
      <c r="G101" s="959">
        <v>0</v>
      </c>
      <c r="H101" s="942"/>
      <c r="I101" s="942"/>
      <c r="J101" s="942"/>
      <c r="K101" s="942"/>
    </row>
    <row r="102" spans="1:11" ht="14.1" customHeight="1">
      <c r="A102" s="942"/>
      <c r="B102" s="942"/>
      <c r="C102" s="958" t="s">
        <v>50</v>
      </c>
      <c r="D102" s="959">
        <v>0</v>
      </c>
      <c r="E102" s="959">
        <v>0</v>
      </c>
      <c r="F102" s="959">
        <v>0</v>
      </c>
      <c r="G102" s="959">
        <v>0</v>
      </c>
      <c r="H102" s="942"/>
      <c r="I102" s="942"/>
      <c r="J102" s="942"/>
      <c r="K102" s="942"/>
    </row>
    <row r="103" spans="1:11" ht="14.1" customHeight="1">
      <c r="A103" s="942"/>
      <c r="B103" s="942"/>
      <c r="C103" s="958" t="s">
        <v>52</v>
      </c>
      <c r="D103" s="959">
        <v>0</v>
      </c>
      <c r="E103" s="959">
        <v>6500000</v>
      </c>
      <c r="F103" s="959">
        <v>6500000</v>
      </c>
      <c r="G103" s="959">
        <v>6500000</v>
      </c>
      <c r="H103" s="942"/>
      <c r="I103" s="942"/>
      <c r="J103" s="942"/>
      <c r="K103" s="942"/>
    </row>
    <row r="104" spans="1:11" ht="14.1" customHeight="1">
      <c r="A104" s="942"/>
      <c r="B104" s="942"/>
      <c r="C104" s="958" t="s">
        <v>49</v>
      </c>
      <c r="D104" s="959">
        <v>0</v>
      </c>
      <c r="E104" s="959">
        <v>6500000</v>
      </c>
      <c r="F104" s="959">
        <v>6500000</v>
      </c>
      <c r="G104" s="959">
        <v>6500000</v>
      </c>
      <c r="H104" s="942"/>
      <c r="I104" s="942"/>
      <c r="J104" s="942"/>
      <c r="K104" s="942"/>
    </row>
    <row r="105" spans="1:11" ht="14.1" customHeight="1">
      <c r="A105" s="942"/>
      <c r="B105" s="942"/>
      <c r="C105" s="958" t="s">
        <v>50</v>
      </c>
      <c r="D105" s="959">
        <v>0</v>
      </c>
      <c r="E105" s="959">
        <v>0</v>
      </c>
      <c r="F105" s="959">
        <v>0</v>
      </c>
      <c r="G105" s="959">
        <v>0</v>
      </c>
      <c r="H105" s="942"/>
      <c r="I105" s="942"/>
      <c r="J105" s="942"/>
      <c r="K105" s="942"/>
    </row>
    <row r="106" spans="1:11" ht="14.1" customHeight="1">
      <c r="A106" s="942"/>
      <c r="B106" s="942"/>
      <c r="C106" s="958" t="s">
        <v>53</v>
      </c>
      <c r="D106" s="959">
        <v>0</v>
      </c>
      <c r="E106" s="959">
        <v>0</v>
      </c>
      <c r="F106" s="959">
        <v>0</v>
      </c>
      <c r="G106" s="959">
        <v>0</v>
      </c>
      <c r="H106" s="942"/>
      <c r="I106" s="942"/>
      <c r="J106" s="942"/>
      <c r="K106" s="942"/>
    </row>
    <row r="107" spans="1:11" ht="14.1" customHeight="1">
      <c r="A107" s="942"/>
      <c r="B107" s="942"/>
      <c r="C107" s="958" t="s">
        <v>49</v>
      </c>
      <c r="D107" s="959">
        <v>0</v>
      </c>
      <c r="E107" s="959">
        <v>0</v>
      </c>
      <c r="F107" s="959">
        <v>0</v>
      </c>
      <c r="G107" s="959">
        <v>0</v>
      </c>
      <c r="H107" s="942"/>
      <c r="I107" s="942"/>
      <c r="J107" s="942"/>
      <c r="K107" s="942"/>
    </row>
    <row r="108" spans="1:11" ht="14.1" customHeight="1">
      <c r="A108" s="942"/>
      <c r="B108" s="942"/>
      <c r="C108" s="958" t="s">
        <v>50</v>
      </c>
      <c r="D108" s="959">
        <v>0</v>
      </c>
      <c r="E108" s="959">
        <v>0</v>
      </c>
      <c r="F108" s="959">
        <v>0</v>
      </c>
      <c r="G108" s="959">
        <v>0</v>
      </c>
      <c r="H108" s="942"/>
      <c r="I108" s="942"/>
      <c r="J108" s="942"/>
      <c r="K108" s="942"/>
    </row>
    <row r="109" spans="1:11" ht="14.1" customHeight="1">
      <c r="A109" s="942"/>
      <c r="B109" s="942"/>
      <c r="C109" s="958" t="s">
        <v>54</v>
      </c>
      <c r="D109" s="959">
        <v>0</v>
      </c>
      <c r="E109" s="959">
        <v>0</v>
      </c>
      <c r="F109" s="959">
        <v>0</v>
      </c>
      <c r="G109" s="959">
        <v>0</v>
      </c>
      <c r="H109" s="942"/>
      <c r="I109" s="942"/>
      <c r="J109" s="942"/>
      <c r="K109" s="942"/>
    </row>
    <row r="110" spans="1:11" ht="14.1" customHeight="1">
      <c r="A110" s="942"/>
      <c r="B110" s="942"/>
      <c r="C110" s="958" t="s">
        <v>49</v>
      </c>
      <c r="D110" s="959">
        <v>0</v>
      </c>
      <c r="E110" s="959">
        <v>0</v>
      </c>
      <c r="F110" s="959">
        <v>0</v>
      </c>
      <c r="G110" s="959">
        <v>0</v>
      </c>
      <c r="H110" s="942"/>
      <c r="I110" s="942"/>
      <c r="J110" s="942"/>
      <c r="K110" s="942"/>
    </row>
    <row r="111" spans="1:11" ht="14.1" customHeight="1">
      <c r="A111" s="942"/>
      <c r="B111" s="942"/>
      <c r="C111" s="958" t="s">
        <v>50</v>
      </c>
      <c r="D111" s="959">
        <v>0</v>
      </c>
      <c r="E111" s="959">
        <v>0</v>
      </c>
      <c r="F111" s="959">
        <v>0</v>
      </c>
      <c r="G111" s="959">
        <v>0</v>
      </c>
      <c r="H111" s="942"/>
      <c r="I111" s="942"/>
      <c r="J111" s="942"/>
      <c r="K111" s="942"/>
    </row>
    <row r="112" spans="1:11" ht="14.1" customHeight="1">
      <c r="A112" s="942"/>
      <c r="B112" s="942"/>
      <c r="C112" s="958" t="s">
        <v>55</v>
      </c>
      <c r="D112" s="959">
        <v>0</v>
      </c>
      <c r="E112" s="959">
        <v>90000</v>
      </c>
      <c r="F112" s="959">
        <v>90000</v>
      </c>
      <c r="G112" s="959">
        <v>90000</v>
      </c>
      <c r="H112" s="942"/>
      <c r="I112" s="942"/>
      <c r="J112" s="942"/>
      <c r="K112" s="942"/>
    </row>
    <row r="113" spans="1:11" ht="14.1" customHeight="1">
      <c r="A113" s="942"/>
      <c r="B113" s="942"/>
      <c r="C113" s="958" t="s">
        <v>49</v>
      </c>
      <c r="D113" s="959">
        <v>0</v>
      </c>
      <c r="E113" s="959">
        <v>90000</v>
      </c>
      <c r="F113" s="959">
        <v>90000</v>
      </c>
      <c r="G113" s="959">
        <v>90000</v>
      </c>
      <c r="H113" s="942"/>
      <c r="I113" s="942"/>
      <c r="J113" s="942"/>
      <c r="K113" s="942"/>
    </row>
    <row r="114" spans="1:11" ht="14.1" customHeight="1">
      <c r="A114" s="942"/>
      <c r="B114" s="942"/>
      <c r="C114" s="958" t="s">
        <v>50</v>
      </c>
      <c r="D114" s="959">
        <v>0</v>
      </c>
      <c r="E114" s="959">
        <v>0</v>
      </c>
      <c r="F114" s="959">
        <v>0</v>
      </c>
      <c r="G114" s="959">
        <v>0</v>
      </c>
      <c r="H114" s="942"/>
      <c r="I114" s="942"/>
      <c r="J114" s="942"/>
      <c r="K114" s="942"/>
    </row>
    <row r="115" spans="1:11" ht="14.1" customHeight="1">
      <c r="A115" s="942"/>
      <c r="B115" s="942"/>
      <c r="C115" s="958" t="s">
        <v>56</v>
      </c>
      <c r="D115" s="959">
        <v>0</v>
      </c>
      <c r="E115" s="959">
        <v>0</v>
      </c>
      <c r="F115" s="959">
        <v>0</v>
      </c>
      <c r="G115" s="959">
        <v>0</v>
      </c>
      <c r="H115" s="942"/>
      <c r="I115" s="942"/>
      <c r="J115" s="942"/>
      <c r="K115" s="942"/>
    </row>
    <row r="116" spans="1:11" ht="14.1" customHeight="1">
      <c r="A116" s="942"/>
      <c r="B116" s="942"/>
      <c r="C116" s="958" t="s">
        <v>49</v>
      </c>
      <c r="D116" s="959">
        <v>0</v>
      </c>
      <c r="E116" s="959">
        <v>0</v>
      </c>
      <c r="F116" s="959">
        <v>0</v>
      </c>
      <c r="G116" s="959">
        <v>0</v>
      </c>
      <c r="H116" s="942"/>
      <c r="I116" s="942"/>
      <c r="J116" s="942"/>
      <c r="K116" s="942"/>
    </row>
    <row r="117" spans="1:11" ht="14.1" customHeight="1">
      <c r="A117" s="942"/>
      <c r="B117" s="942"/>
      <c r="C117" s="958" t="s">
        <v>50</v>
      </c>
      <c r="D117" s="959">
        <v>0</v>
      </c>
      <c r="E117" s="959">
        <v>0</v>
      </c>
      <c r="F117" s="959">
        <v>0</v>
      </c>
      <c r="G117" s="959">
        <v>0</v>
      </c>
      <c r="H117" s="942"/>
      <c r="I117" s="942"/>
      <c r="J117" s="942"/>
      <c r="K117" s="942"/>
    </row>
    <row r="118" spans="1:11" ht="14.1" customHeight="1">
      <c r="A118" s="942"/>
      <c r="B118" s="942"/>
      <c r="C118" s="958" t="s">
        <v>57</v>
      </c>
      <c r="D118" s="959">
        <v>0</v>
      </c>
      <c r="E118" s="959">
        <v>0</v>
      </c>
      <c r="F118" s="959">
        <v>0</v>
      </c>
      <c r="G118" s="959">
        <v>0</v>
      </c>
      <c r="H118" s="942"/>
      <c r="I118" s="942"/>
      <c r="J118" s="942"/>
      <c r="K118" s="942"/>
    </row>
    <row r="119" spans="1:11" ht="14.1" customHeight="1">
      <c r="A119" s="942"/>
      <c r="B119" s="942"/>
      <c r="C119" s="958" t="s">
        <v>49</v>
      </c>
      <c r="D119" s="959">
        <v>0</v>
      </c>
      <c r="E119" s="959">
        <v>0</v>
      </c>
      <c r="F119" s="959">
        <v>0</v>
      </c>
      <c r="G119" s="959">
        <v>0</v>
      </c>
      <c r="H119" s="942"/>
      <c r="I119" s="942"/>
      <c r="J119" s="942"/>
      <c r="K119" s="942"/>
    </row>
    <row r="120" spans="1:11" ht="14.1" customHeight="1">
      <c r="A120" s="942"/>
      <c r="B120" s="942"/>
      <c r="C120" s="958" t="s">
        <v>58</v>
      </c>
      <c r="D120" s="959">
        <v>0</v>
      </c>
      <c r="E120" s="959">
        <v>0</v>
      </c>
      <c r="F120" s="959">
        <v>0</v>
      </c>
      <c r="G120" s="959">
        <v>0</v>
      </c>
      <c r="H120" s="942"/>
      <c r="I120" s="942"/>
      <c r="J120" s="942"/>
      <c r="K120" s="942"/>
    </row>
    <row r="121" spans="1:11" ht="14.1" customHeight="1">
      <c r="A121" s="942"/>
      <c r="B121" s="942"/>
      <c r="C121" s="958" t="s">
        <v>59</v>
      </c>
      <c r="D121" s="959">
        <v>0</v>
      </c>
      <c r="E121" s="959">
        <v>0</v>
      </c>
      <c r="F121" s="959">
        <v>0</v>
      </c>
      <c r="G121" s="959">
        <v>0</v>
      </c>
      <c r="H121" s="942"/>
      <c r="I121" s="942"/>
      <c r="J121" s="942"/>
      <c r="K121" s="942"/>
    </row>
    <row r="122" spans="1:11" ht="14.1" customHeight="1">
      <c r="A122" s="942"/>
      <c r="B122" s="942"/>
      <c r="C122" s="958" t="s">
        <v>60</v>
      </c>
      <c r="D122" s="959">
        <v>0</v>
      </c>
      <c r="E122" s="959">
        <v>0</v>
      </c>
      <c r="F122" s="959">
        <v>0</v>
      </c>
      <c r="G122" s="959">
        <v>0</v>
      </c>
      <c r="H122" s="942"/>
      <c r="I122" s="942"/>
      <c r="J122" s="942"/>
      <c r="K122" s="942"/>
    </row>
    <row r="123" spans="1:11" ht="14.1" customHeight="1">
      <c r="A123" s="942"/>
      <c r="B123" s="942"/>
      <c r="C123" s="958" t="s">
        <v>61</v>
      </c>
      <c r="D123" s="959">
        <v>0</v>
      </c>
      <c r="E123" s="959">
        <v>0</v>
      </c>
      <c r="F123" s="959">
        <v>0</v>
      </c>
      <c r="G123" s="959">
        <v>0</v>
      </c>
      <c r="H123" s="942"/>
      <c r="I123" s="942"/>
      <c r="J123" s="942"/>
      <c r="K123" s="942"/>
    </row>
    <row r="124" spans="1:11" ht="14.1" customHeight="1">
      <c r="A124" s="942"/>
      <c r="B124" s="942"/>
      <c r="C124" s="958" t="s">
        <v>62</v>
      </c>
      <c r="D124" s="959">
        <v>0</v>
      </c>
      <c r="E124" s="959">
        <v>0</v>
      </c>
      <c r="F124" s="959">
        <v>0</v>
      </c>
      <c r="G124" s="959">
        <v>0</v>
      </c>
      <c r="H124" s="942"/>
      <c r="I124" s="942"/>
      <c r="J124" s="942"/>
      <c r="K124" s="942"/>
    </row>
    <row r="125" spans="1:11" ht="14.1" customHeight="1">
      <c r="A125" s="942"/>
      <c r="B125" s="942"/>
      <c r="C125" s="958" t="s">
        <v>49</v>
      </c>
      <c r="D125" s="959">
        <v>0</v>
      </c>
      <c r="E125" s="959">
        <v>0</v>
      </c>
      <c r="F125" s="959">
        <v>0</v>
      </c>
      <c r="G125" s="959">
        <v>0</v>
      </c>
      <c r="H125" s="942"/>
      <c r="I125" s="942"/>
      <c r="J125" s="942"/>
      <c r="K125" s="942"/>
    </row>
    <row r="126" spans="1:11" ht="14.1" customHeight="1">
      <c r="A126" s="942"/>
      <c r="B126" s="942"/>
      <c r="C126" s="958" t="s">
        <v>58</v>
      </c>
      <c r="D126" s="959">
        <v>0</v>
      </c>
      <c r="E126" s="959">
        <v>0</v>
      </c>
      <c r="F126" s="959">
        <v>0</v>
      </c>
      <c r="G126" s="959">
        <v>0</v>
      </c>
      <c r="H126" s="942"/>
      <c r="I126" s="942"/>
      <c r="J126" s="942"/>
      <c r="K126" s="942"/>
    </row>
    <row r="127" spans="1:11" ht="14.1" customHeight="1">
      <c r="A127" s="942"/>
      <c r="B127" s="942"/>
      <c r="C127" s="958" t="s">
        <v>59</v>
      </c>
      <c r="D127" s="959">
        <v>0</v>
      </c>
      <c r="E127" s="959">
        <v>0</v>
      </c>
      <c r="F127" s="959">
        <v>0</v>
      </c>
      <c r="G127" s="959">
        <v>0</v>
      </c>
      <c r="H127" s="942"/>
      <c r="I127" s="942"/>
      <c r="J127" s="942"/>
      <c r="K127" s="942"/>
    </row>
    <row r="128" spans="1:11" ht="14.1" customHeight="1">
      <c r="A128" s="942"/>
      <c r="B128" s="942"/>
      <c r="C128" s="958" t="s">
        <v>60</v>
      </c>
      <c r="D128" s="959">
        <v>0</v>
      </c>
      <c r="E128" s="959">
        <v>0</v>
      </c>
      <c r="F128" s="959">
        <v>0</v>
      </c>
      <c r="G128" s="959">
        <v>0</v>
      </c>
      <c r="H128" s="942"/>
      <c r="I128" s="942"/>
      <c r="J128" s="942"/>
      <c r="K128" s="942"/>
    </row>
    <row r="129" spans="1:11" ht="14.1" customHeight="1">
      <c r="A129" s="942"/>
      <c r="B129" s="942"/>
      <c r="C129" s="958" t="s">
        <v>61</v>
      </c>
      <c r="D129" s="959">
        <v>0</v>
      </c>
      <c r="E129" s="959">
        <v>0</v>
      </c>
      <c r="F129" s="959">
        <v>0</v>
      </c>
      <c r="G129" s="959">
        <v>0</v>
      </c>
      <c r="H129" s="942"/>
      <c r="I129" s="942"/>
      <c r="J129" s="942"/>
      <c r="K129" s="942"/>
    </row>
    <row r="130" spans="1:11" ht="14.1" customHeight="1">
      <c r="A130" s="942"/>
      <c r="B130" s="942"/>
      <c r="C130" s="958" t="s">
        <v>63</v>
      </c>
      <c r="D130" s="959">
        <v>0</v>
      </c>
      <c r="E130" s="959">
        <v>0</v>
      </c>
      <c r="F130" s="959">
        <v>0</v>
      </c>
      <c r="G130" s="959">
        <v>0</v>
      </c>
      <c r="H130" s="942"/>
      <c r="I130" s="942"/>
      <c r="J130" s="942"/>
      <c r="K130" s="942"/>
    </row>
    <row r="131" spans="1:11" ht="14.1" customHeight="1">
      <c r="A131" s="942"/>
      <c r="B131" s="942"/>
      <c r="C131" s="958" t="s">
        <v>49</v>
      </c>
      <c r="D131" s="959">
        <v>0</v>
      </c>
      <c r="E131" s="959">
        <v>0</v>
      </c>
      <c r="F131" s="959">
        <v>0</v>
      </c>
      <c r="G131" s="959">
        <v>0</v>
      </c>
      <c r="H131" s="942"/>
      <c r="I131" s="942"/>
      <c r="J131" s="942"/>
      <c r="K131" s="942"/>
    </row>
    <row r="132" spans="1:11" ht="14.1" customHeight="1">
      <c r="A132" s="942"/>
      <c r="B132" s="942"/>
      <c r="C132" s="958" t="s">
        <v>58</v>
      </c>
      <c r="D132" s="959">
        <v>0</v>
      </c>
      <c r="E132" s="959">
        <v>0</v>
      </c>
      <c r="F132" s="959">
        <v>0</v>
      </c>
      <c r="G132" s="959">
        <v>0</v>
      </c>
      <c r="H132" s="942"/>
      <c r="I132" s="942"/>
      <c r="J132" s="942"/>
      <c r="K132" s="942"/>
    </row>
    <row r="133" spans="1:11" ht="14.1" customHeight="1">
      <c r="A133" s="942"/>
      <c r="B133" s="942"/>
      <c r="C133" s="958" t="s">
        <v>59</v>
      </c>
      <c r="D133" s="959">
        <v>0</v>
      </c>
      <c r="E133" s="959">
        <v>0</v>
      </c>
      <c r="F133" s="959">
        <v>0</v>
      </c>
      <c r="G133" s="959">
        <v>0</v>
      </c>
      <c r="H133" s="942"/>
      <c r="I133" s="942"/>
      <c r="J133" s="942"/>
      <c r="K133" s="942"/>
    </row>
    <row r="134" spans="1:11" ht="14.1" customHeight="1">
      <c r="A134" s="942"/>
      <c r="B134" s="942"/>
      <c r="C134" s="958" t="s">
        <v>60</v>
      </c>
      <c r="D134" s="959">
        <v>0</v>
      </c>
      <c r="E134" s="959">
        <v>0</v>
      </c>
      <c r="F134" s="959">
        <v>0</v>
      </c>
      <c r="G134" s="959">
        <v>0</v>
      </c>
      <c r="H134" s="942"/>
      <c r="I134" s="942"/>
      <c r="J134" s="942"/>
      <c r="K134" s="942"/>
    </row>
    <row r="135" spans="1:11" ht="14.1" customHeight="1">
      <c r="A135" s="942"/>
      <c r="B135" s="942"/>
      <c r="C135" s="958" t="s">
        <v>61</v>
      </c>
      <c r="D135" s="959">
        <v>0</v>
      </c>
      <c r="E135" s="959">
        <v>0</v>
      </c>
      <c r="F135" s="959">
        <v>0</v>
      </c>
      <c r="G135" s="959">
        <v>0</v>
      </c>
      <c r="H135" s="942"/>
      <c r="I135" s="942"/>
      <c r="J135" s="942"/>
      <c r="K135" s="942"/>
    </row>
    <row r="136" spans="1:11" ht="14.1" customHeight="1">
      <c r="A136" s="942"/>
      <c r="B136" s="942"/>
      <c r="C136" s="958" t="s">
        <v>64</v>
      </c>
      <c r="D136" s="959">
        <v>0</v>
      </c>
      <c r="E136" s="959">
        <v>0</v>
      </c>
      <c r="F136" s="959">
        <v>0</v>
      </c>
      <c r="G136" s="959">
        <v>0</v>
      </c>
      <c r="H136" s="942"/>
      <c r="I136" s="942"/>
      <c r="J136" s="942"/>
      <c r="K136" s="942"/>
    </row>
    <row r="137" spans="1:11" ht="14.1" customHeight="1">
      <c r="A137" s="942"/>
      <c r="B137" s="942"/>
      <c r="C137" s="958" t="s">
        <v>65</v>
      </c>
      <c r="D137" s="959">
        <v>0</v>
      </c>
      <c r="E137" s="959">
        <v>0</v>
      </c>
      <c r="F137" s="959">
        <v>0</v>
      </c>
      <c r="G137" s="959">
        <v>0</v>
      </c>
      <c r="H137" s="942"/>
      <c r="I137" s="942"/>
      <c r="J137" s="942"/>
      <c r="K137" s="942"/>
    </row>
    <row r="138" spans="1:11" ht="14.1" customHeight="1">
      <c r="A138" s="942"/>
      <c r="B138" s="942"/>
      <c r="C138" s="960" t="s">
        <v>25</v>
      </c>
      <c r="D138" s="959">
        <v>0</v>
      </c>
      <c r="E138" s="959">
        <v>6590000</v>
      </c>
      <c r="F138" s="959">
        <v>6590000</v>
      </c>
      <c r="G138" s="959">
        <v>6590000</v>
      </c>
      <c r="H138" s="942"/>
      <c r="I138" s="942"/>
      <c r="J138" s="942"/>
      <c r="K138" s="942"/>
    </row>
    <row r="139" spans="1:11" ht="14.1" customHeight="1">
      <c r="A139" s="942"/>
      <c r="B139" s="942"/>
      <c r="C139" s="1497" t="s">
        <v>66</v>
      </c>
      <c r="D139" s="1498"/>
      <c r="E139" s="1498"/>
      <c r="F139" s="1498"/>
      <c r="G139" s="1498"/>
      <c r="H139" s="942"/>
      <c r="I139" s="942"/>
      <c r="J139" s="942"/>
      <c r="K139" s="942"/>
    </row>
    <row r="140" spans="1:11" ht="14.1" customHeight="1">
      <c r="A140" s="942"/>
      <c r="B140" s="942"/>
      <c r="C140" s="951" t="s">
        <v>1288</v>
      </c>
      <c r="D140" s="1497" t="s">
        <v>1289</v>
      </c>
      <c r="E140" s="1498"/>
      <c r="F140" s="1498"/>
      <c r="G140" s="1498"/>
      <c r="H140" s="942"/>
      <c r="I140" s="942"/>
      <c r="J140" s="942"/>
      <c r="K140" s="942"/>
    </row>
    <row r="141" spans="1:11" ht="14.1" customHeight="1">
      <c r="A141" s="942"/>
      <c r="B141" s="942"/>
      <c r="C141" s="952" t="s">
        <v>19</v>
      </c>
      <c r="D141" s="1487" t="s">
        <v>1290</v>
      </c>
      <c r="E141" s="1488"/>
      <c r="F141" s="1488"/>
      <c r="G141" s="1488"/>
      <c r="H141" s="942"/>
      <c r="I141" s="942"/>
      <c r="J141" s="942"/>
      <c r="K141" s="942"/>
    </row>
    <row r="142" spans="1:11" ht="14.1" customHeight="1">
      <c r="A142" s="942"/>
      <c r="B142" s="942"/>
      <c r="C142" s="953" t="s">
        <v>20</v>
      </c>
      <c r="D142" s="1499" t="s">
        <v>1291</v>
      </c>
      <c r="E142" s="1500"/>
      <c r="F142" s="1500"/>
      <c r="G142" s="1500"/>
      <c r="H142" s="942"/>
      <c r="I142" s="942"/>
      <c r="J142" s="942"/>
      <c r="K142" s="942"/>
    </row>
    <row r="143" spans="1:11" ht="14.1" customHeight="1">
      <c r="A143" s="942"/>
      <c r="B143" s="942"/>
      <c r="C143" s="953" t="s">
        <v>21</v>
      </c>
      <c r="D143" s="1499" t="s">
        <v>1292</v>
      </c>
      <c r="E143" s="1500"/>
      <c r="F143" s="1500"/>
      <c r="G143" s="1500"/>
      <c r="H143" s="942"/>
      <c r="I143" s="942"/>
      <c r="J143" s="942"/>
      <c r="K143" s="942"/>
    </row>
    <row r="144" spans="1:11" ht="15" customHeight="1">
      <c r="A144" s="942"/>
      <c r="B144" s="942"/>
      <c r="C144" s="954"/>
      <c r="D144" s="955">
        <v>2024</v>
      </c>
      <c r="E144" s="955">
        <v>2025</v>
      </c>
      <c r="F144" s="955">
        <v>2026</v>
      </c>
      <c r="G144" s="955">
        <v>2027</v>
      </c>
      <c r="H144" s="942"/>
      <c r="I144" s="942"/>
      <c r="J144" s="942"/>
      <c r="K144" s="942"/>
    </row>
    <row r="145" spans="1:11" ht="15" customHeight="1">
      <c r="A145" s="942"/>
      <c r="B145" s="942"/>
      <c r="C145" s="956"/>
      <c r="D145" s="957" t="s">
        <v>22</v>
      </c>
      <c r="E145" s="957" t="s">
        <v>23</v>
      </c>
      <c r="F145" s="957" t="s">
        <v>23</v>
      </c>
      <c r="G145" s="957" t="s">
        <v>23</v>
      </c>
      <c r="H145" s="942"/>
      <c r="I145" s="942"/>
      <c r="J145" s="942"/>
      <c r="K145" s="942"/>
    </row>
    <row r="146" spans="1:11" ht="14.1" customHeight="1">
      <c r="A146" s="942"/>
      <c r="B146" s="942"/>
      <c r="C146" s="946" t="s">
        <v>33</v>
      </c>
      <c r="D146" s="950" t="s">
        <v>266</v>
      </c>
      <c r="E146" s="950" t="s">
        <v>266</v>
      </c>
      <c r="F146" s="950" t="s">
        <v>266</v>
      </c>
      <c r="G146" s="950" t="s">
        <v>266</v>
      </c>
      <c r="H146" s="942"/>
      <c r="I146" s="942"/>
      <c r="J146" s="942"/>
      <c r="K146" s="942"/>
    </row>
    <row r="147" spans="1:11" ht="14.1" customHeight="1">
      <c r="A147" s="942"/>
      <c r="B147" s="942"/>
      <c r="C147" s="946" t="s">
        <v>35</v>
      </c>
      <c r="D147" s="950" t="s">
        <v>1293</v>
      </c>
      <c r="E147" s="950" t="s">
        <v>1293</v>
      </c>
      <c r="F147" s="950" t="s">
        <v>1293</v>
      </c>
      <c r="G147" s="950" t="s">
        <v>1293</v>
      </c>
      <c r="H147" s="942"/>
      <c r="I147" s="942"/>
      <c r="J147" s="942"/>
      <c r="K147" s="942"/>
    </row>
    <row r="148" spans="1:11" ht="14.1" customHeight="1">
      <c r="A148" s="942"/>
      <c r="B148" s="942"/>
      <c r="C148" s="946" t="s">
        <v>40</v>
      </c>
      <c r="D148" s="950" t="s">
        <v>1294</v>
      </c>
      <c r="E148" s="950" t="s">
        <v>1294</v>
      </c>
      <c r="F148" s="950" t="s">
        <v>1294</v>
      </c>
      <c r="G148" s="950" t="s">
        <v>1294</v>
      </c>
      <c r="H148" s="942"/>
      <c r="I148" s="942"/>
      <c r="J148" s="942"/>
      <c r="K148" s="942"/>
    </row>
    <row r="149" spans="1:11" ht="14.1" customHeight="1">
      <c r="A149" s="942"/>
      <c r="B149" s="942"/>
      <c r="C149" s="946" t="s">
        <v>41</v>
      </c>
      <c r="D149" s="950" t="s">
        <v>18</v>
      </c>
      <c r="E149" s="950" t="s">
        <v>42</v>
      </c>
      <c r="F149" s="950" t="s">
        <v>42</v>
      </c>
      <c r="G149" s="950" t="s">
        <v>42</v>
      </c>
      <c r="H149" s="942"/>
      <c r="I149" s="942"/>
      <c r="J149" s="942"/>
      <c r="K149" s="942"/>
    </row>
    <row r="150" spans="1:11" ht="14.1" customHeight="1">
      <c r="A150" s="942"/>
      <c r="B150" s="942"/>
      <c r="C150" s="946" t="s">
        <v>43</v>
      </c>
      <c r="D150" s="950" t="s">
        <v>18</v>
      </c>
      <c r="E150" s="950" t="s">
        <v>42</v>
      </c>
      <c r="F150" s="950" t="s">
        <v>42</v>
      </c>
      <c r="G150" s="950" t="s">
        <v>42</v>
      </c>
      <c r="H150" s="942"/>
      <c r="I150" s="942"/>
      <c r="J150" s="942"/>
      <c r="K150" s="942"/>
    </row>
    <row r="151" spans="1:11" ht="14.1" customHeight="1">
      <c r="A151" s="942"/>
      <c r="B151" s="942"/>
      <c r="C151" s="946" t="s">
        <v>47</v>
      </c>
      <c r="D151" s="950" t="s">
        <v>18</v>
      </c>
      <c r="E151" s="950" t="s">
        <v>42</v>
      </c>
      <c r="F151" s="950" t="s">
        <v>42</v>
      </c>
      <c r="G151" s="950" t="s">
        <v>42</v>
      </c>
      <c r="H151" s="942"/>
      <c r="I151" s="942"/>
      <c r="J151" s="942"/>
      <c r="K151" s="942"/>
    </row>
    <row r="152" spans="1:11" ht="14.1" customHeight="1">
      <c r="A152" s="942"/>
      <c r="B152" s="942"/>
      <c r="C152" s="1501" t="s">
        <v>24</v>
      </c>
      <c r="D152" s="1502"/>
      <c r="E152" s="1502"/>
      <c r="F152" s="1502"/>
      <c r="G152" s="1502"/>
      <c r="H152" s="942"/>
      <c r="I152" s="942"/>
      <c r="J152" s="942"/>
      <c r="K152" s="942"/>
    </row>
    <row r="153" spans="1:11" ht="14.1" customHeight="1">
      <c r="A153" s="942"/>
      <c r="B153" s="942"/>
      <c r="C153" s="954"/>
      <c r="D153" s="955">
        <v>2024</v>
      </c>
      <c r="E153" s="955">
        <v>2025</v>
      </c>
      <c r="F153" s="955">
        <v>2026</v>
      </c>
      <c r="G153" s="955">
        <v>2027</v>
      </c>
      <c r="H153" s="942"/>
      <c r="I153" s="942"/>
      <c r="J153" s="942"/>
      <c r="K153" s="942"/>
    </row>
    <row r="154" spans="1:11" ht="14.1" customHeight="1">
      <c r="A154" s="942"/>
      <c r="B154" s="942"/>
      <c r="C154" s="956"/>
      <c r="D154" s="957" t="s">
        <v>22</v>
      </c>
      <c r="E154" s="957" t="s">
        <v>23</v>
      </c>
      <c r="F154" s="957" t="s">
        <v>23</v>
      </c>
      <c r="G154" s="957" t="s">
        <v>23</v>
      </c>
      <c r="H154" s="942"/>
      <c r="I154" s="942"/>
      <c r="J154" s="942"/>
      <c r="K154" s="942"/>
    </row>
    <row r="155" spans="1:11" ht="14.1" customHeight="1">
      <c r="A155" s="942"/>
      <c r="B155" s="942"/>
      <c r="C155" s="958" t="s">
        <v>48</v>
      </c>
      <c r="D155" s="959">
        <v>0</v>
      </c>
      <c r="E155" s="959">
        <v>0</v>
      </c>
      <c r="F155" s="959">
        <v>0</v>
      </c>
      <c r="G155" s="959">
        <v>0</v>
      </c>
      <c r="H155" s="942"/>
      <c r="I155" s="942"/>
      <c r="J155" s="942"/>
      <c r="K155" s="942"/>
    </row>
    <row r="156" spans="1:11" ht="14.1" customHeight="1">
      <c r="A156" s="942"/>
      <c r="B156" s="942"/>
      <c r="C156" s="958" t="s">
        <v>49</v>
      </c>
      <c r="D156" s="959">
        <v>0</v>
      </c>
      <c r="E156" s="959">
        <v>0</v>
      </c>
      <c r="F156" s="959">
        <v>0</v>
      </c>
      <c r="G156" s="959">
        <v>0</v>
      </c>
      <c r="H156" s="942"/>
      <c r="I156" s="942"/>
      <c r="J156" s="942"/>
      <c r="K156" s="942"/>
    </row>
    <row r="157" spans="1:11" ht="14.1" customHeight="1">
      <c r="A157" s="942"/>
      <c r="B157" s="942"/>
      <c r="C157" s="958" t="s">
        <v>50</v>
      </c>
      <c r="D157" s="959">
        <v>0</v>
      </c>
      <c r="E157" s="959">
        <v>0</v>
      </c>
      <c r="F157" s="959">
        <v>0</v>
      </c>
      <c r="G157" s="959">
        <v>0</v>
      </c>
      <c r="H157" s="942"/>
      <c r="I157" s="942"/>
      <c r="J157" s="942"/>
      <c r="K157" s="942"/>
    </row>
    <row r="158" spans="1:11" ht="14.1" customHeight="1">
      <c r="A158" s="942"/>
      <c r="B158" s="942"/>
      <c r="C158" s="958" t="s">
        <v>51</v>
      </c>
      <c r="D158" s="959">
        <v>0</v>
      </c>
      <c r="E158" s="959">
        <v>0</v>
      </c>
      <c r="F158" s="959">
        <v>0</v>
      </c>
      <c r="G158" s="959">
        <v>0</v>
      </c>
      <c r="H158" s="942"/>
      <c r="I158" s="942"/>
      <c r="J158" s="942"/>
      <c r="K158" s="942"/>
    </row>
    <row r="159" spans="1:11" ht="14.1" customHeight="1">
      <c r="A159" s="942"/>
      <c r="B159" s="942"/>
      <c r="C159" s="958" t="s">
        <v>49</v>
      </c>
      <c r="D159" s="959">
        <v>0</v>
      </c>
      <c r="E159" s="959">
        <v>0</v>
      </c>
      <c r="F159" s="959">
        <v>0</v>
      </c>
      <c r="G159" s="959">
        <v>0</v>
      </c>
      <c r="H159" s="942"/>
      <c r="I159" s="942"/>
      <c r="J159" s="942"/>
      <c r="K159" s="942"/>
    </row>
    <row r="160" spans="1:11" ht="14.1" customHeight="1">
      <c r="A160" s="942"/>
      <c r="B160" s="942"/>
      <c r="C160" s="958" t="s">
        <v>50</v>
      </c>
      <c r="D160" s="959">
        <v>0</v>
      </c>
      <c r="E160" s="959">
        <v>0</v>
      </c>
      <c r="F160" s="959">
        <v>0</v>
      </c>
      <c r="G160" s="959">
        <v>0</v>
      </c>
      <c r="H160" s="942"/>
      <c r="I160" s="942"/>
      <c r="J160" s="942"/>
      <c r="K160" s="942"/>
    </row>
    <row r="161" spans="1:11" ht="14.1" customHeight="1">
      <c r="A161" s="942"/>
      <c r="B161" s="942"/>
      <c r="C161" s="958" t="s">
        <v>52</v>
      </c>
      <c r="D161" s="959">
        <v>0</v>
      </c>
      <c r="E161" s="959">
        <v>0</v>
      </c>
      <c r="F161" s="959">
        <v>0</v>
      </c>
      <c r="G161" s="959">
        <v>0</v>
      </c>
      <c r="H161" s="942"/>
      <c r="I161" s="942"/>
      <c r="J161" s="942"/>
      <c r="K161" s="942"/>
    </row>
    <row r="162" spans="1:11" ht="14.1" customHeight="1">
      <c r="A162" s="942"/>
      <c r="B162" s="942"/>
      <c r="C162" s="958" t="s">
        <v>49</v>
      </c>
      <c r="D162" s="959">
        <v>0</v>
      </c>
      <c r="E162" s="959">
        <v>0</v>
      </c>
      <c r="F162" s="959">
        <v>0</v>
      </c>
      <c r="G162" s="959">
        <v>0</v>
      </c>
      <c r="H162" s="942"/>
      <c r="I162" s="942"/>
      <c r="J162" s="942"/>
      <c r="K162" s="942"/>
    </row>
    <row r="163" spans="1:11" ht="14.1" customHeight="1">
      <c r="A163" s="942"/>
      <c r="B163" s="942"/>
      <c r="C163" s="958" t="s">
        <v>50</v>
      </c>
      <c r="D163" s="959">
        <v>0</v>
      </c>
      <c r="E163" s="959">
        <v>0</v>
      </c>
      <c r="F163" s="959">
        <v>0</v>
      </c>
      <c r="G163" s="959">
        <v>0</v>
      </c>
      <c r="H163" s="942"/>
      <c r="I163" s="942"/>
      <c r="J163" s="942"/>
      <c r="K163" s="942"/>
    </row>
    <row r="164" spans="1:11" ht="14.1" customHeight="1">
      <c r="A164" s="942"/>
      <c r="B164" s="942"/>
      <c r="C164" s="958" t="s">
        <v>53</v>
      </c>
      <c r="D164" s="959">
        <v>0</v>
      </c>
      <c r="E164" s="959">
        <v>0</v>
      </c>
      <c r="F164" s="959">
        <v>0</v>
      </c>
      <c r="G164" s="959">
        <v>0</v>
      </c>
      <c r="H164" s="942"/>
      <c r="I164" s="942"/>
      <c r="J164" s="942"/>
      <c r="K164" s="942"/>
    </row>
    <row r="165" spans="1:11" ht="14.1" customHeight="1">
      <c r="A165" s="942"/>
      <c r="B165" s="942"/>
      <c r="C165" s="958" t="s">
        <v>49</v>
      </c>
      <c r="D165" s="959">
        <v>0</v>
      </c>
      <c r="E165" s="959">
        <v>0</v>
      </c>
      <c r="F165" s="959">
        <v>0</v>
      </c>
      <c r="G165" s="959">
        <v>0</v>
      </c>
      <c r="H165" s="942"/>
      <c r="I165" s="942"/>
      <c r="J165" s="942"/>
      <c r="K165" s="942"/>
    </row>
    <row r="166" spans="1:11" ht="14.1" customHeight="1">
      <c r="A166" s="942"/>
      <c r="B166" s="942"/>
      <c r="C166" s="958" t="s">
        <v>50</v>
      </c>
      <c r="D166" s="959">
        <v>0</v>
      </c>
      <c r="E166" s="959">
        <v>0</v>
      </c>
      <c r="F166" s="959">
        <v>0</v>
      </c>
      <c r="G166" s="959">
        <v>0</v>
      </c>
      <c r="H166" s="942"/>
      <c r="I166" s="942"/>
      <c r="J166" s="942"/>
      <c r="K166" s="942"/>
    </row>
    <row r="167" spans="1:11" ht="14.1" customHeight="1">
      <c r="A167" s="942"/>
      <c r="B167" s="942"/>
      <c r="C167" s="958" t="s">
        <v>54</v>
      </c>
      <c r="D167" s="959">
        <v>0</v>
      </c>
      <c r="E167" s="959">
        <v>0</v>
      </c>
      <c r="F167" s="959">
        <v>0</v>
      </c>
      <c r="G167" s="959">
        <v>0</v>
      </c>
      <c r="H167" s="942"/>
      <c r="I167" s="942"/>
      <c r="J167" s="942"/>
      <c r="K167" s="942"/>
    </row>
    <row r="168" spans="1:11" ht="14.1" customHeight="1">
      <c r="A168" s="942"/>
      <c r="B168" s="942"/>
      <c r="C168" s="958" t="s">
        <v>49</v>
      </c>
      <c r="D168" s="959">
        <v>0</v>
      </c>
      <c r="E168" s="959">
        <v>0</v>
      </c>
      <c r="F168" s="959">
        <v>0</v>
      </c>
      <c r="G168" s="959">
        <v>0</v>
      </c>
      <c r="H168" s="942"/>
      <c r="I168" s="942"/>
      <c r="J168" s="942"/>
      <c r="K168" s="942"/>
    </row>
    <row r="169" spans="1:11" ht="14.1" customHeight="1">
      <c r="A169" s="942"/>
      <c r="B169" s="942"/>
      <c r="C169" s="958" t="s">
        <v>50</v>
      </c>
      <c r="D169" s="959">
        <v>0</v>
      </c>
      <c r="E169" s="959">
        <v>0</v>
      </c>
      <c r="F169" s="959">
        <v>0</v>
      </c>
      <c r="G169" s="959">
        <v>0</v>
      </c>
      <c r="H169" s="942"/>
      <c r="I169" s="942"/>
      <c r="J169" s="942"/>
      <c r="K169" s="942"/>
    </row>
    <row r="170" spans="1:11" ht="14.1" customHeight="1">
      <c r="A170" s="942"/>
      <c r="B170" s="942"/>
      <c r="C170" s="958" t="s">
        <v>55</v>
      </c>
      <c r="D170" s="959">
        <v>0</v>
      </c>
      <c r="E170" s="959">
        <v>0</v>
      </c>
      <c r="F170" s="959">
        <v>0</v>
      </c>
      <c r="G170" s="959">
        <v>0</v>
      </c>
      <c r="H170" s="942"/>
      <c r="I170" s="942"/>
      <c r="J170" s="942"/>
      <c r="K170" s="942"/>
    </row>
    <row r="171" spans="1:11" ht="14.1" customHeight="1">
      <c r="A171" s="942"/>
      <c r="B171" s="942"/>
      <c r="C171" s="958" t="s">
        <v>49</v>
      </c>
      <c r="D171" s="959">
        <v>0</v>
      </c>
      <c r="E171" s="959">
        <v>0</v>
      </c>
      <c r="F171" s="959">
        <v>0</v>
      </c>
      <c r="G171" s="959">
        <v>0</v>
      </c>
      <c r="H171" s="942"/>
      <c r="I171" s="942"/>
      <c r="J171" s="942"/>
      <c r="K171" s="942"/>
    </row>
    <row r="172" spans="1:11" ht="14.1" customHeight="1">
      <c r="A172" s="942"/>
      <c r="B172" s="942"/>
      <c r="C172" s="958" t="s">
        <v>50</v>
      </c>
      <c r="D172" s="959">
        <v>0</v>
      </c>
      <c r="E172" s="959">
        <v>0</v>
      </c>
      <c r="F172" s="959">
        <v>0</v>
      </c>
      <c r="G172" s="959">
        <v>0</v>
      </c>
      <c r="H172" s="942"/>
      <c r="I172" s="942"/>
      <c r="J172" s="942"/>
      <c r="K172" s="942"/>
    </row>
    <row r="173" spans="1:11" ht="14.1" customHeight="1">
      <c r="A173" s="942"/>
      <c r="B173" s="942"/>
      <c r="C173" s="958" t="s">
        <v>56</v>
      </c>
      <c r="D173" s="959">
        <v>0</v>
      </c>
      <c r="E173" s="959">
        <v>0</v>
      </c>
      <c r="F173" s="959">
        <v>0</v>
      </c>
      <c r="G173" s="959">
        <v>0</v>
      </c>
      <c r="H173" s="942"/>
      <c r="I173" s="942"/>
      <c r="J173" s="942"/>
      <c r="K173" s="942"/>
    </row>
    <row r="174" spans="1:11" ht="14.1" customHeight="1">
      <c r="A174" s="942"/>
      <c r="B174" s="942"/>
      <c r="C174" s="958" t="s">
        <v>49</v>
      </c>
      <c r="D174" s="959">
        <v>0</v>
      </c>
      <c r="E174" s="959">
        <v>0</v>
      </c>
      <c r="F174" s="959">
        <v>0</v>
      </c>
      <c r="G174" s="959">
        <v>0</v>
      </c>
      <c r="H174" s="942"/>
      <c r="I174" s="942"/>
      <c r="J174" s="942"/>
      <c r="K174" s="942"/>
    </row>
    <row r="175" spans="1:11" ht="14.1" customHeight="1">
      <c r="A175" s="942"/>
      <c r="B175" s="942"/>
      <c r="C175" s="958" t="s">
        <v>50</v>
      </c>
      <c r="D175" s="959">
        <v>0</v>
      </c>
      <c r="E175" s="959">
        <v>0</v>
      </c>
      <c r="F175" s="959">
        <v>0</v>
      </c>
      <c r="G175" s="959">
        <v>0</v>
      </c>
      <c r="H175" s="942"/>
      <c r="I175" s="942"/>
      <c r="J175" s="942"/>
      <c r="K175" s="942"/>
    </row>
    <row r="176" spans="1:11" ht="14.1" customHeight="1">
      <c r="A176" s="942"/>
      <c r="B176" s="942"/>
      <c r="C176" s="958" t="s">
        <v>57</v>
      </c>
      <c r="D176" s="959">
        <v>0</v>
      </c>
      <c r="E176" s="959">
        <v>0</v>
      </c>
      <c r="F176" s="959">
        <v>0</v>
      </c>
      <c r="G176" s="959">
        <v>0</v>
      </c>
      <c r="H176" s="942"/>
      <c r="I176" s="942"/>
      <c r="J176" s="942"/>
      <c r="K176" s="942"/>
    </row>
    <row r="177" spans="1:11" ht="14.1" customHeight="1">
      <c r="A177" s="942"/>
      <c r="B177" s="942"/>
      <c r="C177" s="958" t="s">
        <v>49</v>
      </c>
      <c r="D177" s="959">
        <v>0</v>
      </c>
      <c r="E177" s="959">
        <v>0</v>
      </c>
      <c r="F177" s="959">
        <v>0</v>
      </c>
      <c r="G177" s="959">
        <v>0</v>
      </c>
      <c r="H177" s="942"/>
      <c r="I177" s="942"/>
      <c r="J177" s="942"/>
      <c r="K177" s="942"/>
    </row>
    <row r="178" spans="1:11" ht="14.1" customHeight="1">
      <c r="A178" s="942"/>
      <c r="B178" s="942"/>
      <c r="C178" s="958" t="s">
        <v>58</v>
      </c>
      <c r="D178" s="959">
        <v>0</v>
      </c>
      <c r="E178" s="959">
        <v>0</v>
      </c>
      <c r="F178" s="959">
        <v>0</v>
      </c>
      <c r="G178" s="959">
        <v>0</v>
      </c>
      <c r="H178" s="942"/>
      <c r="I178" s="942"/>
      <c r="J178" s="942"/>
      <c r="K178" s="942"/>
    </row>
    <row r="179" spans="1:11" ht="14.1" customHeight="1">
      <c r="A179" s="942"/>
      <c r="B179" s="942"/>
      <c r="C179" s="958" t="s">
        <v>59</v>
      </c>
      <c r="D179" s="959">
        <v>0</v>
      </c>
      <c r="E179" s="959">
        <v>0</v>
      </c>
      <c r="F179" s="959">
        <v>0</v>
      </c>
      <c r="G179" s="959">
        <v>0</v>
      </c>
      <c r="H179" s="942"/>
      <c r="I179" s="942"/>
      <c r="J179" s="942"/>
      <c r="K179" s="942"/>
    </row>
    <row r="180" spans="1:11" ht="14.1" customHeight="1">
      <c r="A180" s="942"/>
      <c r="B180" s="942"/>
      <c r="C180" s="958" t="s">
        <v>60</v>
      </c>
      <c r="D180" s="959">
        <v>0</v>
      </c>
      <c r="E180" s="959">
        <v>0</v>
      </c>
      <c r="F180" s="959">
        <v>0</v>
      </c>
      <c r="G180" s="959">
        <v>0</v>
      </c>
      <c r="H180" s="942"/>
      <c r="I180" s="942"/>
      <c r="J180" s="942"/>
      <c r="K180" s="942"/>
    </row>
    <row r="181" spans="1:11" ht="14.1" customHeight="1">
      <c r="A181" s="942"/>
      <c r="B181" s="942"/>
      <c r="C181" s="958" t="s">
        <v>61</v>
      </c>
      <c r="D181" s="959">
        <v>0</v>
      </c>
      <c r="E181" s="959">
        <v>0</v>
      </c>
      <c r="F181" s="959">
        <v>0</v>
      </c>
      <c r="G181" s="959">
        <v>0</v>
      </c>
      <c r="H181" s="942"/>
      <c r="I181" s="942"/>
      <c r="J181" s="942"/>
      <c r="K181" s="942"/>
    </row>
    <row r="182" spans="1:11" ht="14.1" customHeight="1">
      <c r="A182" s="942"/>
      <c r="B182" s="942"/>
      <c r="C182" s="958" t="s">
        <v>62</v>
      </c>
      <c r="D182" s="959">
        <v>0</v>
      </c>
      <c r="E182" s="959">
        <v>500000</v>
      </c>
      <c r="F182" s="959">
        <v>500000</v>
      </c>
      <c r="G182" s="959">
        <v>500000</v>
      </c>
      <c r="H182" s="942"/>
      <c r="I182" s="942"/>
      <c r="J182" s="942"/>
      <c r="K182" s="942"/>
    </row>
    <row r="183" spans="1:11" ht="14.1" customHeight="1">
      <c r="A183" s="942"/>
      <c r="B183" s="942"/>
      <c r="C183" s="958" t="s">
        <v>49</v>
      </c>
      <c r="D183" s="959">
        <v>0</v>
      </c>
      <c r="E183" s="959">
        <v>500000</v>
      </c>
      <c r="F183" s="959">
        <v>500000</v>
      </c>
      <c r="G183" s="959">
        <v>500000</v>
      </c>
      <c r="H183" s="942"/>
      <c r="I183" s="942"/>
      <c r="J183" s="942"/>
      <c r="K183" s="942"/>
    </row>
    <row r="184" spans="1:11" ht="14.1" customHeight="1">
      <c r="A184" s="942"/>
      <c r="B184" s="942"/>
      <c r="C184" s="958" t="s">
        <v>58</v>
      </c>
      <c r="D184" s="959">
        <v>0</v>
      </c>
      <c r="E184" s="959">
        <v>0</v>
      </c>
      <c r="F184" s="959">
        <v>0</v>
      </c>
      <c r="G184" s="959">
        <v>0</v>
      </c>
      <c r="H184" s="942"/>
      <c r="I184" s="942"/>
      <c r="J184" s="942"/>
      <c r="K184" s="942"/>
    </row>
    <row r="185" spans="1:11" ht="14.1" customHeight="1">
      <c r="A185" s="942"/>
      <c r="B185" s="942"/>
      <c r="C185" s="958" t="s">
        <v>59</v>
      </c>
      <c r="D185" s="959">
        <v>0</v>
      </c>
      <c r="E185" s="959">
        <v>0</v>
      </c>
      <c r="F185" s="959">
        <v>0</v>
      </c>
      <c r="G185" s="959">
        <v>0</v>
      </c>
      <c r="H185" s="942"/>
      <c r="I185" s="942"/>
      <c r="J185" s="942"/>
      <c r="K185" s="942"/>
    </row>
    <row r="186" spans="1:11" ht="14.1" customHeight="1">
      <c r="A186" s="942"/>
      <c r="B186" s="942"/>
      <c r="C186" s="958" t="s">
        <v>60</v>
      </c>
      <c r="D186" s="959">
        <v>0</v>
      </c>
      <c r="E186" s="959">
        <v>0</v>
      </c>
      <c r="F186" s="959">
        <v>0</v>
      </c>
      <c r="G186" s="959">
        <v>0</v>
      </c>
      <c r="H186" s="942"/>
      <c r="I186" s="942"/>
      <c r="J186" s="942"/>
      <c r="K186" s="942"/>
    </row>
    <row r="187" spans="1:11" ht="14.1" customHeight="1">
      <c r="A187" s="942"/>
      <c r="B187" s="942"/>
      <c r="C187" s="958" t="s">
        <v>61</v>
      </c>
      <c r="D187" s="959">
        <v>0</v>
      </c>
      <c r="E187" s="959">
        <v>0</v>
      </c>
      <c r="F187" s="959">
        <v>0</v>
      </c>
      <c r="G187" s="959">
        <v>0</v>
      </c>
      <c r="H187" s="942"/>
      <c r="I187" s="942"/>
      <c r="J187" s="942"/>
      <c r="K187" s="942"/>
    </row>
    <row r="188" spans="1:11" ht="14.1" customHeight="1">
      <c r="A188" s="942"/>
      <c r="B188" s="942"/>
      <c r="C188" s="958" t="s">
        <v>63</v>
      </c>
      <c r="D188" s="959">
        <v>0</v>
      </c>
      <c r="E188" s="959">
        <v>0</v>
      </c>
      <c r="F188" s="959">
        <v>0</v>
      </c>
      <c r="G188" s="959">
        <v>0</v>
      </c>
      <c r="H188" s="942"/>
      <c r="I188" s="942"/>
      <c r="J188" s="942"/>
      <c r="K188" s="942"/>
    </row>
    <row r="189" spans="1:11" ht="14.1" customHeight="1">
      <c r="A189" s="942"/>
      <c r="B189" s="942"/>
      <c r="C189" s="958" t="s">
        <v>49</v>
      </c>
      <c r="D189" s="959">
        <v>0</v>
      </c>
      <c r="E189" s="959">
        <v>0</v>
      </c>
      <c r="F189" s="959">
        <v>0</v>
      </c>
      <c r="G189" s="959">
        <v>0</v>
      </c>
      <c r="H189" s="942"/>
      <c r="I189" s="942"/>
      <c r="J189" s="942"/>
      <c r="K189" s="942"/>
    </row>
    <row r="190" spans="1:11" ht="14.1" customHeight="1">
      <c r="A190" s="942"/>
      <c r="B190" s="942"/>
      <c r="C190" s="958" t="s">
        <v>58</v>
      </c>
      <c r="D190" s="959">
        <v>0</v>
      </c>
      <c r="E190" s="959">
        <v>0</v>
      </c>
      <c r="F190" s="959">
        <v>0</v>
      </c>
      <c r="G190" s="959">
        <v>0</v>
      </c>
      <c r="H190" s="942"/>
      <c r="I190" s="942"/>
      <c r="J190" s="942"/>
      <c r="K190" s="942"/>
    </row>
    <row r="191" spans="1:11" ht="14.1" customHeight="1">
      <c r="A191" s="942"/>
      <c r="B191" s="942"/>
      <c r="C191" s="958" t="s">
        <v>59</v>
      </c>
      <c r="D191" s="959">
        <v>0</v>
      </c>
      <c r="E191" s="959">
        <v>0</v>
      </c>
      <c r="F191" s="959">
        <v>0</v>
      </c>
      <c r="G191" s="959">
        <v>0</v>
      </c>
      <c r="H191" s="942"/>
      <c r="I191" s="942"/>
      <c r="J191" s="942"/>
      <c r="K191" s="942"/>
    </row>
    <row r="192" spans="1:11" ht="14.1" customHeight="1">
      <c r="A192" s="942"/>
      <c r="B192" s="942"/>
      <c r="C192" s="958" t="s">
        <v>60</v>
      </c>
      <c r="D192" s="959">
        <v>0</v>
      </c>
      <c r="E192" s="959">
        <v>0</v>
      </c>
      <c r="F192" s="959">
        <v>0</v>
      </c>
      <c r="G192" s="959">
        <v>0</v>
      </c>
      <c r="H192" s="942"/>
      <c r="I192" s="942"/>
      <c r="J192" s="942"/>
      <c r="K192" s="942"/>
    </row>
    <row r="193" spans="1:11" ht="14.1" customHeight="1">
      <c r="A193" s="942"/>
      <c r="B193" s="942"/>
      <c r="C193" s="958" t="s">
        <v>61</v>
      </c>
      <c r="D193" s="959">
        <v>0</v>
      </c>
      <c r="E193" s="959">
        <v>0</v>
      </c>
      <c r="F193" s="959">
        <v>0</v>
      </c>
      <c r="G193" s="959">
        <v>0</v>
      </c>
      <c r="H193" s="942"/>
      <c r="I193" s="942"/>
      <c r="J193" s="942"/>
      <c r="K193" s="942"/>
    </row>
    <row r="194" spans="1:11" ht="14.1" customHeight="1">
      <c r="A194" s="942"/>
      <c r="B194" s="942"/>
      <c r="C194" s="958" t="s">
        <v>64</v>
      </c>
      <c r="D194" s="959">
        <v>0</v>
      </c>
      <c r="E194" s="959">
        <v>0</v>
      </c>
      <c r="F194" s="959">
        <v>0</v>
      </c>
      <c r="G194" s="959">
        <v>0</v>
      </c>
      <c r="H194" s="942"/>
      <c r="I194" s="942"/>
      <c r="J194" s="942"/>
      <c r="K194" s="942"/>
    </row>
    <row r="195" spans="1:11" ht="14.1" customHeight="1">
      <c r="A195" s="942"/>
      <c r="B195" s="942"/>
      <c r="C195" s="958" t="s">
        <v>65</v>
      </c>
      <c r="D195" s="959">
        <v>0</v>
      </c>
      <c r="E195" s="959">
        <v>0</v>
      </c>
      <c r="F195" s="959">
        <v>0</v>
      </c>
      <c r="G195" s="959">
        <v>0</v>
      </c>
      <c r="H195" s="942"/>
      <c r="I195" s="942"/>
      <c r="J195" s="942"/>
      <c r="K195" s="942"/>
    </row>
    <row r="196" spans="1:11" ht="14.1" customHeight="1">
      <c r="A196" s="942"/>
      <c r="B196" s="942"/>
      <c r="C196" s="960" t="s">
        <v>25</v>
      </c>
      <c r="D196" s="959">
        <v>0</v>
      </c>
      <c r="E196" s="959">
        <v>500000</v>
      </c>
      <c r="F196" s="959">
        <v>500000</v>
      </c>
      <c r="G196" s="959">
        <v>500000</v>
      </c>
      <c r="H196" s="942"/>
      <c r="I196" s="942"/>
      <c r="J196" s="942"/>
      <c r="K196" s="942"/>
    </row>
    <row r="197" spans="1:11" ht="32.25" customHeight="1">
      <c r="A197" s="942"/>
      <c r="B197" s="942"/>
      <c r="C197" s="945" t="s">
        <v>16</v>
      </c>
      <c r="D197" s="1495" t="s">
        <v>1295</v>
      </c>
      <c r="E197" s="1496"/>
      <c r="F197" s="1496"/>
      <c r="G197" s="1496"/>
      <c r="H197" s="942"/>
      <c r="I197" s="942"/>
      <c r="J197" s="942"/>
      <c r="K197" s="942"/>
    </row>
    <row r="198" spans="1:11">
      <c r="A198" s="942"/>
      <c r="B198" s="942"/>
      <c r="C198" s="946" t="s">
        <v>187</v>
      </c>
      <c r="D198" s="947">
        <v>2024</v>
      </c>
      <c r="E198" s="947">
        <v>2025</v>
      </c>
      <c r="F198" s="947">
        <v>2026</v>
      </c>
      <c r="G198" s="947">
        <v>2027</v>
      </c>
      <c r="H198" s="942"/>
      <c r="I198" s="942"/>
      <c r="J198" s="942"/>
      <c r="K198" s="942"/>
    </row>
    <row r="199" spans="1:11" ht="14.1" customHeight="1">
      <c r="A199" s="942"/>
      <c r="B199" s="942"/>
      <c r="C199" s="948"/>
      <c r="D199" s="949" t="s">
        <v>22</v>
      </c>
      <c r="E199" s="949" t="s">
        <v>23</v>
      </c>
      <c r="F199" s="949" t="s">
        <v>23</v>
      </c>
      <c r="G199" s="949" t="s">
        <v>23</v>
      </c>
      <c r="H199" s="942"/>
      <c r="I199" s="942"/>
      <c r="J199" s="942"/>
      <c r="K199" s="942"/>
    </row>
    <row r="200" spans="1:11" ht="30.95" customHeight="1">
      <c r="A200" s="942"/>
      <c r="B200" s="942"/>
      <c r="C200" s="946" t="s">
        <v>1296</v>
      </c>
      <c r="D200" s="950" t="s">
        <v>1240</v>
      </c>
      <c r="E200" s="950" t="s">
        <v>1241</v>
      </c>
      <c r="F200" s="950" t="s">
        <v>1241</v>
      </c>
      <c r="G200" s="950" t="s">
        <v>1245</v>
      </c>
      <c r="H200" s="942"/>
      <c r="I200" s="942"/>
      <c r="J200" s="942"/>
      <c r="K200" s="942"/>
    </row>
    <row r="201" spans="1:11" ht="30.95" customHeight="1">
      <c r="A201" s="942"/>
      <c r="B201" s="942"/>
      <c r="C201" s="946" t="s">
        <v>1297</v>
      </c>
      <c r="D201" s="950" t="s">
        <v>1238</v>
      </c>
      <c r="E201" s="950" t="s">
        <v>1239</v>
      </c>
      <c r="F201" s="950" t="s">
        <v>1240</v>
      </c>
      <c r="G201" s="950" t="s">
        <v>1241</v>
      </c>
      <c r="H201" s="942"/>
      <c r="I201" s="942"/>
      <c r="J201" s="942"/>
      <c r="K201" s="942"/>
    </row>
    <row r="202" spans="1:11" ht="51.95" customHeight="1">
      <c r="A202" s="942"/>
      <c r="B202" s="942"/>
      <c r="C202" s="946" t="s">
        <v>1298</v>
      </c>
      <c r="D202" s="950" t="s">
        <v>1299</v>
      </c>
      <c r="E202" s="950" t="s">
        <v>1300</v>
      </c>
      <c r="F202" s="950" t="s">
        <v>1301</v>
      </c>
      <c r="G202" s="950" t="s">
        <v>1301</v>
      </c>
      <c r="H202" s="942"/>
      <c r="I202" s="942"/>
      <c r="J202" s="942"/>
      <c r="K202" s="942"/>
    </row>
    <row r="203" spans="1:11" ht="30.95" customHeight="1">
      <c r="A203" s="942"/>
      <c r="B203" s="942"/>
      <c r="C203" s="946" t="s">
        <v>1302</v>
      </c>
      <c r="D203" s="950" t="s">
        <v>34</v>
      </c>
      <c r="E203" s="950" t="s">
        <v>1303</v>
      </c>
      <c r="F203" s="950" t="s">
        <v>157</v>
      </c>
      <c r="G203" s="950" t="s">
        <v>157</v>
      </c>
      <c r="H203" s="942"/>
      <c r="I203" s="942"/>
      <c r="J203" s="942"/>
      <c r="K203" s="942"/>
    </row>
    <row r="204" spans="1:11" ht="14.1" customHeight="1">
      <c r="A204" s="942"/>
      <c r="B204" s="942"/>
      <c r="C204" s="1497" t="s">
        <v>27</v>
      </c>
      <c r="D204" s="1498"/>
      <c r="E204" s="1498"/>
      <c r="F204" s="1498"/>
      <c r="G204" s="1498"/>
      <c r="H204" s="942"/>
      <c r="I204" s="942"/>
      <c r="J204" s="942"/>
      <c r="K204" s="942"/>
    </row>
    <row r="205" spans="1:11" ht="14.1" customHeight="1">
      <c r="A205" s="942"/>
      <c r="B205" s="942"/>
      <c r="C205" s="951" t="s">
        <v>1258</v>
      </c>
      <c r="D205" s="1497" t="s">
        <v>1259</v>
      </c>
      <c r="E205" s="1498"/>
      <c r="F205" s="1498"/>
      <c r="G205" s="1498"/>
      <c r="H205" s="942"/>
      <c r="I205" s="942"/>
      <c r="J205" s="942"/>
      <c r="K205" s="942"/>
    </row>
    <row r="206" spans="1:11" ht="14.1" customHeight="1">
      <c r="A206" s="942"/>
      <c r="B206" s="942"/>
      <c r="C206" s="952" t="s">
        <v>19</v>
      </c>
      <c r="D206" s="1487" t="s">
        <v>1304</v>
      </c>
      <c r="E206" s="1488"/>
      <c r="F206" s="1488"/>
      <c r="G206" s="1488"/>
      <c r="H206" s="942"/>
      <c r="I206" s="942"/>
      <c r="J206" s="942"/>
      <c r="K206" s="942"/>
    </row>
    <row r="207" spans="1:11" ht="14.1" customHeight="1">
      <c r="A207" s="942"/>
      <c r="B207" s="942"/>
      <c r="C207" s="953" t="s">
        <v>20</v>
      </c>
      <c r="D207" s="1499" t="s">
        <v>1305</v>
      </c>
      <c r="E207" s="1500"/>
      <c r="F207" s="1500"/>
      <c r="G207" s="1500"/>
      <c r="H207" s="942"/>
      <c r="I207" s="942"/>
      <c r="J207" s="942"/>
      <c r="K207" s="942"/>
    </row>
    <row r="208" spans="1:11" ht="14.1" customHeight="1">
      <c r="A208" s="942"/>
      <c r="B208" s="942"/>
      <c r="C208" s="953" t="s">
        <v>21</v>
      </c>
      <c r="D208" s="1499" t="s">
        <v>1306</v>
      </c>
      <c r="E208" s="1500"/>
      <c r="F208" s="1500"/>
      <c r="G208" s="1500"/>
      <c r="H208" s="942"/>
      <c r="I208" s="942"/>
      <c r="J208" s="942"/>
      <c r="K208" s="942"/>
    </row>
    <row r="209" spans="1:11" ht="15" customHeight="1">
      <c r="A209" s="942"/>
      <c r="B209" s="942"/>
      <c r="C209" s="954"/>
      <c r="D209" s="955">
        <v>2024</v>
      </c>
      <c r="E209" s="955">
        <v>2025</v>
      </c>
      <c r="F209" s="955">
        <v>2026</v>
      </c>
      <c r="G209" s="955">
        <v>2027</v>
      </c>
      <c r="H209" s="942"/>
      <c r="I209" s="942"/>
      <c r="J209" s="942"/>
      <c r="K209" s="942"/>
    </row>
    <row r="210" spans="1:11" ht="15" customHeight="1">
      <c r="A210" s="942"/>
      <c r="B210" s="942"/>
      <c r="C210" s="956"/>
      <c r="D210" s="957" t="s">
        <v>22</v>
      </c>
      <c r="E210" s="957" t="s">
        <v>23</v>
      </c>
      <c r="F210" s="957" t="s">
        <v>23</v>
      </c>
      <c r="G210" s="957" t="s">
        <v>23</v>
      </c>
      <c r="H210" s="942"/>
      <c r="I210" s="942"/>
      <c r="J210" s="942"/>
      <c r="K210" s="942"/>
    </row>
    <row r="211" spans="1:11" ht="14.1" customHeight="1">
      <c r="A211" s="942"/>
      <c r="B211" s="942"/>
      <c r="C211" s="946" t="s">
        <v>33</v>
      </c>
      <c r="D211" s="950" t="s">
        <v>1307</v>
      </c>
      <c r="E211" s="950" t="s">
        <v>1308</v>
      </c>
      <c r="F211" s="950" t="s">
        <v>1308</v>
      </c>
      <c r="G211" s="950" t="s">
        <v>1308</v>
      </c>
      <c r="H211" s="942"/>
      <c r="I211" s="942"/>
      <c r="J211" s="942"/>
      <c r="K211" s="942"/>
    </row>
    <row r="212" spans="1:11" ht="14.1" customHeight="1">
      <c r="A212" s="942"/>
      <c r="B212" s="942"/>
      <c r="C212" s="946" t="s">
        <v>35</v>
      </c>
      <c r="D212" s="950" t="s">
        <v>1309</v>
      </c>
      <c r="E212" s="950" t="s">
        <v>1310</v>
      </c>
      <c r="F212" s="950" t="s">
        <v>1310</v>
      </c>
      <c r="G212" s="950" t="s">
        <v>1310</v>
      </c>
      <c r="H212" s="942"/>
      <c r="I212" s="942"/>
      <c r="J212" s="942"/>
      <c r="K212" s="942"/>
    </row>
    <row r="213" spans="1:11" ht="14.1" customHeight="1">
      <c r="A213" s="942"/>
      <c r="B213" s="942"/>
      <c r="C213" s="946" t="s">
        <v>40</v>
      </c>
      <c r="D213" s="950" t="s">
        <v>1311</v>
      </c>
      <c r="E213" s="950" t="s">
        <v>1312</v>
      </c>
      <c r="F213" s="950" t="s">
        <v>1312</v>
      </c>
      <c r="G213" s="950" t="s">
        <v>1312</v>
      </c>
      <c r="H213" s="942"/>
      <c r="I213" s="942"/>
      <c r="J213" s="942"/>
      <c r="K213" s="942"/>
    </row>
    <row r="214" spans="1:11" ht="14.1" customHeight="1">
      <c r="A214" s="942"/>
      <c r="B214" s="942"/>
      <c r="C214" s="946" t="s">
        <v>41</v>
      </c>
      <c r="D214" s="950" t="s">
        <v>18</v>
      </c>
      <c r="E214" s="950" t="s">
        <v>1313</v>
      </c>
      <c r="F214" s="950" t="s">
        <v>42</v>
      </c>
      <c r="G214" s="950" t="s">
        <v>42</v>
      </c>
      <c r="H214" s="942"/>
      <c r="I214" s="942"/>
      <c r="J214" s="942"/>
      <c r="K214" s="942"/>
    </row>
    <row r="215" spans="1:11" ht="14.1" customHeight="1">
      <c r="A215" s="942"/>
      <c r="B215" s="942"/>
      <c r="C215" s="946" t="s">
        <v>43</v>
      </c>
      <c r="D215" s="950" t="s">
        <v>18</v>
      </c>
      <c r="E215" s="950" t="s">
        <v>1314</v>
      </c>
      <c r="F215" s="950" t="s">
        <v>42</v>
      </c>
      <c r="G215" s="950" t="s">
        <v>42</v>
      </c>
      <c r="H215" s="942"/>
      <c r="I215" s="942"/>
      <c r="J215" s="942"/>
      <c r="K215" s="942"/>
    </row>
    <row r="216" spans="1:11" ht="14.1" customHeight="1">
      <c r="A216" s="942"/>
      <c r="B216" s="942"/>
      <c r="C216" s="946" t="s">
        <v>47</v>
      </c>
      <c r="D216" s="950" t="s">
        <v>18</v>
      </c>
      <c r="E216" s="950" t="s">
        <v>1315</v>
      </c>
      <c r="F216" s="950" t="s">
        <v>42</v>
      </c>
      <c r="G216" s="950" t="s">
        <v>42</v>
      </c>
      <c r="H216" s="942"/>
      <c r="I216" s="942"/>
      <c r="J216" s="942"/>
      <c r="K216" s="942"/>
    </row>
    <row r="217" spans="1:11" ht="14.1" customHeight="1">
      <c r="A217" s="942"/>
      <c r="B217" s="942"/>
      <c r="C217" s="1501" t="s">
        <v>24</v>
      </c>
      <c r="D217" s="1502"/>
      <c r="E217" s="1502"/>
      <c r="F217" s="1502"/>
      <c r="G217" s="1502"/>
      <c r="H217" s="942"/>
      <c r="I217" s="942"/>
      <c r="J217" s="942"/>
      <c r="K217" s="942"/>
    </row>
    <row r="218" spans="1:11" ht="14.1" customHeight="1">
      <c r="A218" s="942"/>
      <c r="B218" s="942"/>
      <c r="C218" s="954"/>
      <c r="D218" s="955">
        <v>2024</v>
      </c>
      <c r="E218" s="955">
        <v>2025</v>
      </c>
      <c r="F218" s="955">
        <v>2026</v>
      </c>
      <c r="G218" s="955">
        <v>2027</v>
      </c>
      <c r="H218" s="942"/>
      <c r="I218" s="942"/>
      <c r="J218" s="942"/>
      <c r="K218" s="942"/>
    </row>
    <row r="219" spans="1:11" ht="14.1" customHeight="1">
      <c r="A219" s="942"/>
      <c r="B219" s="942"/>
      <c r="C219" s="956"/>
      <c r="D219" s="957" t="s">
        <v>22</v>
      </c>
      <c r="E219" s="957" t="s">
        <v>23</v>
      </c>
      <c r="F219" s="957" t="s">
        <v>23</v>
      </c>
      <c r="G219" s="957" t="s">
        <v>23</v>
      </c>
      <c r="H219" s="942"/>
      <c r="I219" s="942"/>
      <c r="J219" s="942"/>
      <c r="K219" s="942"/>
    </row>
    <row r="220" spans="1:11" ht="14.1" customHeight="1">
      <c r="A220" s="942"/>
      <c r="B220" s="942"/>
      <c r="C220" s="958" t="s">
        <v>48</v>
      </c>
      <c r="D220" s="959">
        <v>0</v>
      </c>
      <c r="E220" s="959">
        <v>0</v>
      </c>
      <c r="F220" s="959">
        <v>0</v>
      </c>
      <c r="G220" s="959">
        <v>0</v>
      </c>
      <c r="H220" s="942"/>
      <c r="I220" s="942"/>
      <c r="J220" s="942"/>
      <c r="K220" s="942"/>
    </row>
    <row r="221" spans="1:11" ht="14.1" customHeight="1">
      <c r="A221" s="942"/>
      <c r="B221" s="942"/>
      <c r="C221" s="958" t="s">
        <v>49</v>
      </c>
      <c r="D221" s="959">
        <v>0</v>
      </c>
      <c r="E221" s="959">
        <v>0</v>
      </c>
      <c r="F221" s="959">
        <v>0</v>
      </c>
      <c r="G221" s="959">
        <v>0</v>
      </c>
      <c r="H221" s="942"/>
      <c r="I221" s="942"/>
      <c r="J221" s="942"/>
      <c r="K221" s="942"/>
    </row>
    <row r="222" spans="1:11" ht="14.1" customHeight="1">
      <c r="A222" s="942"/>
      <c r="B222" s="942"/>
      <c r="C222" s="958" t="s">
        <v>50</v>
      </c>
      <c r="D222" s="959">
        <v>0</v>
      </c>
      <c r="E222" s="959">
        <v>0</v>
      </c>
      <c r="F222" s="959">
        <v>0</v>
      </c>
      <c r="G222" s="959">
        <v>0</v>
      </c>
      <c r="H222" s="942"/>
      <c r="I222" s="942"/>
      <c r="J222" s="942"/>
      <c r="K222" s="942"/>
    </row>
    <row r="223" spans="1:11" ht="14.1" customHeight="1">
      <c r="A223" s="942"/>
      <c r="B223" s="942"/>
      <c r="C223" s="958" t="s">
        <v>51</v>
      </c>
      <c r="D223" s="959">
        <v>0</v>
      </c>
      <c r="E223" s="959">
        <v>0</v>
      </c>
      <c r="F223" s="959">
        <v>0</v>
      </c>
      <c r="G223" s="959">
        <v>0</v>
      </c>
      <c r="H223" s="942"/>
      <c r="I223" s="942"/>
      <c r="J223" s="942"/>
      <c r="K223" s="942"/>
    </row>
    <row r="224" spans="1:11" ht="14.1" customHeight="1">
      <c r="A224" s="942"/>
      <c r="B224" s="942"/>
      <c r="C224" s="958" t="s">
        <v>49</v>
      </c>
      <c r="D224" s="959">
        <v>0</v>
      </c>
      <c r="E224" s="959">
        <v>0</v>
      </c>
      <c r="F224" s="959">
        <v>0</v>
      </c>
      <c r="G224" s="959">
        <v>0</v>
      </c>
      <c r="H224" s="942"/>
      <c r="I224" s="942"/>
      <c r="J224" s="942"/>
      <c r="K224" s="942"/>
    </row>
    <row r="225" spans="1:11" ht="14.1" customHeight="1">
      <c r="A225" s="942"/>
      <c r="B225" s="942"/>
      <c r="C225" s="958" t="s">
        <v>50</v>
      </c>
      <c r="D225" s="959">
        <v>0</v>
      </c>
      <c r="E225" s="959">
        <v>0</v>
      </c>
      <c r="F225" s="959">
        <v>0</v>
      </c>
      <c r="G225" s="959">
        <v>0</v>
      </c>
      <c r="H225" s="942"/>
      <c r="I225" s="942"/>
      <c r="J225" s="942"/>
      <c r="K225" s="942"/>
    </row>
    <row r="226" spans="1:11" ht="14.1" customHeight="1">
      <c r="A226" s="942"/>
      <c r="B226" s="942"/>
      <c r="C226" s="958" t="s">
        <v>52</v>
      </c>
      <c r="D226" s="959">
        <v>0</v>
      </c>
      <c r="E226" s="959">
        <v>153500000</v>
      </c>
      <c r="F226" s="959">
        <v>153500000</v>
      </c>
      <c r="G226" s="959">
        <v>153500000</v>
      </c>
      <c r="H226" s="942"/>
      <c r="I226" s="942"/>
      <c r="J226" s="942"/>
      <c r="K226" s="942"/>
    </row>
    <row r="227" spans="1:11" ht="14.1" customHeight="1">
      <c r="A227" s="942"/>
      <c r="B227" s="942"/>
      <c r="C227" s="958" t="s">
        <v>49</v>
      </c>
      <c r="D227" s="959">
        <v>0</v>
      </c>
      <c r="E227" s="959">
        <v>153500000</v>
      </c>
      <c r="F227" s="959">
        <v>153500000</v>
      </c>
      <c r="G227" s="959">
        <v>153500000</v>
      </c>
      <c r="H227" s="942"/>
      <c r="I227" s="942"/>
      <c r="J227" s="942"/>
      <c r="K227" s="942"/>
    </row>
    <row r="228" spans="1:11" ht="14.1" customHeight="1">
      <c r="A228" s="942"/>
      <c r="B228" s="942"/>
      <c r="C228" s="958" t="s">
        <v>50</v>
      </c>
      <c r="D228" s="959">
        <v>0</v>
      </c>
      <c r="E228" s="959">
        <v>0</v>
      </c>
      <c r="F228" s="959">
        <v>0</v>
      </c>
      <c r="G228" s="959">
        <v>0</v>
      </c>
      <c r="H228" s="942"/>
      <c r="I228" s="942"/>
      <c r="J228" s="942"/>
      <c r="K228" s="942"/>
    </row>
    <row r="229" spans="1:11" ht="14.1" customHeight="1">
      <c r="A229" s="942"/>
      <c r="B229" s="942"/>
      <c r="C229" s="958" t="s">
        <v>53</v>
      </c>
      <c r="D229" s="959">
        <v>0</v>
      </c>
      <c r="E229" s="959">
        <v>0</v>
      </c>
      <c r="F229" s="959">
        <v>0</v>
      </c>
      <c r="G229" s="959">
        <v>0</v>
      </c>
      <c r="H229" s="942"/>
      <c r="I229" s="942"/>
      <c r="J229" s="942"/>
      <c r="K229" s="942"/>
    </row>
    <row r="230" spans="1:11" ht="14.1" customHeight="1">
      <c r="A230" s="942"/>
      <c r="B230" s="942"/>
      <c r="C230" s="958" t="s">
        <v>49</v>
      </c>
      <c r="D230" s="959">
        <v>0</v>
      </c>
      <c r="E230" s="959">
        <v>0</v>
      </c>
      <c r="F230" s="959">
        <v>0</v>
      </c>
      <c r="G230" s="959">
        <v>0</v>
      </c>
      <c r="H230" s="942"/>
      <c r="I230" s="942"/>
      <c r="J230" s="942"/>
      <c r="K230" s="942"/>
    </row>
    <row r="231" spans="1:11" ht="14.1" customHeight="1">
      <c r="A231" s="942"/>
      <c r="B231" s="942"/>
      <c r="C231" s="958" t="s">
        <v>50</v>
      </c>
      <c r="D231" s="959">
        <v>0</v>
      </c>
      <c r="E231" s="959">
        <v>0</v>
      </c>
      <c r="F231" s="959">
        <v>0</v>
      </c>
      <c r="G231" s="959">
        <v>0</v>
      </c>
      <c r="H231" s="942"/>
      <c r="I231" s="942"/>
      <c r="J231" s="942"/>
      <c r="K231" s="942"/>
    </row>
    <row r="232" spans="1:11" ht="14.1" customHeight="1">
      <c r="A232" s="942"/>
      <c r="B232" s="942"/>
      <c r="C232" s="958" t="s">
        <v>54</v>
      </c>
      <c r="D232" s="959">
        <v>0</v>
      </c>
      <c r="E232" s="959">
        <v>0</v>
      </c>
      <c r="F232" s="959">
        <v>0</v>
      </c>
      <c r="G232" s="959">
        <v>0</v>
      </c>
      <c r="H232" s="942"/>
      <c r="I232" s="942"/>
      <c r="J232" s="942"/>
      <c r="K232" s="942"/>
    </row>
    <row r="233" spans="1:11" ht="14.1" customHeight="1">
      <c r="A233" s="942"/>
      <c r="B233" s="942"/>
      <c r="C233" s="958" t="s">
        <v>49</v>
      </c>
      <c r="D233" s="959">
        <v>0</v>
      </c>
      <c r="E233" s="959">
        <v>0</v>
      </c>
      <c r="F233" s="959">
        <v>0</v>
      </c>
      <c r="G233" s="959">
        <v>0</v>
      </c>
      <c r="H233" s="942"/>
      <c r="I233" s="942"/>
      <c r="J233" s="942"/>
      <c r="K233" s="942"/>
    </row>
    <row r="234" spans="1:11" ht="14.1" customHeight="1">
      <c r="A234" s="942"/>
      <c r="B234" s="942"/>
      <c r="C234" s="958" t="s">
        <v>50</v>
      </c>
      <c r="D234" s="959">
        <v>0</v>
      </c>
      <c r="E234" s="959">
        <v>0</v>
      </c>
      <c r="F234" s="959">
        <v>0</v>
      </c>
      <c r="G234" s="959">
        <v>0</v>
      </c>
      <c r="H234" s="942"/>
      <c r="I234" s="942"/>
      <c r="J234" s="942"/>
      <c r="K234" s="942"/>
    </row>
    <row r="235" spans="1:11" ht="14.1" customHeight="1">
      <c r="A235" s="942"/>
      <c r="B235" s="942"/>
      <c r="C235" s="958" t="s">
        <v>55</v>
      </c>
      <c r="D235" s="959">
        <v>0</v>
      </c>
      <c r="E235" s="959">
        <v>0</v>
      </c>
      <c r="F235" s="959">
        <v>0</v>
      </c>
      <c r="G235" s="959">
        <v>0</v>
      </c>
      <c r="H235" s="942"/>
      <c r="I235" s="942"/>
      <c r="J235" s="942"/>
      <c r="K235" s="942"/>
    </row>
    <row r="236" spans="1:11" ht="14.1" customHeight="1">
      <c r="A236" s="942"/>
      <c r="B236" s="942"/>
      <c r="C236" s="958" t="s">
        <v>49</v>
      </c>
      <c r="D236" s="959">
        <v>0</v>
      </c>
      <c r="E236" s="959">
        <v>0</v>
      </c>
      <c r="F236" s="959">
        <v>0</v>
      </c>
      <c r="G236" s="959">
        <v>0</v>
      </c>
      <c r="H236" s="942"/>
      <c r="I236" s="942"/>
      <c r="J236" s="942"/>
      <c r="K236" s="942"/>
    </row>
    <row r="237" spans="1:11" ht="14.1" customHeight="1">
      <c r="A237" s="942"/>
      <c r="B237" s="942"/>
      <c r="C237" s="958" t="s">
        <v>50</v>
      </c>
      <c r="D237" s="959">
        <v>0</v>
      </c>
      <c r="E237" s="959">
        <v>0</v>
      </c>
      <c r="F237" s="959">
        <v>0</v>
      </c>
      <c r="G237" s="959">
        <v>0</v>
      </c>
      <c r="H237" s="942"/>
      <c r="I237" s="942"/>
      <c r="J237" s="942"/>
      <c r="K237" s="942"/>
    </row>
    <row r="238" spans="1:11" ht="14.1" customHeight="1">
      <c r="A238" s="942"/>
      <c r="B238" s="942"/>
      <c r="C238" s="958" t="s">
        <v>56</v>
      </c>
      <c r="D238" s="959">
        <v>0</v>
      </c>
      <c r="E238" s="959">
        <v>0</v>
      </c>
      <c r="F238" s="959">
        <v>0</v>
      </c>
      <c r="G238" s="959">
        <v>0</v>
      </c>
      <c r="H238" s="942"/>
      <c r="I238" s="942"/>
      <c r="J238" s="942"/>
      <c r="K238" s="942"/>
    </row>
    <row r="239" spans="1:11" ht="14.1" customHeight="1">
      <c r="A239" s="942"/>
      <c r="B239" s="942"/>
      <c r="C239" s="958" t="s">
        <v>49</v>
      </c>
      <c r="D239" s="959">
        <v>0</v>
      </c>
      <c r="E239" s="959">
        <v>0</v>
      </c>
      <c r="F239" s="959">
        <v>0</v>
      </c>
      <c r="G239" s="959">
        <v>0</v>
      </c>
      <c r="H239" s="942"/>
      <c r="I239" s="942"/>
      <c r="J239" s="942"/>
      <c r="K239" s="942"/>
    </row>
    <row r="240" spans="1:11" ht="14.1" customHeight="1">
      <c r="A240" s="942"/>
      <c r="B240" s="942"/>
      <c r="C240" s="958" t="s">
        <v>50</v>
      </c>
      <c r="D240" s="959">
        <v>0</v>
      </c>
      <c r="E240" s="959">
        <v>0</v>
      </c>
      <c r="F240" s="959">
        <v>0</v>
      </c>
      <c r="G240" s="959">
        <v>0</v>
      </c>
      <c r="H240" s="942"/>
      <c r="I240" s="942"/>
      <c r="J240" s="942"/>
      <c r="K240" s="942"/>
    </row>
    <row r="241" spans="1:11" ht="14.1" customHeight="1">
      <c r="A241" s="942"/>
      <c r="B241" s="942"/>
      <c r="C241" s="958" t="s">
        <v>57</v>
      </c>
      <c r="D241" s="959">
        <v>0</v>
      </c>
      <c r="E241" s="959">
        <v>0</v>
      </c>
      <c r="F241" s="959">
        <v>0</v>
      </c>
      <c r="G241" s="959">
        <v>0</v>
      </c>
      <c r="H241" s="942"/>
      <c r="I241" s="942"/>
      <c r="J241" s="942"/>
      <c r="K241" s="942"/>
    </row>
    <row r="242" spans="1:11" ht="14.1" customHeight="1">
      <c r="A242" s="942"/>
      <c r="B242" s="942"/>
      <c r="C242" s="958" t="s">
        <v>49</v>
      </c>
      <c r="D242" s="959">
        <v>0</v>
      </c>
      <c r="E242" s="959">
        <v>0</v>
      </c>
      <c r="F242" s="959">
        <v>0</v>
      </c>
      <c r="G242" s="959">
        <v>0</v>
      </c>
      <c r="H242" s="942"/>
      <c r="I242" s="942"/>
      <c r="J242" s="942"/>
      <c r="K242" s="942"/>
    </row>
    <row r="243" spans="1:11" ht="14.1" customHeight="1">
      <c r="A243" s="942"/>
      <c r="B243" s="942"/>
      <c r="C243" s="958" t="s">
        <v>58</v>
      </c>
      <c r="D243" s="959">
        <v>0</v>
      </c>
      <c r="E243" s="959">
        <v>0</v>
      </c>
      <c r="F243" s="959">
        <v>0</v>
      </c>
      <c r="G243" s="959">
        <v>0</v>
      </c>
      <c r="H243" s="942"/>
      <c r="I243" s="942"/>
      <c r="J243" s="942"/>
      <c r="K243" s="942"/>
    </row>
    <row r="244" spans="1:11" ht="14.1" customHeight="1">
      <c r="A244" s="942"/>
      <c r="B244" s="942"/>
      <c r="C244" s="958" t="s">
        <v>59</v>
      </c>
      <c r="D244" s="959">
        <v>0</v>
      </c>
      <c r="E244" s="959">
        <v>0</v>
      </c>
      <c r="F244" s="959">
        <v>0</v>
      </c>
      <c r="G244" s="959">
        <v>0</v>
      </c>
      <c r="H244" s="942"/>
      <c r="I244" s="942"/>
      <c r="J244" s="942"/>
      <c r="K244" s="942"/>
    </row>
    <row r="245" spans="1:11" ht="14.1" customHeight="1">
      <c r="A245" s="942"/>
      <c r="B245" s="942"/>
      <c r="C245" s="958" t="s">
        <v>60</v>
      </c>
      <c r="D245" s="959">
        <v>0</v>
      </c>
      <c r="E245" s="959">
        <v>0</v>
      </c>
      <c r="F245" s="959">
        <v>0</v>
      </c>
      <c r="G245" s="959">
        <v>0</v>
      </c>
      <c r="H245" s="942"/>
      <c r="I245" s="942"/>
      <c r="J245" s="942"/>
      <c r="K245" s="942"/>
    </row>
    <row r="246" spans="1:11" ht="14.1" customHeight="1">
      <c r="A246" s="942"/>
      <c r="B246" s="942"/>
      <c r="C246" s="958" t="s">
        <v>61</v>
      </c>
      <c r="D246" s="959">
        <v>0</v>
      </c>
      <c r="E246" s="959">
        <v>0</v>
      </c>
      <c r="F246" s="959">
        <v>0</v>
      </c>
      <c r="G246" s="959">
        <v>0</v>
      </c>
      <c r="H246" s="942"/>
      <c r="I246" s="942"/>
      <c r="J246" s="942"/>
      <c r="K246" s="942"/>
    </row>
    <row r="247" spans="1:11" ht="14.1" customHeight="1">
      <c r="A247" s="942"/>
      <c r="B247" s="942"/>
      <c r="C247" s="958" t="s">
        <v>62</v>
      </c>
      <c r="D247" s="959">
        <v>0</v>
      </c>
      <c r="E247" s="959">
        <v>0</v>
      </c>
      <c r="F247" s="959">
        <v>0</v>
      </c>
      <c r="G247" s="959">
        <v>0</v>
      </c>
      <c r="H247" s="942"/>
      <c r="I247" s="942"/>
      <c r="J247" s="942"/>
      <c r="K247" s="942"/>
    </row>
    <row r="248" spans="1:11" ht="14.1" customHeight="1">
      <c r="A248" s="942"/>
      <c r="B248" s="942"/>
      <c r="C248" s="958" t="s">
        <v>49</v>
      </c>
      <c r="D248" s="959">
        <v>0</v>
      </c>
      <c r="E248" s="959">
        <v>0</v>
      </c>
      <c r="F248" s="959">
        <v>0</v>
      </c>
      <c r="G248" s="959">
        <v>0</v>
      </c>
      <c r="H248" s="942"/>
      <c r="I248" s="942"/>
      <c r="J248" s="942"/>
      <c r="K248" s="942"/>
    </row>
    <row r="249" spans="1:11" ht="14.1" customHeight="1">
      <c r="A249" s="942"/>
      <c r="B249" s="942"/>
      <c r="C249" s="958" t="s">
        <v>58</v>
      </c>
      <c r="D249" s="959">
        <v>0</v>
      </c>
      <c r="E249" s="959">
        <v>0</v>
      </c>
      <c r="F249" s="959">
        <v>0</v>
      </c>
      <c r="G249" s="959">
        <v>0</v>
      </c>
      <c r="H249" s="942"/>
      <c r="I249" s="942"/>
      <c r="J249" s="942"/>
      <c r="K249" s="942"/>
    </row>
    <row r="250" spans="1:11" ht="14.1" customHeight="1">
      <c r="A250" s="942"/>
      <c r="B250" s="942"/>
      <c r="C250" s="958" t="s">
        <v>59</v>
      </c>
      <c r="D250" s="959">
        <v>0</v>
      </c>
      <c r="E250" s="959">
        <v>0</v>
      </c>
      <c r="F250" s="959">
        <v>0</v>
      </c>
      <c r="G250" s="959">
        <v>0</v>
      </c>
      <c r="H250" s="942"/>
      <c r="I250" s="942"/>
      <c r="J250" s="942"/>
      <c r="K250" s="942"/>
    </row>
    <row r="251" spans="1:11" ht="14.1" customHeight="1">
      <c r="A251" s="942"/>
      <c r="B251" s="942"/>
      <c r="C251" s="958" t="s">
        <v>60</v>
      </c>
      <c r="D251" s="959">
        <v>0</v>
      </c>
      <c r="E251" s="959">
        <v>0</v>
      </c>
      <c r="F251" s="959">
        <v>0</v>
      </c>
      <c r="G251" s="959">
        <v>0</v>
      </c>
      <c r="H251" s="942"/>
      <c r="I251" s="942"/>
      <c r="J251" s="942"/>
      <c r="K251" s="942"/>
    </row>
    <row r="252" spans="1:11" ht="14.1" customHeight="1">
      <c r="A252" s="942"/>
      <c r="B252" s="942"/>
      <c r="C252" s="958" t="s">
        <v>61</v>
      </c>
      <c r="D252" s="959">
        <v>0</v>
      </c>
      <c r="E252" s="959">
        <v>0</v>
      </c>
      <c r="F252" s="959">
        <v>0</v>
      </c>
      <c r="G252" s="959">
        <v>0</v>
      </c>
      <c r="H252" s="942"/>
      <c r="I252" s="942"/>
      <c r="J252" s="942"/>
      <c r="K252" s="942"/>
    </row>
    <row r="253" spans="1:11" ht="14.1" customHeight="1">
      <c r="A253" s="942"/>
      <c r="B253" s="942"/>
      <c r="C253" s="958" t="s">
        <v>63</v>
      </c>
      <c r="D253" s="959">
        <v>0</v>
      </c>
      <c r="E253" s="959">
        <v>0</v>
      </c>
      <c r="F253" s="959">
        <v>0</v>
      </c>
      <c r="G253" s="959">
        <v>0</v>
      </c>
      <c r="H253" s="942"/>
      <c r="I253" s="942"/>
      <c r="J253" s="942"/>
      <c r="K253" s="942"/>
    </row>
    <row r="254" spans="1:11" ht="14.1" customHeight="1">
      <c r="A254" s="942"/>
      <c r="B254" s="942"/>
      <c r="C254" s="958" t="s">
        <v>49</v>
      </c>
      <c r="D254" s="959">
        <v>0</v>
      </c>
      <c r="E254" s="959">
        <v>0</v>
      </c>
      <c r="F254" s="959">
        <v>0</v>
      </c>
      <c r="G254" s="959">
        <v>0</v>
      </c>
      <c r="H254" s="942"/>
      <c r="I254" s="942"/>
      <c r="J254" s="942"/>
      <c r="K254" s="942"/>
    </row>
    <row r="255" spans="1:11" ht="14.1" customHeight="1">
      <c r="A255" s="942"/>
      <c r="B255" s="942"/>
      <c r="C255" s="958" t="s">
        <v>58</v>
      </c>
      <c r="D255" s="959">
        <v>0</v>
      </c>
      <c r="E255" s="959">
        <v>0</v>
      </c>
      <c r="F255" s="959">
        <v>0</v>
      </c>
      <c r="G255" s="959">
        <v>0</v>
      </c>
      <c r="H255" s="942"/>
      <c r="I255" s="942"/>
      <c r="J255" s="942"/>
      <c r="K255" s="942"/>
    </row>
    <row r="256" spans="1:11" ht="14.1" customHeight="1">
      <c r="A256" s="942"/>
      <c r="B256" s="942"/>
      <c r="C256" s="958" t="s">
        <v>59</v>
      </c>
      <c r="D256" s="959">
        <v>0</v>
      </c>
      <c r="E256" s="959">
        <v>0</v>
      </c>
      <c r="F256" s="959">
        <v>0</v>
      </c>
      <c r="G256" s="959">
        <v>0</v>
      </c>
      <c r="H256" s="942"/>
      <c r="I256" s="942"/>
      <c r="J256" s="942"/>
      <c r="K256" s="942"/>
    </row>
    <row r="257" spans="1:11" ht="14.1" customHeight="1">
      <c r="A257" s="942"/>
      <c r="B257" s="942"/>
      <c r="C257" s="958" t="s">
        <v>60</v>
      </c>
      <c r="D257" s="959">
        <v>0</v>
      </c>
      <c r="E257" s="959">
        <v>0</v>
      </c>
      <c r="F257" s="959">
        <v>0</v>
      </c>
      <c r="G257" s="959">
        <v>0</v>
      </c>
      <c r="H257" s="942"/>
      <c r="I257" s="942"/>
      <c r="J257" s="942"/>
      <c r="K257" s="942"/>
    </row>
    <row r="258" spans="1:11" ht="14.1" customHeight="1">
      <c r="A258" s="942"/>
      <c r="B258" s="942"/>
      <c r="C258" s="958" t="s">
        <v>61</v>
      </c>
      <c r="D258" s="959">
        <v>0</v>
      </c>
      <c r="E258" s="959">
        <v>0</v>
      </c>
      <c r="F258" s="959">
        <v>0</v>
      </c>
      <c r="G258" s="959">
        <v>0</v>
      </c>
      <c r="H258" s="942"/>
      <c r="I258" s="942"/>
      <c r="J258" s="942"/>
      <c r="K258" s="942"/>
    </row>
    <row r="259" spans="1:11" ht="14.1" customHeight="1">
      <c r="A259" s="942"/>
      <c r="B259" s="942"/>
      <c r="C259" s="958" t="s">
        <v>64</v>
      </c>
      <c r="D259" s="959">
        <v>0</v>
      </c>
      <c r="E259" s="959">
        <v>0</v>
      </c>
      <c r="F259" s="959">
        <v>0</v>
      </c>
      <c r="G259" s="959">
        <v>0</v>
      </c>
      <c r="H259" s="942"/>
      <c r="I259" s="942"/>
      <c r="J259" s="942"/>
      <c r="K259" s="942"/>
    </row>
    <row r="260" spans="1:11" ht="14.1" customHeight="1">
      <c r="A260" s="942"/>
      <c r="B260" s="942"/>
      <c r="C260" s="958" t="s">
        <v>65</v>
      </c>
      <c r="D260" s="959">
        <v>0</v>
      </c>
      <c r="E260" s="959">
        <v>0</v>
      </c>
      <c r="F260" s="959">
        <v>0</v>
      </c>
      <c r="G260" s="959">
        <v>0</v>
      </c>
      <c r="H260" s="942"/>
      <c r="I260" s="942"/>
      <c r="J260" s="942"/>
      <c r="K260" s="942"/>
    </row>
    <row r="261" spans="1:11" ht="14.1" customHeight="1">
      <c r="A261" s="942"/>
      <c r="B261" s="942"/>
      <c r="C261" s="960" t="s">
        <v>25</v>
      </c>
      <c r="D261" s="959">
        <v>0</v>
      </c>
      <c r="E261" s="959">
        <v>153500000</v>
      </c>
      <c r="F261" s="959">
        <v>153500000</v>
      </c>
      <c r="G261" s="959">
        <v>153500000</v>
      </c>
      <c r="H261" s="942"/>
      <c r="I261" s="942"/>
      <c r="J261" s="942"/>
      <c r="K261" s="942"/>
    </row>
    <row r="262" spans="1:11" ht="14.1" customHeight="1">
      <c r="A262" s="942"/>
      <c r="B262" s="942"/>
      <c r="C262" s="1497" t="s">
        <v>66</v>
      </c>
      <c r="D262" s="1498"/>
      <c r="E262" s="1498"/>
      <c r="F262" s="1498"/>
      <c r="G262" s="1498"/>
      <c r="H262" s="942"/>
      <c r="I262" s="942"/>
      <c r="J262" s="942"/>
      <c r="K262" s="942"/>
    </row>
    <row r="263" spans="1:11" ht="14.1" customHeight="1">
      <c r="A263" s="942"/>
      <c r="B263" s="942"/>
      <c r="C263" s="951" t="s">
        <v>1288</v>
      </c>
      <c r="D263" s="1497" t="s">
        <v>1289</v>
      </c>
      <c r="E263" s="1498"/>
      <c r="F263" s="1498"/>
      <c r="G263" s="1498"/>
      <c r="H263" s="942"/>
      <c r="I263" s="942"/>
      <c r="J263" s="942"/>
      <c r="K263" s="942"/>
    </row>
    <row r="264" spans="1:11">
      <c r="A264" s="942"/>
      <c r="B264" s="942"/>
      <c r="C264" s="952" t="s">
        <v>19</v>
      </c>
      <c r="D264" s="1487" t="s">
        <v>1316</v>
      </c>
      <c r="E264" s="1488"/>
      <c r="F264" s="1488"/>
      <c r="G264" s="1488"/>
      <c r="H264" s="942"/>
      <c r="I264" s="942"/>
      <c r="J264" s="942"/>
      <c r="K264" s="942"/>
    </row>
    <row r="265" spans="1:11" ht="18" customHeight="1">
      <c r="A265" s="942"/>
      <c r="B265" s="942"/>
      <c r="C265" s="953" t="s">
        <v>20</v>
      </c>
      <c r="D265" s="1499" t="s">
        <v>1317</v>
      </c>
      <c r="E265" s="1500"/>
      <c r="F265" s="1500"/>
      <c r="G265" s="1500"/>
      <c r="H265" s="942"/>
      <c r="I265" s="942"/>
      <c r="J265" s="942"/>
      <c r="K265" s="942"/>
    </row>
    <row r="266" spans="1:11">
      <c r="A266" s="942"/>
      <c r="B266" s="942"/>
      <c r="C266" s="953" t="s">
        <v>21</v>
      </c>
      <c r="D266" s="1499" t="s">
        <v>1318</v>
      </c>
      <c r="E266" s="1500"/>
      <c r="F266" s="1500"/>
      <c r="G266" s="1500"/>
      <c r="H266" s="942"/>
      <c r="I266" s="942"/>
      <c r="J266" s="942"/>
      <c r="K266" s="942"/>
    </row>
    <row r="267" spans="1:11" ht="15" customHeight="1">
      <c r="A267" s="942"/>
      <c r="B267" s="942"/>
      <c r="C267" s="954"/>
      <c r="D267" s="955">
        <v>2024</v>
      </c>
      <c r="E267" s="955">
        <v>2025</v>
      </c>
      <c r="F267" s="955">
        <v>2026</v>
      </c>
      <c r="G267" s="955">
        <v>2027</v>
      </c>
      <c r="H267" s="942"/>
      <c r="I267" s="942"/>
      <c r="J267" s="942"/>
      <c r="K267" s="942"/>
    </row>
    <row r="268" spans="1:11" ht="15" customHeight="1">
      <c r="A268" s="942"/>
      <c r="B268" s="942"/>
      <c r="C268" s="956"/>
      <c r="D268" s="957" t="s">
        <v>22</v>
      </c>
      <c r="E268" s="957" t="s">
        <v>23</v>
      </c>
      <c r="F268" s="957" t="s">
        <v>23</v>
      </c>
      <c r="G268" s="957" t="s">
        <v>23</v>
      </c>
      <c r="H268" s="942"/>
      <c r="I268" s="942"/>
      <c r="J268" s="942"/>
      <c r="K268" s="942"/>
    </row>
    <row r="269" spans="1:11" ht="14.1" customHeight="1">
      <c r="A269" s="942"/>
      <c r="B269" s="942"/>
      <c r="C269" s="946" t="s">
        <v>33</v>
      </c>
      <c r="D269" s="950" t="s">
        <v>325</v>
      </c>
      <c r="E269" s="950" t="s">
        <v>1257</v>
      </c>
      <c r="F269" s="950" t="s">
        <v>42</v>
      </c>
      <c r="G269" s="950" t="s">
        <v>132</v>
      </c>
      <c r="H269" s="942"/>
      <c r="I269" s="942"/>
      <c r="J269" s="942"/>
      <c r="K269" s="942"/>
    </row>
    <row r="270" spans="1:11" ht="14.1" customHeight="1">
      <c r="A270" s="942"/>
      <c r="B270" s="942"/>
      <c r="C270" s="946" t="s">
        <v>35</v>
      </c>
      <c r="D270" s="950" t="s">
        <v>1319</v>
      </c>
      <c r="E270" s="950" t="s">
        <v>1320</v>
      </c>
      <c r="F270" s="950" t="s">
        <v>42</v>
      </c>
      <c r="G270" s="950" t="s">
        <v>1321</v>
      </c>
      <c r="H270" s="942"/>
      <c r="I270" s="942"/>
      <c r="J270" s="942"/>
      <c r="K270" s="942"/>
    </row>
    <row r="271" spans="1:11" ht="14.1" customHeight="1">
      <c r="A271" s="942"/>
      <c r="B271" s="942"/>
      <c r="C271" s="946" t="s">
        <v>40</v>
      </c>
      <c r="D271" s="950" t="s">
        <v>1322</v>
      </c>
      <c r="E271" s="950" t="s">
        <v>1323</v>
      </c>
      <c r="F271" s="950" t="s">
        <v>42</v>
      </c>
      <c r="G271" s="950" t="s">
        <v>1324</v>
      </c>
      <c r="H271" s="942"/>
      <c r="I271" s="942"/>
      <c r="J271" s="942"/>
      <c r="K271" s="942"/>
    </row>
    <row r="272" spans="1:11" ht="14.1" customHeight="1">
      <c r="A272" s="942"/>
      <c r="B272" s="942"/>
      <c r="C272" s="946" t="s">
        <v>41</v>
      </c>
      <c r="D272" s="950" t="s">
        <v>18</v>
      </c>
      <c r="E272" s="950" t="s">
        <v>1325</v>
      </c>
      <c r="F272" s="950" t="s">
        <v>82</v>
      </c>
      <c r="G272" s="950" t="s">
        <v>18</v>
      </c>
      <c r="H272" s="942"/>
      <c r="I272" s="942"/>
      <c r="J272" s="942"/>
      <c r="K272" s="942"/>
    </row>
    <row r="273" spans="1:11" ht="14.1" customHeight="1">
      <c r="A273" s="942"/>
      <c r="B273" s="942"/>
      <c r="C273" s="946" t="s">
        <v>43</v>
      </c>
      <c r="D273" s="950" t="s">
        <v>18</v>
      </c>
      <c r="E273" s="950" t="s">
        <v>1326</v>
      </c>
      <c r="F273" s="950" t="s">
        <v>82</v>
      </c>
      <c r="G273" s="950" t="s">
        <v>18</v>
      </c>
      <c r="H273" s="942"/>
      <c r="I273" s="942"/>
      <c r="J273" s="942"/>
      <c r="K273" s="942"/>
    </row>
    <row r="274" spans="1:11" ht="14.1" customHeight="1">
      <c r="A274" s="942"/>
      <c r="B274" s="942"/>
      <c r="C274" s="946" t="s">
        <v>47</v>
      </c>
      <c r="D274" s="950" t="s">
        <v>18</v>
      </c>
      <c r="E274" s="950" t="s">
        <v>1327</v>
      </c>
      <c r="F274" s="950" t="s">
        <v>82</v>
      </c>
      <c r="G274" s="950" t="s">
        <v>18</v>
      </c>
      <c r="H274" s="942"/>
      <c r="I274" s="942"/>
      <c r="J274" s="942"/>
      <c r="K274" s="942"/>
    </row>
    <row r="275" spans="1:11" ht="14.1" customHeight="1">
      <c r="A275" s="942"/>
      <c r="B275" s="942"/>
      <c r="C275" s="1501" t="s">
        <v>24</v>
      </c>
      <c r="D275" s="1502"/>
      <c r="E275" s="1502"/>
      <c r="F275" s="1502"/>
      <c r="G275" s="1502"/>
      <c r="H275" s="942"/>
      <c r="I275" s="942"/>
      <c r="J275" s="942"/>
      <c r="K275" s="942"/>
    </row>
    <row r="276" spans="1:11" ht="14.1" customHeight="1">
      <c r="A276" s="942"/>
      <c r="B276" s="942"/>
      <c r="C276" s="954"/>
      <c r="D276" s="955">
        <v>2024</v>
      </c>
      <c r="E276" s="955">
        <v>2025</v>
      </c>
      <c r="F276" s="955">
        <v>2026</v>
      </c>
      <c r="G276" s="955">
        <v>2027</v>
      </c>
      <c r="H276" s="942"/>
      <c r="I276" s="942"/>
      <c r="J276" s="942"/>
      <c r="K276" s="942"/>
    </row>
    <row r="277" spans="1:11" ht="14.1" customHeight="1">
      <c r="A277" s="942"/>
      <c r="B277" s="942"/>
      <c r="C277" s="956"/>
      <c r="D277" s="957" t="s">
        <v>22</v>
      </c>
      <c r="E277" s="957" t="s">
        <v>23</v>
      </c>
      <c r="F277" s="957" t="s">
        <v>23</v>
      </c>
      <c r="G277" s="957" t="s">
        <v>23</v>
      </c>
      <c r="H277" s="942"/>
      <c r="I277" s="942"/>
      <c r="J277" s="942"/>
      <c r="K277" s="942"/>
    </row>
    <row r="278" spans="1:11" ht="14.1" customHeight="1">
      <c r="A278" s="942"/>
      <c r="B278" s="942"/>
      <c r="C278" s="958" t="s">
        <v>48</v>
      </c>
      <c r="D278" s="959">
        <v>0</v>
      </c>
      <c r="E278" s="959">
        <v>0</v>
      </c>
      <c r="F278" s="959">
        <v>0</v>
      </c>
      <c r="G278" s="959">
        <v>0</v>
      </c>
      <c r="H278" s="942"/>
      <c r="I278" s="942"/>
      <c r="J278" s="942"/>
      <c r="K278" s="942"/>
    </row>
    <row r="279" spans="1:11" ht="14.1" customHeight="1">
      <c r="A279" s="942"/>
      <c r="B279" s="942"/>
      <c r="C279" s="958" t="s">
        <v>49</v>
      </c>
      <c r="D279" s="959">
        <v>0</v>
      </c>
      <c r="E279" s="959">
        <v>0</v>
      </c>
      <c r="F279" s="959">
        <v>0</v>
      </c>
      <c r="G279" s="959">
        <v>0</v>
      </c>
      <c r="H279" s="942"/>
      <c r="I279" s="942"/>
      <c r="J279" s="942"/>
      <c r="K279" s="942"/>
    </row>
    <row r="280" spans="1:11" ht="14.1" customHeight="1">
      <c r="A280" s="942"/>
      <c r="B280" s="942"/>
      <c r="C280" s="958" t="s">
        <v>50</v>
      </c>
      <c r="D280" s="959">
        <v>0</v>
      </c>
      <c r="E280" s="959">
        <v>0</v>
      </c>
      <c r="F280" s="959">
        <v>0</v>
      </c>
      <c r="G280" s="959">
        <v>0</v>
      </c>
      <c r="H280" s="942"/>
      <c r="I280" s="942"/>
      <c r="J280" s="942"/>
      <c r="K280" s="942"/>
    </row>
    <row r="281" spans="1:11" ht="14.1" customHeight="1">
      <c r="A281" s="942"/>
      <c r="B281" s="942"/>
      <c r="C281" s="958" t="s">
        <v>51</v>
      </c>
      <c r="D281" s="959">
        <v>0</v>
      </c>
      <c r="E281" s="959">
        <v>0</v>
      </c>
      <c r="F281" s="959">
        <v>0</v>
      </c>
      <c r="G281" s="959">
        <v>0</v>
      </c>
      <c r="H281" s="942"/>
      <c r="I281" s="942"/>
      <c r="J281" s="942"/>
      <c r="K281" s="942"/>
    </row>
    <row r="282" spans="1:11" ht="14.1" customHeight="1">
      <c r="A282" s="942"/>
      <c r="B282" s="942"/>
      <c r="C282" s="958" t="s">
        <v>49</v>
      </c>
      <c r="D282" s="959">
        <v>0</v>
      </c>
      <c r="E282" s="959">
        <v>0</v>
      </c>
      <c r="F282" s="959">
        <v>0</v>
      </c>
      <c r="G282" s="959">
        <v>0</v>
      </c>
      <c r="H282" s="942"/>
      <c r="I282" s="942"/>
      <c r="J282" s="942"/>
      <c r="K282" s="942"/>
    </row>
    <row r="283" spans="1:11" ht="14.1" customHeight="1">
      <c r="A283" s="942"/>
      <c r="B283" s="942"/>
      <c r="C283" s="958" t="s">
        <v>50</v>
      </c>
      <c r="D283" s="959">
        <v>0</v>
      </c>
      <c r="E283" s="959">
        <v>0</v>
      </c>
      <c r="F283" s="959">
        <v>0</v>
      </c>
      <c r="G283" s="959">
        <v>0</v>
      </c>
      <c r="H283" s="942"/>
      <c r="I283" s="942"/>
      <c r="J283" s="942"/>
      <c r="K283" s="942"/>
    </row>
    <row r="284" spans="1:11" ht="14.1" customHeight="1">
      <c r="A284" s="942"/>
      <c r="B284" s="942"/>
      <c r="C284" s="958" t="s">
        <v>52</v>
      </c>
      <c r="D284" s="959">
        <v>0</v>
      </c>
      <c r="E284" s="959">
        <v>0</v>
      </c>
      <c r="F284" s="959">
        <v>0</v>
      </c>
      <c r="G284" s="959">
        <v>0</v>
      </c>
      <c r="H284" s="942"/>
      <c r="I284" s="942"/>
      <c r="J284" s="942"/>
      <c r="K284" s="942"/>
    </row>
    <row r="285" spans="1:11" ht="14.1" customHeight="1">
      <c r="A285" s="942"/>
      <c r="B285" s="942"/>
      <c r="C285" s="958" t="s">
        <v>49</v>
      </c>
      <c r="D285" s="959">
        <v>0</v>
      </c>
      <c r="E285" s="959">
        <v>0</v>
      </c>
      <c r="F285" s="959">
        <v>0</v>
      </c>
      <c r="G285" s="959">
        <v>0</v>
      </c>
      <c r="H285" s="942"/>
      <c r="I285" s="942"/>
      <c r="J285" s="942"/>
      <c r="K285" s="942"/>
    </row>
    <row r="286" spans="1:11" ht="14.1" customHeight="1">
      <c r="A286" s="942"/>
      <c r="B286" s="942"/>
      <c r="C286" s="958" t="s">
        <v>50</v>
      </c>
      <c r="D286" s="959">
        <v>0</v>
      </c>
      <c r="E286" s="959">
        <v>0</v>
      </c>
      <c r="F286" s="959">
        <v>0</v>
      </c>
      <c r="G286" s="959">
        <v>0</v>
      </c>
      <c r="H286" s="942"/>
      <c r="I286" s="942"/>
      <c r="J286" s="942"/>
      <c r="K286" s="942"/>
    </row>
    <row r="287" spans="1:11" ht="14.1" customHeight="1">
      <c r="A287" s="942"/>
      <c r="B287" s="942"/>
      <c r="C287" s="958" t="s">
        <v>53</v>
      </c>
      <c r="D287" s="959">
        <v>0</v>
      </c>
      <c r="E287" s="959">
        <v>0</v>
      </c>
      <c r="F287" s="959">
        <v>0</v>
      </c>
      <c r="G287" s="959">
        <v>0</v>
      </c>
      <c r="H287" s="942"/>
      <c r="I287" s="942"/>
      <c r="J287" s="942"/>
      <c r="K287" s="942"/>
    </row>
    <row r="288" spans="1:11" ht="14.1" customHeight="1">
      <c r="A288" s="942"/>
      <c r="B288" s="942"/>
      <c r="C288" s="958" t="s">
        <v>49</v>
      </c>
      <c r="D288" s="959">
        <v>0</v>
      </c>
      <c r="E288" s="959">
        <v>0</v>
      </c>
      <c r="F288" s="959">
        <v>0</v>
      </c>
      <c r="G288" s="959">
        <v>0</v>
      </c>
      <c r="H288" s="942"/>
      <c r="I288" s="942"/>
      <c r="J288" s="942"/>
      <c r="K288" s="942"/>
    </row>
    <row r="289" spans="1:11" ht="14.1" customHeight="1">
      <c r="A289" s="942"/>
      <c r="B289" s="942"/>
      <c r="C289" s="958" t="s">
        <v>50</v>
      </c>
      <c r="D289" s="959">
        <v>0</v>
      </c>
      <c r="E289" s="959">
        <v>0</v>
      </c>
      <c r="F289" s="959">
        <v>0</v>
      </c>
      <c r="G289" s="959">
        <v>0</v>
      </c>
      <c r="H289" s="942"/>
      <c r="I289" s="942"/>
      <c r="J289" s="942"/>
      <c r="K289" s="942"/>
    </row>
    <row r="290" spans="1:11" ht="14.1" customHeight="1">
      <c r="A290" s="942"/>
      <c r="B290" s="942"/>
      <c r="C290" s="958" t="s">
        <v>54</v>
      </c>
      <c r="D290" s="959">
        <v>0</v>
      </c>
      <c r="E290" s="959">
        <v>0</v>
      </c>
      <c r="F290" s="959">
        <v>0</v>
      </c>
      <c r="G290" s="959">
        <v>0</v>
      </c>
      <c r="H290" s="942"/>
      <c r="I290" s="942"/>
      <c r="J290" s="942"/>
      <c r="K290" s="942"/>
    </row>
    <row r="291" spans="1:11" ht="14.1" customHeight="1">
      <c r="A291" s="942"/>
      <c r="B291" s="942"/>
      <c r="C291" s="958" t="s">
        <v>49</v>
      </c>
      <c r="D291" s="959">
        <v>0</v>
      </c>
      <c r="E291" s="959">
        <v>0</v>
      </c>
      <c r="F291" s="959">
        <v>0</v>
      </c>
      <c r="G291" s="959">
        <v>0</v>
      </c>
      <c r="H291" s="942"/>
      <c r="I291" s="942"/>
      <c r="J291" s="942"/>
      <c r="K291" s="942"/>
    </row>
    <row r="292" spans="1:11" ht="14.1" customHeight="1">
      <c r="A292" s="942"/>
      <c r="B292" s="942"/>
      <c r="C292" s="958" t="s">
        <v>50</v>
      </c>
      <c r="D292" s="959">
        <v>0</v>
      </c>
      <c r="E292" s="959">
        <v>0</v>
      </c>
      <c r="F292" s="959">
        <v>0</v>
      </c>
      <c r="G292" s="959">
        <v>0</v>
      </c>
      <c r="H292" s="942"/>
      <c r="I292" s="942"/>
      <c r="J292" s="942"/>
      <c r="K292" s="942"/>
    </row>
    <row r="293" spans="1:11" ht="14.1" customHeight="1">
      <c r="A293" s="942"/>
      <c r="B293" s="942"/>
      <c r="C293" s="958" t="s">
        <v>55</v>
      </c>
      <c r="D293" s="959">
        <v>0</v>
      </c>
      <c r="E293" s="959">
        <v>0</v>
      </c>
      <c r="F293" s="959">
        <v>0</v>
      </c>
      <c r="G293" s="959">
        <v>0</v>
      </c>
      <c r="H293" s="942"/>
      <c r="I293" s="942"/>
      <c r="J293" s="942"/>
      <c r="K293" s="942"/>
    </row>
    <row r="294" spans="1:11" ht="14.1" customHeight="1">
      <c r="A294" s="942"/>
      <c r="B294" s="942"/>
      <c r="C294" s="958" t="s">
        <v>49</v>
      </c>
      <c r="D294" s="959">
        <v>0</v>
      </c>
      <c r="E294" s="959">
        <v>0</v>
      </c>
      <c r="F294" s="959">
        <v>0</v>
      </c>
      <c r="G294" s="959">
        <v>0</v>
      </c>
      <c r="H294" s="942"/>
      <c r="I294" s="942"/>
      <c r="J294" s="942"/>
      <c r="K294" s="942"/>
    </row>
    <row r="295" spans="1:11" ht="14.1" customHeight="1">
      <c r="A295" s="942"/>
      <c r="B295" s="942"/>
      <c r="C295" s="958" t="s">
        <v>50</v>
      </c>
      <c r="D295" s="959">
        <v>0</v>
      </c>
      <c r="E295" s="959">
        <v>0</v>
      </c>
      <c r="F295" s="959">
        <v>0</v>
      </c>
      <c r="G295" s="959">
        <v>0</v>
      </c>
      <c r="H295" s="942"/>
      <c r="I295" s="942"/>
      <c r="J295" s="942"/>
      <c r="K295" s="942"/>
    </row>
    <row r="296" spans="1:11" ht="14.1" customHeight="1">
      <c r="A296" s="942"/>
      <c r="B296" s="942"/>
      <c r="C296" s="958" t="s">
        <v>56</v>
      </c>
      <c r="D296" s="959">
        <v>0</v>
      </c>
      <c r="E296" s="959">
        <v>0</v>
      </c>
      <c r="F296" s="959">
        <v>0</v>
      </c>
      <c r="G296" s="959">
        <v>0</v>
      </c>
      <c r="H296" s="942"/>
      <c r="I296" s="942"/>
      <c r="J296" s="942"/>
      <c r="K296" s="942"/>
    </row>
    <row r="297" spans="1:11" ht="14.1" customHeight="1">
      <c r="A297" s="942"/>
      <c r="B297" s="942"/>
      <c r="C297" s="958" t="s">
        <v>49</v>
      </c>
      <c r="D297" s="959">
        <v>0</v>
      </c>
      <c r="E297" s="959">
        <v>0</v>
      </c>
      <c r="F297" s="959">
        <v>0</v>
      </c>
      <c r="G297" s="959">
        <v>0</v>
      </c>
      <c r="H297" s="942"/>
      <c r="I297" s="942"/>
      <c r="J297" s="942"/>
      <c r="K297" s="942"/>
    </row>
    <row r="298" spans="1:11" ht="14.1" customHeight="1">
      <c r="A298" s="942"/>
      <c r="B298" s="942"/>
      <c r="C298" s="958" t="s">
        <v>50</v>
      </c>
      <c r="D298" s="959">
        <v>0</v>
      </c>
      <c r="E298" s="959">
        <v>0</v>
      </c>
      <c r="F298" s="959">
        <v>0</v>
      </c>
      <c r="G298" s="959">
        <v>0</v>
      </c>
      <c r="H298" s="942"/>
      <c r="I298" s="942"/>
      <c r="J298" s="942"/>
      <c r="K298" s="942"/>
    </row>
    <row r="299" spans="1:11" ht="14.1" customHeight="1">
      <c r="A299" s="942"/>
      <c r="B299" s="942"/>
      <c r="C299" s="958" t="s">
        <v>57</v>
      </c>
      <c r="D299" s="959">
        <v>0</v>
      </c>
      <c r="E299" s="959">
        <v>0</v>
      </c>
      <c r="F299" s="959">
        <v>0</v>
      </c>
      <c r="G299" s="959">
        <v>0</v>
      </c>
      <c r="H299" s="942"/>
      <c r="I299" s="942"/>
      <c r="J299" s="942"/>
      <c r="K299" s="942"/>
    </row>
    <row r="300" spans="1:11" ht="14.1" customHeight="1">
      <c r="A300" s="942"/>
      <c r="B300" s="942"/>
      <c r="C300" s="958" t="s">
        <v>49</v>
      </c>
      <c r="D300" s="959">
        <v>0</v>
      </c>
      <c r="E300" s="959">
        <v>0</v>
      </c>
      <c r="F300" s="959">
        <v>0</v>
      </c>
      <c r="G300" s="959">
        <v>0</v>
      </c>
      <c r="H300" s="942"/>
      <c r="I300" s="942"/>
      <c r="J300" s="942"/>
      <c r="K300" s="942"/>
    </row>
    <row r="301" spans="1:11" ht="14.1" customHeight="1">
      <c r="A301" s="942"/>
      <c r="B301" s="942"/>
      <c r="C301" s="958" t="s">
        <v>58</v>
      </c>
      <c r="D301" s="959">
        <v>0</v>
      </c>
      <c r="E301" s="959">
        <v>0</v>
      </c>
      <c r="F301" s="959">
        <v>0</v>
      </c>
      <c r="G301" s="959">
        <v>0</v>
      </c>
      <c r="H301" s="942"/>
      <c r="I301" s="942"/>
      <c r="J301" s="942"/>
      <c r="K301" s="942"/>
    </row>
    <row r="302" spans="1:11" ht="14.1" customHeight="1">
      <c r="A302" s="942"/>
      <c r="B302" s="942"/>
      <c r="C302" s="958" t="s">
        <v>59</v>
      </c>
      <c r="D302" s="959">
        <v>0</v>
      </c>
      <c r="E302" s="959">
        <v>0</v>
      </c>
      <c r="F302" s="959">
        <v>0</v>
      </c>
      <c r="G302" s="959">
        <v>0</v>
      </c>
      <c r="H302" s="942"/>
      <c r="I302" s="942"/>
      <c r="J302" s="942"/>
      <c r="K302" s="942"/>
    </row>
    <row r="303" spans="1:11" ht="14.1" customHeight="1">
      <c r="A303" s="942"/>
      <c r="B303" s="942"/>
      <c r="C303" s="958" t="s">
        <v>60</v>
      </c>
      <c r="D303" s="959">
        <v>0</v>
      </c>
      <c r="E303" s="959">
        <v>0</v>
      </c>
      <c r="F303" s="959">
        <v>0</v>
      </c>
      <c r="G303" s="959">
        <v>0</v>
      </c>
      <c r="H303" s="942"/>
      <c r="I303" s="942"/>
      <c r="J303" s="942"/>
      <c r="K303" s="942"/>
    </row>
    <row r="304" spans="1:11" ht="14.1" customHeight="1">
      <c r="A304" s="942"/>
      <c r="B304" s="942"/>
      <c r="C304" s="958" t="s">
        <v>61</v>
      </c>
      <c r="D304" s="959">
        <v>0</v>
      </c>
      <c r="E304" s="959">
        <v>0</v>
      </c>
      <c r="F304" s="959">
        <v>0</v>
      </c>
      <c r="G304" s="959">
        <v>0</v>
      </c>
      <c r="H304" s="942"/>
      <c r="I304" s="942"/>
      <c r="J304" s="942"/>
      <c r="K304" s="942"/>
    </row>
    <row r="305" spans="1:11" ht="14.1" customHeight="1">
      <c r="A305" s="942"/>
      <c r="B305" s="942"/>
      <c r="C305" s="958" t="s">
        <v>62</v>
      </c>
      <c r="D305" s="959">
        <v>0</v>
      </c>
      <c r="E305" s="959">
        <v>15845000</v>
      </c>
      <c r="F305" s="959">
        <v>0</v>
      </c>
      <c r="G305" s="959">
        <v>7632536</v>
      </c>
      <c r="H305" s="942"/>
      <c r="I305" s="942"/>
      <c r="J305" s="942"/>
      <c r="K305" s="942"/>
    </row>
    <row r="306" spans="1:11" ht="14.1" customHeight="1">
      <c r="A306" s="942"/>
      <c r="B306" s="942"/>
      <c r="C306" s="958" t="s">
        <v>49</v>
      </c>
      <c r="D306" s="959">
        <v>0</v>
      </c>
      <c r="E306" s="959">
        <v>15845000</v>
      </c>
      <c r="F306" s="959">
        <v>0</v>
      </c>
      <c r="G306" s="959">
        <v>7632536</v>
      </c>
      <c r="H306" s="942"/>
      <c r="I306" s="942"/>
      <c r="J306" s="942"/>
      <c r="K306" s="942"/>
    </row>
    <row r="307" spans="1:11" ht="14.1" customHeight="1">
      <c r="A307" s="942"/>
      <c r="B307" s="942"/>
      <c r="C307" s="958" t="s">
        <v>58</v>
      </c>
      <c r="D307" s="959">
        <v>0</v>
      </c>
      <c r="E307" s="959">
        <v>0</v>
      </c>
      <c r="F307" s="959">
        <v>0</v>
      </c>
      <c r="G307" s="959">
        <v>0</v>
      </c>
      <c r="H307" s="942"/>
      <c r="I307" s="942"/>
      <c r="J307" s="942"/>
      <c r="K307" s="942"/>
    </row>
    <row r="308" spans="1:11" ht="14.1" customHeight="1">
      <c r="A308" s="942"/>
      <c r="B308" s="942"/>
      <c r="C308" s="958" t="s">
        <v>59</v>
      </c>
      <c r="D308" s="959">
        <v>0</v>
      </c>
      <c r="E308" s="959">
        <v>0</v>
      </c>
      <c r="F308" s="959">
        <v>0</v>
      </c>
      <c r="G308" s="959">
        <v>0</v>
      </c>
      <c r="H308" s="942"/>
      <c r="I308" s="942"/>
      <c r="J308" s="942"/>
      <c r="K308" s="942"/>
    </row>
    <row r="309" spans="1:11" ht="14.1" customHeight="1">
      <c r="A309" s="942"/>
      <c r="B309" s="942"/>
      <c r="C309" s="958" t="s">
        <v>60</v>
      </c>
      <c r="D309" s="959">
        <v>0</v>
      </c>
      <c r="E309" s="959">
        <v>0</v>
      </c>
      <c r="F309" s="959">
        <v>0</v>
      </c>
      <c r="G309" s="959">
        <v>0</v>
      </c>
      <c r="H309" s="942"/>
      <c r="I309" s="942"/>
      <c r="J309" s="942"/>
      <c r="K309" s="942"/>
    </row>
    <row r="310" spans="1:11" ht="14.1" customHeight="1">
      <c r="A310" s="942"/>
      <c r="B310" s="942"/>
      <c r="C310" s="958" t="s">
        <v>61</v>
      </c>
      <c r="D310" s="959">
        <v>0</v>
      </c>
      <c r="E310" s="959">
        <v>0</v>
      </c>
      <c r="F310" s="959">
        <v>0</v>
      </c>
      <c r="G310" s="959">
        <v>0</v>
      </c>
      <c r="H310" s="942"/>
      <c r="I310" s="942"/>
      <c r="J310" s="942"/>
      <c r="K310" s="942"/>
    </row>
    <row r="311" spans="1:11" ht="14.1" customHeight="1">
      <c r="A311" s="942"/>
      <c r="B311" s="942"/>
      <c r="C311" s="958" t="s">
        <v>63</v>
      </c>
      <c r="D311" s="959">
        <v>0</v>
      </c>
      <c r="E311" s="959">
        <v>0</v>
      </c>
      <c r="F311" s="959">
        <v>0</v>
      </c>
      <c r="G311" s="959">
        <v>0</v>
      </c>
      <c r="H311" s="942"/>
      <c r="I311" s="942"/>
      <c r="J311" s="942"/>
      <c r="K311" s="942"/>
    </row>
    <row r="312" spans="1:11" ht="14.1" customHeight="1">
      <c r="A312" s="942"/>
      <c r="B312" s="942"/>
      <c r="C312" s="958" t="s">
        <v>49</v>
      </c>
      <c r="D312" s="959">
        <v>0</v>
      </c>
      <c r="E312" s="959">
        <v>0</v>
      </c>
      <c r="F312" s="959">
        <v>0</v>
      </c>
      <c r="G312" s="959">
        <v>0</v>
      </c>
      <c r="H312" s="942"/>
      <c r="I312" s="942"/>
      <c r="J312" s="942"/>
      <c r="K312" s="942"/>
    </row>
    <row r="313" spans="1:11" ht="14.1" customHeight="1">
      <c r="A313" s="942"/>
      <c r="B313" s="942"/>
      <c r="C313" s="958" t="s">
        <v>58</v>
      </c>
      <c r="D313" s="959">
        <v>0</v>
      </c>
      <c r="E313" s="959">
        <v>0</v>
      </c>
      <c r="F313" s="959">
        <v>0</v>
      </c>
      <c r="G313" s="959">
        <v>0</v>
      </c>
      <c r="H313" s="942"/>
      <c r="I313" s="942"/>
      <c r="J313" s="942"/>
      <c r="K313" s="942"/>
    </row>
    <row r="314" spans="1:11" ht="14.1" customHeight="1">
      <c r="A314" s="942"/>
      <c r="B314" s="942"/>
      <c r="C314" s="958" t="s">
        <v>59</v>
      </c>
      <c r="D314" s="959">
        <v>0</v>
      </c>
      <c r="E314" s="959">
        <v>0</v>
      </c>
      <c r="F314" s="959">
        <v>0</v>
      </c>
      <c r="G314" s="959">
        <v>0</v>
      </c>
      <c r="H314" s="942"/>
      <c r="I314" s="942"/>
      <c r="J314" s="942"/>
      <c r="K314" s="942"/>
    </row>
    <row r="315" spans="1:11" ht="14.1" customHeight="1">
      <c r="A315" s="942"/>
      <c r="B315" s="942"/>
      <c r="C315" s="958" t="s">
        <v>60</v>
      </c>
      <c r="D315" s="959">
        <v>0</v>
      </c>
      <c r="E315" s="959">
        <v>0</v>
      </c>
      <c r="F315" s="959">
        <v>0</v>
      </c>
      <c r="G315" s="959">
        <v>0</v>
      </c>
      <c r="H315" s="942"/>
      <c r="I315" s="942"/>
      <c r="J315" s="942"/>
      <c r="K315" s="942"/>
    </row>
    <row r="316" spans="1:11" ht="14.1" customHeight="1">
      <c r="A316" s="942"/>
      <c r="B316" s="942"/>
      <c r="C316" s="958" t="s">
        <v>61</v>
      </c>
      <c r="D316" s="959">
        <v>0</v>
      </c>
      <c r="E316" s="959">
        <v>0</v>
      </c>
      <c r="F316" s="959">
        <v>0</v>
      </c>
      <c r="G316" s="959">
        <v>0</v>
      </c>
      <c r="H316" s="942"/>
      <c r="I316" s="942"/>
      <c r="J316" s="942"/>
      <c r="K316" s="942"/>
    </row>
    <row r="317" spans="1:11" ht="14.1" customHeight="1">
      <c r="A317" s="942"/>
      <c r="B317" s="942"/>
      <c r="C317" s="958" t="s">
        <v>64</v>
      </c>
      <c r="D317" s="959">
        <v>0</v>
      </c>
      <c r="E317" s="959">
        <v>0</v>
      </c>
      <c r="F317" s="959">
        <v>0</v>
      </c>
      <c r="G317" s="959">
        <v>0</v>
      </c>
      <c r="H317" s="942"/>
      <c r="I317" s="942"/>
      <c r="J317" s="942"/>
      <c r="K317" s="942"/>
    </row>
    <row r="318" spans="1:11" ht="14.1" customHeight="1">
      <c r="A318" s="942"/>
      <c r="B318" s="942"/>
      <c r="C318" s="958" t="s">
        <v>65</v>
      </c>
      <c r="D318" s="959">
        <v>0</v>
      </c>
      <c r="E318" s="959">
        <v>0</v>
      </c>
      <c r="F318" s="959">
        <v>0</v>
      </c>
      <c r="G318" s="959">
        <v>0</v>
      </c>
      <c r="H318" s="942"/>
      <c r="I318" s="942"/>
      <c r="J318" s="942"/>
      <c r="K318" s="942"/>
    </row>
    <row r="319" spans="1:11" ht="14.1" customHeight="1">
      <c r="A319" s="942"/>
      <c r="B319" s="942"/>
      <c r="C319" s="960" t="s">
        <v>25</v>
      </c>
      <c r="D319" s="959">
        <v>0</v>
      </c>
      <c r="E319" s="959">
        <v>15845000</v>
      </c>
      <c r="F319" s="959">
        <v>0</v>
      </c>
      <c r="G319" s="959">
        <v>7632536</v>
      </c>
      <c r="H319" s="942"/>
      <c r="I319" s="942"/>
      <c r="J319" s="942"/>
      <c r="K319" s="942"/>
    </row>
    <row r="320" spans="1:11" ht="14.1" customHeight="1">
      <c r="A320" s="942"/>
      <c r="B320" s="942"/>
      <c r="C320" s="951" t="s">
        <v>1328</v>
      </c>
      <c r="D320" s="1497" t="s">
        <v>334</v>
      </c>
      <c r="E320" s="1498"/>
      <c r="F320" s="1498"/>
      <c r="G320" s="1498"/>
      <c r="H320" s="942"/>
      <c r="I320" s="942"/>
      <c r="J320" s="942"/>
      <c r="K320" s="942"/>
    </row>
    <row r="321" spans="1:11">
      <c r="A321" s="942"/>
      <c r="B321" s="942"/>
      <c r="C321" s="952" t="s">
        <v>19</v>
      </c>
      <c r="D321" s="1487" t="s">
        <v>1329</v>
      </c>
      <c r="E321" s="1488"/>
      <c r="F321" s="1488"/>
      <c r="G321" s="1488"/>
      <c r="H321" s="942"/>
      <c r="I321" s="942"/>
      <c r="J321" s="942"/>
      <c r="K321" s="942"/>
    </row>
    <row r="322" spans="1:11">
      <c r="A322" s="942"/>
      <c r="B322" s="942"/>
      <c r="C322" s="953" t="s">
        <v>20</v>
      </c>
      <c r="D322" s="1499" t="s">
        <v>1330</v>
      </c>
      <c r="E322" s="1500"/>
      <c r="F322" s="1500"/>
      <c r="G322" s="1500"/>
      <c r="H322" s="942"/>
      <c r="I322" s="942"/>
      <c r="J322" s="942"/>
      <c r="K322" s="942"/>
    </row>
    <row r="323" spans="1:11">
      <c r="A323" s="942"/>
      <c r="B323" s="942"/>
      <c r="C323" s="953" t="s">
        <v>21</v>
      </c>
      <c r="D323" s="1499" t="s">
        <v>1331</v>
      </c>
      <c r="E323" s="1500"/>
      <c r="F323" s="1500"/>
      <c r="G323" s="1500"/>
      <c r="H323" s="942"/>
      <c r="I323" s="942"/>
      <c r="J323" s="942"/>
      <c r="K323" s="942"/>
    </row>
    <row r="324" spans="1:11" ht="15" customHeight="1">
      <c r="A324" s="942"/>
      <c r="B324" s="942"/>
      <c r="C324" s="954"/>
      <c r="D324" s="955">
        <v>2024</v>
      </c>
      <c r="E324" s="955">
        <v>2025</v>
      </c>
      <c r="F324" s="955">
        <v>2026</v>
      </c>
      <c r="G324" s="955">
        <v>2027</v>
      </c>
      <c r="H324" s="942"/>
      <c r="I324" s="942"/>
      <c r="J324" s="942"/>
      <c r="K324" s="942"/>
    </row>
    <row r="325" spans="1:11" ht="15" customHeight="1">
      <c r="A325" s="942"/>
      <c r="B325" s="942"/>
      <c r="C325" s="956"/>
      <c r="D325" s="957" t="s">
        <v>22</v>
      </c>
      <c r="E325" s="957" t="s">
        <v>23</v>
      </c>
      <c r="F325" s="957" t="s">
        <v>23</v>
      </c>
      <c r="G325" s="957" t="s">
        <v>23</v>
      </c>
      <c r="H325" s="942"/>
      <c r="I325" s="942"/>
      <c r="J325" s="942"/>
      <c r="K325" s="942"/>
    </row>
    <row r="326" spans="1:11" ht="14.1" customHeight="1">
      <c r="A326" s="942"/>
      <c r="B326" s="942"/>
      <c r="C326" s="946" t="s">
        <v>33</v>
      </c>
      <c r="D326" s="950" t="s">
        <v>42</v>
      </c>
      <c r="E326" s="950" t="s">
        <v>1303</v>
      </c>
      <c r="F326" s="950" t="s">
        <v>42</v>
      </c>
      <c r="G326" s="950" t="s">
        <v>42</v>
      </c>
      <c r="H326" s="942"/>
      <c r="I326" s="942"/>
      <c r="J326" s="942"/>
      <c r="K326" s="942"/>
    </row>
    <row r="327" spans="1:11" ht="14.1" customHeight="1">
      <c r="A327" s="942"/>
      <c r="B327" s="942"/>
      <c r="C327" s="946" t="s">
        <v>35</v>
      </c>
      <c r="D327" s="950" t="s">
        <v>42</v>
      </c>
      <c r="E327" s="950" t="s">
        <v>1332</v>
      </c>
      <c r="F327" s="950" t="s">
        <v>42</v>
      </c>
      <c r="G327" s="950" t="s">
        <v>42</v>
      </c>
      <c r="H327" s="942"/>
      <c r="I327" s="942"/>
      <c r="J327" s="942"/>
      <c r="K327" s="942"/>
    </row>
    <row r="328" spans="1:11" ht="14.1" customHeight="1">
      <c r="A328" s="942"/>
      <c r="B328" s="942"/>
      <c r="C328" s="946" t="s">
        <v>40</v>
      </c>
      <c r="D328" s="950" t="s">
        <v>42</v>
      </c>
      <c r="E328" s="950" t="s">
        <v>250</v>
      </c>
      <c r="F328" s="950" t="s">
        <v>42</v>
      </c>
      <c r="G328" s="950" t="s">
        <v>42</v>
      </c>
      <c r="H328" s="942"/>
      <c r="I328" s="942"/>
      <c r="J328" s="942"/>
      <c r="K328" s="942"/>
    </row>
    <row r="329" spans="1:11" ht="14.1" customHeight="1">
      <c r="A329" s="942"/>
      <c r="B329" s="942"/>
      <c r="C329" s="946" t="s">
        <v>41</v>
      </c>
      <c r="D329" s="950" t="s">
        <v>18</v>
      </c>
      <c r="E329" s="950" t="s">
        <v>18</v>
      </c>
      <c r="F329" s="950" t="s">
        <v>82</v>
      </c>
      <c r="G329" s="950" t="s">
        <v>18</v>
      </c>
      <c r="H329" s="942"/>
      <c r="I329" s="942"/>
      <c r="J329" s="942"/>
      <c r="K329" s="942"/>
    </row>
    <row r="330" spans="1:11" ht="14.1" customHeight="1">
      <c r="A330" s="942"/>
      <c r="B330" s="942"/>
      <c r="C330" s="946" t="s">
        <v>43</v>
      </c>
      <c r="D330" s="950" t="s">
        <v>18</v>
      </c>
      <c r="E330" s="950" t="s">
        <v>18</v>
      </c>
      <c r="F330" s="950" t="s">
        <v>82</v>
      </c>
      <c r="G330" s="950" t="s">
        <v>18</v>
      </c>
      <c r="H330" s="942"/>
      <c r="I330" s="942"/>
      <c r="J330" s="942"/>
      <c r="K330" s="942"/>
    </row>
    <row r="331" spans="1:11" ht="14.1" customHeight="1">
      <c r="A331" s="942"/>
      <c r="B331" s="942"/>
      <c r="C331" s="946" t="s">
        <v>47</v>
      </c>
      <c r="D331" s="950" t="s">
        <v>18</v>
      </c>
      <c r="E331" s="950" t="s">
        <v>18</v>
      </c>
      <c r="F331" s="950" t="s">
        <v>82</v>
      </c>
      <c r="G331" s="950" t="s">
        <v>18</v>
      </c>
      <c r="H331" s="942"/>
      <c r="I331" s="942"/>
      <c r="J331" s="942"/>
      <c r="K331" s="942"/>
    </row>
    <row r="332" spans="1:11" ht="14.1" customHeight="1">
      <c r="A332" s="942"/>
      <c r="B332" s="942"/>
      <c r="C332" s="1501" t="s">
        <v>24</v>
      </c>
      <c r="D332" s="1502"/>
      <c r="E332" s="1502"/>
      <c r="F332" s="1502"/>
      <c r="G332" s="1502"/>
      <c r="H332" s="942"/>
      <c r="I332" s="942"/>
      <c r="J332" s="942"/>
      <c r="K332" s="942"/>
    </row>
    <row r="333" spans="1:11" ht="14.1" customHeight="1">
      <c r="A333" s="942"/>
      <c r="B333" s="942"/>
      <c r="C333" s="954"/>
      <c r="D333" s="955">
        <v>2024</v>
      </c>
      <c r="E333" s="955">
        <v>2025</v>
      </c>
      <c r="F333" s="955">
        <v>2026</v>
      </c>
      <c r="G333" s="955">
        <v>2027</v>
      </c>
      <c r="H333" s="942"/>
      <c r="I333" s="942"/>
      <c r="J333" s="942"/>
      <c r="K333" s="942"/>
    </row>
    <row r="334" spans="1:11" ht="14.1" customHeight="1">
      <c r="A334" s="942"/>
      <c r="B334" s="942"/>
      <c r="C334" s="956"/>
      <c r="D334" s="957" t="s">
        <v>22</v>
      </c>
      <c r="E334" s="957" t="s">
        <v>23</v>
      </c>
      <c r="F334" s="957" t="s">
        <v>23</v>
      </c>
      <c r="G334" s="957" t="s">
        <v>23</v>
      </c>
      <c r="H334" s="942"/>
      <c r="I334" s="942"/>
      <c r="J334" s="942"/>
      <c r="K334" s="942"/>
    </row>
    <row r="335" spans="1:11" ht="14.1" customHeight="1">
      <c r="A335" s="942"/>
      <c r="B335" s="942"/>
      <c r="C335" s="958" t="s">
        <v>48</v>
      </c>
      <c r="D335" s="959">
        <v>0</v>
      </c>
      <c r="E335" s="959">
        <v>0</v>
      </c>
      <c r="F335" s="959">
        <v>0</v>
      </c>
      <c r="G335" s="959">
        <v>0</v>
      </c>
      <c r="H335" s="942"/>
      <c r="I335" s="942"/>
      <c r="J335" s="942"/>
      <c r="K335" s="942"/>
    </row>
    <row r="336" spans="1:11" ht="14.1" customHeight="1">
      <c r="A336" s="942"/>
      <c r="B336" s="942"/>
      <c r="C336" s="958" t="s">
        <v>49</v>
      </c>
      <c r="D336" s="959">
        <v>0</v>
      </c>
      <c r="E336" s="959">
        <v>0</v>
      </c>
      <c r="F336" s="959">
        <v>0</v>
      </c>
      <c r="G336" s="959">
        <v>0</v>
      </c>
      <c r="H336" s="942"/>
      <c r="I336" s="942"/>
      <c r="J336" s="942"/>
      <c r="K336" s="942"/>
    </row>
    <row r="337" spans="1:11" ht="14.1" customHeight="1">
      <c r="A337" s="942"/>
      <c r="B337" s="942"/>
      <c r="C337" s="958" t="s">
        <v>50</v>
      </c>
      <c r="D337" s="959">
        <v>0</v>
      </c>
      <c r="E337" s="959">
        <v>0</v>
      </c>
      <c r="F337" s="959">
        <v>0</v>
      </c>
      <c r="G337" s="959">
        <v>0</v>
      </c>
      <c r="H337" s="942"/>
      <c r="I337" s="942"/>
      <c r="J337" s="942"/>
      <c r="K337" s="942"/>
    </row>
    <row r="338" spans="1:11" ht="14.1" customHeight="1">
      <c r="A338" s="942"/>
      <c r="B338" s="942"/>
      <c r="C338" s="958" t="s">
        <v>51</v>
      </c>
      <c r="D338" s="959">
        <v>0</v>
      </c>
      <c r="E338" s="959">
        <v>0</v>
      </c>
      <c r="F338" s="959">
        <v>0</v>
      </c>
      <c r="G338" s="959">
        <v>0</v>
      </c>
      <c r="H338" s="942"/>
      <c r="I338" s="942"/>
      <c r="J338" s="942"/>
      <c r="K338" s="942"/>
    </row>
    <row r="339" spans="1:11" ht="14.1" customHeight="1">
      <c r="A339" s="942"/>
      <c r="B339" s="942"/>
      <c r="C339" s="958" t="s">
        <v>49</v>
      </c>
      <c r="D339" s="959">
        <v>0</v>
      </c>
      <c r="E339" s="959">
        <v>0</v>
      </c>
      <c r="F339" s="959">
        <v>0</v>
      </c>
      <c r="G339" s="959">
        <v>0</v>
      </c>
      <c r="H339" s="942"/>
      <c r="I339" s="942"/>
      <c r="J339" s="942"/>
      <c r="K339" s="942"/>
    </row>
    <row r="340" spans="1:11" ht="14.1" customHeight="1">
      <c r="A340" s="942"/>
      <c r="B340" s="942"/>
      <c r="C340" s="958" t="s">
        <v>50</v>
      </c>
      <c r="D340" s="959">
        <v>0</v>
      </c>
      <c r="E340" s="959">
        <v>0</v>
      </c>
      <c r="F340" s="959">
        <v>0</v>
      </c>
      <c r="G340" s="959">
        <v>0</v>
      </c>
      <c r="H340" s="942"/>
      <c r="I340" s="942"/>
      <c r="J340" s="942"/>
      <c r="K340" s="942"/>
    </row>
    <row r="341" spans="1:11" ht="14.1" customHeight="1">
      <c r="A341" s="942"/>
      <c r="B341" s="942"/>
      <c r="C341" s="958" t="s">
        <v>52</v>
      </c>
      <c r="D341" s="959">
        <v>0</v>
      </c>
      <c r="E341" s="959">
        <v>0</v>
      </c>
      <c r="F341" s="959">
        <v>0</v>
      </c>
      <c r="G341" s="959">
        <v>0</v>
      </c>
      <c r="H341" s="942"/>
      <c r="I341" s="942"/>
      <c r="J341" s="942"/>
      <c r="K341" s="942"/>
    </row>
    <row r="342" spans="1:11" ht="14.1" customHeight="1">
      <c r="A342" s="942"/>
      <c r="B342" s="942"/>
      <c r="C342" s="958" t="s">
        <v>49</v>
      </c>
      <c r="D342" s="959">
        <v>0</v>
      </c>
      <c r="E342" s="959">
        <v>0</v>
      </c>
      <c r="F342" s="959">
        <v>0</v>
      </c>
      <c r="G342" s="959">
        <v>0</v>
      </c>
      <c r="H342" s="942"/>
      <c r="I342" s="942"/>
      <c r="J342" s="942"/>
      <c r="K342" s="942"/>
    </row>
    <row r="343" spans="1:11" ht="14.1" customHeight="1">
      <c r="A343" s="942"/>
      <c r="B343" s="942"/>
      <c r="C343" s="958" t="s">
        <v>50</v>
      </c>
      <c r="D343" s="959">
        <v>0</v>
      </c>
      <c r="E343" s="959">
        <v>0</v>
      </c>
      <c r="F343" s="959">
        <v>0</v>
      </c>
      <c r="G343" s="959">
        <v>0</v>
      </c>
      <c r="H343" s="942"/>
      <c r="I343" s="942"/>
      <c r="J343" s="942"/>
      <c r="K343" s="942"/>
    </row>
    <row r="344" spans="1:11" ht="14.1" customHeight="1">
      <c r="A344" s="942"/>
      <c r="B344" s="942"/>
      <c r="C344" s="958" t="s">
        <v>53</v>
      </c>
      <c r="D344" s="959">
        <v>0</v>
      </c>
      <c r="E344" s="959">
        <v>0</v>
      </c>
      <c r="F344" s="959">
        <v>0</v>
      </c>
      <c r="G344" s="959">
        <v>0</v>
      </c>
      <c r="H344" s="942"/>
      <c r="I344" s="942"/>
      <c r="J344" s="942"/>
      <c r="K344" s="942"/>
    </row>
    <row r="345" spans="1:11" ht="14.1" customHeight="1">
      <c r="A345" s="942"/>
      <c r="B345" s="942"/>
      <c r="C345" s="958" t="s">
        <v>49</v>
      </c>
      <c r="D345" s="959">
        <v>0</v>
      </c>
      <c r="E345" s="959">
        <v>0</v>
      </c>
      <c r="F345" s="959">
        <v>0</v>
      </c>
      <c r="G345" s="959">
        <v>0</v>
      </c>
      <c r="H345" s="942"/>
      <c r="I345" s="942"/>
      <c r="J345" s="942"/>
      <c r="K345" s="942"/>
    </row>
    <row r="346" spans="1:11" ht="14.1" customHeight="1">
      <c r="A346" s="942"/>
      <c r="B346" s="942"/>
      <c r="C346" s="958" t="s">
        <v>50</v>
      </c>
      <c r="D346" s="959">
        <v>0</v>
      </c>
      <c r="E346" s="959">
        <v>0</v>
      </c>
      <c r="F346" s="959">
        <v>0</v>
      </c>
      <c r="G346" s="959">
        <v>0</v>
      </c>
      <c r="H346" s="942"/>
      <c r="I346" s="942"/>
      <c r="J346" s="942"/>
      <c r="K346" s="942"/>
    </row>
    <row r="347" spans="1:11" ht="14.1" customHeight="1">
      <c r="A347" s="942"/>
      <c r="B347" s="942"/>
      <c r="C347" s="958" t="s">
        <v>54</v>
      </c>
      <c r="D347" s="959">
        <v>0</v>
      </c>
      <c r="E347" s="959">
        <v>0</v>
      </c>
      <c r="F347" s="959">
        <v>0</v>
      </c>
      <c r="G347" s="959">
        <v>0</v>
      </c>
      <c r="H347" s="942"/>
      <c r="I347" s="942"/>
      <c r="J347" s="942"/>
      <c r="K347" s="942"/>
    </row>
    <row r="348" spans="1:11" ht="14.1" customHeight="1">
      <c r="A348" s="942"/>
      <c r="B348" s="942"/>
      <c r="C348" s="958" t="s">
        <v>49</v>
      </c>
      <c r="D348" s="959">
        <v>0</v>
      </c>
      <c r="E348" s="959">
        <v>0</v>
      </c>
      <c r="F348" s="959">
        <v>0</v>
      </c>
      <c r="G348" s="959">
        <v>0</v>
      </c>
      <c r="H348" s="942"/>
      <c r="I348" s="942"/>
      <c r="J348" s="942"/>
      <c r="K348" s="942"/>
    </row>
    <row r="349" spans="1:11" ht="14.1" customHeight="1">
      <c r="A349" s="942"/>
      <c r="B349" s="942"/>
      <c r="C349" s="958" t="s">
        <v>50</v>
      </c>
      <c r="D349" s="959">
        <v>0</v>
      </c>
      <c r="E349" s="959">
        <v>0</v>
      </c>
      <c r="F349" s="959">
        <v>0</v>
      </c>
      <c r="G349" s="959">
        <v>0</v>
      </c>
      <c r="H349" s="942"/>
      <c r="I349" s="942"/>
      <c r="J349" s="942"/>
      <c r="K349" s="942"/>
    </row>
    <row r="350" spans="1:11" ht="14.1" customHeight="1">
      <c r="A350" s="942"/>
      <c r="B350" s="942"/>
      <c r="C350" s="958" t="s">
        <v>55</v>
      </c>
      <c r="D350" s="959">
        <v>0</v>
      </c>
      <c r="E350" s="959">
        <v>0</v>
      </c>
      <c r="F350" s="959">
        <v>0</v>
      </c>
      <c r="G350" s="959">
        <v>0</v>
      </c>
      <c r="H350" s="942"/>
      <c r="I350" s="942"/>
      <c r="J350" s="942"/>
      <c r="K350" s="942"/>
    </row>
    <row r="351" spans="1:11" ht="14.1" customHeight="1">
      <c r="A351" s="942"/>
      <c r="B351" s="942"/>
      <c r="C351" s="958" t="s">
        <v>49</v>
      </c>
      <c r="D351" s="959">
        <v>0</v>
      </c>
      <c r="E351" s="959">
        <v>0</v>
      </c>
      <c r="F351" s="959">
        <v>0</v>
      </c>
      <c r="G351" s="959">
        <v>0</v>
      </c>
      <c r="H351" s="942"/>
      <c r="I351" s="942"/>
      <c r="J351" s="942"/>
      <c r="K351" s="942"/>
    </row>
    <row r="352" spans="1:11" ht="14.1" customHeight="1">
      <c r="A352" s="942"/>
      <c r="B352" s="942"/>
      <c r="C352" s="958" t="s">
        <v>50</v>
      </c>
      <c r="D352" s="959">
        <v>0</v>
      </c>
      <c r="E352" s="959">
        <v>0</v>
      </c>
      <c r="F352" s="959">
        <v>0</v>
      </c>
      <c r="G352" s="959">
        <v>0</v>
      </c>
      <c r="H352" s="942"/>
      <c r="I352" s="942"/>
      <c r="J352" s="942"/>
      <c r="K352" s="942"/>
    </row>
    <row r="353" spans="1:11" ht="14.1" customHeight="1">
      <c r="A353" s="942"/>
      <c r="B353" s="942"/>
      <c r="C353" s="958" t="s">
        <v>56</v>
      </c>
      <c r="D353" s="959">
        <v>0</v>
      </c>
      <c r="E353" s="959">
        <v>0</v>
      </c>
      <c r="F353" s="959">
        <v>0</v>
      </c>
      <c r="G353" s="959">
        <v>0</v>
      </c>
      <c r="H353" s="942"/>
      <c r="I353" s="942"/>
      <c r="J353" s="942"/>
      <c r="K353" s="942"/>
    </row>
    <row r="354" spans="1:11" ht="14.1" customHeight="1">
      <c r="A354" s="942"/>
      <c r="B354" s="942"/>
      <c r="C354" s="958" t="s">
        <v>49</v>
      </c>
      <c r="D354" s="959">
        <v>0</v>
      </c>
      <c r="E354" s="959">
        <v>0</v>
      </c>
      <c r="F354" s="959">
        <v>0</v>
      </c>
      <c r="G354" s="959">
        <v>0</v>
      </c>
      <c r="H354" s="942"/>
      <c r="I354" s="942"/>
      <c r="J354" s="942"/>
      <c r="K354" s="942"/>
    </row>
    <row r="355" spans="1:11" ht="14.1" customHeight="1">
      <c r="A355" s="942"/>
      <c r="B355" s="942"/>
      <c r="C355" s="958" t="s">
        <v>50</v>
      </c>
      <c r="D355" s="959">
        <v>0</v>
      </c>
      <c r="E355" s="959">
        <v>0</v>
      </c>
      <c r="F355" s="959">
        <v>0</v>
      </c>
      <c r="G355" s="959">
        <v>0</v>
      </c>
      <c r="H355" s="942"/>
      <c r="I355" s="942"/>
      <c r="J355" s="942"/>
      <c r="K355" s="942"/>
    </row>
    <row r="356" spans="1:11" ht="14.1" customHeight="1">
      <c r="A356" s="942"/>
      <c r="B356" s="942"/>
      <c r="C356" s="958" t="s">
        <v>57</v>
      </c>
      <c r="D356" s="959">
        <v>0</v>
      </c>
      <c r="E356" s="959">
        <v>0</v>
      </c>
      <c r="F356" s="959">
        <v>0</v>
      </c>
      <c r="G356" s="959">
        <v>0</v>
      </c>
      <c r="H356" s="942"/>
      <c r="I356" s="942"/>
      <c r="J356" s="942"/>
      <c r="K356" s="942"/>
    </row>
    <row r="357" spans="1:11" ht="14.1" customHeight="1">
      <c r="A357" s="942"/>
      <c r="B357" s="942"/>
      <c r="C357" s="958" t="s">
        <v>49</v>
      </c>
      <c r="D357" s="959">
        <v>0</v>
      </c>
      <c r="E357" s="959">
        <v>0</v>
      </c>
      <c r="F357" s="959">
        <v>0</v>
      </c>
      <c r="G357" s="959">
        <v>0</v>
      </c>
      <c r="H357" s="942"/>
      <c r="I357" s="942"/>
      <c r="J357" s="942"/>
      <c r="K357" s="942"/>
    </row>
    <row r="358" spans="1:11" ht="14.1" customHeight="1">
      <c r="A358" s="942"/>
      <c r="B358" s="942"/>
      <c r="C358" s="958" t="s">
        <v>58</v>
      </c>
      <c r="D358" s="959">
        <v>0</v>
      </c>
      <c r="E358" s="959">
        <v>0</v>
      </c>
      <c r="F358" s="959">
        <v>0</v>
      </c>
      <c r="G358" s="959">
        <v>0</v>
      </c>
      <c r="H358" s="942"/>
      <c r="I358" s="942"/>
      <c r="J358" s="942"/>
      <c r="K358" s="942"/>
    </row>
    <row r="359" spans="1:11" ht="14.1" customHeight="1">
      <c r="A359" s="942"/>
      <c r="B359" s="942"/>
      <c r="C359" s="958" t="s">
        <v>59</v>
      </c>
      <c r="D359" s="959">
        <v>0</v>
      </c>
      <c r="E359" s="959">
        <v>0</v>
      </c>
      <c r="F359" s="959">
        <v>0</v>
      </c>
      <c r="G359" s="959">
        <v>0</v>
      </c>
      <c r="H359" s="942"/>
      <c r="I359" s="942"/>
      <c r="J359" s="942"/>
      <c r="K359" s="942"/>
    </row>
    <row r="360" spans="1:11" ht="14.1" customHeight="1">
      <c r="A360" s="942"/>
      <c r="B360" s="942"/>
      <c r="C360" s="958" t="s">
        <v>60</v>
      </c>
      <c r="D360" s="959">
        <v>0</v>
      </c>
      <c r="E360" s="959">
        <v>0</v>
      </c>
      <c r="F360" s="959">
        <v>0</v>
      </c>
      <c r="G360" s="959">
        <v>0</v>
      </c>
      <c r="H360" s="942"/>
      <c r="I360" s="942"/>
      <c r="J360" s="942"/>
      <c r="K360" s="942"/>
    </row>
    <row r="361" spans="1:11" ht="14.1" customHeight="1">
      <c r="A361" s="942"/>
      <c r="B361" s="942"/>
      <c r="C361" s="958" t="s">
        <v>61</v>
      </c>
      <c r="D361" s="959">
        <v>0</v>
      </c>
      <c r="E361" s="959">
        <v>0</v>
      </c>
      <c r="F361" s="959">
        <v>0</v>
      </c>
      <c r="G361" s="959">
        <v>0</v>
      </c>
      <c r="H361" s="942"/>
      <c r="I361" s="942"/>
      <c r="J361" s="942"/>
      <c r="K361" s="942"/>
    </row>
    <row r="362" spans="1:11" ht="14.1" customHeight="1">
      <c r="A362" s="942"/>
      <c r="B362" s="942"/>
      <c r="C362" s="958" t="s">
        <v>62</v>
      </c>
      <c r="D362" s="959">
        <v>0</v>
      </c>
      <c r="E362" s="959">
        <v>16000000</v>
      </c>
      <c r="F362" s="959">
        <v>0</v>
      </c>
      <c r="G362" s="959">
        <v>0</v>
      </c>
      <c r="H362" s="942"/>
      <c r="I362" s="942"/>
      <c r="J362" s="942"/>
      <c r="K362" s="942"/>
    </row>
    <row r="363" spans="1:11" ht="14.1" customHeight="1">
      <c r="A363" s="942"/>
      <c r="B363" s="942"/>
      <c r="C363" s="958" t="s">
        <v>49</v>
      </c>
      <c r="D363" s="959">
        <v>0</v>
      </c>
      <c r="E363" s="959">
        <v>16000000</v>
      </c>
      <c r="F363" s="959">
        <v>0</v>
      </c>
      <c r="G363" s="959">
        <v>0</v>
      </c>
      <c r="H363" s="942"/>
      <c r="I363" s="942"/>
      <c r="J363" s="942"/>
      <c r="K363" s="942"/>
    </row>
    <row r="364" spans="1:11" ht="14.1" customHeight="1">
      <c r="A364" s="942"/>
      <c r="B364" s="942"/>
      <c r="C364" s="958" t="s">
        <v>58</v>
      </c>
      <c r="D364" s="959">
        <v>0</v>
      </c>
      <c r="E364" s="959">
        <v>0</v>
      </c>
      <c r="F364" s="959">
        <v>0</v>
      </c>
      <c r="G364" s="959">
        <v>0</v>
      </c>
      <c r="H364" s="942"/>
      <c r="I364" s="942"/>
      <c r="J364" s="942"/>
      <c r="K364" s="942"/>
    </row>
    <row r="365" spans="1:11" ht="14.1" customHeight="1">
      <c r="A365" s="942"/>
      <c r="B365" s="942"/>
      <c r="C365" s="958" t="s">
        <v>59</v>
      </c>
      <c r="D365" s="959">
        <v>0</v>
      </c>
      <c r="E365" s="959">
        <v>0</v>
      </c>
      <c r="F365" s="959">
        <v>0</v>
      </c>
      <c r="G365" s="959">
        <v>0</v>
      </c>
      <c r="H365" s="942"/>
      <c r="I365" s="942"/>
      <c r="J365" s="942"/>
      <c r="K365" s="942"/>
    </row>
    <row r="366" spans="1:11" ht="14.1" customHeight="1">
      <c r="A366" s="942"/>
      <c r="B366" s="942"/>
      <c r="C366" s="958" t="s">
        <v>60</v>
      </c>
      <c r="D366" s="959">
        <v>0</v>
      </c>
      <c r="E366" s="959">
        <v>0</v>
      </c>
      <c r="F366" s="959">
        <v>0</v>
      </c>
      <c r="G366" s="959">
        <v>0</v>
      </c>
      <c r="H366" s="942"/>
      <c r="I366" s="942"/>
      <c r="J366" s="942"/>
      <c r="K366" s="942"/>
    </row>
    <row r="367" spans="1:11" ht="14.1" customHeight="1">
      <c r="A367" s="942"/>
      <c r="B367" s="942"/>
      <c r="C367" s="958" t="s">
        <v>61</v>
      </c>
      <c r="D367" s="959">
        <v>0</v>
      </c>
      <c r="E367" s="959">
        <v>0</v>
      </c>
      <c r="F367" s="959">
        <v>0</v>
      </c>
      <c r="G367" s="959">
        <v>0</v>
      </c>
      <c r="H367" s="942"/>
      <c r="I367" s="942"/>
      <c r="J367" s="942"/>
      <c r="K367" s="942"/>
    </row>
    <row r="368" spans="1:11" ht="14.1" customHeight="1">
      <c r="A368" s="942"/>
      <c r="B368" s="942"/>
      <c r="C368" s="958" t="s">
        <v>63</v>
      </c>
      <c r="D368" s="959">
        <v>0</v>
      </c>
      <c r="E368" s="959">
        <v>0</v>
      </c>
      <c r="F368" s="959">
        <v>0</v>
      </c>
      <c r="G368" s="959">
        <v>0</v>
      </c>
      <c r="H368" s="942"/>
      <c r="I368" s="942"/>
      <c r="J368" s="942"/>
      <c r="K368" s="942"/>
    </row>
    <row r="369" spans="1:11" ht="14.1" customHeight="1">
      <c r="A369" s="942"/>
      <c r="B369" s="942"/>
      <c r="C369" s="958" t="s">
        <v>49</v>
      </c>
      <c r="D369" s="959">
        <v>0</v>
      </c>
      <c r="E369" s="959">
        <v>0</v>
      </c>
      <c r="F369" s="959">
        <v>0</v>
      </c>
      <c r="G369" s="959">
        <v>0</v>
      </c>
      <c r="H369" s="942"/>
      <c r="I369" s="942"/>
      <c r="J369" s="942"/>
      <c r="K369" s="942"/>
    </row>
    <row r="370" spans="1:11" ht="14.1" customHeight="1">
      <c r="A370" s="942"/>
      <c r="B370" s="942"/>
      <c r="C370" s="958" t="s">
        <v>58</v>
      </c>
      <c r="D370" s="959">
        <v>0</v>
      </c>
      <c r="E370" s="959">
        <v>0</v>
      </c>
      <c r="F370" s="959">
        <v>0</v>
      </c>
      <c r="G370" s="959">
        <v>0</v>
      </c>
      <c r="H370" s="942"/>
      <c r="I370" s="942"/>
      <c r="J370" s="942"/>
      <c r="K370" s="942"/>
    </row>
    <row r="371" spans="1:11" ht="14.1" customHeight="1">
      <c r="A371" s="942"/>
      <c r="B371" s="942"/>
      <c r="C371" s="958" t="s">
        <v>59</v>
      </c>
      <c r="D371" s="959">
        <v>0</v>
      </c>
      <c r="E371" s="959">
        <v>0</v>
      </c>
      <c r="F371" s="959">
        <v>0</v>
      </c>
      <c r="G371" s="959">
        <v>0</v>
      </c>
      <c r="H371" s="942"/>
      <c r="I371" s="942"/>
      <c r="J371" s="942"/>
      <c r="K371" s="942"/>
    </row>
    <row r="372" spans="1:11" ht="14.1" customHeight="1">
      <c r="A372" s="942"/>
      <c r="B372" s="942"/>
      <c r="C372" s="958" t="s">
        <v>60</v>
      </c>
      <c r="D372" s="959">
        <v>0</v>
      </c>
      <c r="E372" s="959">
        <v>0</v>
      </c>
      <c r="F372" s="959">
        <v>0</v>
      </c>
      <c r="G372" s="959">
        <v>0</v>
      </c>
      <c r="H372" s="942"/>
      <c r="I372" s="942"/>
      <c r="J372" s="942"/>
      <c r="K372" s="942"/>
    </row>
    <row r="373" spans="1:11" ht="14.1" customHeight="1">
      <c r="A373" s="942"/>
      <c r="B373" s="942"/>
      <c r="C373" s="958" t="s">
        <v>61</v>
      </c>
      <c r="D373" s="959">
        <v>0</v>
      </c>
      <c r="E373" s="959">
        <v>0</v>
      </c>
      <c r="F373" s="959">
        <v>0</v>
      </c>
      <c r="G373" s="959">
        <v>0</v>
      </c>
      <c r="H373" s="942"/>
      <c r="I373" s="942"/>
      <c r="J373" s="942"/>
      <c r="K373" s="942"/>
    </row>
    <row r="374" spans="1:11" ht="14.1" customHeight="1">
      <c r="A374" s="942"/>
      <c r="B374" s="942"/>
      <c r="C374" s="958" t="s">
        <v>64</v>
      </c>
      <c r="D374" s="959">
        <v>0</v>
      </c>
      <c r="E374" s="959">
        <v>0</v>
      </c>
      <c r="F374" s="959">
        <v>0</v>
      </c>
      <c r="G374" s="959">
        <v>0</v>
      </c>
      <c r="H374" s="942"/>
      <c r="I374" s="942"/>
      <c r="J374" s="942"/>
      <c r="K374" s="942"/>
    </row>
    <row r="375" spans="1:11" ht="14.1" customHeight="1">
      <c r="A375" s="942"/>
      <c r="B375" s="942"/>
      <c r="C375" s="958" t="s">
        <v>65</v>
      </c>
      <c r="D375" s="959">
        <v>0</v>
      </c>
      <c r="E375" s="959">
        <v>0</v>
      </c>
      <c r="F375" s="959">
        <v>0</v>
      </c>
      <c r="G375" s="959">
        <v>0</v>
      </c>
      <c r="H375" s="942"/>
      <c r="I375" s="942"/>
      <c r="J375" s="942"/>
      <c r="K375" s="942"/>
    </row>
    <row r="376" spans="1:11" ht="14.1" customHeight="1">
      <c r="A376" s="942"/>
      <c r="B376" s="942"/>
      <c r="C376" s="960" t="s">
        <v>25</v>
      </c>
      <c r="D376" s="959">
        <v>0</v>
      </c>
      <c r="E376" s="959">
        <v>16000000</v>
      </c>
      <c r="F376" s="959">
        <v>0</v>
      </c>
      <c r="G376" s="959">
        <v>0</v>
      </c>
      <c r="H376" s="942"/>
      <c r="I376" s="942"/>
      <c r="J376" s="942"/>
      <c r="K376" s="942"/>
    </row>
    <row r="377" spans="1:11" ht="14.1" customHeight="1">
      <c r="A377" s="942"/>
      <c r="B377" s="942"/>
      <c r="C377" s="951" t="s">
        <v>1333</v>
      </c>
      <c r="D377" s="1497" t="s">
        <v>1334</v>
      </c>
      <c r="E377" s="1498"/>
      <c r="F377" s="1498"/>
      <c r="G377" s="1498"/>
      <c r="H377" s="942"/>
      <c r="I377" s="942"/>
      <c r="J377" s="942"/>
      <c r="K377" s="942"/>
    </row>
    <row r="378" spans="1:11" ht="14.1" customHeight="1">
      <c r="A378" s="942"/>
      <c r="B378" s="942"/>
      <c r="C378" s="952" t="s">
        <v>19</v>
      </c>
      <c r="D378" s="1487" t="s">
        <v>1335</v>
      </c>
      <c r="E378" s="1488"/>
      <c r="F378" s="1488"/>
      <c r="G378" s="1488"/>
      <c r="H378" s="942"/>
      <c r="I378" s="942"/>
      <c r="J378" s="942"/>
      <c r="K378" s="942"/>
    </row>
    <row r="379" spans="1:11" ht="14.1" customHeight="1">
      <c r="A379" s="942"/>
      <c r="B379" s="942"/>
      <c r="C379" s="953" t="s">
        <v>20</v>
      </c>
      <c r="D379" s="1499" t="s">
        <v>18</v>
      </c>
      <c r="E379" s="1500"/>
      <c r="F379" s="1500"/>
      <c r="G379" s="1500"/>
      <c r="H379" s="942"/>
      <c r="I379" s="942"/>
      <c r="J379" s="942"/>
      <c r="K379" s="942"/>
    </row>
    <row r="380" spans="1:11" ht="14.1" customHeight="1">
      <c r="A380" s="942"/>
      <c r="B380" s="942"/>
      <c r="C380" s="953" t="s">
        <v>21</v>
      </c>
      <c r="D380" s="1499" t="s">
        <v>1336</v>
      </c>
      <c r="E380" s="1500"/>
      <c r="F380" s="1500"/>
      <c r="G380" s="1500"/>
      <c r="H380" s="942"/>
      <c r="I380" s="942"/>
      <c r="J380" s="942"/>
      <c r="K380" s="942"/>
    </row>
    <row r="381" spans="1:11" ht="15" customHeight="1">
      <c r="A381" s="942"/>
      <c r="B381" s="942"/>
      <c r="C381" s="954"/>
      <c r="D381" s="955">
        <v>2024</v>
      </c>
      <c r="E381" s="955">
        <v>2025</v>
      </c>
      <c r="F381" s="955">
        <v>2026</v>
      </c>
      <c r="G381" s="955">
        <v>2027</v>
      </c>
      <c r="H381" s="942"/>
      <c r="I381" s="942"/>
      <c r="J381" s="942"/>
      <c r="K381" s="942"/>
    </row>
    <row r="382" spans="1:11" ht="15" customHeight="1">
      <c r="A382" s="942"/>
      <c r="B382" s="942"/>
      <c r="C382" s="956"/>
      <c r="D382" s="957" t="s">
        <v>22</v>
      </c>
      <c r="E382" s="957" t="s">
        <v>23</v>
      </c>
      <c r="F382" s="957" t="s">
        <v>23</v>
      </c>
      <c r="G382" s="957" t="s">
        <v>23</v>
      </c>
      <c r="H382" s="942"/>
      <c r="I382" s="942"/>
      <c r="J382" s="942"/>
      <c r="K382" s="942"/>
    </row>
    <row r="383" spans="1:11" ht="14.1" customHeight="1">
      <c r="A383" s="942"/>
      <c r="B383" s="942"/>
      <c r="C383" s="946" t="s">
        <v>33</v>
      </c>
      <c r="D383" s="950" t="s">
        <v>42</v>
      </c>
      <c r="E383" s="950" t="s">
        <v>34</v>
      </c>
      <c r="F383" s="950" t="s">
        <v>34</v>
      </c>
      <c r="G383" s="950" t="s">
        <v>34</v>
      </c>
      <c r="H383" s="942"/>
      <c r="I383" s="942"/>
      <c r="J383" s="942"/>
      <c r="K383" s="942"/>
    </row>
    <row r="384" spans="1:11" ht="14.1" customHeight="1">
      <c r="A384" s="942"/>
      <c r="B384" s="942"/>
      <c r="C384" s="946" t="s">
        <v>35</v>
      </c>
      <c r="D384" s="950" t="s">
        <v>18</v>
      </c>
      <c r="E384" s="950" t="s">
        <v>1337</v>
      </c>
      <c r="F384" s="950" t="s">
        <v>218</v>
      </c>
      <c r="G384" s="950" t="s">
        <v>1338</v>
      </c>
      <c r="H384" s="942"/>
      <c r="I384" s="942"/>
      <c r="J384" s="942"/>
      <c r="K384" s="942"/>
    </row>
    <row r="385" spans="1:11" ht="14.1" customHeight="1">
      <c r="A385" s="942"/>
      <c r="B385" s="942"/>
      <c r="C385" s="946" t="s">
        <v>40</v>
      </c>
      <c r="D385" s="950" t="s">
        <v>42</v>
      </c>
      <c r="E385" s="950" t="s">
        <v>1337</v>
      </c>
      <c r="F385" s="950" t="s">
        <v>218</v>
      </c>
      <c r="G385" s="950" t="s">
        <v>1338</v>
      </c>
      <c r="H385" s="942"/>
      <c r="I385" s="942"/>
      <c r="J385" s="942"/>
      <c r="K385" s="942"/>
    </row>
    <row r="386" spans="1:11" ht="14.1" customHeight="1">
      <c r="A386" s="942"/>
      <c r="B386" s="942"/>
      <c r="C386" s="946" t="s">
        <v>41</v>
      </c>
      <c r="D386" s="950" t="s">
        <v>18</v>
      </c>
      <c r="E386" s="950" t="s">
        <v>18</v>
      </c>
      <c r="F386" s="950" t="s">
        <v>42</v>
      </c>
      <c r="G386" s="950" t="s">
        <v>42</v>
      </c>
      <c r="H386" s="942"/>
      <c r="I386" s="942"/>
      <c r="J386" s="942"/>
      <c r="K386" s="942"/>
    </row>
    <row r="387" spans="1:11" ht="14.1" customHeight="1">
      <c r="A387" s="942"/>
      <c r="B387" s="942"/>
      <c r="C387" s="946" t="s">
        <v>43</v>
      </c>
      <c r="D387" s="950" t="s">
        <v>18</v>
      </c>
      <c r="E387" s="950" t="s">
        <v>18</v>
      </c>
      <c r="F387" s="950" t="s">
        <v>1339</v>
      </c>
      <c r="G387" s="950" t="s">
        <v>1340</v>
      </c>
      <c r="H387" s="942"/>
      <c r="I387" s="942"/>
      <c r="J387" s="942"/>
      <c r="K387" s="942"/>
    </row>
    <row r="388" spans="1:11" ht="14.1" customHeight="1">
      <c r="A388" s="942"/>
      <c r="B388" s="942"/>
      <c r="C388" s="946" t="s">
        <v>47</v>
      </c>
      <c r="D388" s="950" t="s">
        <v>18</v>
      </c>
      <c r="E388" s="950" t="s">
        <v>18</v>
      </c>
      <c r="F388" s="950" t="s">
        <v>1339</v>
      </c>
      <c r="G388" s="950" t="s">
        <v>1340</v>
      </c>
      <c r="H388" s="942"/>
      <c r="I388" s="942"/>
      <c r="J388" s="942"/>
      <c r="K388" s="942"/>
    </row>
    <row r="389" spans="1:11" ht="14.1" customHeight="1">
      <c r="A389" s="942"/>
      <c r="B389" s="942"/>
      <c r="C389" s="1501" t="s">
        <v>24</v>
      </c>
      <c r="D389" s="1502"/>
      <c r="E389" s="1502"/>
      <c r="F389" s="1502"/>
      <c r="G389" s="1502"/>
      <c r="H389" s="942"/>
      <c r="I389" s="942"/>
      <c r="J389" s="942"/>
      <c r="K389" s="942"/>
    </row>
    <row r="390" spans="1:11" ht="14.1" customHeight="1">
      <c r="A390" s="942"/>
      <c r="B390" s="942"/>
      <c r="C390" s="954"/>
      <c r="D390" s="955">
        <v>2024</v>
      </c>
      <c r="E390" s="955">
        <v>2025</v>
      </c>
      <c r="F390" s="955">
        <v>2026</v>
      </c>
      <c r="G390" s="955">
        <v>2027</v>
      </c>
      <c r="H390" s="942"/>
      <c r="I390" s="942"/>
      <c r="J390" s="942"/>
      <c r="K390" s="942"/>
    </row>
    <row r="391" spans="1:11" ht="14.1" customHeight="1">
      <c r="A391" s="942"/>
      <c r="B391" s="942"/>
      <c r="C391" s="956"/>
      <c r="D391" s="957" t="s">
        <v>22</v>
      </c>
      <c r="E391" s="957" t="s">
        <v>23</v>
      </c>
      <c r="F391" s="957" t="s">
        <v>23</v>
      </c>
      <c r="G391" s="957" t="s">
        <v>23</v>
      </c>
      <c r="H391" s="942"/>
      <c r="I391" s="942"/>
      <c r="J391" s="942"/>
      <c r="K391" s="942"/>
    </row>
    <row r="392" spans="1:11" ht="14.1" customHeight="1">
      <c r="A392" s="942"/>
      <c r="B392" s="942"/>
      <c r="C392" s="958" t="s">
        <v>48</v>
      </c>
      <c r="D392" s="961" t="s">
        <v>18</v>
      </c>
      <c r="E392" s="959">
        <v>0</v>
      </c>
      <c r="F392" s="959">
        <v>0</v>
      </c>
      <c r="G392" s="959">
        <v>0</v>
      </c>
      <c r="H392" s="942"/>
      <c r="I392" s="942"/>
      <c r="J392" s="942"/>
      <c r="K392" s="942"/>
    </row>
    <row r="393" spans="1:11" ht="14.1" customHeight="1">
      <c r="A393" s="942"/>
      <c r="B393" s="942"/>
      <c r="C393" s="958" t="s">
        <v>49</v>
      </c>
      <c r="D393" s="961" t="s">
        <v>18</v>
      </c>
      <c r="E393" s="959">
        <v>0</v>
      </c>
      <c r="F393" s="959">
        <v>0</v>
      </c>
      <c r="G393" s="959">
        <v>0</v>
      </c>
      <c r="H393" s="942"/>
      <c r="I393" s="942"/>
      <c r="J393" s="942"/>
      <c r="K393" s="942"/>
    </row>
    <row r="394" spans="1:11" ht="14.1" customHeight="1">
      <c r="A394" s="942"/>
      <c r="B394" s="942"/>
      <c r="C394" s="958" t="s">
        <v>50</v>
      </c>
      <c r="D394" s="961" t="s">
        <v>18</v>
      </c>
      <c r="E394" s="959">
        <v>0</v>
      </c>
      <c r="F394" s="959">
        <v>0</v>
      </c>
      <c r="G394" s="959">
        <v>0</v>
      </c>
      <c r="H394" s="942"/>
      <c r="I394" s="942"/>
      <c r="J394" s="942"/>
      <c r="K394" s="942"/>
    </row>
    <row r="395" spans="1:11" ht="14.1" customHeight="1">
      <c r="A395" s="942"/>
      <c r="B395" s="942"/>
      <c r="C395" s="958" t="s">
        <v>51</v>
      </c>
      <c r="D395" s="961" t="s">
        <v>18</v>
      </c>
      <c r="E395" s="959">
        <v>0</v>
      </c>
      <c r="F395" s="959">
        <v>0</v>
      </c>
      <c r="G395" s="959">
        <v>0</v>
      </c>
      <c r="H395" s="942"/>
      <c r="I395" s="942"/>
      <c r="J395" s="942"/>
      <c r="K395" s="942"/>
    </row>
    <row r="396" spans="1:11" ht="14.1" customHeight="1">
      <c r="A396" s="942"/>
      <c r="B396" s="942"/>
      <c r="C396" s="958" t="s">
        <v>49</v>
      </c>
      <c r="D396" s="961" t="s">
        <v>18</v>
      </c>
      <c r="E396" s="959">
        <v>0</v>
      </c>
      <c r="F396" s="959">
        <v>0</v>
      </c>
      <c r="G396" s="959">
        <v>0</v>
      </c>
      <c r="H396" s="942"/>
      <c r="I396" s="942"/>
      <c r="J396" s="942"/>
      <c r="K396" s="942"/>
    </row>
    <row r="397" spans="1:11" ht="14.1" customHeight="1">
      <c r="A397" s="942"/>
      <c r="B397" s="942"/>
      <c r="C397" s="958" t="s">
        <v>50</v>
      </c>
      <c r="D397" s="961" t="s">
        <v>18</v>
      </c>
      <c r="E397" s="959">
        <v>0</v>
      </c>
      <c r="F397" s="959">
        <v>0</v>
      </c>
      <c r="G397" s="959">
        <v>0</v>
      </c>
      <c r="H397" s="942"/>
      <c r="I397" s="942"/>
      <c r="J397" s="942"/>
      <c r="K397" s="942"/>
    </row>
    <row r="398" spans="1:11" ht="14.1" customHeight="1">
      <c r="A398" s="942"/>
      <c r="B398" s="942"/>
      <c r="C398" s="958" t="s">
        <v>52</v>
      </c>
      <c r="D398" s="961" t="s">
        <v>18</v>
      </c>
      <c r="E398" s="959">
        <v>0</v>
      </c>
      <c r="F398" s="959">
        <v>0</v>
      </c>
      <c r="G398" s="959">
        <v>0</v>
      </c>
      <c r="H398" s="942"/>
      <c r="I398" s="942"/>
      <c r="J398" s="942"/>
      <c r="K398" s="942"/>
    </row>
    <row r="399" spans="1:11" ht="14.1" customHeight="1">
      <c r="A399" s="942"/>
      <c r="B399" s="942"/>
      <c r="C399" s="958" t="s">
        <v>49</v>
      </c>
      <c r="D399" s="961" t="s">
        <v>18</v>
      </c>
      <c r="E399" s="959">
        <v>0</v>
      </c>
      <c r="F399" s="959">
        <v>0</v>
      </c>
      <c r="G399" s="959">
        <v>0</v>
      </c>
      <c r="H399" s="942"/>
      <c r="I399" s="942"/>
      <c r="J399" s="942"/>
      <c r="K399" s="942"/>
    </row>
    <row r="400" spans="1:11" ht="14.1" customHeight="1">
      <c r="A400" s="942"/>
      <c r="B400" s="942"/>
      <c r="C400" s="958" t="s">
        <v>50</v>
      </c>
      <c r="D400" s="961" t="s">
        <v>18</v>
      </c>
      <c r="E400" s="959">
        <v>0</v>
      </c>
      <c r="F400" s="959">
        <v>0</v>
      </c>
      <c r="G400" s="959">
        <v>0</v>
      </c>
      <c r="H400" s="942"/>
      <c r="I400" s="942"/>
      <c r="J400" s="942"/>
      <c r="K400" s="942"/>
    </row>
    <row r="401" spans="1:11" ht="14.1" customHeight="1">
      <c r="A401" s="942"/>
      <c r="B401" s="942"/>
      <c r="C401" s="958" t="s">
        <v>53</v>
      </c>
      <c r="D401" s="961" t="s">
        <v>18</v>
      </c>
      <c r="E401" s="959">
        <v>0</v>
      </c>
      <c r="F401" s="959">
        <v>0</v>
      </c>
      <c r="G401" s="959">
        <v>0</v>
      </c>
      <c r="H401" s="942"/>
      <c r="I401" s="942"/>
      <c r="J401" s="942"/>
      <c r="K401" s="942"/>
    </row>
    <row r="402" spans="1:11" ht="14.1" customHeight="1">
      <c r="A402" s="942"/>
      <c r="B402" s="942"/>
      <c r="C402" s="958" t="s">
        <v>49</v>
      </c>
      <c r="D402" s="961" t="s">
        <v>18</v>
      </c>
      <c r="E402" s="959">
        <v>0</v>
      </c>
      <c r="F402" s="959">
        <v>0</v>
      </c>
      <c r="G402" s="959">
        <v>0</v>
      </c>
      <c r="H402" s="942"/>
      <c r="I402" s="942"/>
      <c r="J402" s="942"/>
      <c r="K402" s="942"/>
    </row>
    <row r="403" spans="1:11" ht="14.1" customHeight="1">
      <c r="A403" s="942"/>
      <c r="B403" s="942"/>
      <c r="C403" s="958" t="s">
        <v>50</v>
      </c>
      <c r="D403" s="961" t="s">
        <v>18</v>
      </c>
      <c r="E403" s="959">
        <v>0</v>
      </c>
      <c r="F403" s="959">
        <v>0</v>
      </c>
      <c r="G403" s="959">
        <v>0</v>
      </c>
      <c r="H403" s="942"/>
      <c r="I403" s="942"/>
      <c r="J403" s="942"/>
      <c r="K403" s="942"/>
    </row>
    <row r="404" spans="1:11" ht="14.1" customHeight="1">
      <c r="A404" s="942"/>
      <c r="B404" s="942"/>
      <c r="C404" s="958" t="s">
        <v>54</v>
      </c>
      <c r="D404" s="961" t="s">
        <v>18</v>
      </c>
      <c r="E404" s="959">
        <v>0</v>
      </c>
      <c r="F404" s="959">
        <v>0</v>
      </c>
      <c r="G404" s="959">
        <v>0</v>
      </c>
      <c r="H404" s="942"/>
      <c r="I404" s="942"/>
      <c r="J404" s="942"/>
      <c r="K404" s="942"/>
    </row>
    <row r="405" spans="1:11" ht="14.1" customHeight="1">
      <c r="A405" s="942"/>
      <c r="B405" s="942"/>
      <c r="C405" s="958" t="s">
        <v>49</v>
      </c>
      <c r="D405" s="961" t="s">
        <v>18</v>
      </c>
      <c r="E405" s="959">
        <v>0</v>
      </c>
      <c r="F405" s="959">
        <v>0</v>
      </c>
      <c r="G405" s="959">
        <v>0</v>
      </c>
      <c r="H405" s="942"/>
      <c r="I405" s="942"/>
      <c r="J405" s="942"/>
      <c r="K405" s="942"/>
    </row>
    <row r="406" spans="1:11" ht="14.1" customHeight="1">
      <c r="A406" s="942"/>
      <c r="B406" s="942"/>
      <c r="C406" s="958" t="s">
        <v>50</v>
      </c>
      <c r="D406" s="961" t="s">
        <v>18</v>
      </c>
      <c r="E406" s="959">
        <v>0</v>
      </c>
      <c r="F406" s="959">
        <v>0</v>
      </c>
      <c r="G406" s="959">
        <v>0</v>
      </c>
      <c r="H406" s="942"/>
      <c r="I406" s="942"/>
      <c r="J406" s="942"/>
      <c r="K406" s="942"/>
    </row>
    <row r="407" spans="1:11" ht="14.1" customHeight="1">
      <c r="A407" s="942"/>
      <c r="B407" s="942"/>
      <c r="C407" s="958" t="s">
        <v>55</v>
      </c>
      <c r="D407" s="961" t="s">
        <v>18</v>
      </c>
      <c r="E407" s="959">
        <v>0</v>
      </c>
      <c r="F407" s="959">
        <v>0</v>
      </c>
      <c r="G407" s="959">
        <v>0</v>
      </c>
      <c r="H407" s="942"/>
      <c r="I407" s="942"/>
      <c r="J407" s="942"/>
      <c r="K407" s="942"/>
    </row>
    <row r="408" spans="1:11" ht="14.1" customHeight="1">
      <c r="A408" s="942"/>
      <c r="B408" s="942"/>
      <c r="C408" s="958" t="s">
        <v>49</v>
      </c>
      <c r="D408" s="961" t="s">
        <v>18</v>
      </c>
      <c r="E408" s="959">
        <v>0</v>
      </c>
      <c r="F408" s="959">
        <v>0</v>
      </c>
      <c r="G408" s="959">
        <v>0</v>
      </c>
      <c r="H408" s="942"/>
      <c r="I408" s="942"/>
      <c r="J408" s="942"/>
      <c r="K408" s="942"/>
    </row>
    <row r="409" spans="1:11" ht="14.1" customHeight="1">
      <c r="A409" s="942"/>
      <c r="B409" s="942"/>
      <c r="C409" s="958" t="s">
        <v>50</v>
      </c>
      <c r="D409" s="961" t="s">
        <v>18</v>
      </c>
      <c r="E409" s="959">
        <v>0</v>
      </c>
      <c r="F409" s="959">
        <v>0</v>
      </c>
      <c r="G409" s="959">
        <v>0</v>
      </c>
      <c r="H409" s="942"/>
      <c r="I409" s="942"/>
      <c r="J409" s="942"/>
      <c r="K409" s="942"/>
    </row>
    <row r="410" spans="1:11" ht="14.1" customHeight="1">
      <c r="A410" s="942"/>
      <c r="B410" s="942"/>
      <c r="C410" s="958" t="s">
        <v>56</v>
      </c>
      <c r="D410" s="961" t="s">
        <v>18</v>
      </c>
      <c r="E410" s="959">
        <v>0</v>
      </c>
      <c r="F410" s="959">
        <v>0</v>
      </c>
      <c r="G410" s="959">
        <v>0</v>
      </c>
      <c r="H410" s="942"/>
      <c r="I410" s="942"/>
      <c r="J410" s="942"/>
      <c r="K410" s="942"/>
    </row>
    <row r="411" spans="1:11" ht="14.1" customHeight="1">
      <c r="A411" s="942"/>
      <c r="B411" s="942"/>
      <c r="C411" s="958" t="s">
        <v>49</v>
      </c>
      <c r="D411" s="961" t="s">
        <v>18</v>
      </c>
      <c r="E411" s="959">
        <v>0</v>
      </c>
      <c r="F411" s="959">
        <v>0</v>
      </c>
      <c r="G411" s="959">
        <v>0</v>
      </c>
      <c r="H411" s="942"/>
      <c r="I411" s="942"/>
      <c r="J411" s="942"/>
      <c r="K411" s="942"/>
    </row>
    <row r="412" spans="1:11" ht="14.1" customHeight="1">
      <c r="A412" s="942"/>
      <c r="B412" s="942"/>
      <c r="C412" s="958" t="s">
        <v>50</v>
      </c>
      <c r="D412" s="961" t="s">
        <v>18</v>
      </c>
      <c r="E412" s="959">
        <v>0</v>
      </c>
      <c r="F412" s="959">
        <v>0</v>
      </c>
      <c r="G412" s="959">
        <v>0</v>
      </c>
      <c r="H412" s="942"/>
      <c r="I412" s="942"/>
      <c r="J412" s="942"/>
      <c r="K412" s="942"/>
    </row>
    <row r="413" spans="1:11" ht="14.1" customHeight="1">
      <c r="A413" s="942"/>
      <c r="B413" s="942"/>
      <c r="C413" s="958" t="s">
        <v>57</v>
      </c>
      <c r="D413" s="961" t="s">
        <v>18</v>
      </c>
      <c r="E413" s="959">
        <v>0</v>
      </c>
      <c r="F413" s="959">
        <v>0</v>
      </c>
      <c r="G413" s="959">
        <v>0</v>
      </c>
      <c r="H413" s="942"/>
      <c r="I413" s="942"/>
      <c r="J413" s="942"/>
      <c r="K413" s="942"/>
    </row>
    <row r="414" spans="1:11" ht="14.1" customHeight="1">
      <c r="A414" s="942"/>
      <c r="B414" s="942"/>
      <c r="C414" s="958" t="s">
        <v>49</v>
      </c>
      <c r="D414" s="961" t="s">
        <v>18</v>
      </c>
      <c r="E414" s="959">
        <v>0</v>
      </c>
      <c r="F414" s="959">
        <v>0</v>
      </c>
      <c r="G414" s="959">
        <v>0</v>
      </c>
      <c r="H414" s="942"/>
      <c r="I414" s="942"/>
      <c r="J414" s="942"/>
      <c r="K414" s="942"/>
    </row>
    <row r="415" spans="1:11" ht="14.1" customHeight="1">
      <c r="A415" s="942"/>
      <c r="B415" s="942"/>
      <c r="C415" s="958" t="s">
        <v>58</v>
      </c>
      <c r="D415" s="961" t="s">
        <v>18</v>
      </c>
      <c r="E415" s="959">
        <v>0</v>
      </c>
      <c r="F415" s="959">
        <v>0</v>
      </c>
      <c r="G415" s="959">
        <v>0</v>
      </c>
      <c r="H415" s="942"/>
      <c r="I415" s="942"/>
      <c r="J415" s="942"/>
      <c r="K415" s="942"/>
    </row>
    <row r="416" spans="1:11" ht="14.1" customHeight="1">
      <c r="A416" s="942"/>
      <c r="B416" s="942"/>
      <c r="C416" s="958" t="s">
        <v>59</v>
      </c>
      <c r="D416" s="961" t="s">
        <v>18</v>
      </c>
      <c r="E416" s="959">
        <v>0</v>
      </c>
      <c r="F416" s="959">
        <v>0</v>
      </c>
      <c r="G416" s="959">
        <v>0</v>
      </c>
      <c r="H416" s="942"/>
      <c r="I416" s="942"/>
      <c r="J416" s="942"/>
      <c r="K416" s="942"/>
    </row>
    <row r="417" spans="1:11" ht="14.1" customHeight="1">
      <c r="A417" s="942"/>
      <c r="B417" s="942"/>
      <c r="C417" s="958" t="s">
        <v>60</v>
      </c>
      <c r="D417" s="961" t="s">
        <v>18</v>
      </c>
      <c r="E417" s="959">
        <v>0</v>
      </c>
      <c r="F417" s="959">
        <v>0</v>
      </c>
      <c r="G417" s="959">
        <v>0</v>
      </c>
      <c r="H417" s="942"/>
      <c r="I417" s="942"/>
      <c r="J417" s="942"/>
      <c r="K417" s="942"/>
    </row>
    <row r="418" spans="1:11" ht="14.1" customHeight="1">
      <c r="A418" s="942"/>
      <c r="B418" s="942"/>
      <c r="C418" s="958" t="s">
        <v>61</v>
      </c>
      <c r="D418" s="961" t="s">
        <v>18</v>
      </c>
      <c r="E418" s="959">
        <v>0</v>
      </c>
      <c r="F418" s="959">
        <v>0</v>
      </c>
      <c r="G418" s="959">
        <v>0</v>
      </c>
      <c r="H418" s="942"/>
      <c r="I418" s="942"/>
      <c r="J418" s="942"/>
      <c r="K418" s="942"/>
    </row>
    <row r="419" spans="1:11" ht="14.1" customHeight="1">
      <c r="A419" s="942"/>
      <c r="B419" s="942"/>
      <c r="C419" s="958" t="s">
        <v>62</v>
      </c>
      <c r="D419" s="961" t="s">
        <v>18</v>
      </c>
      <c r="E419" s="959">
        <v>24000000</v>
      </c>
      <c r="F419" s="959">
        <v>47500000</v>
      </c>
      <c r="G419" s="959">
        <v>39867464</v>
      </c>
      <c r="H419" s="942"/>
      <c r="I419" s="942"/>
      <c r="J419" s="942"/>
      <c r="K419" s="942"/>
    </row>
    <row r="420" spans="1:11" ht="14.1" customHeight="1">
      <c r="A420" s="942"/>
      <c r="B420" s="942"/>
      <c r="C420" s="958" t="s">
        <v>49</v>
      </c>
      <c r="D420" s="961" t="s">
        <v>18</v>
      </c>
      <c r="E420" s="959">
        <v>24000000</v>
      </c>
      <c r="F420" s="959">
        <v>47500000</v>
      </c>
      <c r="G420" s="959">
        <v>39867464</v>
      </c>
      <c r="H420" s="942"/>
      <c r="I420" s="942"/>
      <c r="J420" s="942"/>
      <c r="K420" s="942"/>
    </row>
    <row r="421" spans="1:11" ht="14.1" customHeight="1">
      <c r="A421" s="942"/>
      <c r="B421" s="942"/>
      <c r="C421" s="958" t="s">
        <v>58</v>
      </c>
      <c r="D421" s="961" t="s">
        <v>18</v>
      </c>
      <c r="E421" s="959">
        <v>0</v>
      </c>
      <c r="F421" s="959">
        <v>0</v>
      </c>
      <c r="G421" s="959">
        <v>0</v>
      </c>
      <c r="H421" s="942"/>
      <c r="I421" s="942"/>
      <c r="J421" s="942"/>
      <c r="K421" s="942"/>
    </row>
    <row r="422" spans="1:11" ht="14.1" customHeight="1">
      <c r="A422" s="942"/>
      <c r="B422" s="942"/>
      <c r="C422" s="958" t="s">
        <v>59</v>
      </c>
      <c r="D422" s="961" t="s">
        <v>18</v>
      </c>
      <c r="E422" s="959">
        <v>0</v>
      </c>
      <c r="F422" s="959">
        <v>0</v>
      </c>
      <c r="G422" s="959">
        <v>0</v>
      </c>
      <c r="H422" s="942"/>
      <c r="I422" s="942"/>
      <c r="J422" s="942"/>
      <c r="K422" s="942"/>
    </row>
    <row r="423" spans="1:11" ht="14.1" customHeight="1">
      <c r="A423" s="942"/>
      <c r="B423" s="942"/>
      <c r="C423" s="958" t="s">
        <v>60</v>
      </c>
      <c r="D423" s="961" t="s">
        <v>18</v>
      </c>
      <c r="E423" s="959">
        <v>0</v>
      </c>
      <c r="F423" s="959">
        <v>0</v>
      </c>
      <c r="G423" s="959">
        <v>0</v>
      </c>
      <c r="H423" s="942"/>
      <c r="I423" s="942"/>
      <c r="J423" s="942"/>
      <c r="K423" s="942"/>
    </row>
    <row r="424" spans="1:11" ht="14.1" customHeight="1">
      <c r="A424" s="942"/>
      <c r="B424" s="942"/>
      <c r="C424" s="958" t="s">
        <v>61</v>
      </c>
      <c r="D424" s="961" t="s">
        <v>18</v>
      </c>
      <c r="E424" s="959">
        <v>0</v>
      </c>
      <c r="F424" s="959">
        <v>0</v>
      </c>
      <c r="G424" s="959">
        <v>0</v>
      </c>
      <c r="H424" s="942"/>
      <c r="I424" s="942"/>
      <c r="J424" s="942"/>
      <c r="K424" s="942"/>
    </row>
    <row r="425" spans="1:11" ht="14.1" customHeight="1">
      <c r="A425" s="942"/>
      <c r="B425" s="942"/>
      <c r="C425" s="958" t="s">
        <v>63</v>
      </c>
      <c r="D425" s="961" t="s">
        <v>18</v>
      </c>
      <c r="E425" s="959">
        <v>0</v>
      </c>
      <c r="F425" s="959">
        <v>0</v>
      </c>
      <c r="G425" s="959">
        <v>0</v>
      </c>
      <c r="H425" s="942"/>
      <c r="I425" s="942"/>
      <c r="J425" s="942"/>
      <c r="K425" s="942"/>
    </row>
    <row r="426" spans="1:11" ht="14.1" customHeight="1">
      <c r="A426" s="942"/>
      <c r="B426" s="942"/>
      <c r="C426" s="958" t="s">
        <v>49</v>
      </c>
      <c r="D426" s="961" t="s">
        <v>18</v>
      </c>
      <c r="E426" s="959">
        <v>0</v>
      </c>
      <c r="F426" s="959">
        <v>0</v>
      </c>
      <c r="G426" s="959">
        <v>0</v>
      </c>
      <c r="H426" s="942"/>
      <c r="I426" s="942"/>
      <c r="J426" s="942"/>
      <c r="K426" s="942"/>
    </row>
    <row r="427" spans="1:11" ht="14.1" customHeight="1">
      <c r="A427" s="942"/>
      <c r="B427" s="942"/>
      <c r="C427" s="958" t="s">
        <v>58</v>
      </c>
      <c r="D427" s="961" t="s">
        <v>18</v>
      </c>
      <c r="E427" s="959">
        <v>0</v>
      </c>
      <c r="F427" s="959">
        <v>0</v>
      </c>
      <c r="G427" s="959">
        <v>0</v>
      </c>
      <c r="H427" s="942"/>
      <c r="I427" s="942"/>
      <c r="J427" s="942"/>
      <c r="K427" s="942"/>
    </row>
    <row r="428" spans="1:11" ht="14.1" customHeight="1">
      <c r="A428" s="942"/>
      <c r="B428" s="942"/>
      <c r="C428" s="958" t="s">
        <v>59</v>
      </c>
      <c r="D428" s="961" t="s">
        <v>18</v>
      </c>
      <c r="E428" s="959">
        <v>0</v>
      </c>
      <c r="F428" s="959">
        <v>0</v>
      </c>
      <c r="G428" s="959">
        <v>0</v>
      </c>
      <c r="H428" s="942"/>
      <c r="I428" s="942"/>
      <c r="J428" s="942"/>
      <c r="K428" s="942"/>
    </row>
    <row r="429" spans="1:11" ht="14.1" customHeight="1">
      <c r="A429" s="942"/>
      <c r="B429" s="942"/>
      <c r="C429" s="958" t="s">
        <v>60</v>
      </c>
      <c r="D429" s="961" t="s">
        <v>18</v>
      </c>
      <c r="E429" s="959">
        <v>0</v>
      </c>
      <c r="F429" s="959">
        <v>0</v>
      </c>
      <c r="G429" s="959">
        <v>0</v>
      </c>
      <c r="H429" s="942"/>
      <c r="I429" s="942"/>
      <c r="J429" s="942"/>
      <c r="K429" s="942"/>
    </row>
    <row r="430" spans="1:11" ht="14.1" customHeight="1">
      <c r="A430" s="942"/>
      <c r="B430" s="942"/>
      <c r="C430" s="958" t="s">
        <v>61</v>
      </c>
      <c r="D430" s="961" t="s">
        <v>18</v>
      </c>
      <c r="E430" s="959">
        <v>0</v>
      </c>
      <c r="F430" s="959">
        <v>0</v>
      </c>
      <c r="G430" s="959">
        <v>0</v>
      </c>
      <c r="H430" s="942"/>
      <c r="I430" s="942"/>
      <c r="J430" s="942"/>
      <c r="K430" s="942"/>
    </row>
    <row r="431" spans="1:11" ht="14.1" customHeight="1">
      <c r="A431" s="942"/>
      <c r="B431" s="942"/>
      <c r="C431" s="958" t="s">
        <v>64</v>
      </c>
      <c r="D431" s="961" t="s">
        <v>18</v>
      </c>
      <c r="E431" s="959">
        <v>0</v>
      </c>
      <c r="F431" s="959">
        <v>0</v>
      </c>
      <c r="G431" s="959">
        <v>0</v>
      </c>
      <c r="H431" s="942"/>
      <c r="I431" s="942"/>
      <c r="J431" s="942"/>
      <c r="K431" s="942"/>
    </row>
    <row r="432" spans="1:11" ht="14.1" customHeight="1">
      <c r="A432" s="942"/>
      <c r="B432" s="942"/>
      <c r="C432" s="958" t="s">
        <v>65</v>
      </c>
      <c r="D432" s="961" t="s">
        <v>18</v>
      </c>
      <c r="E432" s="959">
        <v>0</v>
      </c>
      <c r="F432" s="959">
        <v>0</v>
      </c>
      <c r="G432" s="959">
        <v>0</v>
      </c>
      <c r="H432" s="942"/>
      <c r="I432" s="942"/>
      <c r="J432" s="942"/>
      <c r="K432" s="942"/>
    </row>
    <row r="433" spans="1:11" ht="14.1" customHeight="1">
      <c r="A433" s="942"/>
      <c r="B433" s="942"/>
      <c r="C433" s="960" t="s">
        <v>25</v>
      </c>
      <c r="D433" s="959">
        <v>0</v>
      </c>
      <c r="E433" s="959">
        <v>24000000</v>
      </c>
      <c r="F433" s="959">
        <v>47500000</v>
      </c>
      <c r="G433" s="959">
        <v>39867464</v>
      </c>
      <c r="H433" s="942"/>
      <c r="I433" s="942"/>
      <c r="J433" s="942"/>
      <c r="K433" s="942"/>
    </row>
    <row r="434" spans="1:11" ht="14.1" customHeight="1">
      <c r="A434" s="942"/>
      <c r="B434" s="942"/>
      <c r="C434" s="952" t="s">
        <v>19</v>
      </c>
      <c r="D434" s="1487" t="s">
        <v>1341</v>
      </c>
      <c r="E434" s="1488"/>
      <c r="F434" s="1488"/>
      <c r="G434" s="1488"/>
      <c r="H434" s="942"/>
      <c r="I434" s="942"/>
      <c r="J434" s="942"/>
      <c r="K434" s="942"/>
    </row>
    <row r="435" spans="1:11" ht="14.1" customHeight="1">
      <c r="A435" s="942"/>
      <c r="B435" s="942"/>
      <c r="C435" s="953" t="s">
        <v>20</v>
      </c>
      <c r="D435" s="1499" t="s">
        <v>18</v>
      </c>
      <c r="E435" s="1500"/>
      <c r="F435" s="1500"/>
      <c r="G435" s="1500"/>
      <c r="H435" s="942"/>
      <c r="I435" s="942"/>
      <c r="J435" s="942"/>
      <c r="K435" s="942"/>
    </row>
    <row r="436" spans="1:11" ht="14.1" customHeight="1">
      <c r="A436" s="942"/>
      <c r="B436" s="942"/>
      <c r="C436" s="953" t="s">
        <v>21</v>
      </c>
      <c r="D436" s="1499" t="s">
        <v>1336</v>
      </c>
      <c r="E436" s="1500"/>
      <c r="F436" s="1500"/>
      <c r="G436" s="1500"/>
      <c r="H436" s="942"/>
      <c r="I436" s="942"/>
      <c r="J436" s="942"/>
      <c r="K436" s="942"/>
    </row>
    <row r="437" spans="1:11" ht="15" customHeight="1">
      <c r="A437" s="942"/>
      <c r="B437" s="942"/>
      <c r="C437" s="954"/>
      <c r="D437" s="955">
        <v>2024</v>
      </c>
      <c r="E437" s="955">
        <v>2025</v>
      </c>
      <c r="F437" s="955">
        <v>2026</v>
      </c>
      <c r="G437" s="955">
        <v>2027</v>
      </c>
      <c r="H437" s="942"/>
      <c r="I437" s="942"/>
      <c r="J437" s="942"/>
      <c r="K437" s="942"/>
    </row>
    <row r="438" spans="1:11" ht="15" customHeight="1">
      <c r="A438" s="942"/>
      <c r="B438" s="942"/>
      <c r="C438" s="956"/>
      <c r="D438" s="957" t="s">
        <v>22</v>
      </c>
      <c r="E438" s="957" t="s">
        <v>23</v>
      </c>
      <c r="F438" s="957" t="s">
        <v>23</v>
      </c>
      <c r="G438" s="957" t="s">
        <v>23</v>
      </c>
      <c r="H438" s="942"/>
      <c r="I438" s="942"/>
      <c r="J438" s="942"/>
      <c r="K438" s="942"/>
    </row>
    <row r="439" spans="1:11" ht="14.1" customHeight="1">
      <c r="A439" s="942"/>
      <c r="B439" s="942"/>
      <c r="C439" s="946" t="s">
        <v>33</v>
      </c>
      <c r="D439" s="950" t="s">
        <v>18</v>
      </c>
      <c r="E439" s="950" t="s">
        <v>34</v>
      </c>
      <c r="F439" s="950" t="s">
        <v>42</v>
      </c>
      <c r="G439" s="950" t="s">
        <v>42</v>
      </c>
      <c r="H439" s="942"/>
      <c r="I439" s="942"/>
      <c r="J439" s="942"/>
      <c r="K439" s="942"/>
    </row>
    <row r="440" spans="1:11" ht="14.1" customHeight="1">
      <c r="A440" s="942"/>
      <c r="B440" s="942"/>
      <c r="C440" s="946" t="s">
        <v>35</v>
      </c>
      <c r="D440" s="950" t="s">
        <v>18</v>
      </c>
      <c r="E440" s="950" t="s">
        <v>241</v>
      </c>
      <c r="F440" s="950" t="s">
        <v>42</v>
      </c>
      <c r="G440" s="950" t="s">
        <v>42</v>
      </c>
      <c r="H440" s="942"/>
      <c r="I440" s="942"/>
      <c r="J440" s="942"/>
      <c r="K440" s="942"/>
    </row>
    <row r="441" spans="1:11" ht="14.1" customHeight="1">
      <c r="A441" s="942"/>
      <c r="B441" s="942"/>
      <c r="C441" s="946" t="s">
        <v>40</v>
      </c>
      <c r="D441" s="950" t="s">
        <v>42</v>
      </c>
      <c r="E441" s="950" t="s">
        <v>241</v>
      </c>
      <c r="F441" s="950" t="s">
        <v>42</v>
      </c>
      <c r="G441" s="950" t="s">
        <v>42</v>
      </c>
      <c r="H441" s="942"/>
      <c r="I441" s="942"/>
      <c r="J441" s="942"/>
      <c r="K441" s="942"/>
    </row>
    <row r="442" spans="1:11" ht="14.1" customHeight="1">
      <c r="A442" s="942"/>
      <c r="B442" s="942"/>
      <c r="C442" s="946" t="s">
        <v>41</v>
      </c>
      <c r="D442" s="950" t="s">
        <v>18</v>
      </c>
      <c r="E442" s="950" t="s">
        <v>18</v>
      </c>
      <c r="F442" s="950" t="s">
        <v>82</v>
      </c>
      <c r="G442" s="950" t="s">
        <v>18</v>
      </c>
      <c r="H442" s="942"/>
      <c r="I442" s="942"/>
      <c r="J442" s="942"/>
      <c r="K442" s="942"/>
    </row>
    <row r="443" spans="1:11" ht="14.1" customHeight="1">
      <c r="A443" s="942"/>
      <c r="B443" s="942"/>
      <c r="C443" s="946" t="s">
        <v>43</v>
      </c>
      <c r="D443" s="950" t="s">
        <v>18</v>
      </c>
      <c r="E443" s="950" t="s">
        <v>18</v>
      </c>
      <c r="F443" s="950" t="s">
        <v>82</v>
      </c>
      <c r="G443" s="950" t="s">
        <v>18</v>
      </c>
      <c r="H443" s="942"/>
      <c r="I443" s="942"/>
      <c r="J443" s="942"/>
      <c r="K443" s="942"/>
    </row>
    <row r="444" spans="1:11" ht="14.1" customHeight="1">
      <c r="A444" s="942"/>
      <c r="B444" s="942"/>
      <c r="C444" s="946" t="s">
        <v>47</v>
      </c>
      <c r="D444" s="950" t="s">
        <v>18</v>
      </c>
      <c r="E444" s="950" t="s">
        <v>18</v>
      </c>
      <c r="F444" s="950" t="s">
        <v>82</v>
      </c>
      <c r="G444" s="950" t="s">
        <v>18</v>
      </c>
      <c r="H444" s="942"/>
      <c r="I444" s="942"/>
      <c r="J444" s="942"/>
      <c r="K444" s="942"/>
    </row>
    <row r="445" spans="1:11" ht="14.1" customHeight="1">
      <c r="A445" s="942"/>
      <c r="B445" s="942"/>
      <c r="C445" s="1501" t="s">
        <v>24</v>
      </c>
      <c r="D445" s="1502"/>
      <c r="E445" s="1502"/>
      <c r="F445" s="1502"/>
      <c r="G445" s="1502"/>
      <c r="H445" s="942"/>
      <c r="I445" s="942"/>
      <c r="J445" s="942"/>
      <c r="K445" s="942"/>
    </row>
    <row r="446" spans="1:11" ht="14.1" customHeight="1">
      <c r="A446" s="942"/>
      <c r="B446" s="942"/>
      <c r="C446" s="954"/>
      <c r="D446" s="955">
        <v>2024</v>
      </c>
      <c r="E446" s="955">
        <v>2025</v>
      </c>
      <c r="F446" s="955">
        <v>2026</v>
      </c>
      <c r="G446" s="955">
        <v>2027</v>
      </c>
      <c r="H446" s="942"/>
      <c r="I446" s="942"/>
      <c r="J446" s="942"/>
      <c r="K446" s="942"/>
    </row>
    <row r="447" spans="1:11" ht="14.1" customHeight="1">
      <c r="A447" s="942"/>
      <c r="B447" s="942"/>
      <c r="C447" s="956"/>
      <c r="D447" s="957" t="s">
        <v>22</v>
      </c>
      <c r="E447" s="957" t="s">
        <v>23</v>
      </c>
      <c r="F447" s="957" t="s">
        <v>23</v>
      </c>
      <c r="G447" s="957" t="s">
        <v>23</v>
      </c>
      <c r="H447" s="942"/>
      <c r="I447" s="942"/>
      <c r="J447" s="942"/>
      <c r="K447" s="942"/>
    </row>
    <row r="448" spans="1:11" ht="14.1" customHeight="1">
      <c r="A448" s="942"/>
      <c r="B448" s="942"/>
      <c r="C448" s="958" t="s">
        <v>48</v>
      </c>
      <c r="D448" s="961" t="s">
        <v>18</v>
      </c>
      <c r="E448" s="959">
        <v>0</v>
      </c>
      <c r="F448" s="959">
        <v>0</v>
      </c>
      <c r="G448" s="959">
        <v>0</v>
      </c>
      <c r="H448" s="942"/>
      <c r="I448" s="942"/>
      <c r="J448" s="942"/>
      <c r="K448" s="942"/>
    </row>
    <row r="449" spans="1:11" ht="14.1" customHeight="1">
      <c r="A449" s="942"/>
      <c r="B449" s="942"/>
      <c r="C449" s="958" t="s">
        <v>49</v>
      </c>
      <c r="D449" s="961" t="s">
        <v>18</v>
      </c>
      <c r="E449" s="959">
        <v>0</v>
      </c>
      <c r="F449" s="959">
        <v>0</v>
      </c>
      <c r="G449" s="959">
        <v>0</v>
      </c>
      <c r="H449" s="942"/>
      <c r="I449" s="942"/>
      <c r="J449" s="942"/>
      <c r="K449" s="942"/>
    </row>
    <row r="450" spans="1:11" ht="14.1" customHeight="1">
      <c r="A450" s="942"/>
      <c r="B450" s="942"/>
      <c r="C450" s="958" t="s">
        <v>50</v>
      </c>
      <c r="D450" s="961" t="s">
        <v>18</v>
      </c>
      <c r="E450" s="959">
        <v>0</v>
      </c>
      <c r="F450" s="959">
        <v>0</v>
      </c>
      <c r="G450" s="959">
        <v>0</v>
      </c>
      <c r="H450" s="942"/>
      <c r="I450" s="942"/>
      <c r="J450" s="942"/>
      <c r="K450" s="942"/>
    </row>
    <row r="451" spans="1:11" ht="14.1" customHeight="1">
      <c r="A451" s="942"/>
      <c r="B451" s="942"/>
      <c r="C451" s="958" t="s">
        <v>51</v>
      </c>
      <c r="D451" s="961" t="s">
        <v>18</v>
      </c>
      <c r="E451" s="959">
        <v>0</v>
      </c>
      <c r="F451" s="959">
        <v>0</v>
      </c>
      <c r="G451" s="959">
        <v>0</v>
      </c>
      <c r="H451" s="942"/>
      <c r="I451" s="942"/>
      <c r="J451" s="942"/>
      <c r="K451" s="942"/>
    </row>
    <row r="452" spans="1:11" ht="14.1" customHeight="1">
      <c r="A452" s="942"/>
      <c r="B452" s="942"/>
      <c r="C452" s="958" t="s">
        <v>49</v>
      </c>
      <c r="D452" s="961" t="s">
        <v>18</v>
      </c>
      <c r="E452" s="959">
        <v>0</v>
      </c>
      <c r="F452" s="959">
        <v>0</v>
      </c>
      <c r="G452" s="959">
        <v>0</v>
      </c>
      <c r="H452" s="942"/>
      <c r="I452" s="942"/>
      <c r="J452" s="942"/>
      <c r="K452" s="942"/>
    </row>
    <row r="453" spans="1:11" ht="14.1" customHeight="1">
      <c r="A453" s="942"/>
      <c r="B453" s="942"/>
      <c r="C453" s="958" t="s">
        <v>50</v>
      </c>
      <c r="D453" s="961" t="s">
        <v>18</v>
      </c>
      <c r="E453" s="959">
        <v>0</v>
      </c>
      <c r="F453" s="959">
        <v>0</v>
      </c>
      <c r="G453" s="959">
        <v>0</v>
      </c>
      <c r="H453" s="942"/>
      <c r="I453" s="942"/>
      <c r="J453" s="942"/>
      <c r="K453" s="942"/>
    </row>
    <row r="454" spans="1:11" ht="14.1" customHeight="1">
      <c r="A454" s="942"/>
      <c r="B454" s="942"/>
      <c r="C454" s="958" t="s">
        <v>52</v>
      </c>
      <c r="D454" s="961" t="s">
        <v>18</v>
      </c>
      <c r="E454" s="959">
        <v>0</v>
      </c>
      <c r="F454" s="959">
        <v>0</v>
      </c>
      <c r="G454" s="959">
        <v>0</v>
      </c>
      <c r="H454" s="942"/>
      <c r="I454" s="942"/>
      <c r="J454" s="942"/>
      <c r="K454" s="942"/>
    </row>
    <row r="455" spans="1:11" ht="14.1" customHeight="1">
      <c r="A455" s="942"/>
      <c r="B455" s="942"/>
      <c r="C455" s="958" t="s">
        <v>49</v>
      </c>
      <c r="D455" s="961" t="s">
        <v>18</v>
      </c>
      <c r="E455" s="959">
        <v>0</v>
      </c>
      <c r="F455" s="959">
        <v>0</v>
      </c>
      <c r="G455" s="959">
        <v>0</v>
      </c>
      <c r="H455" s="942"/>
      <c r="I455" s="942"/>
      <c r="J455" s="942"/>
      <c r="K455" s="942"/>
    </row>
    <row r="456" spans="1:11" ht="14.1" customHeight="1">
      <c r="A456" s="942"/>
      <c r="B456" s="942"/>
      <c r="C456" s="958" t="s">
        <v>50</v>
      </c>
      <c r="D456" s="961" t="s">
        <v>18</v>
      </c>
      <c r="E456" s="959">
        <v>0</v>
      </c>
      <c r="F456" s="959">
        <v>0</v>
      </c>
      <c r="G456" s="959">
        <v>0</v>
      </c>
      <c r="H456" s="942"/>
      <c r="I456" s="942"/>
      <c r="J456" s="942"/>
      <c r="K456" s="942"/>
    </row>
    <row r="457" spans="1:11" ht="14.1" customHeight="1">
      <c r="A457" s="942"/>
      <c r="B457" s="942"/>
      <c r="C457" s="958" t="s">
        <v>53</v>
      </c>
      <c r="D457" s="961" t="s">
        <v>18</v>
      </c>
      <c r="E457" s="959">
        <v>0</v>
      </c>
      <c r="F457" s="959">
        <v>0</v>
      </c>
      <c r="G457" s="959">
        <v>0</v>
      </c>
      <c r="H457" s="942"/>
      <c r="I457" s="942"/>
      <c r="J457" s="942"/>
      <c r="K457" s="942"/>
    </row>
    <row r="458" spans="1:11" ht="14.1" customHeight="1">
      <c r="A458" s="942"/>
      <c r="B458" s="942"/>
      <c r="C458" s="958" t="s">
        <v>49</v>
      </c>
      <c r="D458" s="961" t="s">
        <v>18</v>
      </c>
      <c r="E458" s="959">
        <v>0</v>
      </c>
      <c r="F458" s="959">
        <v>0</v>
      </c>
      <c r="G458" s="959">
        <v>0</v>
      </c>
      <c r="H458" s="942"/>
      <c r="I458" s="942"/>
      <c r="J458" s="942"/>
      <c r="K458" s="942"/>
    </row>
    <row r="459" spans="1:11" ht="14.1" customHeight="1">
      <c r="A459" s="942"/>
      <c r="B459" s="942"/>
      <c r="C459" s="958" t="s">
        <v>50</v>
      </c>
      <c r="D459" s="961" t="s">
        <v>18</v>
      </c>
      <c r="E459" s="959">
        <v>0</v>
      </c>
      <c r="F459" s="959">
        <v>0</v>
      </c>
      <c r="G459" s="959">
        <v>0</v>
      </c>
      <c r="H459" s="942"/>
      <c r="I459" s="942"/>
      <c r="J459" s="942"/>
      <c r="K459" s="942"/>
    </row>
    <row r="460" spans="1:11" ht="14.1" customHeight="1">
      <c r="A460" s="942"/>
      <c r="B460" s="942"/>
      <c r="C460" s="958" t="s">
        <v>54</v>
      </c>
      <c r="D460" s="961" t="s">
        <v>18</v>
      </c>
      <c r="E460" s="959">
        <v>0</v>
      </c>
      <c r="F460" s="959">
        <v>0</v>
      </c>
      <c r="G460" s="959">
        <v>0</v>
      </c>
      <c r="H460" s="942"/>
      <c r="I460" s="942"/>
      <c r="J460" s="942"/>
      <c r="K460" s="942"/>
    </row>
    <row r="461" spans="1:11" ht="14.1" customHeight="1">
      <c r="A461" s="942"/>
      <c r="B461" s="942"/>
      <c r="C461" s="958" t="s">
        <v>49</v>
      </c>
      <c r="D461" s="961" t="s">
        <v>18</v>
      </c>
      <c r="E461" s="959">
        <v>0</v>
      </c>
      <c r="F461" s="959">
        <v>0</v>
      </c>
      <c r="G461" s="959">
        <v>0</v>
      </c>
      <c r="H461" s="942"/>
      <c r="I461" s="942"/>
      <c r="J461" s="942"/>
      <c r="K461" s="942"/>
    </row>
    <row r="462" spans="1:11" ht="14.1" customHeight="1">
      <c r="A462" s="942"/>
      <c r="B462" s="942"/>
      <c r="C462" s="958" t="s">
        <v>50</v>
      </c>
      <c r="D462" s="961" t="s">
        <v>18</v>
      </c>
      <c r="E462" s="959">
        <v>0</v>
      </c>
      <c r="F462" s="959">
        <v>0</v>
      </c>
      <c r="G462" s="959">
        <v>0</v>
      </c>
      <c r="H462" s="942"/>
      <c r="I462" s="942"/>
      <c r="J462" s="942"/>
      <c r="K462" s="942"/>
    </row>
    <row r="463" spans="1:11" ht="14.1" customHeight="1">
      <c r="A463" s="942"/>
      <c r="B463" s="942"/>
      <c r="C463" s="958" t="s">
        <v>55</v>
      </c>
      <c r="D463" s="961" t="s">
        <v>18</v>
      </c>
      <c r="E463" s="959">
        <v>0</v>
      </c>
      <c r="F463" s="959">
        <v>0</v>
      </c>
      <c r="G463" s="959">
        <v>0</v>
      </c>
      <c r="H463" s="942"/>
      <c r="I463" s="942"/>
      <c r="J463" s="942"/>
      <c r="K463" s="942"/>
    </row>
    <row r="464" spans="1:11" ht="14.1" customHeight="1">
      <c r="A464" s="942"/>
      <c r="B464" s="942"/>
      <c r="C464" s="958" t="s">
        <v>49</v>
      </c>
      <c r="D464" s="961" t="s">
        <v>18</v>
      </c>
      <c r="E464" s="959">
        <v>0</v>
      </c>
      <c r="F464" s="959">
        <v>0</v>
      </c>
      <c r="G464" s="959">
        <v>0</v>
      </c>
      <c r="H464" s="942"/>
      <c r="I464" s="942"/>
      <c r="J464" s="942"/>
      <c r="K464" s="942"/>
    </row>
    <row r="465" spans="1:11" ht="14.1" customHeight="1">
      <c r="A465" s="942"/>
      <c r="B465" s="942"/>
      <c r="C465" s="958" t="s">
        <v>50</v>
      </c>
      <c r="D465" s="961" t="s">
        <v>18</v>
      </c>
      <c r="E465" s="959">
        <v>0</v>
      </c>
      <c r="F465" s="959">
        <v>0</v>
      </c>
      <c r="G465" s="959">
        <v>0</v>
      </c>
      <c r="H465" s="942"/>
      <c r="I465" s="942"/>
      <c r="J465" s="942"/>
      <c r="K465" s="942"/>
    </row>
    <row r="466" spans="1:11" ht="14.1" customHeight="1">
      <c r="A466" s="942"/>
      <c r="B466" s="942"/>
      <c r="C466" s="958" t="s">
        <v>56</v>
      </c>
      <c r="D466" s="961" t="s">
        <v>18</v>
      </c>
      <c r="E466" s="959">
        <v>0</v>
      </c>
      <c r="F466" s="959">
        <v>0</v>
      </c>
      <c r="G466" s="959">
        <v>0</v>
      </c>
      <c r="H466" s="942"/>
      <c r="I466" s="942"/>
      <c r="J466" s="942"/>
      <c r="K466" s="942"/>
    </row>
    <row r="467" spans="1:11" ht="14.1" customHeight="1">
      <c r="A467" s="942"/>
      <c r="B467" s="942"/>
      <c r="C467" s="958" t="s">
        <v>49</v>
      </c>
      <c r="D467" s="961" t="s">
        <v>18</v>
      </c>
      <c r="E467" s="959">
        <v>0</v>
      </c>
      <c r="F467" s="959">
        <v>0</v>
      </c>
      <c r="G467" s="959">
        <v>0</v>
      </c>
      <c r="H467" s="942"/>
      <c r="I467" s="942"/>
      <c r="J467" s="942"/>
      <c r="K467" s="942"/>
    </row>
    <row r="468" spans="1:11" ht="14.1" customHeight="1">
      <c r="A468" s="942"/>
      <c r="B468" s="942"/>
      <c r="C468" s="958" t="s">
        <v>50</v>
      </c>
      <c r="D468" s="961" t="s">
        <v>18</v>
      </c>
      <c r="E468" s="959">
        <v>0</v>
      </c>
      <c r="F468" s="959">
        <v>0</v>
      </c>
      <c r="G468" s="959">
        <v>0</v>
      </c>
      <c r="H468" s="942"/>
      <c r="I468" s="942"/>
      <c r="J468" s="942"/>
      <c r="K468" s="942"/>
    </row>
    <row r="469" spans="1:11" ht="14.1" customHeight="1">
      <c r="A469" s="942"/>
      <c r="B469" s="942"/>
      <c r="C469" s="958" t="s">
        <v>57</v>
      </c>
      <c r="D469" s="961" t="s">
        <v>18</v>
      </c>
      <c r="E469" s="959">
        <v>0</v>
      </c>
      <c r="F469" s="959">
        <v>0</v>
      </c>
      <c r="G469" s="959">
        <v>0</v>
      </c>
      <c r="H469" s="942"/>
      <c r="I469" s="942"/>
      <c r="J469" s="942"/>
      <c r="K469" s="942"/>
    </row>
    <row r="470" spans="1:11" ht="14.1" customHeight="1">
      <c r="A470" s="942"/>
      <c r="B470" s="942"/>
      <c r="C470" s="958" t="s">
        <v>49</v>
      </c>
      <c r="D470" s="961" t="s">
        <v>18</v>
      </c>
      <c r="E470" s="959">
        <v>0</v>
      </c>
      <c r="F470" s="959">
        <v>0</v>
      </c>
      <c r="G470" s="959">
        <v>0</v>
      </c>
      <c r="H470" s="942"/>
      <c r="I470" s="942"/>
      <c r="J470" s="942"/>
      <c r="K470" s="942"/>
    </row>
    <row r="471" spans="1:11" ht="14.1" customHeight="1">
      <c r="A471" s="942"/>
      <c r="B471" s="942"/>
      <c r="C471" s="958" t="s">
        <v>58</v>
      </c>
      <c r="D471" s="961" t="s">
        <v>18</v>
      </c>
      <c r="E471" s="959">
        <v>0</v>
      </c>
      <c r="F471" s="959">
        <v>0</v>
      </c>
      <c r="G471" s="959">
        <v>0</v>
      </c>
      <c r="H471" s="942"/>
      <c r="I471" s="942"/>
      <c r="J471" s="942"/>
      <c r="K471" s="942"/>
    </row>
    <row r="472" spans="1:11" ht="14.1" customHeight="1">
      <c r="A472" s="942"/>
      <c r="B472" s="942"/>
      <c r="C472" s="958" t="s">
        <v>59</v>
      </c>
      <c r="D472" s="961" t="s">
        <v>18</v>
      </c>
      <c r="E472" s="959">
        <v>0</v>
      </c>
      <c r="F472" s="959">
        <v>0</v>
      </c>
      <c r="G472" s="959">
        <v>0</v>
      </c>
      <c r="H472" s="942"/>
      <c r="I472" s="942"/>
      <c r="J472" s="942"/>
      <c r="K472" s="942"/>
    </row>
    <row r="473" spans="1:11" ht="14.1" customHeight="1">
      <c r="A473" s="942"/>
      <c r="B473" s="942"/>
      <c r="C473" s="958" t="s">
        <v>60</v>
      </c>
      <c r="D473" s="961" t="s">
        <v>18</v>
      </c>
      <c r="E473" s="959">
        <v>0</v>
      </c>
      <c r="F473" s="959">
        <v>0</v>
      </c>
      <c r="G473" s="959">
        <v>0</v>
      </c>
      <c r="H473" s="942"/>
      <c r="I473" s="942"/>
      <c r="J473" s="942"/>
      <c r="K473" s="942"/>
    </row>
    <row r="474" spans="1:11" ht="14.1" customHeight="1">
      <c r="A474" s="942"/>
      <c r="B474" s="942"/>
      <c r="C474" s="958" t="s">
        <v>61</v>
      </c>
      <c r="D474" s="961" t="s">
        <v>18</v>
      </c>
      <c r="E474" s="959">
        <v>0</v>
      </c>
      <c r="F474" s="959">
        <v>0</v>
      </c>
      <c r="G474" s="959">
        <v>0</v>
      </c>
      <c r="H474" s="942"/>
      <c r="I474" s="942"/>
      <c r="J474" s="942"/>
      <c r="K474" s="942"/>
    </row>
    <row r="475" spans="1:11" ht="14.1" customHeight="1">
      <c r="A475" s="942"/>
      <c r="B475" s="942"/>
      <c r="C475" s="958" t="s">
        <v>62</v>
      </c>
      <c r="D475" s="961" t="s">
        <v>18</v>
      </c>
      <c r="E475" s="959">
        <v>2000000</v>
      </c>
      <c r="F475" s="959">
        <v>0</v>
      </c>
      <c r="G475" s="959">
        <v>0</v>
      </c>
      <c r="H475" s="942"/>
      <c r="I475" s="942"/>
      <c r="J475" s="942"/>
      <c r="K475" s="942"/>
    </row>
    <row r="476" spans="1:11" ht="14.1" customHeight="1">
      <c r="A476" s="942"/>
      <c r="B476" s="942"/>
      <c r="C476" s="958" t="s">
        <v>49</v>
      </c>
      <c r="D476" s="961" t="s">
        <v>18</v>
      </c>
      <c r="E476" s="959">
        <v>2000000</v>
      </c>
      <c r="F476" s="959">
        <v>0</v>
      </c>
      <c r="G476" s="959">
        <v>0</v>
      </c>
      <c r="H476" s="942"/>
      <c r="I476" s="942"/>
      <c r="J476" s="942"/>
      <c r="K476" s="942"/>
    </row>
    <row r="477" spans="1:11" ht="14.1" customHeight="1">
      <c r="A477" s="942"/>
      <c r="B477" s="942"/>
      <c r="C477" s="958" t="s">
        <v>58</v>
      </c>
      <c r="D477" s="961" t="s">
        <v>18</v>
      </c>
      <c r="E477" s="959">
        <v>0</v>
      </c>
      <c r="F477" s="959">
        <v>0</v>
      </c>
      <c r="G477" s="959">
        <v>0</v>
      </c>
      <c r="H477" s="942"/>
      <c r="I477" s="942"/>
      <c r="J477" s="942"/>
      <c r="K477" s="942"/>
    </row>
    <row r="478" spans="1:11" ht="14.1" customHeight="1">
      <c r="A478" s="942"/>
      <c r="B478" s="942"/>
      <c r="C478" s="958" t="s">
        <v>59</v>
      </c>
      <c r="D478" s="961" t="s">
        <v>18</v>
      </c>
      <c r="E478" s="959">
        <v>0</v>
      </c>
      <c r="F478" s="959">
        <v>0</v>
      </c>
      <c r="G478" s="959">
        <v>0</v>
      </c>
      <c r="H478" s="942"/>
      <c r="I478" s="942"/>
      <c r="J478" s="942"/>
      <c r="K478" s="942"/>
    </row>
    <row r="479" spans="1:11" ht="14.1" customHeight="1">
      <c r="A479" s="942"/>
      <c r="B479" s="942"/>
      <c r="C479" s="958" t="s">
        <v>60</v>
      </c>
      <c r="D479" s="961" t="s">
        <v>18</v>
      </c>
      <c r="E479" s="959">
        <v>0</v>
      </c>
      <c r="F479" s="959">
        <v>0</v>
      </c>
      <c r="G479" s="959">
        <v>0</v>
      </c>
      <c r="H479" s="942"/>
      <c r="I479" s="942"/>
      <c r="J479" s="942"/>
      <c r="K479" s="942"/>
    </row>
    <row r="480" spans="1:11" ht="14.1" customHeight="1">
      <c r="A480" s="942"/>
      <c r="B480" s="942"/>
      <c r="C480" s="958" t="s">
        <v>61</v>
      </c>
      <c r="D480" s="961" t="s">
        <v>18</v>
      </c>
      <c r="E480" s="959">
        <v>0</v>
      </c>
      <c r="F480" s="959">
        <v>0</v>
      </c>
      <c r="G480" s="959">
        <v>0</v>
      </c>
      <c r="H480" s="942"/>
      <c r="I480" s="942"/>
      <c r="J480" s="942"/>
      <c r="K480" s="942"/>
    </row>
    <row r="481" spans="1:11" ht="14.1" customHeight="1">
      <c r="A481" s="942"/>
      <c r="B481" s="942"/>
      <c r="C481" s="958" t="s">
        <v>63</v>
      </c>
      <c r="D481" s="961" t="s">
        <v>18</v>
      </c>
      <c r="E481" s="959">
        <v>0</v>
      </c>
      <c r="F481" s="959">
        <v>0</v>
      </c>
      <c r="G481" s="959">
        <v>0</v>
      </c>
      <c r="H481" s="942"/>
      <c r="I481" s="942"/>
      <c r="J481" s="942"/>
      <c r="K481" s="942"/>
    </row>
    <row r="482" spans="1:11" ht="14.1" customHeight="1">
      <c r="A482" s="942"/>
      <c r="B482" s="942"/>
      <c r="C482" s="958" t="s">
        <v>49</v>
      </c>
      <c r="D482" s="961" t="s">
        <v>18</v>
      </c>
      <c r="E482" s="959">
        <v>0</v>
      </c>
      <c r="F482" s="959">
        <v>0</v>
      </c>
      <c r="G482" s="959">
        <v>0</v>
      </c>
      <c r="H482" s="942"/>
      <c r="I482" s="942"/>
      <c r="J482" s="942"/>
      <c r="K482" s="942"/>
    </row>
    <row r="483" spans="1:11" ht="14.1" customHeight="1">
      <c r="A483" s="942"/>
      <c r="B483" s="942"/>
      <c r="C483" s="958" t="s">
        <v>58</v>
      </c>
      <c r="D483" s="961" t="s">
        <v>18</v>
      </c>
      <c r="E483" s="959">
        <v>0</v>
      </c>
      <c r="F483" s="959">
        <v>0</v>
      </c>
      <c r="G483" s="959">
        <v>0</v>
      </c>
      <c r="H483" s="942"/>
      <c r="I483" s="942"/>
      <c r="J483" s="942"/>
      <c r="K483" s="942"/>
    </row>
    <row r="484" spans="1:11" ht="14.1" customHeight="1">
      <c r="A484" s="942"/>
      <c r="B484" s="942"/>
      <c r="C484" s="958" t="s">
        <v>59</v>
      </c>
      <c r="D484" s="961" t="s">
        <v>18</v>
      </c>
      <c r="E484" s="959">
        <v>0</v>
      </c>
      <c r="F484" s="959">
        <v>0</v>
      </c>
      <c r="G484" s="959">
        <v>0</v>
      </c>
      <c r="H484" s="942"/>
      <c r="I484" s="942"/>
      <c r="J484" s="942"/>
      <c r="K484" s="942"/>
    </row>
    <row r="485" spans="1:11" ht="14.1" customHeight="1">
      <c r="A485" s="942"/>
      <c r="B485" s="942"/>
      <c r="C485" s="958" t="s">
        <v>60</v>
      </c>
      <c r="D485" s="961" t="s">
        <v>18</v>
      </c>
      <c r="E485" s="959">
        <v>0</v>
      </c>
      <c r="F485" s="959">
        <v>0</v>
      </c>
      <c r="G485" s="959">
        <v>0</v>
      </c>
      <c r="H485" s="942"/>
      <c r="I485" s="942"/>
      <c r="J485" s="942"/>
      <c r="K485" s="942"/>
    </row>
    <row r="486" spans="1:11" ht="14.1" customHeight="1">
      <c r="A486" s="942"/>
      <c r="B486" s="942"/>
      <c r="C486" s="958" t="s">
        <v>61</v>
      </c>
      <c r="D486" s="961" t="s">
        <v>18</v>
      </c>
      <c r="E486" s="959">
        <v>0</v>
      </c>
      <c r="F486" s="959">
        <v>0</v>
      </c>
      <c r="G486" s="959">
        <v>0</v>
      </c>
      <c r="H486" s="942"/>
      <c r="I486" s="942"/>
      <c r="J486" s="942"/>
      <c r="K486" s="942"/>
    </row>
    <row r="487" spans="1:11" ht="14.1" customHeight="1">
      <c r="A487" s="942"/>
      <c r="B487" s="942"/>
      <c r="C487" s="958" t="s">
        <v>64</v>
      </c>
      <c r="D487" s="961" t="s">
        <v>18</v>
      </c>
      <c r="E487" s="959">
        <v>0</v>
      </c>
      <c r="F487" s="959">
        <v>0</v>
      </c>
      <c r="G487" s="959">
        <v>0</v>
      </c>
      <c r="H487" s="942"/>
      <c r="I487" s="942"/>
      <c r="J487" s="942"/>
      <c r="K487" s="942"/>
    </row>
    <row r="488" spans="1:11" ht="14.1" customHeight="1">
      <c r="A488" s="942"/>
      <c r="B488" s="942"/>
      <c r="C488" s="958" t="s">
        <v>65</v>
      </c>
      <c r="D488" s="961" t="s">
        <v>18</v>
      </c>
      <c r="E488" s="959">
        <v>0</v>
      </c>
      <c r="F488" s="959">
        <v>0</v>
      </c>
      <c r="G488" s="959">
        <v>0</v>
      </c>
      <c r="H488" s="942"/>
      <c r="I488" s="942"/>
      <c r="J488" s="942"/>
      <c r="K488" s="942"/>
    </row>
    <row r="489" spans="1:11" ht="14.1" customHeight="1">
      <c r="A489" s="942"/>
      <c r="B489" s="942"/>
      <c r="C489" s="960" t="s">
        <v>25</v>
      </c>
      <c r="D489" s="959">
        <v>0</v>
      </c>
      <c r="E489" s="959">
        <v>2000000</v>
      </c>
      <c r="F489" s="959">
        <v>0</v>
      </c>
      <c r="G489" s="959">
        <v>0</v>
      </c>
      <c r="H489" s="942"/>
      <c r="I489" s="942"/>
      <c r="J489" s="942"/>
      <c r="K489" s="942"/>
    </row>
    <row r="490" spans="1:11" ht="14.1" customHeight="1">
      <c r="A490" s="942"/>
      <c r="B490" s="942"/>
      <c r="C490" s="951" t="s">
        <v>1342</v>
      </c>
      <c r="D490" s="1497" t="s">
        <v>1343</v>
      </c>
      <c r="E490" s="1498"/>
      <c r="F490" s="1498"/>
      <c r="G490" s="1498"/>
      <c r="H490" s="942"/>
      <c r="I490" s="942"/>
      <c r="J490" s="942"/>
      <c r="K490" s="942"/>
    </row>
    <row r="491" spans="1:11" ht="14.1" customHeight="1">
      <c r="A491" s="942"/>
      <c r="B491" s="942"/>
      <c r="C491" s="952" t="s">
        <v>19</v>
      </c>
      <c r="D491" s="1487" t="s">
        <v>1344</v>
      </c>
      <c r="E491" s="1488"/>
      <c r="F491" s="1488"/>
      <c r="G491" s="1488"/>
      <c r="H491" s="942"/>
      <c r="I491" s="942"/>
      <c r="J491" s="942"/>
      <c r="K491" s="942"/>
    </row>
    <row r="492" spans="1:11" ht="14.1" customHeight="1">
      <c r="A492" s="942"/>
      <c r="B492" s="942"/>
      <c r="C492" s="953" t="s">
        <v>20</v>
      </c>
      <c r="D492" s="1499" t="s">
        <v>1345</v>
      </c>
      <c r="E492" s="1500"/>
      <c r="F492" s="1500"/>
      <c r="G492" s="1500"/>
      <c r="H492" s="942"/>
      <c r="I492" s="942"/>
      <c r="J492" s="942"/>
      <c r="K492" s="942"/>
    </row>
    <row r="493" spans="1:11" ht="14.1" customHeight="1">
      <c r="A493" s="942"/>
      <c r="B493" s="942"/>
      <c r="C493" s="953" t="s">
        <v>21</v>
      </c>
      <c r="D493" s="1499" t="s">
        <v>1336</v>
      </c>
      <c r="E493" s="1500"/>
      <c r="F493" s="1500"/>
      <c r="G493" s="1500"/>
      <c r="H493" s="942"/>
      <c r="I493" s="942"/>
      <c r="J493" s="942"/>
      <c r="K493" s="942"/>
    </row>
    <row r="494" spans="1:11" ht="15" customHeight="1">
      <c r="A494" s="942"/>
      <c r="B494" s="942"/>
      <c r="C494" s="954"/>
      <c r="D494" s="955">
        <v>2024</v>
      </c>
      <c r="E494" s="955">
        <v>2025</v>
      </c>
      <c r="F494" s="955">
        <v>2026</v>
      </c>
      <c r="G494" s="955">
        <v>2027</v>
      </c>
      <c r="H494" s="942"/>
      <c r="I494" s="942"/>
      <c r="J494" s="942"/>
      <c r="K494" s="942"/>
    </row>
    <row r="495" spans="1:11" ht="15" customHeight="1">
      <c r="A495" s="942"/>
      <c r="B495" s="942"/>
      <c r="C495" s="956"/>
      <c r="D495" s="957" t="s">
        <v>22</v>
      </c>
      <c r="E495" s="957" t="s">
        <v>23</v>
      </c>
      <c r="F495" s="957" t="s">
        <v>23</v>
      </c>
      <c r="G495" s="957" t="s">
        <v>23</v>
      </c>
      <c r="H495" s="942"/>
      <c r="I495" s="942"/>
      <c r="J495" s="942"/>
      <c r="K495" s="942"/>
    </row>
    <row r="496" spans="1:11" ht="14.1" customHeight="1">
      <c r="A496" s="942"/>
      <c r="B496" s="942"/>
      <c r="C496" s="946" t="s">
        <v>33</v>
      </c>
      <c r="D496" s="950" t="s">
        <v>34</v>
      </c>
      <c r="E496" s="950" t="s">
        <v>34</v>
      </c>
      <c r="F496" s="950" t="s">
        <v>42</v>
      </c>
      <c r="G496" s="950" t="s">
        <v>42</v>
      </c>
      <c r="H496" s="942"/>
      <c r="I496" s="942"/>
      <c r="J496" s="942"/>
      <c r="K496" s="942"/>
    </row>
    <row r="497" spans="1:11" ht="14.1" customHeight="1">
      <c r="A497" s="942"/>
      <c r="B497" s="942"/>
      <c r="C497" s="946" t="s">
        <v>35</v>
      </c>
      <c r="D497" s="950" t="s">
        <v>1346</v>
      </c>
      <c r="E497" s="950" t="s">
        <v>1347</v>
      </c>
      <c r="F497" s="950" t="s">
        <v>42</v>
      </c>
      <c r="G497" s="950" t="s">
        <v>42</v>
      </c>
      <c r="H497" s="942"/>
      <c r="I497" s="942"/>
      <c r="J497" s="942"/>
      <c r="K497" s="942"/>
    </row>
    <row r="498" spans="1:11" ht="14.1" customHeight="1">
      <c r="A498" s="942"/>
      <c r="B498" s="942"/>
      <c r="C498" s="946" t="s">
        <v>40</v>
      </c>
      <c r="D498" s="950" t="s">
        <v>1346</v>
      </c>
      <c r="E498" s="950" t="s">
        <v>1347</v>
      </c>
      <c r="F498" s="950" t="s">
        <v>42</v>
      </c>
      <c r="G498" s="950" t="s">
        <v>42</v>
      </c>
      <c r="H498" s="942"/>
      <c r="I498" s="942"/>
      <c r="J498" s="942"/>
      <c r="K498" s="942"/>
    </row>
    <row r="499" spans="1:11" ht="14.1" customHeight="1">
      <c r="A499" s="942"/>
      <c r="B499" s="942"/>
      <c r="C499" s="946" t="s">
        <v>41</v>
      </c>
      <c r="D499" s="950" t="s">
        <v>18</v>
      </c>
      <c r="E499" s="950" t="s">
        <v>42</v>
      </c>
      <c r="F499" s="950" t="s">
        <v>82</v>
      </c>
      <c r="G499" s="950" t="s">
        <v>18</v>
      </c>
      <c r="H499" s="942"/>
      <c r="I499" s="942"/>
      <c r="J499" s="942"/>
      <c r="K499" s="942"/>
    </row>
    <row r="500" spans="1:11" ht="14.1" customHeight="1">
      <c r="A500" s="942"/>
      <c r="B500" s="942"/>
      <c r="C500" s="946" t="s">
        <v>43</v>
      </c>
      <c r="D500" s="950" t="s">
        <v>18</v>
      </c>
      <c r="E500" s="950" t="s">
        <v>18</v>
      </c>
      <c r="F500" s="950" t="s">
        <v>82</v>
      </c>
      <c r="G500" s="950" t="s">
        <v>18</v>
      </c>
      <c r="H500" s="942"/>
      <c r="I500" s="942"/>
      <c r="J500" s="942"/>
      <c r="K500" s="942"/>
    </row>
    <row r="501" spans="1:11" ht="14.1" customHeight="1">
      <c r="A501" s="942"/>
      <c r="B501" s="942"/>
      <c r="C501" s="946" t="s">
        <v>47</v>
      </c>
      <c r="D501" s="950" t="s">
        <v>18</v>
      </c>
      <c r="E501" s="950" t="s">
        <v>18</v>
      </c>
      <c r="F501" s="950" t="s">
        <v>82</v>
      </c>
      <c r="G501" s="950" t="s">
        <v>18</v>
      </c>
      <c r="H501" s="942"/>
      <c r="I501" s="942"/>
      <c r="J501" s="942"/>
      <c r="K501" s="942"/>
    </row>
    <row r="502" spans="1:11" ht="14.1" customHeight="1">
      <c r="A502" s="942"/>
      <c r="B502" s="942"/>
      <c r="C502" s="1501" t="s">
        <v>24</v>
      </c>
      <c r="D502" s="1502"/>
      <c r="E502" s="1502"/>
      <c r="F502" s="1502"/>
      <c r="G502" s="1502"/>
      <c r="H502" s="942"/>
      <c r="I502" s="942"/>
      <c r="J502" s="942"/>
      <c r="K502" s="942"/>
    </row>
    <row r="503" spans="1:11" ht="14.1" customHeight="1">
      <c r="A503" s="942"/>
      <c r="B503" s="942"/>
      <c r="C503" s="954"/>
      <c r="D503" s="955">
        <v>2024</v>
      </c>
      <c r="E503" s="955">
        <v>2025</v>
      </c>
      <c r="F503" s="955">
        <v>2026</v>
      </c>
      <c r="G503" s="955">
        <v>2027</v>
      </c>
      <c r="H503" s="942"/>
      <c r="I503" s="942"/>
      <c r="J503" s="942"/>
      <c r="K503" s="942"/>
    </row>
    <row r="504" spans="1:11" ht="14.1" customHeight="1">
      <c r="A504" s="942"/>
      <c r="B504" s="942"/>
      <c r="C504" s="956"/>
      <c r="D504" s="957" t="s">
        <v>22</v>
      </c>
      <c r="E504" s="957" t="s">
        <v>23</v>
      </c>
      <c r="F504" s="957" t="s">
        <v>23</v>
      </c>
      <c r="G504" s="957" t="s">
        <v>23</v>
      </c>
      <c r="H504" s="942"/>
      <c r="I504" s="942"/>
      <c r="J504" s="942"/>
      <c r="K504" s="942"/>
    </row>
    <row r="505" spans="1:11" ht="14.1" customHeight="1">
      <c r="A505" s="942"/>
      <c r="B505" s="942"/>
      <c r="C505" s="958" t="s">
        <v>48</v>
      </c>
      <c r="D505" s="959">
        <v>0</v>
      </c>
      <c r="E505" s="959">
        <v>0</v>
      </c>
      <c r="F505" s="959">
        <v>0</v>
      </c>
      <c r="G505" s="959">
        <v>0</v>
      </c>
      <c r="H505" s="942"/>
      <c r="I505" s="942"/>
      <c r="J505" s="942"/>
      <c r="K505" s="942"/>
    </row>
    <row r="506" spans="1:11" ht="14.1" customHeight="1">
      <c r="A506" s="942"/>
      <c r="B506" s="942"/>
      <c r="C506" s="958" t="s">
        <v>49</v>
      </c>
      <c r="D506" s="959">
        <v>0</v>
      </c>
      <c r="E506" s="959">
        <v>0</v>
      </c>
      <c r="F506" s="959">
        <v>0</v>
      </c>
      <c r="G506" s="959">
        <v>0</v>
      </c>
      <c r="H506" s="942"/>
      <c r="I506" s="942"/>
      <c r="J506" s="942"/>
      <c r="K506" s="942"/>
    </row>
    <row r="507" spans="1:11" ht="14.1" customHeight="1">
      <c r="A507" s="942"/>
      <c r="B507" s="942"/>
      <c r="C507" s="958" t="s">
        <v>50</v>
      </c>
      <c r="D507" s="959">
        <v>0</v>
      </c>
      <c r="E507" s="959">
        <v>0</v>
      </c>
      <c r="F507" s="959">
        <v>0</v>
      </c>
      <c r="G507" s="959">
        <v>0</v>
      </c>
      <c r="H507" s="942"/>
      <c r="I507" s="942"/>
      <c r="J507" s="942"/>
      <c r="K507" s="942"/>
    </row>
    <row r="508" spans="1:11" ht="14.1" customHeight="1">
      <c r="A508" s="942"/>
      <c r="B508" s="942"/>
      <c r="C508" s="958" t="s">
        <v>51</v>
      </c>
      <c r="D508" s="959">
        <v>0</v>
      </c>
      <c r="E508" s="959">
        <v>0</v>
      </c>
      <c r="F508" s="959">
        <v>0</v>
      </c>
      <c r="G508" s="959">
        <v>0</v>
      </c>
      <c r="H508" s="942"/>
      <c r="I508" s="942"/>
      <c r="J508" s="942"/>
      <c r="K508" s="942"/>
    </row>
    <row r="509" spans="1:11" ht="14.1" customHeight="1">
      <c r="A509" s="942"/>
      <c r="B509" s="942"/>
      <c r="C509" s="958" t="s">
        <v>49</v>
      </c>
      <c r="D509" s="959">
        <v>0</v>
      </c>
      <c r="E509" s="959">
        <v>0</v>
      </c>
      <c r="F509" s="959">
        <v>0</v>
      </c>
      <c r="G509" s="959">
        <v>0</v>
      </c>
      <c r="H509" s="942"/>
      <c r="I509" s="942"/>
      <c r="J509" s="942"/>
      <c r="K509" s="942"/>
    </row>
    <row r="510" spans="1:11" ht="14.1" customHeight="1">
      <c r="A510" s="942"/>
      <c r="B510" s="942"/>
      <c r="C510" s="958" t="s">
        <v>50</v>
      </c>
      <c r="D510" s="959">
        <v>0</v>
      </c>
      <c r="E510" s="959">
        <v>0</v>
      </c>
      <c r="F510" s="959">
        <v>0</v>
      </c>
      <c r="G510" s="959">
        <v>0</v>
      </c>
      <c r="H510" s="942"/>
      <c r="I510" s="942"/>
      <c r="J510" s="942"/>
      <c r="K510" s="942"/>
    </row>
    <row r="511" spans="1:11" ht="14.1" customHeight="1">
      <c r="A511" s="942"/>
      <c r="B511" s="942"/>
      <c r="C511" s="958" t="s">
        <v>52</v>
      </c>
      <c r="D511" s="959">
        <v>0</v>
      </c>
      <c r="E511" s="959">
        <v>0</v>
      </c>
      <c r="F511" s="959">
        <v>0</v>
      </c>
      <c r="G511" s="959">
        <v>0</v>
      </c>
      <c r="H511" s="942"/>
      <c r="I511" s="942"/>
      <c r="J511" s="942"/>
      <c r="K511" s="942"/>
    </row>
    <row r="512" spans="1:11" ht="14.1" customHeight="1">
      <c r="A512" s="942"/>
      <c r="B512" s="942"/>
      <c r="C512" s="958" t="s">
        <v>49</v>
      </c>
      <c r="D512" s="959">
        <v>0</v>
      </c>
      <c r="E512" s="959">
        <v>0</v>
      </c>
      <c r="F512" s="959">
        <v>0</v>
      </c>
      <c r="G512" s="959">
        <v>0</v>
      </c>
      <c r="H512" s="942"/>
      <c r="I512" s="942"/>
      <c r="J512" s="942"/>
      <c r="K512" s="942"/>
    </row>
    <row r="513" spans="1:11" ht="14.1" customHeight="1">
      <c r="A513" s="942"/>
      <c r="B513" s="942"/>
      <c r="C513" s="958" t="s">
        <v>50</v>
      </c>
      <c r="D513" s="959">
        <v>0</v>
      </c>
      <c r="E513" s="959">
        <v>0</v>
      </c>
      <c r="F513" s="959">
        <v>0</v>
      </c>
      <c r="G513" s="959">
        <v>0</v>
      </c>
      <c r="H513" s="942"/>
      <c r="I513" s="942"/>
      <c r="J513" s="942"/>
      <c r="K513" s="942"/>
    </row>
    <row r="514" spans="1:11" ht="14.1" customHeight="1">
      <c r="A514" s="942"/>
      <c r="B514" s="942"/>
      <c r="C514" s="958" t="s">
        <v>53</v>
      </c>
      <c r="D514" s="959">
        <v>0</v>
      </c>
      <c r="E514" s="959">
        <v>0</v>
      </c>
      <c r="F514" s="959">
        <v>0</v>
      </c>
      <c r="G514" s="959">
        <v>0</v>
      </c>
      <c r="H514" s="942"/>
      <c r="I514" s="942"/>
      <c r="J514" s="942"/>
      <c r="K514" s="942"/>
    </row>
    <row r="515" spans="1:11" ht="14.1" customHeight="1">
      <c r="A515" s="942"/>
      <c r="B515" s="942"/>
      <c r="C515" s="958" t="s">
        <v>49</v>
      </c>
      <c r="D515" s="959">
        <v>0</v>
      </c>
      <c r="E515" s="959">
        <v>0</v>
      </c>
      <c r="F515" s="959">
        <v>0</v>
      </c>
      <c r="G515" s="959">
        <v>0</v>
      </c>
      <c r="H515" s="942"/>
      <c r="I515" s="942"/>
      <c r="J515" s="942"/>
      <c r="K515" s="942"/>
    </row>
    <row r="516" spans="1:11" ht="14.1" customHeight="1">
      <c r="A516" s="942"/>
      <c r="B516" s="942"/>
      <c r="C516" s="958" t="s">
        <v>50</v>
      </c>
      <c r="D516" s="959">
        <v>0</v>
      </c>
      <c r="E516" s="959">
        <v>0</v>
      </c>
      <c r="F516" s="959">
        <v>0</v>
      </c>
      <c r="G516" s="959">
        <v>0</v>
      </c>
      <c r="H516" s="942"/>
      <c r="I516" s="942"/>
      <c r="J516" s="942"/>
      <c r="K516" s="942"/>
    </row>
    <row r="517" spans="1:11" ht="14.1" customHeight="1">
      <c r="A517" s="942"/>
      <c r="B517" s="942"/>
      <c r="C517" s="958" t="s">
        <v>54</v>
      </c>
      <c r="D517" s="959">
        <v>0</v>
      </c>
      <c r="E517" s="959">
        <v>0</v>
      </c>
      <c r="F517" s="959">
        <v>0</v>
      </c>
      <c r="G517" s="959">
        <v>0</v>
      </c>
      <c r="H517" s="942"/>
      <c r="I517" s="942"/>
      <c r="J517" s="942"/>
      <c r="K517" s="942"/>
    </row>
    <row r="518" spans="1:11" ht="14.1" customHeight="1">
      <c r="A518" s="942"/>
      <c r="B518" s="942"/>
      <c r="C518" s="958" t="s">
        <v>49</v>
      </c>
      <c r="D518" s="959">
        <v>0</v>
      </c>
      <c r="E518" s="959">
        <v>0</v>
      </c>
      <c r="F518" s="959">
        <v>0</v>
      </c>
      <c r="G518" s="959">
        <v>0</v>
      </c>
      <c r="H518" s="942"/>
      <c r="I518" s="942"/>
      <c r="J518" s="942"/>
      <c r="K518" s="942"/>
    </row>
    <row r="519" spans="1:11" ht="14.1" customHeight="1">
      <c r="A519" s="942"/>
      <c r="B519" s="942"/>
      <c r="C519" s="958" t="s">
        <v>50</v>
      </c>
      <c r="D519" s="959">
        <v>0</v>
      </c>
      <c r="E519" s="959">
        <v>0</v>
      </c>
      <c r="F519" s="959">
        <v>0</v>
      </c>
      <c r="G519" s="959">
        <v>0</v>
      </c>
      <c r="H519" s="942"/>
      <c r="I519" s="942"/>
      <c r="J519" s="942"/>
      <c r="K519" s="942"/>
    </row>
    <row r="520" spans="1:11" ht="14.1" customHeight="1">
      <c r="A520" s="942"/>
      <c r="B520" s="942"/>
      <c r="C520" s="958" t="s">
        <v>55</v>
      </c>
      <c r="D520" s="959">
        <v>0</v>
      </c>
      <c r="E520" s="959">
        <v>0</v>
      </c>
      <c r="F520" s="959">
        <v>0</v>
      </c>
      <c r="G520" s="959">
        <v>0</v>
      </c>
      <c r="H520" s="942"/>
      <c r="I520" s="942"/>
      <c r="J520" s="942"/>
      <c r="K520" s="942"/>
    </row>
    <row r="521" spans="1:11" ht="14.1" customHeight="1">
      <c r="A521" s="942"/>
      <c r="B521" s="942"/>
      <c r="C521" s="958" t="s">
        <v>49</v>
      </c>
      <c r="D521" s="959">
        <v>0</v>
      </c>
      <c r="E521" s="959">
        <v>0</v>
      </c>
      <c r="F521" s="959">
        <v>0</v>
      </c>
      <c r="G521" s="959">
        <v>0</v>
      </c>
      <c r="H521" s="942"/>
      <c r="I521" s="942"/>
      <c r="J521" s="942"/>
      <c r="K521" s="942"/>
    </row>
    <row r="522" spans="1:11" ht="14.1" customHeight="1">
      <c r="A522" s="942"/>
      <c r="B522" s="942"/>
      <c r="C522" s="958" t="s">
        <v>50</v>
      </c>
      <c r="D522" s="959">
        <v>0</v>
      </c>
      <c r="E522" s="959">
        <v>0</v>
      </c>
      <c r="F522" s="959">
        <v>0</v>
      </c>
      <c r="G522" s="959">
        <v>0</v>
      </c>
      <c r="H522" s="942"/>
      <c r="I522" s="942"/>
      <c r="J522" s="942"/>
      <c r="K522" s="942"/>
    </row>
    <row r="523" spans="1:11" ht="14.1" customHeight="1">
      <c r="A523" s="942"/>
      <c r="B523" s="942"/>
      <c r="C523" s="958" t="s">
        <v>56</v>
      </c>
      <c r="D523" s="959">
        <v>0</v>
      </c>
      <c r="E523" s="959">
        <v>0</v>
      </c>
      <c r="F523" s="959">
        <v>0</v>
      </c>
      <c r="G523" s="959">
        <v>0</v>
      </c>
      <c r="H523" s="942"/>
      <c r="I523" s="942"/>
      <c r="J523" s="942"/>
      <c r="K523" s="942"/>
    </row>
    <row r="524" spans="1:11" ht="14.1" customHeight="1">
      <c r="A524" s="942"/>
      <c r="B524" s="942"/>
      <c r="C524" s="958" t="s">
        <v>49</v>
      </c>
      <c r="D524" s="959">
        <v>0</v>
      </c>
      <c r="E524" s="959">
        <v>0</v>
      </c>
      <c r="F524" s="959">
        <v>0</v>
      </c>
      <c r="G524" s="959">
        <v>0</v>
      </c>
      <c r="H524" s="942"/>
      <c r="I524" s="942"/>
      <c r="J524" s="942"/>
      <c r="K524" s="942"/>
    </row>
    <row r="525" spans="1:11" ht="14.1" customHeight="1">
      <c r="A525" s="942"/>
      <c r="B525" s="942"/>
      <c r="C525" s="958" t="s">
        <v>50</v>
      </c>
      <c r="D525" s="959">
        <v>0</v>
      </c>
      <c r="E525" s="959">
        <v>0</v>
      </c>
      <c r="F525" s="959">
        <v>0</v>
      </c>
      <c r="G525" s="959">
        <v>0</v>
      </c>
      <c r="H525" s="942"/>
      <c r="I525" s="942"/>
      <c r="J525" s="942"/>
      <c r="K525" s="942"/>
    </row>
    <row r="526" spans="1:11" ht="14.1" customHeight="1">
      <c r="A526" s="942"/>
      <c r="B526" s="942"/>
      <c r="C526" s="958" t="s">
        <v>57</v>
      </c>
      <c r="D526" s="959">
        <v>0</v>
      </c>
      <c r="E526" s="959">
        <v>0</v>
      </c>
      <c r="F526" s="959">
        <v>0</v>
      </c>
      <c r="G526" s="959">
        <v>0</v>
      </c>
      <c r="H526" s="942"/>
      <c r="I526" s="942"/>
      <c r="J526" s="942"/>
      <c r="K526" s="942"/>
    </row>
    <row r="527" spans="1:11" ht="14.1" customHeight="1">
      <c r="A527" s="942"/>
      <c r="B527" s="942"/>
      <c r="C527" s="958" t="s">
        <v>49</v>
      </c>
      <c r="D527" s="959">
        <v>0</v>
      </c>
      <c r="E527" s="959">
        <v>0</v>
      </c>
      <c r="F527" s="959">
        <v>0</v>
      </c>
      <c r="G527" s="959">
        <v>0</v>
      </c>
      <c r="H527" s="942"/>
      <c r="I527" s="942"/>
      <c r="J527" s="942"/>
      <c r="K527" s="942"/>
    </row>
    <row r="528" spans="1:11" ht="14.1" customHeight="1">
      <c r="A528" s="942"/>
      <c r="B528" s="942"/>
      <c r="C528" s="958" t="s">
        <v>58</v>
      </c>
      <c r="D528" s="959">
        <v>0</v>
      </c>
      <c r="E528" s="959">
        <v>0</v>
      </c>
      <c r="F528" s="959">
        <v>0</v>
      </c>
      <c r="G528" s="959">
        <v>0</v>
      </c>
      <c r="H528" s="942"/>
      <c r="I528" s="942"/>
      <c r="J528" s="942"/>
      <c r="K528" s="942"/>
    </row>
    <row r="529" spans="1:11" ht="14.1" customHeight="1">
      <c r="A529" s="942"/>
      <c r="B529" s="942"/>
      <c r="C529" s="958" t="s">
        <v>59</v>
      </c>
      <c r="D529" s="959">
        <v>0</v>
      </c>
      <c r="E529" s="959">
        <v>0</v>
      </c>
      <c r="F529" s="959">
        <v>0</v>
      </c>
      <c r="G529" s="959">
        <v>0</v>
      </c>
      <c r="H529" s="942"/>
      <c r="I529" s="942"/>
      <c r="J529" s="942"/>
      <c r="K529" s="942"/>
    </row>
    <row r="530" spans="1:11" ht="14.1" customHeight="1">
      <c r="A530" s="942"/>
      <c r="B530" s="942"/>
      <c r="C530" s="958" t="s">
        <v>60</v>
      </c>
      <c r="D530" s="959">
        <v>0</v>
      </c>
      <c r="E530" s="959">
        <v>0</v>
      </c>
      <c r="F530" s="959">
        <v>0</v>
      </c>
      <c r="G530" s="959">
        <v>0</v>
      </c>
      <c r="H530" s="942"/>
      <c r="I530" s="942"/>
      <c r="J530" s="942"/>
      <c r="K530" s="942"/>
    </row>
    <row r="531" spans="1:11" ht="14.1" customHeight="1">
      <c r="A531" s="942"/>
      <c r="B531" s="942"/>
      <c r="C531" s="958" t="s">
        <v>61</v>
      </c>
      <c r="D531" s="959">
        <v>0</v>
      </c>
      <c r="E531" s="959">
        <v>0</v>
      </c>
      <c r="F531" s="959">
        <v>0</v>
      </c>
      <c r="G531" s="959">
        <v>0</v>
      </c>
      <c r="H531" s="942"/>
      <c r="I531" s="942"/>
      <c r="J531" s="942"/>
      <c r="K531" s="942"/>
    </row>
    <row r="532" spans="1:11" ht="14.1" customHeight="1">
      <c r="A532" s="942"/>
      <c r="B532" s="942"/>
      <c r="C532" s="958" t="s">
        <v>62</v>
      </c>
      <c r="D532" s="959">
        <v>0</v>
      </c>
      <c r="E532" s="959">
        <v>28655000</v>
      </c>
      <c r="F532" s="959">
        <v>0</v>
      </c>
      <c r="G532" s="959">
        <v>0</v>
      </c>
      <c r="H532" s="942"/>
      <c r="I532" s="942"/>
      <c r="J532" s="942"/>
      <c r="K532" s="942"/>
    </row>
    <row r="533" spans="1:11" ht="14.1" customHeight="1">
      <c r="A533" s="942"/>
      <c r="B533" s="942"/>
      <c r="C533" s="958" t="s">
        <v>49</v>
      </c>
      <c r="D533" s="959">
        <v>0</v>
      </c>
      <c r="E533" s="959">
        <v>28655000</v>
      </c>
      <c r="F533" s="959">
        <v>0</v>
      </c>
      <c r="G533" s="959">
        <v>0</v>
      </c>
      <c r="H533" s="942"/>
      <c r="I533" s="942"/>
      <c r="J533" s="942"/>
      <c r="K533" s="942"/>
    </row>
    <row r="534" spans="1:11" ht="14.1" customHeight="1">
      <c r="A534" s="942"/>
      <c r="B534" s="942"/>
      <c r="C534" s="958" t="s">
        <v>58</v>
      </c>
      <c r="D534" s="959">
        <v>0</v>
      </c>
      <c r="E534" s="959">
        <v>0</v>
      </c>
      <c r="F534" s="959">
        <v>0</v>
      </c>
      <c r="G534" s="959">
        <v>0</v>
      </c>
      <c r="H534" s="942"/>
      <c r="I534" s="942"/>
      <c r="J534" s="942"/>
      <c r="K534" s="942"/>
    </row>
    <row r="535" spans="1:11" ht="14.1" customHeight="1">
      <c r="A535" s="942"/>
      <c r="B535" s="942"/>
      <c r="C535" s="958" t="s">
        <v>59</v>
      </c>
      <c r="D535" s="959">
        <v>0</v>
      </c>
      <c r="E535" s="959">
        <v>0</v>
      </c>
      <c r="F535" s="959">
        <v>0</v>
      </c>
      <c r="G535" s="959">
        <v>0</v>
      </c>
      <c r="H535" s="942"/>
      <c r="I535" s="942"/>
      <c r="J535" s="942"/>
      <c r="K535" s="942"/>
    </row>
    <row r="536" spans="1:11" ht="14.1" customHeight="1">
      <c r="A536" s="942"/>
      <c r="B536" s="942"/>
      <c r="C536" s="958" t="s">
        <v>60</v>
      </c>
      <c r="D536" s="959">
        <v>0</v>
      </c>
      <c r="E536" s="959">
        <v>0</v>
      </c>
      <c r="F536" s="959">
        <v>0</v>
      </c>
      <c r="G536" s="959">
        <v>0</v>
      </c>
      <c r="H536" s="942"/>
      <c r="I536" s="942"/>
      <c r="J536" s="942"/>
      <c r="K536" s="942"/>
    </row>
    <row r="537" spans="1:11" ht="14.1" customHeight="1">
      <c r="A537" s="942"/>
      <c r="B537" s="942"/>
      <c r="C537" s="958" t="s">
        <v>61</v>
      </c>
      <c r="D537" s="959">
        <v>0</v>
      </c>
      <c r="E537" s="959">
        <v>0</v>
      </c>
      <c r="F537" s="959">
        <v>0</v>
      </c>
      <c r="G537" s="959">
        <v>0</v>
      </c>
      <c r="H537" s="942"/>
      <c r="I537" s="942"/>
      <c r="J537" s="942"/>
      <c r="K537" s="942"/>
    </row>
    <row r="538" spans="1:11" ht="14.1" customHeight="1">
      <c r="A538" s="942"/>
      <c r="B538" s="942"/>
      <c r="C538" s="958" t="s">
        <v>63</v>
      </c>
      <c r="D538" s="959">
        <v>0</v>
      </c>
      <c r="E538" s="959">
        <v>0</v>
      </c>
      <c r="F538" s="959">
        <v>0</v>
      </c>
      <c r="G538" s="959">
        <v>0</v>
      </c>
      <c r="H538" s="942"/>
      <c r="I538" s="942"/>
      <c r="J538" s="942"/>
      <c r="K538" s="942"/>
    </row>
    <row r="539" spans="1:11" ht="14.1" customHeight="1">
      <c r="A539" s="942"/>
      <c r="B539" s="942"/>
      <c r="C539" s="958" t="s">
        <v>49</v>
      </c>
      <c r="D539" s="959">
        <v>0</v>
      </c>
      <c r="E539" s="959">
        <v>0</v>
      </c>
      <c r="F539" s="959">
        <v>0</v>
      </c>
      <c r="G539" s="959">
        <v>0</v>
      </c>
      <c r="H539" s="942"/>
      <c r="I539" s="942"/>
      <c r="J539" s="942"/>
      <c r="K539" s="942"/>
    </row>
    <row r="540" spans="1:11" ht="14.1" customHeight="1">
      <c r="A540" s="942"/>
      <c r="B540" s="942"/>
      <c r="C540" s="958" t="s">
        <v>58</v>
      </c>
      <c r="D540" s="959">
        <v>0</v>
      </c>
      <c r="E540" s="959">
        <v>0</v>
      </c>
      <c r="F540" s="959">
        <v>0</v>
      </c>
      <c r="G540" s="959">
        <v>0</v>
      </c>
      <c r="H540" s="942"/>
      <c r="I540" s="942"/>
      <c r="J540" s="942"/>
      <c r="K540" s="942"/>
    </row>
    <row r="541" spans="1:11" ht="14.1" customHeight="1">
      <c r="A541" s="942"/>
      <c r="B541" s="942"/>
      <c r="C541" s="958" t="s">
        <v>59</v>
      </c>
      <c r="D541" s="959">
        <v>0</v>
      </c>
      <c r="E541" s="959">
        <v>0</v>
      </c>
      <c r="F541" s="959">
        <v>0</v>
      </c>
      <c r="G541" s="959">
        <v>0</v>
      </c>
      <c r="H541" s="942"/>
      <c r="I541" s="942"/>
      <c r="J541" s="942"/>
      <c r="K541" s="942"/>
    </row>
    <row r="542" spans="1:11" ht="14.1" customHeight="1">
      <c r="A542" s="942"/>
      <c r="B542" s="942"/>
      <c r="C542" s="958" t="s">
        <v>60</v>
      </c>
      <c r="D542" s="959">
        <v>0</v>
      </c>
      <c r="E542" s="959">
        <v>0</v>
      </c>
      <c r="F542" s="959">
        <v>0</v>
      </c>
      <c r="G542" s="959">
        <v>0</v>
      </c>
      <c r="H542" s="942"/>
      <c r="I542" s="942"/>
      <c r="J542" s="942"/>
      <c r="K542" s="942"/>
    </row>
    <row r="543" spans="1:11" ht="14.1" customHeight="1">
      <c r="A543" s="942"/>
      <c r="B543" s="942"/>
      <c r="C543" s="958" t="s">
        <v>61</v>
      </c>
      <c r="D543" s="959">
        <v>0</v>
      </c>
      <c r="E543" s="959">
        <v>0</v>
      </c>
      <c r="F543" s="959">
        <v>0</v>
      </c>
      <c r="G543" s="959">
        <v>0</v>
      </c>
      <c r="H543" s="942"/>
      <c r="I543" s="942"/>
      <c r="J543" s="942"/>
      <c r="K543" s="942"/>
    </row>
    <row r="544" spans="1:11" ht="14.1" customHeight="1">
      <c r="A544" s="942"/>
      <c r="B544" s="942"/>
      <c r="C544" s="958" t="s">
        <v>64</v>
      </c>
      <c r="D544" s="959">
        <v>0</v>
      </c>
      <c r="E544" s="959">
        <v>0</v>
      </c>
      <c r="F544" s="959">
        <v>0</v>
      </c>
      <c r="G544" s="959">
        <v>0</v>
      </c>
      <c r="H544" s="942"/>
      <c r="I544" s="942"/>
      <c r="J544" s="942"/>
      <c r="K544" s="942"/>
    </row>
    <row r="545" spans="1:11" ht="14.1" customHeight="1">
      <c r="A545" s="942"/>
      <c r="B545" s="942"/>
      <c r="C545" s="958" t="s">
        <v>65</v>
      </c>
      <c r="D545" s="959">
        <v>0</v>
      </c>
      <c r="E545" s="959">
        <v>0</v>
      </c>
      <c r="F545" s="959">
        <v>0</v>
      </c>
      <c r="G545" s="959">
        <v>0</v>
      </c>
      <c r="H545" s="942"/>
      <c r="I545" s="942"/>
      <c r="J545" s="942"/>
      <c r="K545" s="942"/>
    </row>
    <row r="546" spans="1:11" ht="14.1" customHeight="1">
      <c r="A546" s="942"/>
      <c r="B546" s="942"/>
      <c r="C546" s="960" t="s">
        <v>25</v>
      </c>
      <c r="D546" s="959">
        <v>0</v>
      </c>
      <c r="E546" s="959">
        <v>28655000</v>
      </c>
      <c r="F546" s="959">
        <v>0</v>
      </c>
      <c r="G546" s="959">
        <v>0</v>
      </c>
      <c r="H546" s="942"/>
      <c r="I546" s="942"/>
      <c r="J546" s="942"/>
      <c r="K546" s="942"/>
    </row>
    <row r="547" spans="1:11" ht="15" customHeight="1">
      <c r="A547" s="942"/>
      <c r="B547" s="942"/>
      <c r="C547" s="962" t="s">
        <v>18</v>
      </c>
      <c r="D547" s="963" t="s">
        <v>18</v>
      </c>
      <c r="E547" s="963" t="s">
        <v>18</v>
      </c>
      <c r="F547" s="963" t="s">
        <v>18</v>
      </c>
      <c r="G547" s="963" t="s">
        <v>18</v>
      </c>
      <c r="H547" s="942"/>
      <c r="I547" s="942"/>
      <c r="J547" s="942"/>
      <c r="K547" s="942"/>
    </row>
    <row r="548" spans="1:11" ht="15" customHeight="1">
      <c r="A548" s="942"/>
      <c r="B548" s="942"/>
      <c r="C548" s="945" t="s">
        <v>168</v>
      </c>
      <c r="D548" s="964">
        <v>0</v>
      </c>
      <c r="E548" s="964">
        <v>775609000</v>
      </c>
      <c r="F548" s="964">
        <v>737609000</v>
      </c>
      <c r="G548" s="964">
        <v>738609000</v>
      </c>
      <c r="H548" s="942"/>
      <c r="I548" s="942"/>
      <c r="J548" s="942"/>
      <c r="K548" s="942"/>
    </row>
    <row r="549" spans="1:11" ht="15" customHeight="1">
      <c r="A549" s="942"/>
      <c r="B549" s="942"/>
      <c r="C549" s="946" t="s">
        <v>48</v>
      </c>
      <c r="D549" s="965">
        <v>0</v>
      </c>
      <c r="E549" s="965">
        <v>431461000</v>
      </c>
      <c r="F549" s="965">
        <v>431461000</v>
      </c>
      <c r="G549" s="965">
        <v>431461000</v>
      </c>
      <c r="H549" s="942"/>
      <c r="I549" s="942"/>
      <c r="J549" s="942"/>
      <c r="K549" s="942"/>
    </row>
    <row r="550" spans="1:11" ht="15" customHeight="1">
      <c r="A550" s="942"/>
      <c r="B550" s="942"/>
      <c r="C550" s="946" t="s">
        <v>49</v>
      </c>
      <c r="D550" s="965">
        <v>0</v>
      </c>
      <c r="E550" s="965">
        <v>431461000</v>
      </c>
      <c r="F550" s="965">
        <v>431461000</v>
      </c>
      <c r="G550" s="965">
        <v>431461000</v>
      </c>
      <c r="H550" s="942"/>
      <c r="I550" s="942"/>
      <c r="J550" s="942"/>
      <c r="K550" s="942"/>
    </row>
    <row r="551" spans="1:11" ht="15" customHeight="1">
      <c r="A551" s="942"/>
      <c r="B551" s="942"/>
      <c r="C551" s="946" t="s">
        <v>50</v>
      </c>
      <c r="D551" s="965">
        <v>0</v>
      </c>
      <c r="E551" s="965">
        <v>0</v>
      </c>
      <c r="F551" s="965">
        <v>0</v>
      </c>
      <c r="G551" s="965">
        <v>0</v>
      </c>
      <c r="H551" s="942"/>
      <c r="I551" s="942"/>
      <c r="J551" s="942"/>
      <c r="K551" s="942"/>
    </row>
    <row r="552" spans="1:11" ht="15" customHeight="1">
      <c r="A552" s="942"/>
      <c r="B552" s="942"/>
      <c r="C552" s="946" t="s">
        <v>51</v>
      </c>
      <c r="D552" s="965">
        <v>0</v>
      </c>
      <c r="E552" s="965">
        <v>72058000</v>
      </c>
      <c r="F552" s="965">
        <v>72058000</v>
      </c>
      <c r="G552" s="965">
        <v>72058000</v>
      </c>
      <c r="H552" s="942"/>
      <c r="I552" s="942"/>
      <c r="J552" s="942"/>
      <c r="K552" s="942"/>
    </row>
    <row r="553" spans="1:11" ht="15" customHeight="1">
      <c r="A553" s="942"/>
      <c r="B553" s="942"/>
      <c r="C553" s="946" t="s">
        <v>49</v>
      </c>
      <c r="D553" s="965">
        <v>0</v>
      </c>
      <c r="E553" s="965">
        <v>72058000</v>
      </c>
      <c r="F553" s="965">
        <v>72058000</v>
      </c>
      <c r="G553" s="965">
        <v>72058000</v>
      </c>
      <c r="H553" s="942"/>
      <c r="I553" s="942"/>
      <c r="J553" s="942"/>
      <c r="K553" s="942"/>
    </row>
    <row r="554" spans="1:11" ht="15" customHeight="1">
      <c r="A554" s="942"/>
      <c r="B554" s="942"/>
      <c r="C554" s="946" t="s">
        <v>50</v>
      </c>
      <c r="D554" s="965">
        <v>0</v>
      </c>
      <c r="E554" s="965">
        <v>0</v>
      </c>
      <c r="F554" s="965">
        <v>0</v>
      </c>
      <c r="G554" s="965">
        <v>0</v>
      </c>
      <c r="H554" s="942"/>
      <c r="I554" s="942"/>
      <c r="J554" s="942"/>
      <c r="K554" s="942"/>
    </row>
    <row r="555" spans="1:11" ht="15" customHeight="1">
      <c r="A555" s="942"/>
      <c r="B555" s="942"/>
      <c r="C555" s="946" t="s">
        <v>52</v>
      </c>
      <c r="D555" s="965">
        <v>0</v>
      </c>
      <c r="E555" s="965">
        <v>185000000</v>
      </c>
      <c r="F555" s="965">
        <v>186000000</v>
      </c>
      <c r="G555" s="965">
        <v>187000000</v>
      </c>
      <c r="H555" s="942"/>
      <c r="I555" s="942"/>
      <c r="J555" s="942"/>
      <c r="K555" s="942"/>
    </row>
    <row r="556" spans="1:11" ht="15" customHeight="1">
      <c r="A556" s="942"/>
      <c r="B556" s="942"/>
      <c r="C556" s="946" t="s">
        <v>49</v>
      </c>
      <c r="D556" s="965">
        <v>0</v>
      </c>
      <c r="E556" s="965">
        <v>185000000</v>
      </c>
      <c r="F556" s="965">
        <v>186000000</v>
      </c>
      <c r="G556" s="965">
        <v>187000000</v>
      </c>
      <c r="H556" s="942"/>
      <c r="I556" s="942"/>
      <c r="J556" s="942"/>
      <c r="K556" s="942"/>
    </row>
    <row r="557" spans="1:11" ht="15" customHeight="1">
      <c r="A557" s="942"/>
      <c r="B557" s="942"/>
      <c r="C557" s="946" t="s">
        <v>50</v>
      </c>
      <c r="D557" s="965">
        <v>0</v>
      </c>
      <c r="E557" s="965">
        <v>0</v>
      </c>
      <c r="F557" s="965">
        <v>0</v>
      </c>
      <c r="G557" s="965">
        <v>0</v>
      </c>
      <c r="H557" s="942"/>
      <c r="I557" s="942"/>
      <c r="J557" s="942"/>
      <c r="K557" s="942"/>
    </row>
    <row r="558" spans="1:11" ht="15" customHeight="1">
      <c r="A558" s="942"/>
      <c r="B558" s="942"/>
      <c r="C558" s="946" t="s">
        <v>53</v>
      </c>
      <c r="D558" s="965">
        <v>0</v>
      </c>
      <c r="E558" s="965">
        <v>0</v>
      </c>
      <c r="F558" s="965">
        <v>0</v>
      </c>
      <c r="G558" s="965">
        <v>0</v>
      </c>
      <c r="H558" s="942"/>
      <c r="I558" s="942"/>
      <c r="J558" s="942"/>
      <c r="K558" s="942"/>
    </row>
    <row r="559" spans="1:11" ht="15" customHeight="1">
      <c r="A559" s="942"/>
      <c r="B559" s="942"/>
      <c r="C559" s="946" t="s">
        <v>49</v>
      </c>
      <c r="D559" s="965">
        <v>0</v>
      </c>
      <c r="E559" s="965">
        <v>0</v>
      </c>
      <c r="F559" s="965">
        <v>0</v>
      </c>
      <c r="G559" s="965">
        <v>0</v>
      </c>
      <c r="H559" s="942"/>
      <c r="I559" s="942"/>
      <c r="J559" s="942"/>
      <c r="K559" s="942"/>
    </row>
    <row r="560" spans="1:11" ht="15" customHeight="1">
      <c r="A560" s="942"/>
      <c r="B560" s="942"/>
      <c r="C560" s="946" t="s">
        <v>50</v>
      </c>
      <c r="D560" s="965">
        <v>0</v>
      </c>
      <c r="E560" s="965">
        <v>0</v>
      </c>
      <c r="F560" s="965">
        <v>0</v>
      </c>
      <c r="G560" s="965">
        <v>0</v>
      </c>
      <c r="H560" s="942"/>
      <c r="I560" s="942"/>
      <c r="J560" s="942"/>
      <c r="K560" s="942"/>
    </row>
    <row r="561" spans="1:11" ht="20.100000000000001" customHeight="1">
      <c r="A561" s="942"/>
      <c r="B561" s="942"/>
      <c r="C561" s="946" t="s">
        <v>169</v>
      </c>
      <c r="D561" s="966">
        <v>0</v>
      </c>
      <c r="E561" s="966">
        <v>0</v>
      </c>
      <c r="F561" s="966">
        <v>0</v>
      </c>
      <c r="G561" s="966">
        <v>0</v>
      </c>
      <c r="H561" s="942"/>
      <c r="I561" s="942"/>
      <c r="J561" s="942"/>
      <c r="K561" s="942"/>
    </row>
    <row r="562" spans="1:11" ht="15" customHeight="1">
      <c r="A562" s="942"/>
      <c r="B562" s="942"/>
      <c r="C562" s="946" t="s">
        <v>49</v>
      </c>
      <c r="D562" s="965">
        <v>0</v>
      </c>
      <c r="E562" s="965">
        <v>0</v>
      </c>
      <c r="F562" s="965">
        <v>0</v>
      </c>
      <c r="G562" s="965">
        <v>0</v>
      </c>
      <c r="H562" s="942"/>
      <c r="I562" s="942"/>
      <c r="J562" s="942"/>
      <c r="K562" s="942"/>
    </row>
    <row r="563" spans="1:11" ht="15" customHeight="1">
      <c r="A563" s="942"/>
      <c r="B563" s="942"/>
      <c r="C563" s="946" t="s">
        <v>50</v>
      </c>
      <c r="D563" s="965">
        <v>0</v>
      </c>
      <c r="E563" s="965">
        <v>0</v>
      </c>
      <c r="F563" s="965">
        <v>0</v>
      </c>
      <c r="G563" s="965">
        <v>0</v>
      </c>
      <c r="H563" s="942"/>
      <c r="I563" s="942"/>
      <c r="J563" s="942"/>
      <c r="K563" s="942"/>
    </row>
    <row r="564" spans="1:11" ht="15" customHeight="1">
      <c r="A564" s="942"/>
      <c r="B564" s="942"/>
      <c r="C564" s="946" t="s">
        <v>55</v>
      </c>
      <c r="D564" s="965">
        <v>0</v>
      </c>
      <c r="E564" s="965">
        <v>90000</v>
      </c>
      <c r="F564" s="965">
        <v>90000</v>
      </c>
      <c r="G564" s="965">
        <v>90000</v>
      </c>
      <c r="H564" s="942"/>
      <c r="I564" s="942"/>
      <c r="J564" s="942"/>
      <c r="K564" s="942"/>
    </row>
    <row r="565" spans="1:11" ht="15" customHeight="1">
      <c r="A565" s="942"/>
      <c r="B565" s="942"/>
      <c r="C565" s="946" t="s">
        <v>49</v>
      </c>
      <c r="D565" s="965">
        <v>0</v>
      </c>
      <c r="E565" s="965">
        <v>90000</v>
      </c>
      <c r="F565" s="965">
        <v>90000</v>
      </c>
      <c r="G565" s="965">
        <v>90000</v>
      </c>
      <c r="H565" s="942"/>
      <c r="I565" s="942"/>
      <c r="J565" s="942"/>
      <c r="K565" s="942"/>
    </row>
    <row r="566" spans="1:11" ht="15" customHeight="1">
      <c r="A566" s="942"/>
      <c r="B566" s="942"/>
      <c r="C566" s="946" t="s">
        <v>50</v>
      </c>
      <c r="D566" s="965">
        <v>0</v>
      </c>
      <c r="E566" s="965">
        <v>0</v>
      </c>
      <c r="F566" s="965">
        <v>0</v>
      </c>
      <c r="G566" s="965">
        <v>0</v>
      </c>
      <c r="H566" s="942"/>
      <c r="I566" s="942"/>
      <c r="J566" s="942"/>
      <c r="K566" s="942"/>
    </row>
    <row r="567" spans="1:11" ht="15" customHeight="1">
      <c r="A567" s="942"/>
      <c r="B567" s="942"/>
      <c r="C567" s="946" t="s">
        <v>56</v>
      </c>
      <c r="D567" s="965">
        <v>0</v>
      </c>
      <c r="E567" s="965">
        <v>0</v>
      </c>
      <c r="F567" s="965">
        <v>0</v>
      </c>
      <c r="G567" s="965">
        <v>0</v>
      </c>
      <c r="H567" s="942"/>
      <c r="I567" s="942"/>
      <c r="J567" s="942"/>
      <c r="K567" s="942"/>
    </row>
    <row r="568" spans="1:11" ht="15" customHeight="1">
      <c r="A568" s="942"/>
      <c r="B568" s="942"/>
      <c r="C568" s="946" t="s">
        <v>49</v>
      </c>
      <c r="D568" s="965">
        <v>0</v>
      </c>
      <c r="E568" s="965">
        <v>0</v>
      </c>
      <c r="F568" s="965">
        <v>0</v>
      </c>
      <c r="G568" s="965">
        <v>0</v>
      </c>
      <c r="H568" s="942"/>
      <c r="I568" s="942"/>
      <c r="J568" s="942"/>
      <c r="K568" s="942"/>
    </row>
    <row r="569" spans="1:11" ht="15" customHeight="1">
      <c r="A569" s="942"/>
      <c r="B569" s="942"/>
      <c r="C569" s="946" t="s">
        <v>50</v>
      </c>
      <c r="D569" s="965">
        <v>0</v>
      </c>
      <c r="E569" s="965">
        <v>0</v>
      </c>
      <c r="F569" s="965">
        <v>0</v>
      </c>
      <c r="G569" s="965">
        <v>0</v>
      </c>
      <c r="H569" s="942"/>
      <c r="I569" s="942"/>
      <c r="J569" s="942"/>
      <c r="K569" s="942"/>
    </row>
    <row r="570" spans="1:11" ht="15" customHeight="1">
      <c r="A570" s="942"/>
      <c r="B570" s="942"/>
      <c r="C570" s="946" t="s">
        <v>57</v>
      </c>
      <c r="D570" s="965">
        <v>0</v>
      </c>
      <c r="E570" s="965">
        <v>0</v>
      </c>
      <c r="F570" s="965">
        <v>0</v>
      </c>
      <c r="G570" s="965">
        <v>0</v>
      </c>
      <c r="H570" s="942"/>
      <c r="I570" s="942"/>
      <c r="J570" s="942"/>
      <c r="K570" s="942"/>
    </row>
    <row r="571" spans="1:11" ht="15" customHeight="1">
      <c r="A571" s="942"/>
      <c r="B571" s="942"/>
      <c r="C571" s="946" t="s">
        <v>49</v>
      </c>
      <c r="D571" s="965">
        <v>0</v>
      </c>
      <c r="E571" s="965">
        <v>0</v>
      </c>
      <c r="F571" s="965">
        <v>0</v>
      </c>
      <c r="G571" s="965">
        <v>0</v>
      </c>
      <c r="H571" s="942"/>
      <c r="I571" s="942"/>
      <c r="J571" s="942"/>
      <c r="K571" s="942"/>
    </row>
    <row r="572" spans="1:11" ht="15" customHeight="1">
      <c r="A572" s="942"/>
      <c r="B572" s="942"/>
      <c r="C572" s="946" t="s">
        <v>58</v>
      </c>
      <c r="D572" s="965">
        <v>0</v>
      </c>
      <c r="E572" s="965">
        <v>0</v>
      </c>
      <c r="F572" s="965">
        <v>0</v>
      </c>
      <c r="G572" s="965">
        <v>0</v>
      </c>
      <c r="H572" s="942"/>
      <c r="I572" s="942"/>
      <c r="J572" s="942"/>
      <c r="K572" s="942"/>
    </row>
    <row r="573" spans="1:11" ht="15" customHeight="1">
      <c r="A573" s="942"/>
      <c r="B573" s="942"/>
      <c r="C573" s="946" t="s">
        <v>59</v>
      </c>
      <c r="D573" s="965">
        <v>0</v>
      </c>
      <c r="E573" s="965">
        <v>0</v>
      </c>
      <c r="F573" s="965">
        <v>0</v>
      </c>
      <c r="G573" s="965">
        <v>0</v>
      </c>
      <c r="H573" s="942"/>
      <c r="I573" s="942"/>
      <c r="J573" s="942"/>
      <c r="K573" s="942"/>
    </row>
    <row r="574" spans="1:11" ht="15" customHeight="1">
      <c r="A574" s="942"/>
      <c r="B574" s="942"/>
      <c r="C574" s="946" t="s">
        <v>60</v>
      </c>
      <c r="D574" s="965">
        <v>0</v>
      </c>
      <c r="E574" s="965">
        <v>0</v>
      </c>
      <c r="F574" s="965">
        <v>0</v>
      </c>
      <c r="G574" s="965">
        <v>0</v>
      </c>
      <c r="H574" s="942"/>
      <c r="I574" s="942"/>
      <c r="J574" s="942"/>
      <c r="K574" s="942"/>
    </row>
    <row r="575" spans="1:11" ht="15" customHeight="1">
      <c r="A575" s="942"/>
      <c r="B575" s="942"/>
      <c r="C575" s="946" t="s">
        <v>61</v>
      </c>
      <c r="D575" s="965">
        <v>0</v>
      </c>
      <c r="E575" s="965">
        <v>0</v>
      </c>
      <c r="F575" s="965">
        <v>0</v>
      </c>
      <c r="G575" s="965">
        <v>0</v>
      </c>
      <c r="H575" s="942"/>
      <c r="I575" s="942"/>
      <c r="J575" s="942"/>
      <c r="K575" s="942"/>
    </row>
    <row r="576" spans="1:11" ht="15" customHeight="1">
      <c r="A576" s="942"/>
      <c r="B576" s="942"/>
      <c r="C576" s="946" t="s">
        <v>62</v>
      </c>
      <c r="D576" s="965">
        <v>0</v>
      </c>
      <c r="E576" s="965">
        <v>87000000</v>
      </c>
      <c r="F576" s="965">
        <v>48000000</v>
      </c>
      <c r="G576" s="965">
        <v>48000000</v>
      </c>
      <c r="H576" s="942"/>
      <c r="I576" s="942"/>
      <c r="J576" s="942"/>
      <c r="K576" s="942"/>
    </row>
    <row r="577" spans="1:11" ht="15" customHeight="1">
      <c r="A577" s="942"/>
      <c r="B577" s="942"/>
      <c r="C577" s="946" t="s">
        <v>49</v>
      </c>
      <c r="D577" s="965">
        <v>0</v>
      </c>
      <c r="E577" s="965">
        <v>87000000</v>
      </c>
      <c r="F577" s="965">
        <v>48000000</v>
      </c>
      <c r="G577" s="965">
        <v>48000000</v>
      </c>
      <c r="H577" s="942"/>
      <c r="I577" s="942"/>
      <c r="J577" s="942"/>
      <c r="K577" s="942"/>
    </row>
    <row r="578" spans="1:11" ht="15" customHeight="1">
      <c r="A578" s="942"/>
      <c r="B578" s="942"/>
      <c r="C578" s="946" t="s">
        <v>58</v>
      </c>
      <c r="D578" s="965">
        <v>0</v>
      </c>
      <c r="E578" s="965">
        <v>0</v>
      </c>
      <c r="F578" s="965">
        <v>0</v>
      </c>
      <c r="G578" s="965">
        <v>0</v>
      </c>
      <c r="H578" s="942"/>
      <c r="I578" s="942"/>
      <c r="J578" s="942"/>
      <c r="K578" s="942"/>
    </row>
    <row r="579" spans="1:11" ht="15" customHeight="1">
      <c r="A579" s="942"/>
      <c r="B579" s="942"/>
      <c r="C579" s="946" t="s">
        <v>59</v>
      </c>
      <c r="D579" s="965">
        <v>0</v>
      </c>
      <c r="E579" s="965">
        <v>0</v>
      </c>
      <c r="F579" s="965">
        <v>0</v>
      </c>
      <c r="G579" s="965">
        <v>0</v>
      </c>
      <c r="H579" s="942"/>
      <c r="I579" s="942"/>
      <c r="J579" s="942"/>
      <c r="K579" s="942"/>
    </row>
    <row r="580" spans="1:11" ht="15" customHeight="1">
      <c r="A580" s="942"/>
      <c r="B580" s="942"/>
      <c r="C580" s="946" t="s">
        <v>60</v>
      </c>
      <c r="D580" s="965">
        <v>0</v>
      </c>
      <c r="E580" s="965">
        <v>0</v>
      </c>
      <c r="F580" s="965">
        <v>0</v>
      </c>
      <c r="G580" s="965">
        <v>0</v>
      </c>
      <c r="H580" s="942"/>
      <c r="I580" s="942"/>
      <c r="J580" s="942"/>
      <c r="K580" s="942"/>
    </row>
    <row r="581" spans="1:11" ht="15" customHeight="1">
      <c r="A581" s="942"/>
      <c r="B581" s="942"/>
      <c r="C581" s="946" t="s">
        <v>61</v>
      </c>
      <c r="D581" s="965">
        <v>0</v>
      </c>
      <c r="E581" s="965">
        <v>0</v>
      </c>
      <c r="F581" s="965">
        <v>0</v>
      </c>
      <c r="G581" s="965">
        <v>0</v>
      </c>
      <c r="H581" s="942"/>
      <c r="I581" s="942"/>
      <c r="J581" s="942"/>
      <c r="K581" s="942"/>
    </row>
    <row r="582" spans="1:11" ht="15" customHeight="1">
      <c r="A582" s="942"/>
      <c r="B582" s="942"/>
      <c r="C582" s="946" t="s">
        <v>63</v>
      </c>
      <c r="D582" s="965">
        <v>0</v>
      </c>
      <c r="E582" s="965">
        <v>0</v>
      </c>
      <c r="F582" s="965">
        <v>0</v>
      </c>
      <c r="G582" s="965">
        <v>0</v>
      </c>
      <c r="H582" s="942"/>
      <c r="I582" s="942"/>
      <c r="J582" s="942"/>
      <c r="K582" s="942"/>
    </row>
    <row r="583" spans="1:11" ht="15" customHeight="1">
      <c r="A583" s="942"/>
      <c r="B583" s="942"/>
      <c r="C583" s="946" t="s">
        <v>49</v>
      </c>
      <c r="D583" s="965">
        <v>0</v>
      </c>
      <c r="E583" s="965">
        <v>0</v>
      </c>
      <c r="F583" s="965">
        <v>0</v>
      </c>
      <c r="G583" s="965">
        <v>0</v>
      </c>
      <c r="H583" s="942"/>
      <c r="I583" s="942"/>
      <c r="J583" s="942"/>
      <c r="K583" s="942"/>
    </row>
    <row r="584" spans="1:11" ht="15" customHeight="1">
      <c r="A584" s="942"/>
      <c r="B584" s="942"/>
      <c r="C584" s="946" t="s">
        <v>58</v>
      </c>
      <c r="D584" s="965">
        <v>0</v>
      </c>
      <c r="E584" s="965">
        <v>0</v>
      </c>
      <c r="F584" s="965">
        <v>0</v>
      </c>
      <c r="G584" s="965">
        <v>0</v>
      </c>
      <c r="H584" s="942"/>
      <c r="I584" s="942"/>
      <c r="J584" s="942"/>
      <c r="K584" s="942"/>
    </row>
    <row r="585" spans="1:11" ht="15" customHeight="1">
      <c r="A585" s="942"/>
      <c r="B585" s="942"/>
      <c r="C585" s="946" t="s">
        <v>59</v>
      </c>
      <c r="D585" s="965">
        <v>0</v>
      </c>
      <c r="E585" s="965">
        <v>0</v>
      </c>
      <c r="F585" s="965">
        <v>0</v>
      </c>
      <c r="G585" s="965">
        <v>0</v>
      </c>
      <c r="H585" s="942"/>
      <c r="I585" s="942"/>
      <c r="J585" s="942"/>
      <c r="K585" s="942"/>
    </row>
    <row r="586" spans="1:11" ht="15" customHeight="1">
      <c r="A586" s="942"/>
      <c r="B586" s="942"/>
      <c r="C586" s="946" t="s">
        <v>60</v>
      </c>
      <c r="D586" s="965">
        <v>0</v>
      </c>
      <c r="E586" s="965">
        <v>0</v>
      </c>
      <c r="F586" s="965">
        <v>0</v>
      </c>
      <c r="G586" s="965">
        <v>0</v>
      </c>
      <c r="H586" s="942"/>
      <c r="I586" s="942"/>
      <c r="J586" s="942"/>
      <c r="K586" s="942"/>
    </row>
    <row r="587" spans="1:11" ht="15" customHeight="1">
      <c r="A587" s="942"/>
      <c r="B587" s="942"/>
      <c r="C587" s="946" t="s">
        <v>61</v>
      </c>
      <c r="D587" s="965">
        <v>0</v>
      </c>
      <c r="E587" s="965">
        <v>0</v>
      </c>
      <c r="F587" s="965">
        <v>0</v>
      </c>
      <c r="G587" s="965">
        <v>0</v>
      </c>
      <c r="H587" s="942"/>
      <c r="I587" s="942"/>
      <c r="J587" s="942"/>
      <c r="K587" s="942"/>
    </row>
    <row r="588" spans="1:11" ht="15" customHeight="1">
      <c r="A588" s="942"/>
      <c r="B588" s="942"/>
      <c r="C588" s="946" t="s">
        <v>64</v>
      </c>
      <c r="D588" s="965">
        <v>0</v>
      </c>
      <c r="E588" s="965">
        <v>0</v>
      </c>
      <c r="F588" s="965">
        <v>0</v>
      </c>
      <c r="G588" s="965">
        <v>0</v>
      </c>
      <c r="H588" s="942"/>
      <c r="I588" s="942"/>
      <c r="J588" s="942"/>
      <c r="K588" s="942"/>
    </row>
    <row r="589" spans="1:11" ht="15" customHeight="1">
      <c r="A589" s="942"/>
      <c r="B589" s="942"/>
      <c r="C589" s="946" t="s">
        <v>65</v>
      </c>
      <c r="D589" s="965">
        <v>0</v>
      </c>
      <c r="E589" s="965">
        <v>0</v>
      </c>
      <c r="F589" s="965">
        <v>0</v>
      </c>
      <c r="G589" s="965">
        <v>0</v>
      </c>
      <c r="H589" s="942"/>
      <c r="I589" s="942"/>
      <c r="J589" s="942"/>
      <c r="K589" s="942"/>
    </row>
    <row r="590" spans="1:11" ht="20.100000000000001" customHeight="1">
      <c r="A590" s="942"/>
      <c r="B590" s="942"/>
      <c r="C590" s="967" t="s">
        <v>18</v>
      </c>
      <c r="D590" s="942"/>
      <c r="E590" s="942"/>
      <c r="F590" s="942"/>
      <c r="G590" s="942"/>
      <c r="H590" s="942"/>
      <c r="I590" s="942"/>
      <c r="J590" s="942"/>
      <c r="K590" s="942"/>
    </row>
  </sheetData>
  <mergeCells count="59">
    <mergeCell ref="D490:G490"/>
    <mergeCell ref="D491:G491"/>
    <mergeCell ref="D492:G492"/>
    <mergeCell ref="D493:G493"/>
    <mergeCell ref="C502:G502"/>
    <mergeCell ref="C445:G445"/>
    <mergeCell ref="D322:G322"/>
    <mergeCell ref="D323:G323"/>
    <mergeCell ref="C332:G332"/>
    <mergeCell ref="D377:G377"/>
    <mergeCell ref="D378:G378"/>
    <mergeCell ref="D379:G379"/>
    <mergeCell ref="D380:G380"/>
    <mergeCell ref="C389:G389"/>
    <mergeCell ref="D434:G434"/>
    <mergeCell ref="D435:G435"/>
    <mergeCell ref="D436:G436"/>
    <mergeCell ref="D321:G321"/>
    <mergeCell ref="D206:G206"/>
    <mergeCell ref="D207:G207"/>
    <mergeCell ref="D208:G208"/>
    <mergeCell ref="C217:G217"/>
    <mergeCell ref="C262:G262"/>
    <mergeCell ref="D263:G263"/>
    <mergeCell ref="D264:G264"/>
    <mergeCell ref="D265:G265"/>
    <mergeCell ref="D266:G266"/>
    <mergeCell ref="C275:G275"/>
    <mergeCell ref="D320:G320"/>
    <mergeCell ref="D205:G205"/>
    <mergeCell ref="D84:G84"/>
    <mergeCell ref="D85:G85"/>
    <mergeCell ref="C94:G94"/>
    <mergeCell ref="C139:G139"/>
    <mergeCell ref="D140:G140"/>
    <mergeCell ref="D141:G141"/>
    <mergeCell ref="D142:G142"/>
    <mergeCell ref="D143:G143"/>
    <mergeCell ref="C152:G152"/>
    <mergeCell ref="D197:G197"/>
    <mergeCell ref="C204:G204"/>
    <mergeCell ref="D83:G83"/>
    <mergeCell ref="D7:G7"/>
    <mergeCell ref="C8:G8"/>
    <mergeCell ref="C9:G9"/>
    <mergeCell ref="D10:G10"/>
    <mergeCell ref="D17:G17"/>
    <mergeCell ref="C25:G25"/>
    <mergeCell ref="D26:G26"/>
    <mergeCell ref="D27:G27"/>
    <mergeCell ref="D28:G28"/>
    <mergeCell ref="D29:G29"/>
    <mergeCell ref="C38:G38"/>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57"/>
  <sheetViews>
    <sheetView zoomScaleNormal="100" workbookViewId="0">
      <selection activeCell="E346" sqref="E346"/>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1231</v>
      </c>
      <c r="E3" s="1510"/>
      <c r="F3" s="1510"/>
      <c r="G3" s="1510"/>
      <c r="H3" s="23"/>
      <c r="I3" s="23"/>
      <c r="J3" s="23"/>
      <c r="K3" s="23"/>
    </row>
    <row r="4" spans="1:11" ht="14.1" customHeight="1">
      <c r="A4" s="23"/>
      <c r="B4" s="23"/>
      <c r="C4" s="25" t="s">
        <v>4</v>
      </c>
      <c r="D4" s="1509" t="s">
        <v>1232</v>
      </c>
      <c r="E4" s="1510"/>
      <c r="F4" s="1510"/>
      <c r="G4" s="1510"/>
      <c r="H4" s="23"/>
      <c r="I4" s="23"/>
      <c r="J4" s="23"/>
      <c r="K4" s="23"/>
    </row>
    <row r="5" spans="1:11" ht="14.1" customHeight="1">
      <c r="A5" s="23"/>
      <c r="B5" s="23"/>
      <c r="C5" s="25" t="s">
        <v>6</v>
      </c>
      <c r="D5" s="1509" t="s">
        <v>1348</v>
      </c>
      <c r="E5" s="1510"/>
      <c r="F5" s="1510"/>
      <c r="G5" s="1510"/>
      <c r="H5" s="23"/>
      <c r="I5" s="23"/>
      <c r="J5" s="23"/>
      <c r="K5" s="23"/>
    </row>
    <row r="6" spans="1:11" ht="14.1" customHeight="1">
      <c r="A6" s="23"/>
      <c r="B6" s="23"/>
      <c r="C6" s="25" t="s">
        <v>8</v>
      </c>
      <c r="D6" s="1509" t="s">
        <v>286</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114.95" customHeight="1">
      <c r="A9" s="23"/>
      <c r="B9" s="23"/>
      <c r="C9" s="1515" t="s">
        <v>1349</v>
      </c>
      <c r="D9" s="1516"/>
      <c r="E9" s="1516"/>
      <c r="F9" s="1516"/>
      <c r="G9" s="1516"/>
      <c r="H9" s="23"/>
      <c r="I9" s="23"/>
      <c r="J9" s="23"/>
      <c r="K9" s="23"/>
    </row>
    <row r="10" spans="1:11" ht="79.5" customHeight="1">
      <c r="A10" s="23"/>
      <c r="B10" s="23"/>
      <c r="C10" s="26" t="s">
        <v>14</v>
      </c>
      <c r="D10" s="1517" t="s">
        <v>1350</v>
      </c>
      <c r="E10" s="1518"/>
      <c r="F10" s="1518"/>
      <c r="G10" s="1518"/>
      <c r="H10" s="23"/>
      <c r="I10" s="23"/>
      <c r="J10" s="23"/>
      <c r="K10" s="23"/>
    </row>
    <row r="11" spans="1:1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41.1" customHeight="1">
      <c r="A13" s="23"/>
      <c r="B13" s="23"/>
      <c r="C13" s="27" t="s">
        <v>1351</v>
      </c>
      <c r="D13" s="31" t="s">
        <v>1238</v>
      </c>
      <c r="E13" s="31" t="s">
        <v>1239</v>
      </c>
      <c r="F13" s="31" t="s">
        <v>1240</v>
      </c>
      <c r="G13" s="31" t="s">
        <v>1241</v>
      </c>
      <c r="H13" s="23"/>
      <c r="I13" s="23"/>
      <c r="J13" s="23"/>
      <c r="K13" s="23"/>
    </row>
    <row r="14" spans="1:11" ht="51.95" customHeight="1">
      <c r="A14" s="23"/>
      <c r="B14" s="23"/>
      <c r="C14" s="27" t="s">
        <v>1352</v>
      </c>
      <c r="D14" s="31" t="s">
        <v>1238</v>
      </c>
      <c r="E14" s="31" t="s">
        <v>1239</v>
      </c>
      <c r="F14" s="31" t="s">
        <v>1240</v>
      </c>
      <c r="G14" s="31" t="s">
        <v>1241</v>
      </c>
      <c r="H14" s="23"/>
      <c r="I14" s="23"/>
      <c r="J14" s="23"/>
      <c r="K14" s="23"/>
    </row>
    <row r="15" spans="1:11" ht="20.100000000000001" customHeight="1">
      <c r="A15" s="23"/>
      <c r="B15" s="23"/>
      <c r="C15" s="27" t="s">
        <v>1353</v>
      </c>
      <c r="D15" s="31" t="s">
        <v>1239</v>
      </c>
      <c r="E15" s="31" t="s">
        <v>1239</v>
      </c>
      <c r="F15" s="31" t="s">
        <v>1240</v>
      </c>
      <c r="G15" s="31" t="s">
        <v>1241</v>
      </c>
      <c r="H15" s="23"/>
      <c r="I15" s="23"/>
      <c r="J15" s="23"/>
      <c r="K15" s="23"/>
    </row>
    <row r="16" spans="1:11" ht="20.100000000000001" customHeight="1">
      <c r="A16" s="23"/>
      <c r="B16" s="23"/>
      <c r="C16" s="27" t="s">
        <v>1354</v>
      </c>
      <c r="D16" s="31" t="s">
        <v>1239</v>
      </c>
      <c r="E16" s="31" t="s">
        <v>1240</v>
      </c>
      <c r="F16" s="31" t="s">
        <v>1241</v>
      </c>
      <c r="G16" s="31" t="s">
        <v>1241</v>
      </c>
      <c r="H16" s="23"/>
      <c r="I16" s="23"/>
      <c r="J16" s="23"/>
      <c r="K16" s="23"/>
    </row>
    <row r="17" spans="1:11" ht="62.25" customHeight="1">
      <c r="A17" s="23"/>
      <c r="B17" s="23"/>
      <c r="C17" s="26" t="s">
        <v>16</v>
      </c>
      <c r="D17" s="1517" t="s">
        <v>1355</v>
      </c>
      <c r="E17" s="1518"/>
      <c r="F17" s="1518"/>
      <c r="G17" s="1518"/>
      <c r="H17" s="23"/>
      <c r="I17" s="23"/>
      <c r="J17" s="23"/>
      <c r="K17" s="23"/>
    </row>
    <row r="18" spans="1:11">
      <c r="A18" s="23"/>
      <c r="B18" s="23"/>
      <c r="C18" s="27" t="s">
        <v>187</v>
      </c>
      <c r="D18" s="28">
        <v>2024</v>
      </c>
      <c r="E18" s="28">
        <v>2025</v>
      </c>
      <c r="F18" s="28">
        <v>2026</v>
      </c>
      <c r="G18" s="28">
        <v>2027</v>
      </c>
      <c r="H18" s="23"/>
      <c r="I18" s="23"/>
      <c r="J18" s="23"/>
      <c r="K18" s="23"/>
    </row>
    <row r="19" spans="1:11" ht="14.1" customHeight="1">
      <c r="A19" s="23"/>
      <c r="B19" s="23"/>
      <c r="C19" s="29"/>
      <c r="D19" s="30" t="s">
        <v>22</v>
      </c>
      <c r="E19" s="30" t="s">
        <v>23</v>
      </c>
      <c r="F19" s="30" t="s">
        <v>23</v>
      </c>
      <c r="G19" s="30" t="s">
        <v>23</v>
      </c>
      <c r="H19" s="23"/>
      <c r="I19" s="23"/>
      <c r="J19" s="23"/>
      <c r="K19" s="23"/>
    </row>
    <row r="20" spans="1:11" ht="62.1" customHeight="1">
      <c r="A20" s="23"/>
      <c r="B20" s="23"/>
      <c r="C20" s="27" t="s">
        <v>1356</v>
      </c>
      <c r="D20" s="31" t="s">
        <v>1239</v>
      </c>
      <c r="E20" s="31" t="s">
        <v>1240</v>
      </c>
      <c r="F20" s="31" t="s">
        <v>1241</v>
      </c>
      <c r="G20" s="31" t="s">
        <v>1245</v>
      </c>
      <c r="H20" s="23"/>
      <c r="I20" s="23"/>
      <c r="J20" s="23"/>
      <c r="K20" s="23"/>
    </row>
    <row r="21" spans="1:11" ht="30.95" customHeight="1">
      <c r="A21" s="23"/>
      <c r="B21" s="23"/>
      <c r="C21" s="27" t="s">
        <v>1357</v>
      </c>
      <c r="D21" s="31" t="s">
        <v>1238</v>
      </c>
      <c r="E21" s="31" t="s">
        <v>1239</v>
      </c>
      <c r="F21" s="31" t="s">
        <v>1240</v>
      </c>
      <c r="G21" s="31" t="s">
        <v>1241</v>
      </c>
      <c r="H21" s="23"/>
      <c r="I21" s="23"/>
      <c r="J21" s="23"/>
      <c r="K21" s="23"/>
    </row>
    <row r="22" spans="1:11" ht="41.1" customHeight="1">
      <c r="A22" s="23"/>
      <c r="B22" s="23"/>
      <c r="C22" s="27" t="s">
        <v>1358</v>
      </c>
      <c r="D22" s="31" t="s">
        <v>1359</v>
      </c>
      <c r="E22" s="31" t="s">
        <v>1360</v>
      </c>
      <c r="F22" s="31" t="s">
        <v>1360</v>
      </c>
      <c r="G22" s="31" t="s">
        <v>1360</v>
      </c>
      <c r="H22" s="23"/>
      <c r="I22" s="23"/>
      <c r="J22" s="23"/>
      <c r="K22" s="23"/>
    </row>
    <row r="23" spans="1:11" ht="30.95" customHeight="1">
      <c r="A23" s="23"/>
      <c r="B23" s="23"/>
      <c r="C23" s="27" t="s">
        <v>1361</v>
      </c>
      <c r="D23" s="31" t="s">
        <v>1239</v>
      </c>
      <c r="E23" s="31" t="s">
        <v>1239</v>
      </c>
      <c r="F23" s="31" t="s">
        <v>1240</v>
      </c>
      <c r="G23" s="31" t="s">
        <v>1241</v>
      </c>
      <c r="H23" s="23"/>
      <c r="I23" s="23"/>
      <c r="J23" s="23"/>
      <c r="K23" s="23"/>
    </row>
    <row r="24" spans="1:11" ht="14.1" customHeight="1">
      <c r="A24" s="23"/>
      <c r="B24" s="23"/>
      <c r="C24" s="1503" t="s">
        <v>27</v>
      </c>
      <c r="D24" s="1504"/>
      <c r="E24" s="1504"/>
      <c r="F24" s="1504"/>
      <c r="G24" s="1504"/>
      <c r="H24" s="23"/>
      <c r="I24" s="23"/>
      <c r="J24" s="23"/>
      <c r="K24" s="23"/>
    </row>
    <row r="25" spans="1:11" ht="14.1" customHeight="1">
      <c r="A25" s="23"/>
      <c r="B25" s="23"/>
      <c r="C25" s="32" t="s">
        <v>1362</v>
      </c>
      <c r="D25" s="1503" t="s">
        <v>1363</v>
      </c>
      <c r="E25" s="1504"/>
      <c r="F25" s="1504"/>
      <c r="G25" s="1504"/>
      <c r="H25" s="23"/>
      <c r="I25" s="23"/>
      <c r="J25" s="23"/>
      <c r="K25" s="23"/>
    </row>
    <row r="26" spans="1:11" ht="18" customHeight="1">
      <c r="A26" s="23"/>
      <c r="B26" s="23"/>
      <c r="C26" s="33" t="s">
        <v>19</v>
      </c>
      <c r="D26" s="1519" t="s">
        <v>1364</v>
      </c>
      <c r="E26" s="1520"/>
      <c r="F26" s="1520"/>
      <c r="G26" s="1520"/>
      <c r="H26" s="23"/>
      <c r="I26" s="23"/>
      <c r="J26" s="23"/>
      <c r="K26" s="23"/>
    </row>
    <row r="27" spans="1:11" ht="18" customHeight="1">
      <c r="A27" s="23"/>
      <c r="B27" s="23"/>
      <c r="C27" s="34" t="s">
        <v>20</v>
      </c>
      <c r="D27" s="1521" t="s">
        <v>1365</v>
      </c>
      <c r="E27" s="1522"/>
      <c r="F27" s="1522"/>
      <c r="G27" s="1522"/>
      <c r="H27" s="23"/>
      <c r="I27" s="23"/>
      <c r="J27" s="23"/>
      <c r="K27" s="23"/>
    </row>
    <row r="28" spans="1:11" ht="18" customHeight="1">
      <c r="A28" s="23"/>
      <c r="B28" s="23"/>
      <c r="C28" s="34" t="s">
        <v>21</v>
      </c>
      <c r="D28" s="1521" t="s">
        <v>1366</v>
      </c>
      <c r="E28" s="1522"/>
      <c r="F28" s="1522"/>
      <c r="G28" s="1522"/>
      <c r="H28" s="23"/>
      <c r="I28" s="23"/>
      <c r="J28" s="23"/>
      <c r="K28" s="23"/>
    </row>
    <row r="29" spans="1:11" ht="15" customHeight="1">
      <c r="A29" s="23"/>
      <c r="B29" s="23"/>
      <c r="C29" s="35"/>
      <c r="D29" s="36">
        <v>2024</v>
      </c>
      <c r="E29" s="36">
        <v>2025</v>
      </c>
      <c r="F29" s="36">
        <v>2026</v>
      </c>
      <c r="G29" s="36">
        <v>2027</v>
      </c>
      <c r="H29" s="23"/>
      <c r="I29" s="23"/>
      <c r="J29" s="23"/>
      <c r="K29" s="23"/>
    </row>
    <row r="30" spans="1:11" ht="15" customHeight="1">
      <c r="A30" s="23"/>
      <c r="B30" s="23"/>
      <c r="C30" s="37"/>
      <c r="D30" s="38" t="s">
        <v>22</v>
      </c>
      <c r="E30" s="38" t="s">
        <v>23</v>
      </c>
      <c r="F30" s="38" t="s">
        <v>23</v>
      </c>
      <c r="G30" s="38" t="s">
        <v>23</v>
      </c>
      <c r="H30" s="23"/>
      <c r="I30" s="23"/>
      <c r="J30" s="23"/>
      <c r="K30" s="23"/>
    </row>
    <row r="31" spans="1:11" ht="14.1" customHeight="1">
      <c r="A31" s="23"/>
      <c r="B31" s="23"/>
      <c r="C31" s="27" t="s">
        <v>33</v>
      </c>
      <c r="D31" s="31" t="s">
        <v>1367</v>
      </c>
      <c r="E31" s="31" t="s">
        <v>1367</v>
      </c>
      <c r="F31" s="31" t="s">
        <v>1367</v>
      </c>
      <c r="G31" s="31" t="s">
        <v>1367</v>
      </c>
      <c r="H31" s="23"/>
      <c r="I31" s="23"/>
      <c r="J31" s="23"/>
      <c r="K31" s="23"/>
    </row>
    <row r="32" spans="1:11" ht="14.1" customHeight="1">
      <c r="A32" s="23"/>
      <c r="B32" s="23"/>
      <c r="C32" s="27" t="s">
        <v>35</v>
      </c>
      <c r="D32" s="31" t="s">
        <v>1368</v>
      </c>
      <c r="E32" s="31" t="s">
        <v>1369</v>
      </c>
      <c r="F32" s="31" t="s">
        <v>1370</v>
      </c>
      <c r="G32" s="31" t="s">
        <v>1371</v>
      </c>
      <c r="H32" s="23"/>
      <c r="I32" s="23"/>
      <c r="J32" s="23"/>
      <c r="K32" s="23"/>
    </row>
    <row r="33" spans="1:11" ht="14.1" customHeight="1">
      <c r="A33" s="23"/>
      <c r="B33" s="23"/>
      <c r="C33" s="27" t="s">
        <v>40</v>
      </c>
      <c r="D33" s="31" t="s">
        <v>1372</v>
      </c>
      <c r="E33" s="31" t="s">
        <v>1373</v>
      </c>
      <c r="F33" s="31" t="s">
        <v>1374</v>
      </c>
      <c r="G33" s="31" t="s">
        <v>1375</v>
      </c>
      <c r="H33" s="23"/>
      <c r="I33" s="23"/>
      <c r="J33" s="23"/>
      <c r="K33" s="23"/>
    </row>
    <row r="34" spans="1:11" ht="14.1" customHeight="1">
      <c r="A34" s="23"/>
      <c r="B34" s="23"/>
      <c r="C34" s="27" t="s">
        <v>41</v>
      </c>
      <c r="D34" s="31" t="s">
        <v>18</v>
      </c>
      <c r="E34" s="31" t="s">
        <v>42</v>
      </c>
      <c r="F34" s="31" t="s">
        <v>42</v>
      </c>
      <c r="G34" s="31" t="s">
        <v>42</v>
      </c>
      <c r="H34" s="23"/>
      <c r="I34" s="23"/>
      <c r="J34" s="23"/>
      <c r="K34" s="23"/>
    </row>
    <row r="35" spans="1:11" ht="14.1" customHeight="1">
      <c r="A35" s="23"/>
      <c r="B35" s="23"/>
      <c r="C35" s="27" t="s">
        <v>43</v>
      </c>
      <c r="D35" s="31" t="s">
        <v>18</v>
      </c>
      <c r="E35" s="31" t="s">
        <v>1376</v>
      </c>
      <c r="F35" s="31" t="s">
        <v>1377</v>
      </c>
      <c r="G35" s="31" t="s">
        <v>1377</v>
      </c>
      <c r="H35" s="23"/>
      <c r="I35" s="23"/>
      <c r="J35" s="23"/>
      <c r="K35" s="23"/>
    </row>
    <row r="36" spans="1:11" ht="14.1" customHeight="1">
      <c r="A36" s="23"/>
      <c r="B36" s="23"/>
      <c r="C36" s="27" t="s">
        <v>47</v>
      </c>
      <c r="D36" s="31" t="s">
        <v>18</v>
      </c>
      <c r="E36" s="31" t="s">
        <v>1376</v>
      </c>
      <c r="F36" s="31" t="s">
        <v>1377</v>
      </c>
      <c r="G36" s="31" t="s">
        <v>1377</v>
      </c>
      <c r="H36" s="23"/>
      <c r="I36" s="23"/>
      <c r="J36" s="23"/>
      <c r="K36" s="23"/>
    </row>
    <row r="37" spans="1:11" ht="14.1" customHeight="1">
      <c r="A37" s="23"/>
      <c r="B37" s="23"/>
      <c r="C37" s="1523" t="s">
        <v>24</v>
      </c>
      <c r="D37" s="1524"/>
      <c r="E37" s="1524"/>
      <c r="F37" s="1524"/>
      <c r="G37" s="1524"/>
      <c r="H37" s="23"/>
      <c r="I37" s="23"/>
      <c r="J37" s="23"/>
      <c r="K37" s="23"/>
    </row>
    <row r="38" spans="1:11" ht="14.1" customHeight="1">
      <c r="A38" s="23"/>
      <c r="B38" s="23"/>
      <c r="C38" s="35"/>
      <c r="D38" s="36">
        <v>2024</v>
      </c>
      <c r="E38" s="36">
        <v>2025</v>
      </c>
      <c r="F38" s="36">
        <v>2026</v>
      </c>
      <c r="G38" s="36">
        <v>2027</v>
      </c>
      <c r="H38" s="23"/>
      <c r="I38" s="23"/>
      <c r="J38" s="23"/>
      <c r="K38" s="23"/>
    </row>
    <row r="39" spans="1:11" ht="14.1" customHeight="1">
      <c r="A39" s="23"/>
      <c r="B39" s="23"/>
      <c r="C39" s="37"/>
      <c r="D39" s="38" t="s">
        <v>22</v>
      </c>
      <c r="E39" s="38" t="s">
        <v>23</v>
      </c>
      <c r="F39" s="38" t="s">
        <v>23</v>
      </c>
      <c r="G39" s="38" t="s">
        <v>23</v>
      </c>
      <c r="H39" s="23"/>
      <c r="I39" s="23"/>
      <c r="J39" s="23"/>
      <c r="K39" s="23"/>
    </row>
    <row r="40" spans="1:11" ht="14.1" customHeight="1">
      <c r="A40" s="23"/>
      <c r="B40" s="23"/>
      <c r="C40" s="39" t="s">
        <v>48</v>
      </c>
      <c r="D40" s="40">
        <v>0</v>
      </c>
      <c r="E40" s="40">
        <v>685402000</v>
      </c>
      <c r="F40" s="40">
        <v>685402000</v>
      </c>
      <c r="G40" s="40">
        <v>685402000</v>
      </c>
      <c r="H40" s="23"/>
      <c r="I40" s="23"/>
      <c r="J40" s="23"/>
      <c r="K40" s="23"/>
    </row>
    <row r="41" spans="1:11" ht="14.1" customHeight="1">
      <c r="A41" s="23"/>
      <c r="B41" s="23"/>
      <c r="C41" s="39" t="s">
        <v>49</v>
      </c>
      <c r="D41" s="40">
        <v>0</v>
      </c>
      <c r="E41" s="40">
        <v>685402000</v>
      </c>
      <c r="F41" s="40">
        <v>685402000</v>
      </c>
      <c r="G41" s="40">
        <v>685402000</v>
      </c>
      <c r="H41" s="23"/>
      <c r="I41" s="23"/>
      <c r="J41" s="23"/>
      <c r="K41" s="23"/>
    </row>
    <row r="42" spans="1:11" ht="14.1" customHeight="1">
      <c r="A42" s="23"/>
      <c r="B42" s="23"/>
      <c r="C42" s="39" t="s">
        <v>50</v>
      </c>
      <c r="D42" s="40">
        <v>0</v>
      </c>
      <c r="E42" s="40">
        <v>0</v>
      </c>
      <c r="F42" s="40">
        <v>0</v>
      </c>
      <c r="G42" s="40">
        <v>0</v>
      </c>
      <c r="H42" s="23"/>
      <c r="I42" s="23"/>
      <c r="J42" s="23"/>
      <c r="K42" s="23"/>
    </row>
    <row r="43" spans="1:11" ht="14.1" customHeight="1">
      <c r="A43" s="23"/>
      <c r="B43" s="23"/>
      <c r="C43" s="39" t="s">
        <v>51</v>
      </c>
      <c r="D43" s="40">
        <v>0</v>
      </c>
      <c r="E43" s="40">
        <v>74700000</v>
      </c>
      <c r="F43" s="40">
        <v>74700000</v>
      </c>
      <c r="G43" s="40">
        <v>74700000</v>
      </c>
      <c r="H43" s="23"/>
      <c r="I43" s="23"/>
      <c r="J43" s="23"/>
      <c r="K43" s="23"/>
    </row>
    <row r="44" spans="1:11" ht="14.1" customHeight="1">
      <c r="A44" s="23"/>
      <c r="B44" s="23"/>
      <c r="C44" s="39" t="s">
        <v>49</v>
      </c>
      <c r="D44" s="40">
        <v>0</v>
      </c>
      <c r="E44" s="40">
        <v>74700000</v>
      </c>
      <c r="F44" s="40">
        <v>74700000</v>
      </c>
      <c r="G44" s="40">
        <v>74700000</v>
      </c>
      <c r="H44" s="23"/>
      <c r="I44" s="23"/>
      <c r="J44" s="23"/>
      <c r="K44" s="23"/>
    </row>
    <row r="45" spans="1:11" ht="14.1" customHeight="1">
      <c r="A45" s="23"/>
      <c r="B45" s="23"/>
      <c r="C45" s="39" t="s">
        <v>50</v>
      </c>
      <c r="D45" s="40">
        <v>0</v>
      </c>
      <c r="E45" s="40">
        <v>0</v>
      </c>
      <c r="F45" s="40">
        <v>0</v>
      </c>
      <c r="G45" s="40">
        <v>0</v>
      </c>
      <c r="H45" s="23"/>
      <c r="I45" s="23"/>
      <c r="J45" s="23"/>
      <c r="K45" s="23"/>
    </row>
    <row r="46" spans="1:11" ht="14.1" customHeight="1">
      <c r="A46" s="23"/>
      <c r="B46" s="23"/>
      <c r="C46" s="39" t="s">
        <v>52</v>
      </c>
      <c r="D46" s="40">
        <v>0</v>
      </c>
      <c r="E46" s="40">
        <v>254956000</v>
      </c>
      <c r="F46" s="40">
        <v>255956000</v>
      </c>
      <c r="G46" s="40">
        <v>256956000</v>
      </c>
      <c r="H46" s="23"/>
      <c r="I46" s="23"/>
      <c r="J46" s="23"/>
      <c r="K46" s="23"/>
    </row>
    <row r="47" spans="1:11" ht="14.1" customHeight="1">
      <c r="A47" s="23"/>
      <c r="B47" s="23"/>
      <c r="C47" s="39" t="s">
        <v>49</v>
      </c>
      <c r="D47" s="40">
        <v>0</v>
      </c>
      <c r="E47" s="40">
        <v>254956000</v>
      </c>
      <c r="F47" s="40">
        <v>255956000</v>
      </c>
      <c r="G47" s="40">
        <v>256956000</v>
      </c>
      <c r="H47" s="23"/>
      <c r="I47" s="23"/>
      <c r="J47" s="23"/>
      <c r="K47" s="23"/>
    </row>
    <row r="48" spans="1:11" ht="14.1" customHeight="1">
      <c r="A48" s="23"/>
      <c r="B48" s="23"/>
      <c r="C48" s="39" t="s">
        <v>50</v>
      </c>
      <c r="D48" s="40">
        <v>0</v>
      </c>
      <c r="E48" s="40">
        <v>0</v>
      </c>
      <c r="F48" s="40">
        <v>0</v>
      </c>
      <c r="G48" s="40">
        <v>0</v>
      </c>
      <c r="H48" s="23"/>
      <c r="I48" s="23"/>
      <c r="J48" s="23"/>
      <c r="K48" s="23"/>
    </row>
    <row r="49" spans="1:11" ht="14.1" customHeight="1">
      <c r="A49" s="23"/>
      <c r="B49" s="23"/>
      <c r="C49" s="39" t="s">
        <v>53</v>
      </c>
      <c r="D49" s="40">
        <v>0</v>
      </c>
      <c r="E49" s="40">
        <v>0</v>
      </c>
      <c r="F49" s="40">
        <v>0</v>
      </c>
      <c r="G49" s="40">
        <v>0</v>
      </c>
      <c r="H49" s="23"/>
      <c r="I49" s="23"/>
      <c r="J49" s="23"/>
      <c r="K49" s="23"/>
    </row>
    <row r="50" spans="1:11" ht="14.1" customHeight="1">
      <c r="A50" s="23"/>
      <c r="B50" s="23"/>
      <c r="C50" s="39" t="s">
        <v>49</v>
      </c>
      <c r="D50" s="40">
        <v>0</v>
      </c>
      <c r="E50" s="40">
        <v>0</v>
      </c>
      <c r="F50" s="40">
        <v>0</v>
      </c>
      <c r="G50" s="40">
        <v>0</v>
      </c>
      <c r="H50" s="23"/>
      <c r="I50" s="23"/>
      <c r="J50" s="23"/>
      <c r="K50" s="23"/>
    </row>
    <row r="51" spans="1:11" ht="14.1" customHeight="1">
      <c r="A51" s="23"/>
      <c r="B51" s="23"/>
      <c r="C51" s="39" t="s">
        <v>50</v>
      </c>
      <c r="D51" s="40">
        <v>0</v>
      </c>
      <c r="E51" s="40">
        <v>0</v>
      </c>
      <c r="F51" s="40">
        <v>0</v>
      </c>
      <c r="G51" s="40">
        <v>0</v>
      </c>
      <c r="H51" s="23"/>
      <c r="I51" s="23"/>
      <c r="J51" s="23"/>
      <c r="K51" s="23"/>
    </row>
    <row r="52" spans="1:11" ht="14.1" customHeight="1">
      <c r="A52" s="23"/>
      <c r="B52" s="23"/>
      <c r="C52" s="39" t="s">
        <v>54</v>
      </c>
      <c r="D52" s="40">
        <v>0</v>
      </c>
      <c r="E52" s="40">
        <v>0</v>
      </c>
      <c r="F52" s="40">
        <v>0</v>
      </c>
      <c r="G52" s="40">
        <v>0</v>
      </c>
      <c r="H52" s="23"/>
      <c r="I52" s="23"/>
      <c r="J52" s="23"/>
      <c r="K52" s="23"/>
    </row>
    <row r="53" spans="1:11" ht="14.1" customHeight="1">
      <c r="A53" s="23"/>
      <c r="B53" s="23"/>
      <c r="C53" s="39" t="s">
        <v>49</v>
      </c>
      <c r="D53" s="40">
        <v>0</v>
      </c>
      <c r="E53" s="40">
        <v>0</v>
      </c>
      <c r="F53" s="40">
        <v>0</v>
      </c>
      <c r="G53" s="40">
        <v>0</v>
      </c>
      <c r="H53" s="23"/>
      <c r="I53" s="23"/>
      <c r="J53" s="23"/>
      <c r="K53" s="23"/>
    </row>
    <row r="54" spans="1:11" ht="14.1" customHeight="1">
      <c r="A54" s="23"/>
      <c r="B54" s="23"/>
      <c r="C54" s="39" t="s">
        <v>50</v>
      </c>
      <c r="D54" s="40">
        <v>0</v>
      </c>
      <c r="E54" s="40">
        <v>0</v>
      </c>
      <c r="F54" s="40">
        <v>0</v>
      </c>
      <c r="G54" s="40">
        <v>0</v>
      </c>
      <c r="H54" s="23"/>
      <c r="I54" s="23"/>
      <c r="J54" s="23"/>
      <c r="K54" s="23"/>
    </row>
    <row r="55" spans="1:11" ht="14.1" customHeight="1">
      <c r="A55" s="23"/>
      <c r="B55" s="23"/>
      <c r="C55" s="39" t="s">
        <v>55</v>
      </c>
      <c r="D55" s="40">
        <v>0</v>
      </c>
      <c r="E55" s="40">
        <v>0</v>
      </c>
      <c r="F55" s="40">
        <v>0</v>
      </c>
      <c r="G55" s="40">
        <v>0</v>
      </c>
      <c r="H55" s="23"/>
      <c r="I55" s="23"/>
      <c r="J55" s="23"/>
      <c r="K55" s="23"/>
    </row>
    <row r="56" spans="1:11" ht="14.1" customHeight="1">
      <c r="A56" s="23"/>
      <c r="B56" s="23"/>
      <c r="C56" s="39" t="s">
        <v>49</v>
      </c>
      <c r="D56" s="40">
        <v>0</v>
      </c>
      <c r="E56" s="40">
        <v>0</v>
      </c>
      <c r="F56" s="40">
        <v>0</v>
      </c>
      <c r="G56" s="40">
        <v>0</v>
      </c>
      <c r="H56" s="23"/>
      <c r="I56" s="23"/>
      <c r="J56" s="23"/>
      <c r="K56" s="23"/>
    </row>
    <row r="57" spans="1:11" ht="14.1" customHeight="1">
      <c r="A57" s="23"/>
      <c r="B57" s="23"/>
      <c r="C57" s="39" t="s">
        <v>50</v>
      </c>
      <c r="D57" s="40">
        <v>0</v>
      </c>
      <c r="E57" s="40">
        <v>0</v>
      </c>
      <c r="F57" s="40">
        <v>0</v>
      </c>
      <c r="G57" s="40">
        <v>0</v>
      </c>
      <c r="H57" s="23"/>
      <c r="I57" s="23"/>
      <c r="J57" s="23"/>
      <c r="K57" s="23"/>
    </row>
    <row r="58" spans="1:11" ht="14.1" customHeight="1">
      <c r="A58" s="23"/>
      <c r="B58" s="23"/>
      <c r="C58" s="39" t="s">
        <v>56</v>
      </c>
      <c r="D58" s="40">
        <v>0</v>
      </c>
      <c r="E58" s="40">
        <v>0</v>
      </c>
      <c r="F58" s="40">
        <v>0</v>
      </c>
      <c r="G58" s="40">
        <v>0</v>
      </c>
      <c r="H58" s="23"/>
      <c r="I58" s="23"/>
      <c r="J58" s="23"/>
      <c r="K58" s="23"/>
    </row>
    <row r="59" spans="1:11" ht="14.1" customHeight="1">
      <c r="A59" s="23"/>
      <c r="B59" s="23"/>
      <c r="C59" s="39" t="s">
        <v>49</v>
      </c>
      <c r="D59" s="40">
        <v>0</v>
      </c>
      <c r="E59" s="40">
        <v>0</v>
      </c>
      <c r="F59" s="40">
        <v>0</v>
      </c>
      <c r="G59" s="40">
        <v>0</v>
      </c>
      <c r="H59" s="23"/>
      <c r="I59" s="23"/>
      <c r="J59" s="23"/>
      <c r="K59" s="23"/>
    </row>
    <row r="60" spans="1:11" ht="14.1" customHeight="1">
      <c r="A60" s="23"/>
      <c r="B60" s="23"/>
      <c r="C60" s="39" t="s">
        <v>50</v>
      </c>
      <c r="D60" s="40">
        <v>0</v>
      </c>
      <c r="E60" s="40">
        <v>0</v>
      </c>
      <c r="F60" s="40">
        <v>0</v>
      </c>
      <c r="G60" s="40">
        <v>0</v>
      </c>
      <c r="H60" s="23"/>
      <c r="I60" s="23"/>
      <c r="J60" s="23"/>
      <c r="K60" s="23"/>
    </row>
    <row r="61" spans="1:11" ht="14.1" customHeight="1">
      <c r="A61" s="23"/>
      <c r="B61" s="23"/>
      <c r="C61" s="39" t="s">
        <v>57</v>
      </c>
      <c r="D61" s="40">
        <v>0</v>
      </c>
      <c r="E61" s="40">
        <v>0</v>
      </c>
      <c r="F61" s="40">
        <v>0</v>
      </c>
      <c r="G61" s="40">
        <v>0</v>
      </c>
      <c r="H61" s="23"/>
      <c r="I61" s="23"/>
      <c r="J61" s="23"/>
      <c r="K61" s="23"/>
    </row>
    <row r="62" spans="1:11" ht="14.1" customHeight="1">
      <c r="A62" s="23"/>
      <c r="B62" s="23"/>
      <c r="C62" s="39" t="s">
        <v>49</v>
      </c>
      <c r="D62" s="40">
        <v>0</v>
      </c>
      <c r="E62" s="40">
        <v>0</v>
      </c>
      <c r="F62" s="40">
        <v>0</v>
      </c>
      <c r="G62" s="40">
        <v>0</v>
      </c>
      <c r="H62" s="23"/>
      <c r="I62" s="23"/>
      <c r="J62" s="23"/>
      <c r="K62" s="23"/>
    </row>
    <row r="63" spans="1:11" ht="14.1" customHeight="1">
      <c r="A63" s="23"/>
      <c r="B63" s="23"/>
      <c r="C63" s="39" t="s">
        <v>58</v>
      </c>
      <c r="D63" s="40">
        <v>0</v>
      </c>
      <c r="E63" s="40">
        <v>0</v>
      </c>
      <c r="F63" s="40">
        <v>0</v>
      </c>
      <c r="G63" s="40">
        <v>0</v>
      </c>
      <c r="H63" s="23"/>
      <c r="I63" s="23"/>
      <c r="J63" s="23"/>
      <c r="K63" s="23"/>
    </row>
    <row r="64" spans="1:11" ht="14.1" customHeight="1">
      <c r="A64" s="23"/>
      <c r="B64" s="23"/>
      <c r="C64" s="39" t="s">
        <v>59</v>
      </c>
      <c r="D64" s="40">
        <v>0</v>
      </c>
      <c r="E64" s="40">
        <v>0</v>
      </c>
      <c r="F64" s="40">
        <v>0</v>
      </c>
      <c r="G64" s="40">
        <v>0</v>
      </c>
      <c r="H64" s="23"/>
      <c r="I64" s="23"/>
      <c r="J64" s="23"/>
      <c r="K64" s="23"/>
    </row>
    <row r="65" spans="1:11" ht="14.1" customHeight="1">
      <c r="A65" s="23"/>
      <c r="B65" s="23"/>
      <c r="C65" s="39" t="s">
        <v>60</v>
      </c>
      <c r="D65" s="40">
        <v>0</v>
      </c>
      <c r="E65" s="40">
        <v>0</v>
      </c>
      <c r="F65" s="40">
        <v>0</v>
      </c>
      <c r="G65" s="40">
        <v>0</v>
      </c>
      <c r="H65" s="23"/>
      <c r="I65" s="23"/>
      <c r="J65" s="23"/>
      <c r="K65" s="23"/>
    </row>
    <row r="66" spans="1:11" ht="14.1" customHeight="1">
      <c r="A66" s="23"/>
      <c r="B66" s="23"/>
      <c r="C66" s="39" t="s">
        <v>61</v>
      </c>
      <c r="D66" s="40">
        <v>0</v>
      </c>
      <c r="E66" s="40">
        <v>0</v>
      </c>
      <c r="F66" s="40">
        <v>0</v>
      </c>
      <c r="G66" s="40">
        <v>0</v>
      </c>
      <c r="H66" s="23"/>
      <c r="I66" s="23"/>
      <c r="J66" s="23"/>
      <c r="K66" s="23"/>
    </row>
    <row r="67" spans="1:11" ht="14.1" customHeight="1">
      <c r="A67" s="23"/>
      <c r="B67" s="23"/>
      <c r="C67" s="39" t="s">
        <v>62</v>
      </c>
      <c r="D67" s="40">
        <v>0</v>
      </c>
      <c r="E67" s="40">
        <v>0</v>
      </c>
      <c r="F67" s="40">
        <v>0</v>
      </c>
      <c r="G67" s="40">
        <v>0</v>
      </c>
      <c r="H67" s="23"/>
      <c r="I67" s="23"/>
      <c r="J67" s="23"/>
      <c r="K67" s="23"/>
    </row>
    <row r="68" spans="1:11" ht="14.1" customHeight="1">
      <c r="A68" s="23"/>
      <c r="B68" s="23"/>
      <c r="C68" s="39" t="s">
        <v>49</v>
      </c>
      <c r="D68" s="40">
        <v>0</v>
      </c>
      <c r="E68" s="40">
        <v>0</v>
      </c>
      <c r="F68" s="40">
        <v>0</v>
      </c>
      <c r="G68" s="40">
        <v>0</v>
      </c>
      <c r="H68" s="23"/>
      <c r="I68" s="23"/>
      <c r="J68" s="23"/>
      <c r="K68" s="23"/>
    </row>
    <row r="69" spans="1:11" ht="14.1" customHeight="1">
      <c r="A69" s="23"/>
      <c r="B69" s="23"/>
      <c r="C69" s="39" t="s">
        <v>58</v>
      </c>
      <c r="D69" s="40">
        <v>0</v>
      </c>
      <c r="E69" s="40">
        <v>0</v>
      </c>
      <c r="F69" s="40">
        <v>0</v>
      </c>
      <c r="G69" s="40">
        <v>0</v>
      </c>
      <c r="H69" s="23"/>
      <c r="I69" s="23"/>
      <c r="J69" s="23"/>
      <c r="K69" s="23"/>
    </row>
    <row r="70" spans="1:11" ht="14.1" customHeight="1">
      <c r="A70" s="23"/>
      <c r="B70" s="23"/>
      <c r="C70" s="39" t="s">
        <v>59</v>
      </c>
      <c r="D70" s="40">
        <v>0</v>
      </c>
      <c r="E70" s="40">
        <v>0</v>
      </c>
      <c r="F70" s="40">
        <v>0</v>
      </c>
      <c r="G70" s="40">
        <v>0</v>
      </c>
      <c r="H70" s="23"/>
      <c r="I70" s="23"/>
      <c r="J70" s="23"/>
      <c r="K70" s="23"/>
    </row>
    <row r="71" spans="1:11" ht="14.1" customHeight="1">
      <c r="A71" s="23"/>
      <c r="B71" s="23"/>
      <c r="C71" s="39" t="s">
        <v>60</v>
      </c>
      <c r="D71" s="40">
        <v>0</v>
      </c>
      <c r="E71" s="40">
        <v>0</v>
      </c>
      <c r="F71" s="40">
        <v>0</v>
      </c>
      <c r="G71" s="40">
        <v>0</v>
      </c>
      <c r="H71" s="23"/>
      <c r="I71" s="23"/>
      <c r="J71" s="23"/>
      <c r="K71" s="23"/>
    </row>
    <row r="72" spans="1:11" ht="14.1" customHeight="1">
      <c r="A72" s="23"/>
      <c r="B72" s="23"/>
      <c r="C72" s="39" t="s">
        <v>61</v>
      </c>
      <c r="D72" s="40">
        <v>0</v>
      </c>
      <c r="E72" s="40">
        <v>0</v>
      </c>
      <c r="F72" s="40">
        <v>0</v>
      </c>
      <c r="G72" s="40">
        <v>0</v>
      </c>
      <c r="H72" s="23"/>
      <c r="I72" s="23"/>
      <c r="J72" s="23"/>
      <c r="K72" s="23"/>
    </row>
    <row r="73" spans="1:11" ht="14.1" customHeight="1">
      <c r="A73" s="23"/>
      <c r="B73" s="23"/>
      <c r="C73" s="39" t="s">
        <v>63</v>
      </c>
      <c r="D73" s="40">
        <v>0</v>
      </c>
      <c r="E73" s="40">
        <v>0</v>
      </c>
      <c r="F73" s="40">
        <v>0</v>
      </c>
      <c r="G73" s="40">
        <v>0</v>
      </c>
      <c r="H73" s="23"/>
      <c r="I73" s="23"/>
      <c r="J73" s="23"/>
      <c r="K73" s="23"/>
    </row>
    <row r="74" spans="1:11" ht="14.1" customHeight="1">
      <c r="A74" s="23"/>
      <c r="B74" s="23"/>
      <c r="C74" s="39" t="s">
        <v>49</v>
      </c>
      <c r="D74" s="40">
        <v>0</v>
      </c>
      <c r="E74" s="40">
        <v>0</v>
      </c>
      <c r="F74" s="40">
        <v>0</v>
      </c>
      <c r="G74" s="40">
        <v>0</v>
      </c>
      <c r="H74" s="23"/>
      <c r="I74" s="23"/>
      <c r="J74" s="23"/>
      <c r="K74" s="23"/>
    </row>
    <row r="75" spans="1:11" ht="14.1" customHeight="1">
      <c r="A75" s="23"/>
      <c r="B75" s="23"/>
      <c r="C75" s="39" t="s">
        <v>58</v>
      </c>
      <c r="D75" s="40">
        <v>0</v>
      </c>
      <c r="E75" s="40">
        <v>0</v>
      </c>
      <c r="F75" s="40">
        <v>0</v>
      </c>
      <c r="G75" s="40">
        <v>0</v>
      </c>
      <c r="H75" s="23"/>
      <c r="I75" s="23"/>
      <c r="J75" s="23"/>
      <c r="K75" s="23"/>
    </row>
    <row r="76" spans="1:11" ht="14.1" customHeight="1">
      <c r="A76" s="23"/>
      <c r="B76" s="23"/>
      <c r="C76" s="39" t="s">
        <v>59</v>
      </c>
      <c r="D76" s="40">
        <v>0</v>
      </c>
      <c r="E76" s="40">
        <v>0</v>
      </c>
      <c r="F76" s="40">
        <v>0</v>
      </c>
      <c r="G76" s="40">
        <v>0</v>
      </c>
      <c r="H76" s="23"/>
      <c r="I76" s="23"/>
      <c r="J76" s="23"/>
      <c r="K76" s="23"/>
    </row>
    <row r="77" spans="1:11" ht="14.1" customHeight="1">
      <c r="A77" s="23"/>
      <c r="B77" s="23"/>
      <c r="C77" s="39" t="s">
        <v>60</v>
      </c>
      <c r="D77" s="40">
        <v>0</v>
      </c>
      <c r="E77" s="40">
        <v>0</v>
      </c>
      <c r="F77" s="40">
        <v>0</v>
      </c>
      <c r="G77" s="40">
        <v>0</v>
      </c>
      <c r="H77" s="23"/>
      <c r="I77" s="23"/>
      <c r="J77" s="23"/>
      <c r="K77" s="23"/>
    </row>
    <row r="78" spans="1:11" ht="14.1" customHeight="1">
      <c r="A78" s="23"/>
      <c r="B78" s="23"/>
      <c r="C78" s="39" t="s">
        <v>61</v>
      </c>
      <c r="D78" s="40">
        <v>0</v>
      </c>
      <c r="E78" s="40">
        <v>0</v>
      </c>
      <c r="F78" s="40">
        <v>0</v>
      </c>
      <c r="G78" s="40">
        <v>0</v>
      </c>
      <c r="H78" s="23"/>
      <c r="I78" s="23"/>
      <c r="J78" s="23"/>
      <c r="K78" s="23"/>
    </row>
    <row r="79" spans="1:11" ht="14.1" customHeight="1">
      <c r="A79" s="23"/>
      <c r="B79" s="23"/>
      <c r="C79" s="39" t="s">
        <v>64</v>
      </c>
      <c r="D79" s="40">
        <v>0</v>
      </c>
      <c r="E79" s="40">
        <v>0</v>
      </c>
      <c r="F79" s="40">
        <v>0</v>
      </c>
      <c r="G79" s="40">
        <v>0</v>
      </c>
      <c r="H79" s="23"/>
      <c r="I79" s="23"/>
      <c r="J79" s="23"/>
      <c r="K79" s="23"/>
    </row>
    <row r="80" spans="1:11" ht="14.1" customHeight="1">
      <c r="A80" s="23"/>
      <c r="B80" s="23"/>
      <c r="C80" s="39" t="s">
        <v>65</v>
      </c>
      <c r="D80" s="40">
        <v>0</v>
      </c>
      <c r="E80" s="40">
        <v>0</v>
      </c>
      <c r="F80" s="40">
        <v>0</v>
      </c>
      <c r="G80" s="40">
        <v>0</v>
      </c>
      <c r="H80" s="23"/>
      <c r="I80" s="23"/>
      <c r="J80" s="23"/>
      <c r="K80" s="23"/>
    </row>
    <row r="81" spans="1:11" ht="14.1" customHeight="1">
      <c r="A81" s="23"/>
      <c r="B81" s="23"/>
      <c r="C81" s="41" t="s">
        <v>25</v>
      </c>
      <c r="D81" s="40">
        <v>0</v>
      </c>
      <c r="E81" s="40">
        <v>1015058000</v>
      </c>
      <c r="F81" s="40">
        <v>1016058000</v>
      </c>
      <c r="G81" s="40">
        <v>1017058000</v>
      </c>
      <c r="H81" s="23"/>
      <c r="I81" s="23"/>
      <c r="J81" s="23"/>
      <c r="K81" s="23"/>
    </row>
    <row r="82" spans="1:11" ht="14.1" customHeight="1">
      <c r="A82" s="23"/>
      <c r="B82" s="23"/>
      <c r="C82" s="33" t="s">
        <v>19</v>
      </c>
      <c r="D82" s="1519" t="s">
        <v>1378</v>
      </c>
      <c r="E82" s="1520"/>
      <c r="F82" s="1520"/>
      <c r="G82" s="1520"/>
      <c r="H82" s="23"/>
      <c r="I82" s="23"/>
      <c r="J82" s="23"/>
      <c r="K82" s="23"/>
    </row>
    <row r="83" spans="1:11" ht="14.1" customHeight="1">
      <c r="A83" s="23"/>
      <c r="B83" s="23"/>
      <c r="C83" s="34" t="s">
        <v>20</v>
      </c>
      <c r="D83" s="1521" t="s">
        <v>18</v>
      </c>
      <c r="E83" s="1522"/>
      <c r="F83" s="1522"/>
      <c r="G83" s="1522"/>
      <c r="H83" s="23"/>
      <c r="I83" s="23"/>
      <c r="J83" s="23"/>
      <c r="K83" s="23"/>
    </row>
    <row r="84" spans="1:11" ht="14.1" customHeight="1">
      <c r="A84" s="23"/>
      <c r="B84" s="23"/>
      <c r="C84" s="34" t="s">
        <v>21</v>
      </c>
      <c r="D84" s="1521" t="s">
        <v>1379</v>
      </c>
      <c r="E84" s="1522"/>
      <c r="F84" s="1522"/>
      <c r="G84" s="1522"/>
      <c r="H84" s="23"/>
      <c r="I84" s="23"/>
      <c r="J84" s="23"/>
      <c r="K84" s="23"/>
    </row>
    <row r="85" spans="1:11" ht="15" customHeight="1">
      <c r="A85" s="23"/>
      <c r="B85" s="23"/>
      <c r="C85" s="35"/>
      <c r="D85" s="36">
        <v>2024</v>
      </c>
      <c r="E85" s="36">
        <v>2025</v>
      </c>
      <c r="F85" s="36">
        <v>2026</v>
      </c>
      <c r="G85" s="36">
        <v>2027</v>
      </c>
      <c r="H85" s="23"/>
      <c r="I85" s="23"/>
      <c r="J85" s="23"/>
      <c r="K85" s="23"/>
    </row>
    <row r="86" spans="1:11" ht="15" customHeight="1">
      <c r="A86" s="23"/>
      <c r="B86" s="23"/>
      <c r="C86" s="37"/>
      <c r="D86" s="38" t="s">
        <v>22</v>
      </c>
      <c r="E86" s="38" t="s">
        <v>23</v>
      </c>
      <c r="F86" s="38" t="s">
        <v>23</v>
      </c>
      <c r="G86" s="38" t="s">
        <v>23</v>
      </c>
      <c r="H86" s="23"/>
      <c r="I86" s="23"/>
      <c r="J86" s="23"/>
      <c r="K86" s="23"/>
    </row>
    <row r="87" spans="1:11" ht="14.1" customHeight="1">
      <c r="A87" s="23"/>
      <c r="B87" s="23"/>
      <c r="C87" s="27" t="s">
        <v>33</v>
      </c>
      <c r="D87" s="31" t="s">
        <v>1359</v>
      </c>
      <c r="E87" s="31" t="s">
        <v>1360</v>
      </c>
      <c r="F87" s="31" t="s">
        <v>1360</v>
      </c>
      <c r="G87" s="31" t="s">
        <v>1360</v>
      </c>
      <c r="H87" s="23"/>
      <c r="I87" s="23"/>
      <c r="J87" s="23"/>
      <c r="K87" s="23"/>
    </row>
    <row r="88" spans="1:11" ht="14.1" customHeight="1">
      <c r="A88" s="23"/>
      <c r="B88" s="23"/>
      <c r="C88" s="27" t="s">
        <v>35</v>
      </c>
      <c r="D88" s="31" t="s">
        <v>1380</v>
      </c>
      <c r="E88" s="31" t="s">
        <v>1381</v>
      </c>
      <c r="F88" s="31" t="s">
        <v>1381</v>
      </c>
      <c r="G88" s="31" t="s">
        <v>1381</v>
      </c>
      <c r="H88" s="23"/>
      <c r="I88" s="23"/>
      <c r="J88" s="23"/>
      <c r="K88" s="23"/>
    </row>
    <row r="89" spans="1:11" ht="14.1" customHeight="1">
      <c r="A89" s="23"/>
      <c r="B89" s="23"/>
      <c r="C89" s="27" t="s">
        <v>40</v>
      </c>
      <c r="D89" s="31" t="s">
        <v>1382</v>
      </c>
      <c r="E89" s="31" t="s">
        <v>1383</v>
      </c>
      <c r="F89" s="31" t="s">
        <v>1383</v>
      </c>
      <c r="G89" s="31" t="s">
        <v>1383</v>
      </c>
      <c r="H89" s="23"/>
      <c r="I89" s="23"/>
      <c r="J89" s="23"/>
      <c r="K89" s="23"/>
    </row>
    <row r="90" spans="1:11" ht="14.1" customHeight="1">
      <c r="A90" s="23"/>
      <c r="B90" s="23"/>
      <c r="C90" s="27" t="s">
        <v>41</v>
      </c>
      <c r="D90" s="31" t="s">
        <v>18</v>
      </c>
      <c r="E90" s="31" t="s">
        <v>1384</v>
      </c>
      <c r="F90" s="31" t="s">
        <v>42</v>
      </c>
      <c r="G90" s="31" t="s">
        <v>42</v>
      </c>
      <c r="H90" s="23"/>
      <c r="I90" s="23"/>
      <c r="J90" s="23"/>
      <c r="K90" s="23"/>
    </row>
    <row r="91" spans="1:11" ht="14.1" customHeight="1">
      <c r="A91" s="23"/>
      <c r="B91" s="23"/>
      <c r="C91" s="27" t="s">
        <v>43</v>
      </c>
      <c r="D91" s="31" t="s">
        <v>18</v>
      </c>
      <c r="E91" s="31" t="s">
        <v>1385</v>
      </c>
      <c r="F91" s="31" t="s">
        <v>42</v>
      </c>
      <c r="G91" s="31" t="s">
        <v>42</v>
      </c>
      <c r="H91" s="23"/>
      <c r="I91" s="23"/>
      <c r="J91" s="23"/>
      <c r="K91" s="23"/>
    </row>
    <row r="92" spans="1:11" ht="14.1" customHeight="1">
      <c r="A92" s="23"/>
      <c r="B92" s="23"/>
      <c r="C92" s="27" t="s">
        <v>47</v>
      </c>
      <c r="D92" s="31" t="s">
        <v>18</v>
      </c>
      <c r="E92" s="31" t="s">
        <v>1386</v>
      </c>
      <c r="F92" s="31" t="s">
        <v>42</v>
      </c>
      <c r="G92" s="31" t="s">
        <v>42</v>
      </c>
      <c r="H92" s="23"/>
      <c r="I92" s="23"/>
      <c r="J92" s="23"/>
      <c r="K92" s="23"/>
    </row>
    <row r="93" spans="1:11" ht="14.1" customHeight="1">
      <c r="A93" s="23"/>
      <c r="B93" s="23"/>
      <c r="C93" s="1523" t="s">
        <v>24</v>
      </c>
      <c r="D93" s="1524"/>
      <c r="E93" s="1524"/>
      <c r="F93" s="1524"/>
      <c r="G93" s="1524"/>
      <c r="H93" s="23"/>
      <c r="I93" s="23"/>
      <c r="J93" s="23"/>
      <c r="K93" s="23"/>
    </row>
    <row r="94" spans="1:11" ht="14.1" customHeight="1">
      <c r="A94" s="23"/>
      <c r="B94" s="23"/>
      <c r="C94" s="35"/>
      <c r="D94" s="36">
        <v>2024</v>
      </c>
      <c r="E94" s="36">
        <v>2025</v>
      </c>
      <c r="F94" s="36">
        <v>2026</v>
      </c>
      <c r="G94" s="36">
        <v>2027</v>
      </c>
      <c r="H94" s="23"/>
      <c r="I94" s="23"/>
      <c r="J94" s="23"/>
      <c r="K94" s="23"/>
    </row>
    <row r="95" spans="1:11" ht="14.1" customHeight="1">
      <c r="A95" s="23"/>
      <c r="B95" s="23"/>
      <c r="C95" s="37"/>
      <c r="D95" s="38" t="s">
        <v>22</v>
      </c>
      <c r="E95" s="38" t="s">
        <v>23</v>
      </c>
      <c r="F95" s="38" t="s">
        <v>23</v>
      </c>
      <c r="G95" s="38" t="s">
        <v>23</v>
      </c>
      <c r="H95" s="23"/>
      <c r="I95" s="23"/>
      <c r="J95" s="23"/>
      <c r="K95" s="23"/>
    </row>
    <row r="96" spans="1:11" ht="14.1" customHeight="1">
      <c r="A96" s="23"/>
      <c r="B96" s="23"/>
      <c r="C96" s="39" t="s">
        <v>48</v>
      </c>
      <c r="D96" s="40">
        <v>0</v>
      </c>
      <c r="E96" s="40">
        <v>0</v>
      </c>
      <c r="F96" s="40">
        <v>0</v>
      </c>
      <c r="G96" s="40">
        <v>0</v>
      </c>
      <c r="H96" s="23"/>
      <c r="I96" s="23"/>
      <c r="J96" s="23"/>
      <c r="K96" s="23"/>
    </row>
    <row r="97" spans="1:11" ht="14.1" customHeight="1">
      <c r="A97" s="23"/>
      <c r="B97" s="23"/>
      <c r="C97" s="39" t="s">
        <v>49</v>
      </c>
      <c r="D97" s="40">
        <v>0</v>
      </c>
      <c r="E97" s="40">
        <v>0</v>
      </c>
      <c r="F97" s="40">
        <v>0</v>
      </c>
      <c r="G97" s="40">
        <v>0</v>
      </c>
      <c r="H97" s="23"/>
      <c r="I97" s="23"/>
      <c r="J97" s="23"/>
      <c r="K97" s="23"/>
    </row>
    <row r="98" spans="1:11" ht="14.1" customHeight="1">
      <c r="A98" s="23"/>
      <c r="B98" s="23"/>
      <c r="C98" s="39" t="s">
        <v>50</v>
      </c>
      <c r="D98" s="40">
        <v>0</v>
      </c>
      <c r="E98" s="40">
        <v>0</v>
      </c>
      <c r="F98" s="40">
        <v>0</v>
      </c>
      <c r="G98" s="40">
        <v>0</v>
      </c>
      <c r="H98" s="23"/>
      <c r="I98" s="23"/>
      <c r="J98" s="23"/>
      <c r="K98" s="23"/>
    </row>
    <row r="99" spans="1:11" ht="14.1" customHeight="1">
      <c r="A99" s="23"/>
      <c r="B99" s="23"/>
      <c r="C99" s="39" t="s">
        <v>51</v>
      </c>
      <c r="D99" s="40">
        <v>0</v>
      </c>
      <c r="E99" s="40">
        <v>0</v>
      </c>
      <c r="F99" s="40">
        <v>0</v>
      </c>
      <c r="G99" s="40">
        <v>0</v>
      </c>
      <c r="H99" s="23"/>
      <c r="I99" s="23"/>
      <c r="J99" s="23"/>
      <c r="K99" s="23"/>
    </row>
    <row r="100" spans="1:11" ht="14.1" customHeight="1">
      <c r="A100" s="23"/>
      <c r="B100" s="23"/>
      <c r="C100" s="39" t="s">
        <v>49</v>
      </c>
      <c r="D100" s="40">
        <v>0</v>
      </c>
      <c r="E100" s="40">
        <v>0</v>
      </c>
      <c r="F100" s="40">
        <v>0</v>
      </c>
      <c r="G100" s="40">
        <v>0</v>
      </c>
      <c r="H100" s="23"/>
      <c r="I100" s="23"/>
      <c r="J100" s="23"/>
      <c r="K100" s="23"/>
    </row>
    <row r="101" spans="1:11" ht="14.1" customHeight="1">
      <c r="A101" s="23"/>
      <c r="B101" s="23"/>
      <c r="C101" s="39" t="s">
        <v>50</v>
      </c>
      <c r="D101" s="40">
        <v>0</v>
      </c>
      <c r="E101" s="40">
        <v>0</v>
      </c>
      <c r="F101" s="40">
        <v>0</v>
      </c>
      <c r="G101" s="40">
        <v>0</v>
      </c>
      <c r="H101" s="23"/>
      <c r="I101" s="23"/>
      <c r="J101" s="23"/>
      <c r="K101" s="23"/>
    </row>
    <row r="102" spans="1:11" ht="14.1" customHeight="1">
      <c r="A102" s="23"/>
      <c r="B102" s="23"/>
      <c r="C102" s="39" t="s">
        <v>52</v>
      </c>
      <c r="D102" s="40">
        <v>0</v>
      </c>
      <c r="E102" s="40">
        <v>1100000</v>
      </c>
      <c r="F102" s="40">
        <v>1100000</v>
      </c>
      <c r="G102" s="40">
        <v>1100000</v>
      </c>
      <c r="H102" s="23"/>
      <c r="I102" s="23"/>
      <c r="J102" s="23"/>
      <c r="K102" s="23"/>
    </row>
    <row r="103" spans="1:11" ht="14.1" customHeight="1">
      <c r="A103" s="23"/>
      <c r="B103" s="23"/>
      <c r="C103" s="39" t="s">
        <v>49</v>
      </c>
      <c r="D103" s="40">
        <v>0</v>
      </c>
      <c r="E103" s="40">
        <v>1100000</v>
      </c>
      <c r="F103" s="40">
        <v>1100000</v>
      </c>
      <c r="G103" s="40">
        <v>1100000</v>
      </c>
      <c r="H103" s="23"/>
      <c r="I103" s="23"/>
      <c r="J103" s="23"/>
      <c r="K103" s="23"/>
    </row>
    <row r="104" spans="1:11" ht="14.1" customHeight="1">
      <c r="A104" s="23"/>
      <c r="B104" s="23"/>
      <c r="C104" s="39" t="s">
        <v>50</v>
      </c>
      <c r="D104" s="40">
        <v>0</v>
      </c>
      <c r="E104" s="40">
        <v>0</v>
      </c>
      <c r="F104" s="40">
        <v>0</v>
      </c>
      <c r="G104" s="40">
        <v>0</v>
      </c>
      <c r="H104" s="23"/>
      <c r="I104" s="23"/>
      <c r="J104" s="23"/>
      <c r="K104" s="23"/>
    </row>
    <row r="105" spans="1:11" ht="14.1" customHeight="1">
      <c r="A105" s="23"/>
      <c r="B105" s="23"/>
      <c r="C105" s="39" t="s">
        <v>53</v>
      </c>
      <c r="D105" s="40">
        <v>0</v>
      </c>
      <c r="E105" s="40">
        <v>0</v>
      </c>
      <c r="F105" s="40">
        <v>0</v>
      </c>
      <c r="G105" s="40">
        <v>0</v>
      </c>
      <c r="H105" s="23"/>
      <c r="I105" s="23"/>
      <c r="J105" s="23"/>
      <c r="K105" s="23"/>
    </row>
    <row r="106" spans="1:11" ht="14.1" customHeight="1">
      <c r="A106" s="23"/>
      <c r="B106" s="23"/>
      <c r="C106" s="39" t="s">
        <v>49</v>
      </c>
      <c r="D106" s="40">
        <v>0</v>
      </c>
      <c r="E106" s="40">
        <v>0</v>
      </c>
      <c r="F106" s="40">
        <v>0</v>
      </c>
      <c r="G106" s="40">
        <v>0</v>
      </c>
      <c r="H106" s="23"/>
      <c r="I106" s="23"/>
      <c r="J106" s="23"/>
      <c r="K106" s="23"/>
    </row>
    <row r="107" spans="1:11" ht="14.1" customHeight="1">
      <c r="A107" s="23"/>
      <c r="B107" s="23"/>
      <c r="C107" s="39" t="s">
        <v>50</v>
      </c>
      <c r="D107" s="40">
        <v>0</v>
      </c>
      <c r="E107" s="40">
        <v>0</v>
      </c>
      <c r="F107" s="40">
        <v>0</v>
      </c>
      <c r="G107" s="40">
        <v>0</v>
      </c>
      <c r="H107" s="23"/>
      <c r="I107" s="23"/>
      <c r="J107" s="23"/>
      <c r="K107" s="23"/>
    </row>
    <row r="108" spans="1:11" ht="14.1" customHeight="1">
      <c r="A108" s="23"/>
      <c r="B108" s="23"/>
      <c r="C108" s="39" t="s">
        <v>54</v>
      </c>
      <c r="D108" s="40">
        <v>0</v>
      </c>
      <c r="E108" s="40">
        <v>0</v>
      </c>
      <c r="F108" s="40">
        <v>0</v>
      </c>
      <c r="G108" s="40">
        <v>0</v>
      </c>
      <c r="H108" s="23"/>
      <c r="I108" s="23"/>
      <c r="J108" s="23"/>
      <c r="K108" s="23"/>
    </row>
    <row r="109" spans="1:11" ht="14.1" customHeight="1">
      <c r="A109" s="23"/>
      <c r="B109" s="23"/>
      <c r="C109" s="39" t="s">
        <v>49</v>
      </c>
      <c r="D109" s="40">
        <v>0</v>
      </c>
      <c r="E109" s="40">
        <v>0</v>
      </c>
      <c r="F109" s="40">
        <v>0</v>
      </c>
      <c r="G109" s="40">
        <v>0</v>
      </c>
      <c r="H109" s="23"/>
      <c r="I109" s="23"/>
      <c r="J109" s="23"/>
      <c r="K109" s="23"/>
    </row>
    <row r="110" spans="1:11" ht="14.1" customHeight="1">
      <c r="A110" s="23"/>
      <c r="B110" s="23"/>
      <c r="C110" s="39" t="s">
        <v>50</v>
      </c>
      <c r="D110" s="40">
        <v>0</v>
      </c>
      <c r="E110" s="40">
        <v>0</v>
      </c>
      <c r="F110" s="40">
        <v>0</v>
      </c>
      <c r="G110" s="40">
        <v>0</v>
      </c>
      <c r="H110" s="23"/>
      <c r="I110" s="23"/>
      <c r="J110" s="23"/>
      <c r="K110" s="23"/>
    </row>
    <row r="111" spans="1:11" ht="14.1" customHeight="1">
      <c r="A111" s="23"/>
      <c r="B111" s="23"/>
      <c r="C111" s="39" t="s">
        <v>55</v>
      </c>
      <c r="D111" s="40">
        <v>0</v>
      </c>
      <c r="E111" s="40">
        <v>0</v>
      </c>
      <c r="F111" s="40">
        <v>0</v>
      </c>
      <c r="G111" s="40">
        <v>0</v>
      </c>
      <c r="H111" s="23"/>
      <c r="I111" s="23"/>
      <c r="J111" s="23"/>
      <c r="K111" s="23"/>
    </row>
    <row r="112" spans="1:11" ht="14.1" customHeight="1">
      <c r="A112" s="23"/>
      <c r="B112" s="23"/>
      <c r="C112" s="39" t="s">
        <v>49</v>
      </c>
      <c r="D112" s="40">
        <v>0</v>
      </c>
      <c r="E112" s="40">
        <v>0</v>
      </c>
      <c r="F112" s="40">
        <v>0</v>
      </c>
      <c r="G112" s="40">
        <v>0</v>
      </c>
      <c r="H112" s="23"/>
      <c r="I112" s="23"/>
      <c r="J112" s="23"/>
      <c r="K112" s="23"/>
    </row>
    <row r="113" spans="1:11" ht="14.1" customHeight="1">
      <c r="A113" s="23"/>
      <c r="B113" s="23"/>
      <c r="C113" s="39" t="s">
        <v>50</v>
      </c>
      <c r="D113" s="40">
        <v>0</v>
      </c>
      <c r="E113" s="40">
        <v>0</v>
      </c>
      <c r="F113" s="40">
        <v>0</v>
      </c>
      <c r="G113" s="40">
        <v>0</v>
      </c>
      <c r="H113" s="23"/>
      <c r="I113" s="23"/>
      <c r="J113" s="23"/>
      <c r="K113" s="23"/>
    </row>
    <row r="114" spans="1:11" ht="14.1" customHeight="1">
      <c r="A114" s="23"/>
      <c r="B114" s="23"/>
      <c r="C114" s="39" t="s">
        <v>56</v>
      </c>
      <c r="D114" s="40">
        <v>0</v>
      </c>
      <c r="E114" s="40">
        <v>0</v>
      </c>
      <c r="F114" s="40">
        <v>0</v>
      </c>
      <c r="G114" s="40">
        <v>0</v>
      </c>
      <c r="H114" s="23"/>
      <c r="I114" s="23"/>
      <c r="J114" s="23"/>
      <c r="K114" s="23"/>
    </row>
    <row r="115" spans="1:11" ht="14.1" customHeight="1">
      <c r="A115" s="23"/>
      <c r="B115" s="23"/>
      <c r="C115" s="39" t="s">
        <v>49</v>
      </c>
      <c r="D115" s="40">
        <v>0</v>
      </c>
      <c r="E115" s="40">
        <v>0</v>
      </c>
      <c r="F115" s="40">
        <v>0</v>
      </c>
      <c r="G115" s="40">
        <v>0</v>
      </c>
      <c r="H115" s="23"/>
      <c r="I115" s="23"/>
      <c r="J115" s="23"/>
      <c r="K115" s="23"/>
    </row>
    <row r="116" spans="1:11" ht="14.1" customHeight="1">
      <c r="A116" s="23"/>
      <c r="B116" s="23"/>
      <c r="C116" s="39" t="s">
        <v>50</v>
      </c>
      <c r="D116" s="40">
        <v>0</v>
      </c>
      <c r="E116" s="40">
        <v>0</v>
      </c>
      <c r="F116" s="40">
        <v>0</v>
      </c>
      <c r="G116" s="40">
        <v>0</v>
      </c>
      <c r="H116" s="23"/>
      <c r="I116" s="23"/>
      <c r="J116" s="23"/>
      <c r="K116" s="23"/>
    </row>
    <row r="117" spans="1:11" ht="14.1" customHeight="1">
      <c r="A117" s="23"/>
      <c r="B117" s="23"/>
      <c r="C117" s="39" t="s">
        <v>57</v>
      </c>
      <c r="D117" s="40">
        <v>0</v>
      </c>
      <c r="E117" s="40">
        <v>0</v>
      </c>
      <c r="F117" s="40">
        <v>0</v>
      </c>
      <c r="G117" s="40">
        <v>0</v>
      </c>
      <c r="H117" s="23"/>
      <c r="I117" s="23"/>
      <c r="J117" s="23"/>
      <c r="K117" s="23"/>
    </row>
    <row r="118" spans="1:11" ht="14.1" customHeight="1">
      <c r="A118" s="23"/>
      <c r="B118" s="23"/>
      <c r="C118" s="39" t="s">
        <v>49</v>
      </c>
      <c r="D118" s="40">
        <v>0</v>
      </c>
      <c r="E118" s="40">
        <v>0</v>
      </c>
      <c r="F118" s="40">
        <v>0</v>
      </c>
      <c r="G118" s="40">
        <v>0</v>
      </c>
      <c r="H118" s="23"/>
      <c r="I118" s="23"/>
      <c r="J118" s="23"/>
      <c r="K118" s="23"/>
    </row>
    <row r="119" spans="1:11" ht="14.1" customHeight="1">
      <c r="A119" s="23"/>
      <c r="B119" s="23"/>
      <c r="C119" s="39" t="s">
        <v>58</v>
      </c>
      <c r="D119" s="40">
        <v>0</v>
      </c>
      <c r="E119" s="40">
        <v>0</v>
      </c>
      <c r="F119" s="40">
        <v>0</v>
      </c>
      <c r="G119" s="40">
        <v>0</v>
      </c>
      <c r="H119" s="23"/>
      <c r="I119" s="23"/>
      <c r="J119" s="23"/>
      <c r="K119" s="23"/>
    </row>
    <row r="120" spans="1:11" ht="14.1" customHeight="1">
      <c r="A120" s="23"/>
      <c r="B120" s="23"/>
      <c r="C120" s="39" t="s">
        <v>59</v>
      </c>
      <c r="D120" s="40">
        <v>0</v>
      </c>
      <c r="E120" s="40">
        <v>0</v>
      </c>
      <c r="F120" s="40">
        <v>0</v>
      </c>
      <c r="G120" s="40">
        <v>0</v>
      </c>
      <c r="H120" s="23"/>
      <c r="I120" s="23"/>
      <c r="J120" s="23"/>
      <c r="K120" s="23"/>
    </row>
    <row r="121" spans="1:11" ht="14.1" customHeight="1">
      <c r="A121" s="23"/>
      <c r="B121" s="23"/>
      <c r="C121" s="39" t="s">
        <v>60</v>
      </c>
      <c r="D121" s="40">
        <v>0</v>
      </c>
      <c r="E121" s="40">
        <v>0</v>
      </c>
      <c r="F121" s="40">
        <v>0</v>
      </c>
      <c r="G121" s="40">
        <v>0</v>
      </c>
      <c r="H121" s="23"/>
      <c r="I121" s="23"/>
      <c r="J121" s="23"/>
      <c r="K121" s="23"/>
    </row>
    <row r="122" spans="1:11" ht="14.1" customHeight="1">
      <c r="A122" s="23"/>
      <c r="B122" s="23"/>
      <c r="C122" s="39" t="s">
        <v>61</v>
      </c>
      <c r="D122" s="40">
        <v>0</v>
      </c>
      <c r="E122" s="40">
        <v>0</v>
      </c>
      <c r="F122" s="40">
        <v>0</v>
      </c>
      <c r="G122" s="40">
        <v>0</v>
      </c>
      <c r="H122" s="23"/>
      <c r="I122" s="23"/>
      <c r="J122" s="23"/>
      <c r="K122" s="23"/>
    </row>
    <row r="123" spans="1:11" ht="14.1" customHeight="1">
      <c r="A123" s="23"/>
      <c r="B123" s="23"/>
      <c r="C123" s="39" t="s">
        <v>62</v>
      </c>
      <c r="D123" s="40">
        <v>0</v>
      </c>
      <c r="E123" s="40">
        <v>0</v>
      </c>
      <c r="F123" s="40">
        <v>0</v>
      </c>
      <c r="G123" s="40">
        <v>0</v>
      </c>
      <c r="H123" s="23"/>
      <c r="I123" s="23"/>
      <c r="J123" s="23"/>
      <c r="K123" s="23"/>
    </row>
    <row r="124" spans="1:11" ht="14.1" customHeight="1">
      <c r="A124" s="23"/>
      <c r="B124" s="23"/>
      <c r="C124" s="39" t="s">
        <v>49</v>
      </c>
      <c r="D124" s="40">
        <v>0</v>
      </c>
      <c r="E124" s="40">
        <v>0</v>
      </c>
      <c r="F124" s="40">
        <v>0</v>
      </c>
      <c r="G124" s="40">
        <v>0</v>
      </c>
      <c r="H124" s="23"/>
      <c r="I124" s="23"/>
      <c r="J124" s="23"/>
      <c r="K124" s="23"/>
    </row>
    <row r="125" spans="1:11" ht="14.1" customHeight="1">
      <c r="A125" s="23"/>
      <c r="B125" s="23"/>
      <c r="C125" s="39" t="s">
        <v>58</v>
      </c>
      <c r="D125" s="40">
        <v>0</v>
      </c>
      <c r="E125" s="40">
        <v>0</v>
      </c>
      <c r="F125" s="40">
        <v>0</v>
      </c>
      <c r="G125" s="40">
        <v>0</v>
      </c>
      <c r="H125" s="23"/>
      <c r="I125" s="23"/>
      <c r="J125" s="23"/>
      <c r="K125" s="23"/>
    </row>
    <row r="126" spans="1:11" ht="14.1" customHeight="1">
      <c r="A126" s="23"/>
      <c r="B126" s="23"/>
      <c r="C126" s="39" t="s">
        <v>59</v>
      </c>
      <c r="D126" s="40">
        <v>0</v>
      </c>
      <c r="E126" s="40">
        <v>0</v>
      </c>
      <c r="F126" s="40">
        <v>0</v>
      </c>
      <c r="G126" s="40">
        <v>0</v>
      </c>
      <c r="H126" s="23"/>
      <c r="I126" s="23"/>
      <c r="J126" s="23"/>
      <c r="K126" s="23"/>
    </row>
    <row r="127" spans="1:11" ht="14.1" customHeight="1">
      <c r="A127" s="23"/>
      <c r="B127" s="23"/>
      <c r="C127" s="39" t="s">
        <v>60</v>
      </c>
      <c r="D127" s="40">
        <v>0</v>
      </c>
      <c r="E127" s="40">
        <v>0</v>
      </c>
      <c r="F127" s="40">
        <v>0</v>
      </c>
      <c r="G127" s="40">
        <v>0</v>
      </c>
      <c r="H127" s="23"/>
      <c r="I127" s="23"/>
      <c r="J127" s="23"/>
      <c r="K127" s="23"/>
    </row>
    <row r="128" spans="1:11" ht="14.1" customHeight="1">
      <c r="A128" s="23"/>
      <c r="B128" s="23"/>
      <c r="C128" s="39" t="s">
        <v>61</v>
      </c>
      <c r="D128" s="40">
        <v>0</v>
      </c>
      <c r="E128" s="40">
        <v>0</v>
      </c>
      <c r="F128" s="40">
        <v>0</v>
      </c>
      <c r="G128" s="40">
        <v>0</v>
      </c>
      <c r="H128" s="23"/>
      <c r="I128" s="23"/>
      <c r="J128" s="23"/>
      <c r="K128" s="23"/>
    </row>
    <row r="129" spans="1:11" ht="14.1" customHeight="1">
      <c r="A129" s="23"/>
      <c r="B129" s="23"/>
      <c r="C129" s="39" t="s">
        <v>63</v>
      </c>
      <c r="D129" s="40">
        <v>0</v>
      </c>
      <c r="E129" s="40">
        <v>0</v>
      </c>
      <c r="F129" s="40">
        <v>0</v>
      </c>
      <c r="G129" s="40">
        <v>0</v>
      </c>
      <c r="H129" s="23"/>
      <c r="I129" s="23"/>
      <c r="J129" s="23"/>
      <c r="K129" s="23"/>
    </row>
    <row r="130" spans="1:11" ht="14.1" customHeight="1">
      <c r="A130" s="23"/>
      <c r="B130" s="23"/>
      <c r="C130" s="39" t="s">
        <v>49</v>
      </c>
      <c r="D130" s="40">
        <v>0</v>
      </c>
      <c r="E130" s="40">
        <v>0</v>
      </c>
      <c r="F130" s="40">
        <v>0</v>
      </c>
      <c r="G130" s="40">
        <v>0</v>
      </c>
      <c r="H130" s="23"/>
      <c r="I130" s="23"/>
      <c r="J130" s="23"/>
      <c r="K130" s="23"/>
    </row>
    <row r="131" spans="1:11" ht="14.1" customHeight="1">
      <c r="A131" s="23"/>
      <c r="B131" s="23"/>
      <c r="C131" s="39" t="s">
        <v>58</v>
      </c>
      <c r="D131" s="40">
        <v>0</v>
      </c>
      <c r="E131" s="40">
        <v>0</v>
      </c>
      <c r="F131" s="40">
        <v>0</v>
      </c>
      <c r="G131" s="40">
        <v>0</v>
      </c>
      <c r="H131" s="23"/>
      <c r="I131" s="23"/>
      <c r="J131" s="23"/>
      <c r="K131" s="23"/>
    </row>
    <row r="132" spans="1:11" ht="14.1" customHeight="1">
      <c r="A132" s="23"/>
      <c r="B132" s="23"/>
      <c r="C132" s="39" t="s">
        <v>59</v>
      </c>
      <c r="D132" s="40">
        <v>0</v>
      </c>
      <c r="E132" s="40">
        <v>0</v>
      </c>
      <c r="F132" s="40">
        <v>0</v>
      </c>
      <c r="G132" s="40">
        <v>0</v>
      </c>
      <c r="H132" s="23"/>
      <c r="I132" s="23"/>
      <c r="J132" s="23"/>
      <c r="K132" s="23"/>
    </row>
    <row r="133" spans="1:11" ht="14.1" customHeight="1">
      <c r="A133" s="23"/>
      <c r="B133" s="23"/>
      <c r="C133" s="39" t="s">
        <v>60</v>
      </c>
      <c r="D133" s="40">
        <v>0</v>
      </c>
      <c r="E133" s="40">
        <v>0</v>
      </c>
      <c r="F133" s="40">
        <v>0</v>
      </c>
      <c r="G133" s="40">
        <v>0</v>
      </c>
      <c r="H133" s="23"/>
      <c r="I133" s="23"/>
      <c r="J133" s="23"/>
      <c r="K133" s="23"/>
    </row>
    <row r="134" spans="1:11" ht="14.1" customHeight="1">
      <c r="A134" s="23"/>
      <c r="B134" s="23"/>
      <c r="C134" s="39" t="s">
        <v>61</v>
      </c>
      <c r="D134" s="40">
        <v>0</v>
      </c>
      <c r="E134" s="40">
        <v>0</v>
      </c>
      <c r="F134" s="40">
        <v>0</v>
      </c>
      <c r="G134" s="40">
        <v>0</v>
      </c>
      <c r="H134" s="23"/>
      <c r="I134" s="23"/>
      <c r="J134" s="23"/>
      <c r="K134" s="23"/>
    </row>
    <row r="135" spans="1:11" ht="14.1" customHeight="1">
      <c r="A135" s="23"/>
      <c r="B135" s="23"/>
      <c r="C135" s="39" t="s">
        <v>64</v>
      </c>
      <c r="D135" s="40">
        <v>0</v>
      </c>
      <c r="E135" s="40">
        <v>0</v>
      </c>
      <c r="F135" s="40">
        <v>0</v>
      </c>
      <c r="G135" s="40">
        <v>0</v>
      </c>
      <c r="H135" s="23"/>
      <c r="I135" s="23"/>
      <c r="J135" s="23"/>
      <c r="K135" s="23"/>
    </row>
    <row r="136" spans="1:11" ht="14.1" customHeight="1">
      <c r="A136" s="23"/>
      <c r="B136" s="23"/>
      <c r="C136" s="39" t="s">
        <v>65</v>
      </c>
      <c r="D136" s="40">
        <v>0</v>
      </c>
      <c r="E136" s="40">
        <v>0</v>
      </c>
      <c r="F136" s="40">
        <v>0</v>
      </c>
      <c r="G136" s="40">
        <v>0</v>
      </c>
      <c r="H136" s="23"/>
      <c r="I136" s="23"/>
      <c r="J136" s="23"/>
      <c r="K136" s="23"/>
    </row>
    <row r="137" spans="1:11" ht="14.1" customHeight="1">
      <c r="A137" s="23"/>
      <c r="B137" s="23"/>
      <c r="C137" s="41" t="s">
        <v>25</v>
      </c>
      <c r="D137" s="40">
        <v>0</v>
      </c>
      <c r="E137" s="40">
        <v>1100000</v>
      </c>
      <c r="F137" s="40">
        <v>1100000</v>
      </c>
      <c r="G137" s="40">
        <v>1100000</v>
      </c>
      <c r="H137" s="23"/>
      <c r="I137" s="23"/>
      <c r="J137" s="23"/>
      <c r="K137" s="23"/>
    </row>
    <row r="138" spans="1:11" ht="38.25" customHeight="1">
      <c r="A138" s="23"/>
      <c r="B138" s="23"/>
      <c r="C138" s="26" t="s">
        <v>16</v>
      </c>
      <c r="D138" s="1517" t="s">
        <v>1387</v>
      </c>
      <c r="E138" s="1518"/>
      <c r="F138" s="1518"/>
      <c r="G138" s="1518"/>
      <c r="H138" s="23"/>
      <c r="I138" s="23"/>
      <c r="J138" s="23"/>
      <c r="K138" s="23"/>
    </row>
    <row r="139" spans="1:11">
      <c r="A139" s="23"/>
      <c r="B139" s="23"/>
      <c r="C139" s="27" t="s">
        <v>187</v>
      </c>
      <c r="D139" s="28">
        <v>2024</v>
      </c>
      <c r="E139" s="28">
        <v>2025</v>
      </c>
      <c r="F139" s="28">
        <v>2026</v>
      </c>
      <c r="G139" s="28">
        <v>2027</v>
      </c>
      <c r="H139" s="23"/>
      <c r="I139" s="23"/>
      <c r="J139" s="23"/>
      <c r="K139" s="23"/>
    </row>
    <row r="140" spans="1:11" ht="14.1" customHeight="1">
      <c r="A140" s="23"/>
      <c r="B140" s="23"/>
      <c r="C140" s="29"/>
      <c r="D140" s="30" t="s">
        <v>22</v>
      </c>
      <c r="E140" s="30" t="s">
        <v>23</v>
      </c>
      <c r="F140" s="30" t="s">
        <v>23</v>
      </c>
      <c r="G140" s="30" t="s">
        <v>23</v>
      </c>
      <c r="H140" s="23"/>
      <c r="I140" s="23"/>
      <c r="J140" s="23"/>
      <c r="K140" s="23"/>
    </row>
    <row r="141" spans="1:11" ht="30.95" customHeight="1">
      <c r="A141" s="23"/>
      <c r="B141" s="23"/>
      <c r="C141" s="27" t="s">
        <v>1388</v>
      </c>
      <c r="D141" s="31" t="s">
        <v>132</v>
      </c>
      <c r="E141" s="31" t="s">
        <v>132</v>
      </c>
      <c r="F141" s="31" t="s">
        <v>132</v>
      </c>
      <c r="G141" s="31" t="s">
        <v>132</v>
      </c>
      <c r="H141" s="23"/>
      <c r="I141" s="23"/>
      <c r="J141" s="23"/>
      <c r="K141" s="23"/>
    </row>
    <row r="142" spans="1:11" ht="30.95" customHeight="1">
      <c r="A142" s="23"/>
      <c r="B142" s="23"/>
      <c r="C142" s="27" t="s">
        <v>1389</v>
      </c>
      <c r="D142" s="31" t="s">
        <v>1238</v>
      </c>
      <c r="E142" s="31" t="s">
        <v>1239</v>
      </c>
      <c r="F142" s="31" t="s">
        <v>1240</v>
      </c>
      <c r="G142" s="31" t="s">
        <v>1241</v>
      </c>
      <c r="H142" s="23"/>
      <c r="I142" s="23"/>
      <c r="J142" s="23"/>
      <c r="K142" s="23"/>
    </row>
    <row r="143" spans="1:11" ht="20.100000000000001" customHeight="1">
      <c r="A143" s="23"/>
      <c r="B143" s="23"/>
      <c r="C143" s="27" t="s">
        <v>1390</v>
      </c>
      <c r="D143" s="31" t="s">
        <v>1238</v>
      </c>
      <c r="E143" s="31" t="s">
        <v>1239</v>
      </c>
      <c r="F143" s="31" t="s">
        <v>1240</v>
      </c>
      <c r="G143" s="31" t="s">
        <v>1241</v>
      </c>
      <c r="H143" s="23"/>
      <c r="I143" s="23"/>
      <c r="J143" s="23"/>
      <c r="K143" s="23"/>
    </row>
    <row r="144" spans="1:11" ht="14.1" customHeight="1">
      <c r="A144" s="23"/>
      <c r="B144" s="23"/>
      <c r="C144" s="1503" t="s">
        <v>27</v>
      </c>
      <c r="D144" s="1504"/>
      <c r="E144" s="1504"/>
      <c r="F144" s="1504"/>
      <c r="G144" s="1504"/>
      <c r="H144" s="23"/>
      <c r="I144" s="23"/>
      <c r="J144" s="23"/>
      <c r="K144" s="23"/>
    </row>
    <row r="145" spans="1:11" ht="14.1" customHeight="1">
      <c r="A145" s="23"/>
      <c r="B145" s="23"/>
      <c r="C145" s="32" t="s">
        <v>1362</v>
      </c>
      <c r="D145" s="1503" t="s">
        <v>1363</v>
      </c>
      <c r="E145" s="1504"/>
      <c r="F145" s="1504"/>
      <c r="G145" s="1504"/>
      <c r="H145" s="23"/>
      <c r="I145" s="23"/>
      <c r="J145" s="23"/>
      <c r="K145" s="23"/>
    </row>
    <row r="146" spans="1:11" ht="18" customHeight="1">
      <c r="A146" s="23"/>
      <c r="B146" s="23"/>
      <c r="C146" s="33" t="s">
        <v>19</v>
      </c>
      <c r="D146" s="1519" t="s">
        <v>1364</v>
      </c>
      <c r="E146" s="1520"/>
      <c r="F146" s="1520"/>
      <c r="G146" s="1520"/>
      <c r="H146" s="23"/>
      <c r="I146" s="23"/>
      <c r="J146" s="23"/>
      <c r="K146" s="23"/>
    </row>
    <row r="147" spans="1:11" ht="18" customHeight="1">
      <c r="A147" s="23"/>
      <c r="B147" s="23"/>
      <c r="C147" s="34" t="s">
        <v>20</v>
      </c>
      <c r="D147" s="1521" t="s">
        <v>1365</v>
      </c>
      <c r="E147" s="1522"/>
      <c r="F147" s="1522"/>
      <c r="G147" s="1522"/>
      <c r="H147" s="23"/>
      <c r="I147" s="23"/>
      <c r="J147" s="23"/>
      <c r="K147" s="23"/>
    </row>
    <row r="148" spans="1:11" ht="18" customHeight="1">
      <c r="A148" s="23"/>
      <c r="B148" s="23"/>
      <c r="C148" s="34" t="s">
        <v>21</v>
      </c>
      <c r="D148" s="1521" t="s">
        <v>1366</v>
      </c>
      <c r="E148" s="1522"/>
      <c r="F148" s="1522"/>
      <c r="G148" s="1522"/>
      <c r="H148" s="23"/>
      <c r="I148" s="23"/>
      <c r="J148" s="23"/>
      <c r="K148" s="23"/>
    </row>
    <row r="149" spans="1:11" ht="15" customHeight="1">
      <c r="A149" s="23"/>
      <c r="B149" s="23"/>
      <c r="C149" s="35"/>
      <c r="D149" s="36">
        <v>2024</v>
      </c>
      <c r="E149" s="36">
        <v>2025</v>
      </c>
      <c r="F149" s="36">
        <v>2026</v>
      </c>
      <c r="G149" s="36">
        <v>2027</v>
      </c>
      <c r="H149" s="23"/>
      <c r="I149" s="23"/>
      <c r="J149" s="23"/>
      <c r="K149" s="23"/>
    </row>
    <row r="150" spans="1:11" ht="15" customHeight="1">
      <c r="A150" s="23"/>
      <c r="B150" s="23"/>
      <c r="C150" s="37"/>
      <c r="D150" s="38" t="s">
        <v>22</v>
      </c>
      <c r="E150" s="38" t="s">
        <v>23</v>
      </c>
      <c r="F150" s="38" t="s">
        <v>23</v>
      </c>
      <c r="G150" s="38" t="s">
        <v>23</v>
      </c>
      <c r="H150" s="23"/>
      <c r="I150" s="23"/>
      <c r="J150" s="23"/>
      <c r="K150" s="23"/>
    </row>
    <row r="151" spans="1:11" ht="14.1" customHeight="1">
      <c r="A151" s="23"/>
      <c r="B151" s="23"/>
      <c r="C151" s="27" t="s">
        <v>33</v>
      </c>
      <c r="D151" s="31" t="s">
        <v>1367</v>
      </c>
      <c r="E151" s="31" t="s">
        <v>1367</v>
      </c>
      <c r="F151" s="31" t="s">
        <v>1367</v>
      </c>
      <c r="G151" s="31" t="s">
        <v>1367</v>
      </c>
      <c r="H151" s="23"/>
      <c r="I151" s="23"/>
      <c r="J151" s="23"/>
      <c r="K151" s="23"/>
    </row>
    <row r="152" spans="1:11" ht="14.1" customHeight="1">
      <c r="A152" s="23"/>
      <c r="B152" s="23"/>
      <c r="C152" s="27" t="s">
        <v>35</v>
      </c>
      <c r="D152" s="31" t="s">
        <v>1368</v>
      </c>
      <c r="E152" s="31" t="s">
        <v>1369</v>
      </c>
      <c r="F152" s="31" t="s">
        <v>1370</v>
      </c>
      <c r="G152" s="31" t="s">
        <v>1371</v>
      </c>
      <c r="H152" s="23"/>
      <c r="I152" s="23"/>
      <c r="J152" s="23"/>
      <c r="K152" s="23"/>
    </row>
    <row r="153" spans="1:11" ht="14.1" customHeight="1">
      <c r="A153" s="23"/>
      <c r="B153" s="23"/>
      <c r="C153" s="27" t="s">
        <v>40</v>
      </c>
      <c r="D153" s="31" t="s">
        <v>1372</v>
      </c>
      <c r="E153" s="31" t="s">
        <v>1373</v>
      </c>
      <c r="F153" s="31" t="s">
        <v>1374</v>
      </c>
      <c r="G153" s="31" t="s">
        <v>1375</v>
      </c>
      <c r="H153" s="23"/>
      <c r="I153" s="23"/>
      <c r="J153" s="23"/>
      <c r="K153" s="23"/>
    </row>
    <row r="154" spans="1:11" ht="14.1" customHeight="1">
      <c r="A154" s="23"/>
      <c r="B154" s="23"/>
      <c r="C154" s="27" t="s">
        <v>41</v>
      </c>
      <c r="D154" s="31" t="s">
        <v>18</v>
      </c>
      <c r="E154" s="31" t="s">
        <v>42</v>
      </c>
      <c r="F154" s="31" t="s">
        <v>42</v>
      </c>
      <c r="G154" s="31" t="s">
        <v>42</v>
      </c>
      <c r="H154" s="23"/>
      <c r="I154" s="23"/>
      <c r="J154" s="23"/>
      <c r="K154" s="23"/>
    </row>
    <row r="155" spans="1:11" ht="14.1" customHeight="1">
      <c r="A155" s="23"/>
      <c r="B155" s="23"/>
      <c r="C155" s="27" t="s">
        <v>43</v>
      </c>
      <c r="D155" s="31" t="s">
        <v>18</v>
      </c>
      <c r="E155" s="31" t="s">
        <v>1376</v>
      </c>
      <c r="F155" s="31" t="s">
        <v>1377</v>
      </c>
      <c r="G155" s="31" t="s">
        <v>1377</v>
      </c>
      <c r="H155" s="23"/>
      <c r="I155" s="23"/>
      <c r="J155" s="23"/>
      <c r="K155" s="23"/>
    </row>
    <row r="156" spans="1:11" ht="14.1" customHeight="1">
      <c r="A156" s="23"/>
      <c r="B156" s="23"/>
      <c r="C156" s="27" t="s">
        <v>47</v>
      </c>
      <c r="D156" s="31" t="s">
        <v>18</v>
      </c>
      <c r="E156" s="31" t="s">
        <v>1376</v>
      </c>
      <c r="F156" s="31" t="s">
        <v>1377</v>
      </c>
      <c r="G156" s="31" t="s">
        <v>1377</v>
      </c>
      <c r="H156" s="23"/>
      <c r="I156" s="23"/>
      <c r="J156" s="23"/>
      <c r="K156" s="23"/>
    </row>
    <row r="157" spans="1:11" ht="14.1" customHeight="1">
      <c r="A157" s="23"/>
      <c r="B157" s="23"/>
      <c r="C157" s="1523" t="s">
        <v>24</v>
      </c>
      <c r="D157" s="1524"/>
      <c r="E157" s="1524"/>
      <c r="F157" s="1524"/>
      <c r="G157" s="1524"/>
      <c r="H157" s="23"/>
      <c r="I157" s="23"/>
      <c r="J157" s="23"/>
      <c r="K157" s="23"/>
    </row>
    <row r="158" spans="1:11" ht="14.1" customHeight="1">
      <c r="A158" s="23"/>
      <c r="B158" s="23"/>
      <c r="C158" s="35"/>
      <c r="D158" s="36">
        <v>2024</v>
      </c>
      <c r="E158" s="36">
        <v>2025</v>
      </c>
      <c r="F158" s="36">
        <v>2026</v>
      </c>
      <c r="G158" s="36">
        <v>2027</v>
      </c>
      <c r="H158" s="23"/>
      <c r="I158" s="23"/>
      <c r="J158" s="23"/>
      <c r="K158" s="23"/>
    </row>
    <row r="159" spans="1:11" ht="14.1" customHeight="1">
      <c r="A159" s="23"/>
      <c r="B159" s="23"/>
      <c r="C159" s="37"/>
      <c r="D159" s="38" t="s">
        <v>22</v>
      </c>
      <c r="E159" s="38" t="s">
        <v>23</v>
      </c>
      <c r="F159" s="38" t="s">
        <v>23</v>
      </c>
      <c r="G159" s="38" t="s">
        <v>23</v>
      </c>
      <c r="H159" s="23"/>
      <c r="I159" s="23"/>
      <c r="J159" s="23"/>
      <c r="K159" s="23"/>
    </row>
    <row r="160" spans="1:11" ht="14.1" customHeight="1">
      <c r="A160" s="23"/>
      <c r="B160" s="23"/>
      <c r="C160" s="39" t="s">
        <v>48</v>
      </c>
      <c r="D160" s="40">
        <v>0</v>
      </c>
      <c r="E160" s="40">
        <v>685402000</v>
      </c>
      <c r="F160" s="40">
        <v>685402000</v>
      </c>
      <c r="G160" s="40">
        <v>685402000</v>
      </c>
      <c r="H160" s="23"/>
      <c r="I160" s="23"/>
      <c r="J160" s="23"/>
      <c r="K160" s="23"/>
    </row>
    <row r="161" spans="1:11" ht="14.1" customHeight="1">
      <c r="A161" s="23"/>
      <c r="B161" s="23"/>
      <c r="C161" s="39" t="s">
        <v>49</v>
      </c>
      <c r="D161" s="40">
        <v>0</v>
      </c>
      <c r="E161" s="40">
        <v>685402000</v>
      </c>
      <c r="F161" s="40">
        <v>685402000</v>
      </c>
      <c r="G161" s="40">
        <v>685402000</v>
      </c>
      <c r="H161" s="23"/>
      <c r="I161" s="23"/>
      <c r="J161" s="23"/>
      <c r="K161" s="23"/>
    </row>
    <row r="162" spans="1:11" ht="14.1" customHeight="1">
      <c r="A162" s="23"/>
      <c r="B162" s="23"/>
      <c r="C162" s="39" t="s">
        <v>50</v>
      </c>
      <c r="D162" s="40">
        <v>0</v>
      </c>
      <c r="E162" s="40">
        <v>0</v>
      </c>
      <c r="F162" s="40">
        <v>0</v>
      </c>
      <c r="G162" s="40">
        <v>0</v>
      </c>
      <c r="H162" s="23"/>
      <c r="I162" s="23"/>
      <c r="J162" s="23"/>
      <c r="K162" s="23"/>
    </row>
    <row r="163" spans="1:11" ht="14.1" customHeight="1">
      <c r="A163" s="23"/>
      <c r="B163" s="23"/>
      <c r="C163" s="39" t="s">
        <v>51</v>
      </c>
      <c r="D163" s="40">
        <v>0</v>
      </c>
      <c r="E163" s="40">
        <v>74700000</v>
      </c>
      <c r="F163" s="40">
        <v>74700000</v>
      </c>
      <c r="G163" s="40">
        <v>74700000</v>
      </c>
      <c r="H163" s="23"/>
      <c r="I163" s="23"/>
      <c r="J163" s="23"/>
      <c r="K163" s="23"/>
    </row>
    <row r="164" spans="1:11" ht="14.1" customHeight="1">
      <c r="A164" s="23"/>
      <c r="B164" s="23"/>
      <c r="C164" s="39" t="s">
        <v>49</v>
      </c>
      <c r="D164" s="40">
        <v>0</v>
      </c>
      <c r="E164" s="40">
        <v>74700000</v>
      </c>
      <c r="F164" s="40">
        <v>74700000</v>
      </c>
      <c r="G164" s="40">
        <v>74700000</v>
      </c>
      <c r="H164" s="23"/>
      <c r="I164" s="23"/>
      <c r="J164" s="23"/>
      <c r="K164" s="23"/>
    </row>
    <row r="165" spans="1:11" ht="14.1" customHeight="1">
      <c r="A165" s="23"/>
      <c r="B165" s="23"/>
      <c r="C165" s="39" t="s">
        <v>50</v>
      </c>
      <c r="D165" s="40">
        <v>0</v>
      </c>
      <c r="E165" s="40">
        <v>0</v>
      </c>
      <c r="F165" s="40">
        <v>0</v>
      </c>
      <c r="G165" s="40">
        <v>0</v>
      </c>
      <c r="H165" s="23"/>
      <c r="I165" s="23"/>
      <c r="J165" s="23"/>
      <c r="K165" s="23"/>
    </row>
    <row r="166" spans="1:11" ht="14.1" customHeight="1">
      <c r="A166" s="23"/>
      <c r="B166" s="23"/>
      <c r="C166" s="39" t="s">
        <v>52</v>
      </c>
      <c r="D166" s="40">
        <v>0</v>
      </c>
      <c r="E166" s="40">
        <v>254956000</v>
      </c>
      <c r="F166" s="40">
        <v>255956000</v>
      </c>
      <c r="G166" s="40">
        <v>256956000</v>
      </c>
      <c r="H166" s="23"/>
      <c r="I166" s="23"/>
      <c r="J166" s="23"/>
      <c r="K166" s="23"/>
    </row>
    <row r="167" spans="1:11" ht="14.1" customHeight="1">
      <c r="A167" s="23"/>
      <c r="B167" s="23"/>
      <c r="C167" s="39" t="s">
        <v>49</v>
      </c>
      <c r="D167" s="40">
        <v>0</v>
      </c>
      <c r="E167" s="40">
        <v>254956000</v>
      </c>
      <c r="F167" s="40">
        <v>255956000</v>
      </c>
      <c r="G167" s="40">
        <v>256956000</v>
      </c>
      <c r="H167" s="23"/>
      <c r="I167" s="23"/>
      <c r="J167" s="23"/>
      <c r="K167" s="23"/>
    </row>
    <row r="168" spans="1:11" ht="14.1" customHeight="1">
      <c r="A168" s="23"/>
      <c r="B168" s="23"/>
      <c r="C168" s="39" t="s">
        <v>50</v>
      </c>
      <c r="D168" s="40">
        <v>0</v>
      </c>
      <c r="E168" s="40">
        <v>0</v>
      </c>
      <c r="F168" s="40">
        <v>0</v>
      </c>
      <c r="G168" s="40">
        <v>0</v>
      </c>
      <c r="H168" s="23"/>
      <c r="I168" s="23"/>
      <c r="J168" s="23"/>
      <c r="K168" s="23"/>
    </row>
    <row r="169" spans="1:11" ht="14.1" customHeight="1">
      <c r="A169" s="23"/>
      <c r="B169" s="23"/>
      <c r="C169" s="39" t="s">
        <v>53</v>
      </c>
      <c r="D169" s="40">
        <v>0</v>
      </c>
      <c r="E169" s="40">
        <v>0</v>
      </c>
      <c r="F169" s="40">
        <v>0</v>
      </c>
      <c r="G169" s="40">
        <v>0</v>
      </c>
      <c r="H169" s="23"/>
      <c r="I169" s="23"/>
      <c r="J169" s="23"/>
      <c r="K169" s="23"/>
    </row>
    <row r="170" spans="1:11" ht="14.1" customHeight="1">
      <c r="A170" s="23"/>
      <c r="B170" s="23"/>
      <c r="C170" s="39" t="s">
        <v>49</v>
      </c>
      <c r="D170" s="40">
        <v>0</v>
      </c>
      <c r="E170" s="40">
        <v>0</v>
      </c>
      <c r="F170" s="40">
        <v>0</v>
      </c>
      <c r="G170" s="40">
        <v>0</v>
      </c>
      <c r="H170" s="23"/>
      <c r="I170" s="23"/>
      <c r="J170" s="23"/>
      <c r="K170" s="23"/>
    </row>
    <row r="171" spans="1:11" ht="14.1" customHeight="1">
      <c r="A171" s="23"/>
      <c r="B171" s="23"/>
      <c r="C171" s="39" t="s">
        <v>50</v>
      </c>
      <c r="D171" s="40">
        <v>0</v>
      </c>
      <c r="E171" s="40">
        <v>0</v>
      </c>
      <c r="F171" s="40">
        <v>0</v>
      </c>
      <c r="G171" s="40">
        <v>0</v>
      </c>
      <c r="H171" s="23"/>
      <c r="I171" s="23"/>
      <c r="J171" s="23"/>
      <c r="K171" s="23"/>
    </row>
    <row r="172" spans="1:11" ht="14.1" customHeight="1">
      <c r="A172" s="23"/>
      <c r="B172" s="23"/>
      <c r="C172" s="39" t="s">
        <v>54</v>
      </c>
      <c r="D172" s="40">
        <v>0</v>
      </c>
      <c r="E172" s="40">
        <v>0</v>
      </c>
      <c r="F172" s="40">
        <v>0</v>
      </c>
      <c r="G172" s="40">
        <v>0</v>
      </c>
      <c r="H172" s="23"/>
      <c r="I172" s="23"/>
      <c r="J172" s="23"/>
      <c r="K172" s="23"/>
    </row>
    <row r="173" spans="1:11" ht="14.1" customHeight="1">
      <c r="A173" s="23"/>
      <c r="B173" s="23"/>
      <c r="C173" s="39" t="s">
        <v>49</v>
      </c>
      <c r="D173" s="40">
        <v>0</v>
      </c>
      <c r="E173" s="40">
        <v>0</v>
      </c>
      <c r="F173" s="40">
        <v>0</v>
      </c>
      <c r="G173" s="40">
        <v>0</v>
      </c>
      <c r="H173" s="23"/>
      <c r="I173" s="23"/>
      <c r="J173" s="23"/>
      <c r="K173" s="23"/>
    </row>
    <row r="174" spans="1:11" ht="14.1" customHeight="1">
      <c r="A174" s="23"/>
      <c r="B174" s="23"/>
      <c r="C174" s="39" t="s">
        <v>50</v>
      </c>
      <c r="D174" s="40">
        <v>0</v>
      </c>
      <c r="E174" s="40">
        <v>0</v>
      </c>
      <c r="F174" s="40">
        <v>0</v>
      </c>
      <c r="G174" s="40">
        <v>0</v>
      </c>
      <c r="H174" s="23"/>
      <c r="I174" s="23"/>
      <c r="J174" s="23"/>
      <c r="K174" s="23"/>
    </row>
    <row r="175" spans="1:11" ht="14.1" customHeight="1">
      <c r="A175" s="23"/>
      <c r="B175" s="23"/>
      <c r="C175" s="39" t="s">
        <v>55</v>
      </c>
      <c r="D175" s="40">
        <v>0</v>
      </c>
      <c r="E175" s="40">
        <v>0</v>
      </c>
      <c r="F175" s="40">
        <v>0</v>
      </c>
      <c r="G175" s="40">
        <v>0</v>
      </c>
      <c r="H175" s="23"/>
      <c r="I175" s="23"/>
      <c r="J175" s="23"/>
      <c r="K175" s="23"/>
    </row>
    <row r="176" spans="1:11" ht="14.1" customHeight="1">
      <c r="A176" s="23"/>
      <c r="B176" s="23"/>
      <c r="C176" s="39" t="s">
        <v>49</v>
      </c>
      <c r="D176" s="40">
        <v>0</v>
      </c>
      <c r="E176" s="40">
        <v>0</v>
      </c>
      <c r="F176" s="40">
        <v>0</v>
      </c>
      <c r="G176" s="40">
        <v>0</v>
      </c>
      <c r="H176" s="23"/>
      <c r="I176" s="23"/>
      <c r="J176" s="23"/>
      <c r="K176" s="23"/>
    </row>
    <row r="177" spans="1:11" ht="14.1" customHeight="1">
      <c r="A177" s="23"/>
      <c r="B177" s="23"/>
      <c r="C177" s="39" t="s">
        <v>50</v>
      </c>
      <c r="D177" s="40">
        <v>0</v>
      </c>
      <c r="E177" s="40">
        <v>0</v>
      </c>
      <c r="F177" s="40">
        <v>0</v>
      </c>
      <c r="G177" s="40">
        <v>0</v>
      </c>
      <c r="H177" s="23"/>
      <c r="I177" s="23"/>
      <c r="J177" s="23"/>
      <c r="K177" s="23"/>
    </row>
    <row r="178" spans="1:11" ht="14.1" customHeight="1">
      <c r="A178" s="23"/>
      <c r="B178" s="23"/>
      <c r="C178" s="39" t="s">
        <v>56</v>
      </c>
      <c r="D178" s="40">
        <v>0</v>
      </c>
      <c r="E178" s="40">
        <v>0</v>
      </c>
      <c r="F178" s="40">
        <v>0</v>
      </c>
      <c r="G178" s="40">
        <v>0</v>
      </c>
      <c r="H178" s="23"/>
      <c r="I178" s="23"/>
      <c r="J178" s="23"/>
      <c r="K178" s="23"/>
    </row>
    <row r="179" spans="1:11" ht="14.1" customHeight="1">
      <c r="A179" s="23"/>
      <c r="B179" s="23"/>
      <c r="C179" s="39" t="s">
        <v>49</v>
      </c>
      <c r="D179" s="40">
        <v>0</v>
      </c>
      <c r="E179" s="40">
        <v>0</v>
      </c>
      <c r="F179" s="40">
        <v>0</v>
      </c>
      <c r="G179" s="40">
        <v>0</v>
      </c>
      <c r="H179" s="23"/>
      <c r="I179" s="23"/>
      <c r="J179" s="23"/>
      <c r="K179" s="23"/>
    </row>
    <row r="180" spans="1:11" ht="14.1" customHeight="1">
      <c r="A180" s="23"/>
      <c r="B180" s="23"/>
      <c r="C180" s="39" t="s">
        <v>50</v>
      </c>
      <c r="D180" s="40">
        <v>0</v>
      </c>
      <c r="E180" s="40">
        <v>0</v>
      </c>
      <c r="F180" s="40">
        <v>0</v>
      </c>
      <c r="G180" s="40">
        <v>0</v>
      </c>
      <c r="H180" s="23"/>
      <c r="I180" s="23"/>
      <c r="J180" s="23"/>
      <c r="K180" s="23"/>
    </row>
    <row r="181" spans="1:11" ht="14.1" customHeight="1">
      <c r="A181" s="23"/>
      <c r="B181" s="23"/>
      <c r="C181" s="39" t="s">
        <v>57</v>
      </c>
      <c r="D181" s="40">
        <v>0</v>
      </c>
      <c r="E181" s="40">
        <v>0</v>
      </c>
      <c r="F181" s="40">
        <v>0</v>
      </c>
      <c r="G181" s="40">
        <v>0</v>
      </c>
      <c r="H181" s="23"/>
      <c r="I181" s="23"/>
      <c r="J181" s="23"/>
      <c r="K181" s="23"/>
    </row>
    <row r="182" spans="1:11" ht="14.1" customHeight="1">
      <c r="A182" s="23"/>
      <c r="B182" s="23"/>
      <c r="C182" s="39" t="s">
        <v>49</v>
      </c>
      <c r="D182" s="40">
        <v>0</v>
      </c>
      <c r="E182" s="40">
        <v>0</v>
      </c>
      <c r="F182" s="40">
        <v>0</v>
      </c>
      <c r="G182" s="40">
        <v>0</v>
      </c>
      <c r="H182" s="23"/>
      <c r="I182" s="23"/>
      <c r="J182" s="23"/>
      <c r="K182" s="23"/>
    </row>
    <row r="183" spans="1:11" ht="14.1" customHeight="1">
      <c r="A183" s="23"/>
      <c r="B183" s="23"/>
      <c r="C183" s="39" t="s">
        <v>58</v>
      </c>
      <c r="D183" s="40">
        <v>0</v>
      </c>
      <c r="E183" s="40">
        <v>0</v>
      </c>
      <c r="F183" s="40">
        <v>0</v>
      </c>
      <c r="G183" s="40">
        <v>0</v>
      </c>
      <c r="H183" s="23"/>
      <c r="I183" s="23"/>
      <c r="J183" s="23"/>
      <c r="K183" s="23"/>
    </row>
    <row r="184" spans="1:11" ht="14.1" customHeight="1">
      <c r="A184" s="23"/>
      <c r="B184" s="23"/>
      <c r="C184" s="39" t="s">
        <v>59</v>
      </c>
      <c r="D184" s="40">
        <v>0</v>
      </c>
      <c r="E184" s="40">
        <v>0</v>
      </c>
      <c r="F184" s="40">
        <v>0</v>
      </c>
      <c r="G184" s="40">
        <v>0</v>
      </c>
      <c r="H184" s="23"/>
      <c r="I184" s="23"/>
      <c r="J184" s="23"/>
      <c r="K184" s="23"/>
    </row>
    <row r="185" spans="1:11" ht="14.1" customHeight="1">
      <c r="A185" s="23"/>
      <c r="B185" s="23"/>
      <c r="C185" s="39" t="s">
        <v>60</v>
      </c>
      <c r="D185" s="40">
        <v>0</v>
      </c>
      <c r="E185" s="40">
        <v>0</v>
      </c>
      <c r="F185" s="40">
        <v>0</v>
      </c>
      <c r="G185" s="40">
        <v>0</v>
      </c>
      <c r="H185" s="23"/>
      <c r="I185" s="23"/>
      <c r="J185" s="23"/>
      <c r="K185" s="23"/>
    </row>
    <row r="186" spans="1:11" ht="14.1" customHeight="1">
      <c r="A186" s="23"/>
      <c r="B186" s="23"/>
      <c r="C186" s="39" t="s">
        <v>61</v>
      </c>
      <c r="D186" s="40">
        <v>0</v>
      </c>
      <c r="E186" s="40">
        <v>0</v>
      </c>
      <c r="F186" s="40">
        <v>0</v>
      </c>
      <c r="G186" s="40">
        <v>0</v>
      </c>
      <c r="H186" s="23"/>
      <c r="I186" s="23"/>
      <c r="J186" s="23"/>
      <c r="K186" s="23"/>
    </row>
    <row r="187" spans="1:11" ht="14.1" customHeight="1">
      <c r="A187" s="23"/>
      <c r="B187" s="23"/>
      <c r="C187" s="39" t="s">
        <v>62</v>
      </c>
      <c r="D187" s="40">
        <v>0</v>
      </c>
      <c r="E187" s="40">
        <v>0</v>
      </c>
      <c r="F187" s="40">
        <v>0</v>
      </c>
      <c r="G187" s="40">
        <v>0</v>
      </c>
      <c r="H187" s="23"/>
      <c r="I187" s="23"/>
      <c r="J187" s="23"/>
      <c r="K187" s="23"/>
    </row>
    <row r="188" spans="1:11" ht="14.1" customHeight="1">
      <c r="A188" s="23"/>
      <c r="B188" s="23"/>
      <c r="C188" s="39" t="s">
        <v>49</v>
      </c>
      <c r="D188" s="40">
        <v>0</v>
      </c>
      <c r="E188" s="40">
        <v>0</v>
      </c>
      <c r="F188" s="40">
        <v>0</v>
      </c>
      <c r="G188" s="40">
        <v>0</v>
      </c>
      <c r="H188" s="23"/>
      <c r="I188" s="23"/>
      <c r="J188" s="23"/>
      <c r="K188" s="23"/>
    </row>
    <row r="189" spans="1:11" ht="14.1" customHeight="1">
      <c r="A189" s="23"/>
      <c r="B189" s="23"/>
      <c r="C189" s="39" t="s">
        <v>58</v>
      </c>
      <c r="D189" s="40">
        <v>0</v>
      </c>
      <c r="E189" s="40">
        <v>0</v>
      </c>
      <c r="F189" s="40">
        <v>0</v>
      </c>
      <c r="G189" s="40">
        <v>0</v>
      </c>
      <c r="H189" s="23"/>
      <c r="I189" s="23"/>
      <c r="J189" s="23"/>
      <c r="K189" s="23"/>
    </row>
    <row r="190" spans="1:11" ht="14.1" customHeight="1">
      <c r="A190" s="23"/>
      <c r="B190" s="23"/>
      <c r="C190" s="39" t="s">
        <v>59</v>
      </c>
      <c r="D190" s="40">
        <v>0</v>
      </c>
      <c r="E190" s="40">
        <v>0</v>
      </c>
      <c r="F190" s="40">
        <v>0</v>
      </c>
      <c r="G190" s="40">
        <v>0</v>
      </c>
      <c r="H190" s="23"/>
      <c r="I190" s="23"/>
      <c r="J190" s="23"/>
      <c r="K190" s="23"/>
    </row>
    <row r="191" spans="1:11" ht="14.1" customHeight="1">
      <c r="A191" s="23"/>
      <c r="B191" s="23"/>
      <c r="C191" s="39" t="s">
        <v>60</v>
      </c>
      <c r="D191" s="40">
        <v>0</v>
      </c>
      <c r="E191" s="40">
        <v>0</v>
      </c>
      <c r="F191" s="40">
        <v>0</v>
      </c>
      <c r="G191" s="40">
        <v>0</v>
      </c>
      <c r="H191" s="23"/>
      <c r="I191" s="23"/>
      <c r="J191" s="23"/>
      <c r="K191" s="23"/>
    </row>
    <row r="192" spans="1:11" ht="14.1" customHeight="1">
      <c r="A192" s="23"/>
      <c r="B192" s="23"/>
      <c r="C192" s="39" t="s">
        <v>61</v>
      </c>
      <c r="D192" s="40">
        <v>0</v>
      </c>
      <c r="E192" s="40">
        <v>0</v>
      </c>
      <c r="F192" s="40">
        <v>0</v>
      </c>
      <c r="G192" s="40">
        <v>0</v>
      </c>
      <c r="H192" s="23"/>
      <c r="I192" s="23"/>
      <c r="J192" s="23"/>
      <c r="K192" s="23"/>
    </row>
    <row r="193" spans="1:11" ht="14.1" customHeight="1">
      <c r="A193" s="23"/>
      <c r="B193" s="23"/>
      <c r="C193" s="39" t="s">
        <v>63</v>
      </c>
      <c r="D193" s="40">
        <v>0</v>
      </c>
      <c r="E193" s="40">
        <v>0</v>
      </c>
      <c r="F193" s="40">
        <v>0</v>
      </c>
      <c r="G193" s="40">
        <v>0</v>
      </c>
      <c r="H193" s="23"/>
      <c r="I193" s="23"/>
      <c r="J193" s="23"/>
      <c r="K193" s="23"/>
    </row>
    <row r="194" spans="1:11" ht="14.1" customHeight="1">
      <c r="A194" s="23"/>
      <c r="B194" s="23"/>
      <c r="C194" s="39" t="s">
        <v>49</v>
      </c>
      <c r="D194" s="40">
        <v>0</v>
      </c>
      <c r="E194" s="40">
        <v>0</v>
      </c>
      <c r="F194" s="40">
        <v>0</v>
      </c>
      <c r="G194" s="40">
        <v>0</v>
      </c>
      <c r="H194" s="23"/>
      <c r="I194" s="23"/>
      <c r="J194" s="23"/>
      <c r="K194" s="23"/>
    </row>
    <row r="195" spans="1:11" ht="14.1" customHeight="1">
      <c r="A195" s="23"/>
      <c r="B195" s="23"/>
      <c r="C195" s="39" t="s">
        <v>58</v>
      </c>
      <c r="D195" s="40">
        <v>0</v>
      </c>
      <c r="E195" s="40">
        <v>0</v>
      </c>
      <c r="F195" s="40">
        <v>0</v>
      </c>
      <c r="G195" s="40">
        <v>0</v>
      </c>
      <c r="H195" s="23"/>
      <c r="I195" s="23"/>
      <c r="J195" s="23"/>
      <c r="K195" s="23"/>
    </row>
    <row r="196" spans="1:11" ht="14.1" customHeight="1">
      <c r="A196" s="23"/>
      <c r="B196" s="23"/>
      <c r="C196" s="39" t="s">
        <v>59</v>
      </c>
      <c r="D196" s="40">
        <v>0</v>
      </c>
      <c r="E196" s="40">
        <v>0</v>
      </c>
      <c r="F196" s="40">
        <v>0</v>
      </c>
      <c r="G196" s="40">
        <v>0</v>
      </c>
      <c r="H196" s="23"/>
      <c r="I196" s="23"/>
      <c r="J196" s="23"/>
      <c r="K196" s="23"/>
    </row>
    <row r="197" spans="1:11" ht="14.1" customHeight="1">
      <c r="A197" s="23"/>
      <c r="B197" s="23"/>
      <c r="C197" s="39" t="s">
        <v>60</v>
      </c>
      <c r="D197" s="40">
        <v>0</v>
      </c>
      <c r="E197" s="40">
        <v>0</v>
      </c>
      <c r="F197" s="40">
        <v>0</v>
      </c>
      <c r="G197" s="40">
        <v>0</v>
      </c>
      <c r="H197" s="23"/>
      <c r="I197" s="23"/>
      <c r="J197" s="23"/>
      <c r="K197" s="23"/>
    </row>
    <row r="198" spans="1:11" ht="14.1" customHeight="1">
      <c r="A198" s="23"/>
      <c r="B198" s="23"/>
      <c r="C198" s="39" t="s">
        <v>61</v>
      </c>
      <c r="D198" s="40">
        <v>0</v>
      </c>
      <c r="E198" s="40">
        <v>0</v>
      </c>
      <c r="F198" s="40">
        <v>0</v>
      </c>
      <c r="G198" s="40">
        <v>0</v>
      </c>
      <c r="H198" s="23"/>
      <c r="I198" s="23"/>
      <c r="J198" s="23"/>
      <c r="K198" s="23"/>
    </row>
    <row r="199" spans="1:11" ht="14.1" customHeight="1">
      <c r="A199" s="23"/>
      <c r="B199" s="23"/>
      <c r="C199" s="39" t="s">
        <v>64</v>
      </c>
      <c r="D199" s="40">
        <v>0</v>
      </c>
      <c r="E199" s="40">
        <v>0</v>
      </c>
      <c r="F199" s="40">
        <v>0</v>
      </c>
      <c r="G199" s="40">
        <v>0</v>
      </c>
      <c r="H199" s="23"/>
      <c r="I199" s="23"/>
      <c r="J199" s="23"/>
      <c r="K199" s="23"/>
    </row>
    <row r="200" spans="1:11" ht="14.1" customHeight="1">
      <c r="A200" s="23"/>
      <c r="B200" s="23"/>
      <c r="C200" s="39" t="s">
        <v>65</v>
      </c>
      <c r="D200" s="40">
        <v>0</v>
      </c>
      <c r="E200" s="40">
        <v>0</v>
      </c>
      <c r="F200" s="40">
        <v>0</v>
      </c>
      <c r="G200" s="40">
        <v>0</v>
      </c>
      <c r="H200" s="23"/>
      <c r="I200" s="23"/>
      <c r="J200" s="23"/>
      <c r="K200" s="23"/>
    </row>
    <row r="201" spans="1:11" ht="14.1" customHeight="1">
      <c r="A201" s="23"/>
      <c r="B201" s="23"/>
      <c r="C201" s="41" t="s">
        <v>25</v>
      </c>
      <c r="D201" s="40">
        <v>0</v>
      </c>
      <c r="E201" s="40">
        <v>1015058000</v>
      </c>
      <c r="F201" s="40">
        <v>1016058000</v>
      </c>
      <c r="G201" s="40">
        <v>1017058000</v>
      </c>
      <c r="H201" s="23"/>
      <c r="I201" s="23"/>
      <c r="J201" s="23"/>
      <c r="K201" s="23"/>
    </row>
    <row r="202" spans="1:11">
      <c r="A202" s="23"/>
      <c r="B202" s="23"/>
      <c r="C202" s="33" t="s">
        <v>19</v>
      </c>
      <c r="D202" s="1519" t="s">
        <v>1391</v>
      </c>
      <c r="E202" s="1520"/>
      <c r="F202" s="1520"/>
      <c r="G202" s="1520"/>
      <c r="H202" s="23"/>
      <c r="I202" s="23"/>
      <c r="J202" s="23"/>
      <c r="K202" s="23"/>
    </row>
    <row r="203" spans="1:11" ht="18" customHeight="1">
      <c r="A203" s="23"/>
      <c r="B203" s="23"/>
      <c r="C203" s="34" t="s">
        <v>20</v>
      </c>
      <c r="D203" s="1521" t="s">
        <v>1392</v>
      </c>
      <c r="E203" s="1522"/>
      <c r="F203" s="1522"/>
      <c r="G203" s="1522"/>
      <c r="H203" s="23"/>
      <c r="I203" s="23"/>
      <c r="J203" s="23"/>
      <c r="K203" s="23"/>
    </row>
    <row r="204" spans="1:11">
      <c r="A204" s="23"/>
      <c r="B204" s="23"/>
      <c r="C204" s="34" t="s">
        <v>21</v>
      </c>
      <c r="D204" s="1521" t="s">
        <v>1393</v>
      </c>
      <c r="E204" s="1522"/>
      <c r="F204" s="1522"/>
      <c r="G204" s="1522"/>
      <c r="H204" s="23"/>
      <c r="I204" s="23"/>
      <c r="J204" s="23"/>
      <c r="K204" s="23"/>
    </row>
    <row r="205" spans="1:11" ht="15" customHeight="1">
      <c r="A205" s="23"/>
      <c r="B205" s="23"/>
      <c r="C205" s="35"/>
      <c r="D205" s="36">
        <v>2024</v>
      </c>
      <c r="E205" s="36">
        <v>2025</v>
      </c>
      <c r="F205" s="36">
        <v>2026</v>
      </c>
      <c r="G205" s="36">
        <v>2027</v>
      </c>
      <c r="H205" s="23"/>
      <c r="I205" s="23"/>
      <c r="J205" s="23"/>
      <c r="K205" s="23"/>
    </row>
    <row r="206" spans="1:11" ht="15" customHeight="1">
      <c r="A206" s="23"/>
      <c r="B206" s="23"/>
      <c r="C206" s="37"/>
      <c r="D206" s="38" t="s">
        <v>22</v>
      </c>
      <c r="E206" s="38" t="s">
        <v>23</v>
      </c>
      <c r="F206" s="38" t="s">
        <v>23</v>
      </c>
      <c r="G206" s="38" t="s">
        <v>23</v>
      </c>
      <c r="H206" s="23"/>
      <c r="I206" s="23"/>
      <c r="J206" s="23"/>
      <c r="K206" s="23"/>
    </row>
    <row r="207" spans="1:11" ht="14.1" customHeight="1">
      <c r="A207" s="23"/>
      <c r="B207" s="23"/>
      <c r="C207" s="27" t="s">
        <v>33</v>
      </c>
      <c r="D207" s="31" t="s">
        <v>1394</v>
      </c>
      <c r="E207" s="31" t="s">
        <v>1394</v>
      </c>
      <c r="F207" s="31" t="s">
        <v>1394</v>
      </c>
      <c r="G207" s="31" t="s">
        <v>1394</v>
      </c>
      <c r="H207" s="23"/>
      <c r="I207" s="23"/>
      <c r="J207" s="23"/>
      <c r="K207" s="23"/>
    </row>
    <row r="208" spans="1:11" ht="14.1" customHeight="1">
      <c r="A208" s="23"/>
      <c r="B208" s="23"/>
      <c r="C208" s="27" t="s">
        <v>35</v>
      </c>
      <c r="D208" s="31" t="s">
        <v>1395</v>
      </c>
      <c r="E208" s="31" t="s">
        <v>1396</v>
      </c>
      <c r="F208" s="31" t="s">
        <v>1396</v>
      </c>
      <c r="G208" s="31" t="s">
        <v>1396</v>
      </c>
      <c r="H208" s="23"/>
      <c r="I208" s="23"/>
      <c r="J208" s="23"/>
      <c r="K208" s="23"/>
    </row>
    <row r="209" spans="1:11" ht="14.1" customHeight="1">
      <c r="A209" s="23"/>
      <c r="B209" s="23"/>
      <c r="C209" s="27" t="s">
        <v>40</v>
      </c>
      <c r="D209" s="31" t="s">
        <v>1397</v>
      </c>
      <c r="E209" s="31" t="s">
        <v>1398</v>
      </c>
      <c r="F209" s="31" t="s">
        <v>1398</v>
      </c>
      <c r="G209" s="31" t="s">
        <v>1398</v>
      </c>
      <c r="H209" s="23"/>
      <c r="I209" s="23"/>
      <c r="J209" s="23"/>
      <c r="K209" s="23"/>
    </row>
    <row r="210" spans="1:11" ht="14.1" customHeight="1">
      <c r="A210" s="23"/>
      <c r="B210" s="23"/>
      <c r="C210" s="27" t="s">
        <v>41</v>
      </c>
      <c r="D210" s="31" t="s">
        <v>18</v>
      </c>
      <c r="E210" s="31" t="s">
        <v>42</v>
      </c>
      <c r="F210" s="31" t="s">
        <v>42</v>
      </c>
      <c r="G210" s="31" t="s">
        <v>42</v>
      </c>
      <c r="H210" s="23"/>
      <c r="I210" s="23"/>
      <c r="J210" s="23"/>
      <c r="K210" s="23"/>
    </row>
    <row r="211" spans="1:11" ht="14.1" customHeight="1">
      <c r="A211" s="23"/>
      <c r="B211" s="23"/>
      <c r="C211" s="27" t="s">
        <v>43</v>
      </c>
      <c r="D211" s="31" t="s">
        <v>18</v>
      </c>
      <c r="E211" s="31" t="s">
        <v>1399</v>
      </c>
      <c r="F211" s="31" t="s">
        <v>42</v>
      </c>
      <c r="G211" s="31" t="s">
        <v>42</v>
      </c>
      <c r="H211" s="23"/>
      <c r="I211" s="23"/>
      <c r="J211" s="23"/>
      <c r="K211" s="23"/>
    </row>
    <row r="212" spans="1:11" ht="14.1" customHeight="1">
      <c r="A212" s="23"/>
      <c r="B212" s="23"/>
      <c r="C212" s="27" t="s">
        <v>47</v>
      </c>
      <c r="D212" s="31" t="s">
        <v>18</v>
      </c>
      <c r="E212" s="31" t="s">
        <v>1399</v>
      </c>
      <c r="F212" s="31" t="s">
        <v>42</v>
      </c>
      <c r="G212" s="31" t="s">
        <v>42</v>
      </c>
      <c r="H212" s="23"/>
      <c r="I212" s="23"/>
      <c r="J212" s="23"/>
      <c r="K212" s="23"/>
    </row>
    <row r="213" spans="1:11" ht="14.1" customHeight="1">
      <c r="A213" s="23"/>
      <c r="B213" s="23"/>
      <c r="C213" s="1523" t="s">
        <v>24</v>
      </c>
      <c r="D213" s="1524"/>
      <c r="E213" s="1524"/>
      <c r="F213" s="1524"/>
      <c r="G213" s="1524"/>
      <c r="H213" s="23"/>
      <c r="I213" s="23"/>
      <c r="J213" s="23"/>
      <c r="K213" s="23"/>
    </row>
    <row r="214" spans="1:11" ht="14.1" customHeight="1">
      <c r="A214" s="23"/>
      <c r="B214" s="23"/>
      <c r="C214" s="35"/>
      <c r="D214" s="36">
        <v>2024</v>
      </c>
      <c r="E214" s="36">
        <v>2025</v>
      </c>
      <c r="F214" s="36">
        <v>2026</v>
      </c>
      <c r="G214" s="36">
        <v>2027</v>
      </c>
      <c r="H214" s="23"/>
      <c r="I214" s="23"/>
      <c r="J214" s="23"/>
      <c r="K214" s="23"/>
    </row>
    <row r="215" spans="1:11" ht="14.1" customHeight="1">
      <c r="A215" s="23"/>
      <c r="B215" s="23"/>
      <c r="C215" s="37"/>
      <c r="D215" s="38" t="s">
        <v>22</v>
      </c>
      <c r="E215" s="38" t="s">
        <v>23</v>
      </c>
      <c r="F215" s="38" t="s">
        <v>23</v>
      </c>
      <c r="G215" s="38" t="s">
        <v>23</v>
      </c>
      <c r="H215" s="23"/>
      <c r="I215" s="23"/>
      <c r="J215" s="23"/>
      <c r="K215" s="23"/>
    </row>
    <row r="216" spans="1:11" ht="14.1" customHeight="1">
      <c r="A216" s="23"/>
      <c r="B216" s="23"/>
      <c r="C216" s="39" t="s">
        <v>48</v>
      </c>
      <c r="D216" s="40">
        <v>0</v>
      </c>
      <c r="E216" s="40">
        <v>0</v>
      </c>
      <c r="F216" s="40">
        <v>0</v>
      </c>
      <c r="G216" s="40">
        <v>0</v>
      </c>
      <c r="H216" s="23"/>
      <c r="I216" s="23"/>
      <c r="J216" s="23"/>
      <c r="K216" s="23"/>
    </row>
    <row r="217" spans="1:11" ht="14.1" customHeight="1">
      <c r="A217" s="23"/>
      <c r="B217" s="23"/>
      <c r="C217" s="39" t="s">
        <v>49</v>
      </c>
      <c r="D217" s="40">
        <v>0</v>
      </c>
      <c r="E217" s="40">
        <v>0</v>
      </c>
      <c r="F217" s="40">
        <v>0</v>
      </c>
      <c r="G217" s="40">
        <v>0</v>
      </c>
      <c r="H217" s="23"/>
      <c r="I217" s="23"/>
      <c r="J217" s="23"/>
      <c r="K217" s="23"/>
    </row>
    <row r="218" spans="1:11" ht="14.1" customHeight="1">
      <c r="A218" s="23"/>
      <c r="B218" s="23"/>
      <c r="C218" s="39" t="s">
        <v>50</v>
      </c>
      <c r="D218" s="40">
        <v>0</v>
      </c>
      <c r="E218" s="40">
        <v>0</v>
      </c>
      <c r="F218" s="40">
        <v>0</v>
      </c>
      <c r="G218" s="40">
        <v>0</v>
      </c>
      <c r="H218" s="23"/>
      <c r="I218" s="23"/>
      <c r="J218" s="23"/>
      <c r="K218" s="23"/>
    </row>
    <row r="219" spans="1:11" ht="14.1" customHeight="1">
      <c r="A219" s="23"/>
      <c r="B219" s="23"/>
      <c r="C219" s="39" t="s">
        <v>51</v>
      </c>
      <c r="D219" s="40">
        <v>0</v>
      </c>
      <c r="E219" s="40">
        <v>0</v>
      </c>
      <c r="F219" s="40">
        <v>0</v>
      </c>
      <c r="G219" s="40">
        <v>0</v>
      </c>
      <c r="H219" s="23"/>
      <c r="I219" s="23"/>
      <c r="J219" s="23"/>
      <c r="K219" s="23"/>
    </row>
    <row r="220" spans="1:11" ht="14.1" customHeight="1">
      <c r="A220" s="23"/>
      <c r="B220" s="23"/>
      <c r="C220" s="39" t="s">
        <v>49</v>
      </c>
      <c r="D220" s="40">
        <v>0</v>
      </c>
      <c r="E220" s="40">
        <v>0</v>
      </c>
      <c r="F220" s="40">
        <v>0</v>
      </c>
      <c r="G220" s="40">
        <v>0</v>
      </c>
      <c r="H220" s="23"/>
      <c r="I220" s="23"/>
      <c r="J220" s="23"/>
      <c r="K220" s="23"/>
    </row>
    <row r="221" spans="1:11" ht="14.1" customHeight="1">
      <c r="A221" s="23"/>
      <c r="B221" s="23"/>
      <c r="C221" s="39" t="s">
        <v>50</v>
      </c>
      <c r="D221" s="40">
        <v>0</v>
      </c>
      <c r="E221" s="40">
        <v>0</v>
      </c>
      <c r="F221" s="40">
        <v>0</v>
      </c>
      <c r="G221" s="40">
        <v>0</v>
      </c>
      <c r="H221" s="23"/>
      <c r="I221" s="23"/>
      <c r="J221" s="23"/>
      <c r="K221" s="23"/>
    </row>
    <row r="222" spans="1:11" ht="14.1" customHeight="1">
      <c r="A222" s="23"/>
      <c r="B222" s="23"/>
      <c r="C222" s="39" t="s">
        <v>52</v>
      </c>
      <c r="D222" s="40">
        <v>0</v>
      </c>
      <c r="E222" s="40">
        <v>84400000</v>
      </c>
      <c r="F222" s="40">
        <v>84400000</v>
      </c>
      <c r="G222" s="40">
        <v>84400000</v>
      </c>
      <c r="H222" s="23"/>
      <c r="I222" s="23"/>
      <c r="J222" s="23"/>
      <c r="K222" s="23"/>
    </row>
    <row r="223" spans="1:11" ht="14.1" customHeight="1">
      <c r="A223" s="23"/>
      <c r="B223" s="23"/>
      <c r="C223" s="39" t="s">
        <v>49</v>
      </c>
      <c r="D223" s="40">
        <v>0</v>
      </c>
      <c r="E223" s="40">
        <v>84400000</v>
      </c>
      <c r="F223" s="40">
        <v>84400000</v>
      </c>
      <c r="G223" s="40">
        <v>84400000</v>
      </c>
      <c r="H223" s="23"/>
      <c r="I223" s="23"/>
      <c r="J223" s="23"/>
      <c r="K223" s="23"/>
    </row>
    <row r="224" spans="1:11" ht="14.1" customHeight="1">
      <c r="A224" s="23"/>
      <c r="B224" s="23"/>
      <c r="C224" s="39" t="s">
        <v>50</v>
      </c>
      <c r="D224" s="40">
        <v>0</v>
      </c>
      <c r="E224" s="40">
        <v>0</v>
      </c>
      <c r="F224" s="40">
        <v>0</v>
      </c>
      <c r="G224" s="40">
        <v>0</v>
      </c>
      <c r="H224" s="23"/>
      <c r="I224" s="23"/>
      <c r="J224" s="23"/>
      <c r="K224" s="23"/>
    </row>
    <row r="225" spans="1:11" ht="14.1" customHeight="1">
      <c r="A225" s="23"/>
      <c r="B225" s="23"/>
      <c r="C225" s="39" t="s">
        <v>53</v>
      </c>
      <c r="D225" s="40">
        <v>0</v>
      </c>
      <c r="E225" s="40">
        <v>0</v>
      </c>
      <c r="F225" s="40">
        <v>0</v>
      </c>
      <c r="G225" s="40">
        <v>0</v>
      </c>
      <c r="H225" s="23"/>
      <c r="I225" s="23"/>
      <c r="J225" s="23"/>
      <c r="K225" s="23"/>
    </row>
    <row r="226" spans="1:11" ht="14.1" customHeight="1">
      <c r="A226" s="23"/>
      <c r="B226" s="23"/>
      <c r="C226" s="39" t="s">
        <v>49</v>
      </c>
      <c r="D226" s="40">
        <v>0</v>
      </c>
      <c r="E226" s="40">
        <v>0</v>
      </c>
      <c r="F226" s="40">
        <v>0</v>
      </c>
      <c r="G226" s="40">
        <v>0</v>
      </c>
      <c r="H226" s="23"/>
      <c r="I226" s="23"/>
      <c r="J226" s="23"/>
      <c r="K226" s="23"/>
    </row>
    <row r="227" spans="1:11" ht="14.1" customHeight="1">
      <c r="A227" s="23"/>
      <c r="B227" s="23"/>
      <c r="C227" s="39" t="s">
        <v>50</v>
      </c>
      <c r="D227" s="40">
        <v>0</v>
      </c>
      <c r="E227" s="40">
        <v>0</v>
      </c>
      <c r="F227" s="40">
        <v>0</v>
      </c>
      <c r="G227" s="40">
        <v>0</v>
      </c>
      <c r="H227" s="23"/>
      <c r="I227" s="23"/>
      <c r="J227" s="23"/>
      <c r="K227" s="23"/>
    </row>
    <row r="228" spans="1:11" ht="14.1" customHeight="1">
      <c r="A228" s="23"/>
      <c r="B228" s="23"/>
      <c r="C228" s="39" t="s">
        <v>54</v>
      </c>
      <c r="D228" s="40">
        <v>0</v>
      </c>
      <c r="E228" s="40">
        <v>0</v>
      </c>
      <c r="F228" s="40">
        <v>0</v>
      </c>
      <c r="G228" s="40">
        <v>0</v>
      </c>
      <c r="H228" s="23"/>
      <c r="I228" s="23"/>
      <c r="J228" s="23"/>
      <c r="K228" s="23"/>
    </row>
    <row r="229" spans="1:11" ht="14.1" customHeight="1">
      <c r="A229" s="23"/>
      <c r="B229" s="23"/>
      <c r="C229" s="39" t="s">
        <v>49</v>
      </c>
      <c r="D229" s="40">
        <v>0</v>
      </c>
      <c r="E229" s="40">
        <v>0</v>
      </c>
      <c r="F229" s="40">
        <v>0</v>
      </c>
      <c r="G229" s="40">
        <v>0</v>
      </c>
      <c r="H229" s="23"/>
      <c r="I229" s="23"/>
      <c r="J229" s="23"/>
      <c r="K229" s="23"/>
    </row>
    <row r="230" spans="1:11" ht="14.1" customHeight="1">
      <c r="A230" s="23"/>
      <c r="B230" s="23"/>
      <c r="C230" s="39" t="s">
        <v>50</v>
      </c>
      <c r="D230" s="40">
        <v>0</v>
      </c>
      <c r="E230" s="40">
        <v>0</v>
      </c>
      <c r="F230" s="40">
        <v>0</v>
      </c>
      <c r="G230" s="40">
        <v>0</v>
      </c>
      <c r="H230" s="23"/>
      <c r="I230" s="23"/>
      <c r="J230" s="23"/>
      <c r="K230" s="23"/>
    </row>
    <row r="231" spans="1:11" ht="14.1" customHeight="1">
      <c r="A231" s="23"/>
      <c r="B231" s="23"/>
      <c r="C231" s="39" t="s">
        <v>55</v>
      </c>
      <c r="D231" s="40">
        <v>0</v>
      </c>
      <c r="E231" s="40">
        <v>0</v>
      </c>
      <c r="F231" s="40">
        <v>0</v>
      </c>
      <c r="G231" s="40">
        <v>0</v>
      </c>
      <c r="H231" s="23"/>
      <c r="I231" s="23"/>
      <c r="J231" s="23"/>
      <c r="K231" s="23"/>
    </row>
    <row r="232" spans="1:11" ht="14.1" customHeight="1">
      <c r="A232" s="23"/>
      <c r="B232" s="23"/>
      <c r="C232" s="39" t="s">
        <v>49</v>
      </c>
      <c r="D232" s="40">
        <v>0</v>
      </c>
      <c r="E232" s="40">
        <v>0</v>
      </c>
      <c r="F232" s="40">
        <v>0</v>
      </c>
      <c r="G232" s="40">
        <v>0</v>
      </c>
      <c r="H232" s="23"/>
      <c r="I232" s="23"/>
      <c r="J232" s="23"/>
      <c r="K232" s="23"/>
    </row>
    <row r="233" spans="1:11" ht="14.1" customHeight="1">
      <c r="A233" s="23"/>
      <c r="B233" s="23"/>
      <c r="C233" s="39" t="s">
        <v>50</v>
      </c>
      <c r="D233" s="40">
        <v>0</v>
      </c>
      <c r="E233" s="40">
        <v>0</v>
      </c>
      <c r="F233" s="40">
        <v>0</v>
      </c>
      <c r="G233" s="40">
        <v>0</v>
      </c>
      <c r="H233" s="23"/>
      <c r="I233" s="23"/>
      <c r="J233" s="23"/>
      <c r="K233" s="23"/>
    </row>
    <row r="234" spans="1:11" ht="14.1" customHeight="1">
      <c r="A234" s="23"/>
      <c r="B234" s="23"/>
      <c r="C234" s="39" t="s">
        <v>56</v>
      </c>
      <c r="D234" s="40">
        <v>0</v>
      </c>
      <c r="E234" s="40">
        <v>0</v>
      </c>
      <c r="F234" s="40">
        <v>0</v>
      </c>
      <c r="G234" s="40">
        <v>0</v>
      </c>
      <c r="H234" s="23"/>
      <c r="I234" s="23"/>
      <c r="J234" s="23"/>
      <c r="K234" s="23"/>
    </row>
    <row r="235" spans="1:11" ht="14.1" customHeight="1">
      <c r="A235" s="23"/>
      <c r="B235" s="23"/>
      <c r="C235" s="39" t="s">
        <v>49</v>
      </c>
      <c r="D235" s="40">
        <v>0</v>
      </c>
      <c r="E235" s="40">
        <v>0</v>
      </c>
      <c r="F235" s="40">
        <v>0</v>
      </c>
      <c r="G235" s="40">
        <v>0</v>
      </c>
      <c r="H235" s="23"/>
      <c r="I235" s="23"/>
      <c r="J235" s="23"/>
      <c r="K235" s="23"/>
    </row>
    <row r="236" spans="1:11" ht="14.1" customHeight="1">
      <c r="A236" s="23"/>
      <c r="B236" s="23"/>
      <c r="C236" s="39" t="s">
        <v>50</v>
      </c>
      <c r="D236" s="40">
        <v>0</v>
      </c>
      <c r="E236" s="40">
        <v>0</v>
      </c>
      <c r="F236" s="40">
        <v>0</v>
      </c>
      <c r="G236" s="40">
        <v>0</v>
      </c>
      <c r="H236" s="23"/>
      <c r="I236" s="23"/>
      <c r="J236" s="23"/>
      <c r="K236" s="23"/>
    </row>
    <row r="237" spans="1:11" ht="14.1" customHeight="1">
      <c r="A237" s="23"/>
      <c r="B237" s="23"/>
      <c r="C237" s="39" t="s">
        <v>57</v>
      </c>
      <c r="D237" s="40">
        <v>0</v>
      </c>
      <c r="E237" s="40">
        <v>0</v>
      </c>
      <c r="F237" s="40">
        <v>0</v>
      </c>
      <c r="G237" s="40">
        <v>0</v>
      </c>
      <c r="H237" s="23"/>
      <c r="I237" s="23"/>
      <c r="J237" s="23"/>
      <c r="K237" s="23"/>
    </row>
    <row r="238" spans="1:11" ht="14.1" customHeight="1">
      <c r="A238" s="23"/>
      <c r="B238" s="23"/>
      <c r="C238" s="39" t="s">
        <v>49</v>
      </c>
      <c r="D238" s="40">
        <v>0</v>
      </c>
      <c r="E238" s="40">
        <v>0</v>
      </c>
      <c r="F238" s="40">
        <v>0</v>
      </c>
      <c r="G238" s="40">
        <v>0</v>
      </c>
      <c r="H238" s="23"/>
      <c r="I238" s="23"/>
      <c r="J238" s="23"/>
      <c r="K238" s="23"/>
    </row>
    <row r="239" spans="1:11" ht="14.1" customHeight="1">
      <c r="A239" s="23"/>
      <c r="B239" s="23"/>
      <c r="C239" s="39" t="s">
        <v>58</v>
      </c>
      <c r="D239" s="40">
        <v>0</v>
      </c>
      <c r="E239" s="40">
        <v>0</v>
      </c>
      <c r="F239" s="40">
        <v>0</v>
      </c>
      <c r="G239" s="40">
        <v>0</v>
      </c>
      <c r="H239" s="23"/>
      <c r="I239" s="23"/>
      <c r="J239" s="23"/>
      <c r="K239" s="23"/>
    </row>
    <row r="240" spans="1:11" ht="14.1" customHeight="1">
      <c r="A240" s="23"/>
      <c r="B240" s="23"/>
      <c r="C240" s="39" t="s">
        <v>59</v>
      </c>
      <c r="D240" s="40">
        <v>0</v>
      </c>
      <c r="E240" s="40">
        <v>0</v>
      </c>
      <c r="F240" s="40">
        <v>0</v>
      </c>
      <c r="G240" s="40">
        <v>0</v>
      </c>
      <c r="H240" s="23"/>
      <c r="I240" s="23"/>
      <c r="J240" s="23"/>
      <c r="K240" s="23"/>
    </row>
    <row r="241" spans="1:11" ht="14.1" customHeight="1">
      <c r="A241" s="23"/>
      <c r="B241" s="23"/>
      <c r="C241" s="39" t="s">
        <v>60</v>
      </c>
      <c r="D241" s="40">
        <v>0</v>
      </c>
      <c r="E241" s="40">
        <v>0</v>
      </c>
      <c r="F241" s="40">
        <v>0</v>
      </c>
      <c r="G241" s="40">
        <v>0</v>
      </c>
      <c r="H241" s="23"/>
      <c r="I241" s="23"/>
      <c r="J241" s="23"/>
      <c r="K241" s="23"/>
    </row>
    <row r="242" spans="1:11" ht="14.1" customHeight="1">
      <c r="A242" s="23"/>
      <c r="B242" s="23"/>
      <c r="C242" s="39" t="s">
        <v>61</v>
      </c>
      <c r="D242" s="40">
        <v>0</v>
      </c>
      <c r="E242" s="40">
        <v>0</v>
      </c>
      <c r="F242" s="40">
        <v>0</v>
      </c>
      <c r="G242" s="40">
        <v>0</v>
      </c>
      <c r="H242" s="23"/>
      <c r="I242" s="23"/>
      <c r="J242" s="23"/>
      <c r="K242" s="23"/>
    </row>
    <row r="243" spans="1:11" ht="14.1" customHeight="1">
      <c r="A243" s="23"/>
      <c r="B243" s="23"/>
      <c r="C243" s="39" t="s">
        <v>62</v>
      </c>
      <c r="D243" s="40">
        <v>0</v>
      </c>
      <c r="E243" s="40">
        <v>0</v>
      </c>
      <c r="F243" s="40">
        <v>0</v>
      </c>
      <c r="G243" s="40">
        <v>0</v>
      </c>
      <c r="H243" s="23"/>
      <c r="I243" s="23"/>
      <c r="J243" s="23"/>
      <c r="K243" s="23"/>
    </row>
    <row r="244" spans="1:11" ht="14.1" customHeight="1">
      <c r="A244" s="23"/>
      <c r="B244" s="23"/>
      <c r="C244" s="39" t="s">
        <v>49</v>
      </c>
      <c r="D244" s="40">
        <v>0</v>
      </c>
      <c r="E244" s="40">
        <v>0</v>
      </c>
      <c r="F244" s="40">
        <v>0</v>
      </c>
      <c r="G244" s="40">
        <v>0</v>
      </c>
      <c r="H244" s="23"/>
      <c r="I244" s="23"/>
      <c r="J244" s="23"/>
      <c r="K244" s="23"/>
    </row>
    <row r="245" spans="1:11" ht="14.1" customHeight="1">
      <c r="A245" s="23"/>
      <c r="B245" s="23"/>
      <c r="C245" s="39" t="s">
        <v>58</v>
      </c>
      <c r="D245" s="40">
        <v>0</v>
      </c>
      <c r="E245" s="40">
        <v>0</v>
      </c>
      <c r="F245" s="40">
        <v>0</v>
      </c>
      <c r="G245" s="40">
        <v>0</v>
      </c>
      <c r="H245" s="23"/>
      <c r="I245" s="23"/>
      <c r="J245" s="23"/>
      <c r="K245" s="23"/>
    </row>
    <row r="246" spans="1:11" ht="14.1" customHeight="1">
      <c r="A246" s="23"/>
      <c r="B246" s="23"/>
      <c r="C246" s="39" t="s">
        <v>59</v>
      </c>
      <c r="D246" s="40">
        <v>0</v>
      </c>
      <c r="E246" s="40">
        <v>0</v>
      </c>
      <c r="F246" s="40">
        <v>0</v>
      </c>
      <c r="G246" s="40">
        <v>0</v>
      </c>
      <c r="H246" s="23"/>
      <c r="I246" s="23"/>
      <c r="J246" s="23"/>
      <c r="K246" s="23"/>
    </row>
    <row r="247" spans="1:11" ht="14.1" customHeight="1">
      <c r="A247" s="23"/>
      <c r="B247" s="23"/>
      <c r="C247" s="39" t="s">
        <v>60</v>
      </c>
      <c r="D247" s="40">
        <v>0</v>
      </c>
      <c r="E247" s="40">
        <v>0</v>
      </c>
      <c r="F247" s="40">
        <v>0</v>
      </c>
      <c r="G247" s="40">
        <v>0</v>
      </c>
      <c r="H247" s="23"/>
      <c r="I247" s="23"/>
      <c r="J247" s="23"/>
      <c r="K247" s="23"/>
    </row>
    <row r="248" spans="1:11" ht="14.1" customHeight="1">
      <c r="A248" s="23"/>
      <c r="B248" s="23"/>
      <c r="C248" s="39" t="s">
        <v>61</v>
      </c>
      <c r="D248" s="40">
        <v>0</v>
      </c>
      <c r="E248" s="40">
        <v>0</v>
      </c>
      <c r="F248" s="40">
        <v>0</v>
      </c>
      <c r="G248" s="40">
        <v>0</v>
      </c>
      <c r="H248" s="23"/>
      <c r="I248" s="23"/>
      <c r="J248" s="23"/>
      <c r="K248" s="23"/>
    </row>
    <row r="249" spans="1:11" ht="14.1" customHeight="1">
      <c r="A249" s="23"/>
      <c r="B249" s="23"/>
      <c r="C249" s="39" t="s">
        <v>63</v>
      </c>
      <c r="D249" s="40">
        <v>0</v>
      </c>
      <c r="E249" s="40">
        <v>0</v>
      </c>
      <c r="F249" s="40">
        <v>0</v>
      </c>
      <c r="G249" s="40">
        <v>0</v>
      </c>
      <c r="H249" s="23"/>
      <c r="I249" s="23"/>
      <c r="J249" s="23"/>
      <c r="K249" s="23"/>
    </row>
    <row r="250" spans="1:11" ht="14.1" customHeight="1">
      <c r="A250" s="23"/>
      <c r="B250" s="23"/>
      <c r="C250" s="39" t="s">
        <v>49</v>
      </c>
      <c r="D250" s="40">
        <v>0</v>
      </c>
      <c r="E250" s="40">
        <v>0</v>
      </c>
      <c r="F250" s="40">
        <v>0</v>
      </c>
      <c r="G250" s="40">
        <v>0</v>
      </c>
      <c r="H250" s="23"/>
      <c r="I250" s="23"/>
      <c r="J250" s="23"/>
      <c r="K250" s="23"/>
    </row>
    <row r="251" spans="1:11" ht="14.1" customHeight="1">
      <c r="A251" s="23"/>
      <c r="B251" s="23"/>
      <c r="C251" s="39" t="s">
        <v>58</v>
      </c>
      <c r="D251" s="40">
        <v>0</v>
      </c>
      <c r="E251" s="40">
        <v>0</v>
      </c>
      <c r="F251" s="40">
        <v>0</v>
      </c>
      <c r="G251" s="40">
        <v>0</v>
      </c>
      <c r="H251" s="23"/>
      <c r="I251" s="23"/>
      <c r="J251" s="23"/>
      <c r="K251" s="23"/>
    </row>
    <row r="252" spans="1:11" ht="14.1" customHeight="1">
      <c r="A252" s="23"/>
      <c r="B252" s="23"/>
      <c r="C252" s="39" t="s">
        <v>59</v>
      </c>
      <c r="D252" s="40">
        <v>0</v>
      </c>
      <c r="E252" s="40">
        <v>0</v>
      </c>
      <c r="F252" s="40">
        <v>0</v>
      </c>
      <c r="G252" s="40">
        <v>0</v>
      </c>
      <c r="H252" s="23"/>
      <c r="I252" s="23"/>
      <c r="J252" s="23"/>
      <c r="K252" s="23"/>
    </row>
    <row r="253" spans="1:11" ht="14.1" customHeight="1">
      <c r="A253" s="23"/>
      <c r="B253" s="23"/>
      <c r="C253" s="39" t="s">
        <v>60</v>
      </c>
      <c r="D253" s="40">
        <v>0</v>
      </c>
      <c r="E253" s="40">
        <v>0</v>
      </c>
      <c r="F253" s="40">
        <v>0</v>
      </c>
      <c r="G253" s="40">
        <v>0</v>
      </c>
      <c r="H253" s="23"/>
      <c r="I253" s="23"/>
      <c r="J253" s="23"/>
      <c r="K253" s="23"/>
    </row>
    <row r="254" spans="1:11" ht="14.1" customHeight="1">
      <c r="A254" s="23"/>
      <c r="B254" s="23"/>
      <c r="C254" s="39" t="s">
        <v>61</v>
      </c>
      <c r="D254" s="40">
        <v>0</v>
      </c>
      <c r="E254" s="40">
        <v>0</v>
      </c>
      <c r="F254" s="40">
        <v>0</v>
      </c>
      <c r="G254" s="40">
        <v>0</v>
      </c>
      <c r="H254" s="23"/>
      <c r="I254" s="23"/>
      <c r="J254" s="23"/>
      <c r="K254" s="23"/>
    </row>
    <row r="255" spans="1:11" ht="14.1" customHeight="1">
      <c r="A255" s="23"/>
      <c r="B255" s="23"/>
      <c r="C255" s="39" t="s">
        <v>64</v>
      </c>
      <c r="D255" s="40">
        <v>0</v>
      </c>
      <c r="E255" s="40">
        <v>0</v>
      </c>
      <c r="F255" s="40">
        <v>0</v>
      </c>
      <c r="G255" s="40">
        <v>0</v>
      </c>
      <c r="H255" s="23"/>
      <c r="I255" s="23"/>
      <c r="J255" s="23"/>
      <c r="K255" s="23"/>
    </row>
    <row r="256" spans="1:11" ht="14.1" customHeight="1">
      <c r="A256" s="23"/>
      <c r="B256" s="23"/>
      <c r="C256" s="39" t="s">
        <v>65</v>
      </c>
      <c r="D256" s="40">
        <v>0</v>
      </c>
      <c r="E256" s="40">
        <v>0</v>
      </c>
      <c r="F256" s="40">
        <v>0</v>
      </c>
      <c r="G256" s="40">
        <v>0</v>
      </c>
      <c r="H256" s="23"/>
      <c r="I256" s="23"/>
      <c r="J256" s="23"/>
      <c r="K256" s="23"/>
    </row>
    <row r="257" spans="1:11" ht="14.1" customHeight="1">
      <c r="A257" s="23"/>
      <c r="B257" s="23"/>
      <c r="C257" s="41" t="s">
        <v>25</v>
      </c>
      <c r="D257" s="40">
        <v>0</v>
      </c>
      <c r="E257" s="40">
        <v>84400000</v>
      </c>
      <c r="F257" s="40">
        <v>84400000</v>
      </c>
      <c r="G257" s="40">
        <v>84400000</v>
      </c>
      <c r="H257" s="23"/>
      <c r="I257" s="23"/>
      <c r="J257" s="23"/>
      <c r="K257" s="23"/>
    </row>
    <row r="258" spans="1:11">
      <c r="A258" s="23"/>
      <c r="B258" s="23"/>
      <c r="C258" s="33" t="s">
        <v>19</v>
      </c>
      <c r="D258" s="1519" t="s">
        <v>1400</v>
      </c>
      <c r="E258" s="1520"/>
      <c r="F258" s="1520"/>
      <c r="G258" s="1520"/>
      <c r="H258" s="23"/>
      <c r="I258" s="23"/>
      <c r="J258" s="23"/>
      <c r="K258" s="23"/>
    </row>
    <row r="259" spans="1:11" ht="18" customHeight="1">
      <c r="A259" s="23"/>
      <c r="B259" s="23"/>
      <c r="C259" s="34" t="s">
        <v>20</v>
      </c>
      <c r="D259" s="1521" t="s">
        <v>1401</v>
      </c>
      <c r="E259" s="1522"/>
      <c r="F259" s="1522"/>
      <c r="G259" s="1522"/>
      <c r="H259" s="23"/>
      <c r="I259" s="23"/>
      <c r="J259" s="23"/>
      <c r="K259" s="23"/>
    </row>
    <row r="260" spans="1:11">
      <c r="A260" s="23"/>
      <c r="B260" s="23"/>
      <c r="C260" s="34" t="s">
        <v>21</v>
      </c>
      <c r="D260" s="1521" t="s">
        <v>1402</v>
      </c>
      <c r="E260" s="1522"/>
      <c r="F260" s="1522"/>
      <c r="G260" s="1522"/>
      <c r="H260" s="23"/>
      <c r="I260" s="23"/>
      <c r="J260" s="23"/>
      <c r="K260" s="23"/>
    </row>
    <row r="261" spans="1:11" ht="15" customHeight="1">
      <c r="A261" s="23"/>
      <c r="B261" s="23"/>
      <c r="C261" s="35"/>
      <c r="D261" s="36">
        <v>2024</v>
      </c>
      <c r="E261" s="36">
        <v>2025</v>
      </c>
      <c r="F261" s="36">
        <v>2026</v>
      </c>
      <c r="G261" s="36">
        <v>2027</v>
      </c>
      <c r="H261" s="23"/>
      <c r="I261" s="23"/>
      <c r="J261" s="23"/>
      <c r="K261" s="23"/>
    </row>
    <row r="262" spans="1:11" ht="15" customHeight="1">
      <c r="A262" s="23"/>
      <c r="B262" s="23"/>
      <c r="C262" s="37"/>
      <c r="D262" s="38" t="s">
        <v>22</v>
      </c>
      <c r="E262" s="38" t="s">
        <v>23</v>
      </c>
      <c r="F262" s="38" t="s">
        <v>23</v>
      </c>
      <c r="G262" s="38" t="s">
        <v>23</v>
      </c>
      <c r="H262" s="23"/>
      <c r="I262" s="23"/>
      <c r="J262" s="23"/>
      <c r="K262" s="23"/>
    </row>
    <row r="263" spans="1:11" ht="14.1" customHeight="1">
      <c r="A263" s="23"/>
      <c r="B263" s="23"/>
      <c r="C263" s="27" t="s">
        <v>33</v>
      </c>
      <c r="D263" s="31" t="s">
        <v>132</v>
      </c>
      <c r="E263" s="31" t="s">
        <v>132</v>
      </c>
      <c r="F263" s="31" t="s">
        <v>132</v>
      </c>
      <c r="G263" s="31" t="s">
        <v>132</v>
      </c>
      <c r="H263" s="23"/>
      <c r="I263" s="23"/>
      <c r="J263" s="23"/>
      <c r="K263" s="23"/>
    </row>
    <row r="264" spans="1:11" ht="14.1" customHeight="1">
      <c r="A264" s="23"/>
      <c r="B264" s="23"/>
      <c r="C264" s="27" t="s">
        <v>35</v>
      </c>
      <c r="D264" s="31" t="s">
        <v>1403</v>
      </c>
      <c r="E264" s="31" t="s">
        <v>1403</v>
      </c>
      <c r="F264" s="31" t="s">
        <v>1403</v>
      </c>
      <c r="G264" s="31" t="s">
        <v>1403</v>
      </c>
      <c r="H264" s="23"/>
      <c r="I264" s="23"/>
      <c r="J264" s="23"/>
      <c r="K264" s="23"/>
    </row>
    <row r="265" spans="1:11" ht="14.1" customHeight="1">
      <c r="A265" s="23"/>
      <c r="B265" s="23"/>
      <c r="C265" s="27" t="s">
        <v>40</v>
      </c>
      <c r="D265" s="31" t="s">
        <v>1404</v>
      </c>
      <c r="E265" s="31" t="s">
        <v>1404</v>
      </c>
      <c r="F265" s="31" t="s">
        <v>1404</v>
      </c>
      <c r="G265" s="31" t="s">
        <v>1404</v>
      </c>
      <c r="H265" s="23"/>
      <c r="I265" s="23"/>
      <c r="J265" s="23"/>
      <c r="K265" s="23"/>
    </row>
    <row r="266" spans="1:11" ht="14.1" customHeight="1">
      <c r="A266" s="23"/>
      <c r="B266" s="23"/>
      <c r="C266" s="27" t="s">
        <v>41</v>
      </c>
      <c r="D266" s="31" t="s">
        <v>18</v>
      </c>
      <c r="E266" s="31" t="s">
        <v>42</v>
      </c>
      <c r="F266" s="31" t="s">
        <v>42</v>
      </c>
      <c r="G266" s="31" t="s">
        <v>42</v>
      </c>
      <c r="H266" s="23"/>
      <c r="I266" s="23"/>
      <c r="J266" s="23"/>
      <c r="K266" s="23"/>
    </row>
    <row r="267" spans="1:11" ht="14.1" customHeight="1">
      <c r="A267" s="23"/>
      <c r="B267" s="23"/>
      <c r="C267" s="27" t="s">
        <v>43</v>
      </c>
      <c r="D267" s="31" t="s">
        <v>18</v>
      </c>
      <c r="E267" s="31" t="s">
        <v>42</v>
      </c>
      <c r="F267" s="31" t="s">
        <v>42</v>
      </c>
      <c r="G267" s="31" t="s">
        <v>42</v>
      </c>
      <c r="H267" s="23"/>
      <c r="I267" s="23"/>
      <c r="J267" s="23"/>
      <c r="K267" s="23"/>
    </row>
    <row r="268" spans="1:11" ht="14.1" customHeight="1">
      <c r="A268" s="23"/>
      <c r="B268" s="23"/>
      <c r="C268" s="27" t="s">
        <v>47</v>
      </c>
      <c r="D268" s="31" t="s">
        <v>18</v>
      </c>
      <c r="E268" s="31" t="s">
        <v>42</v>
      </c>
      <c r="F268" s="31" t="s">
        <v>42</v>
      </c>
      <c r="G268" s="31" t="s">
        <v>42</v>
      </c>
      <c r="H268" s="23"/>
      <c r="I268" s="23"/>
      <c r="J268" s="23"/>
      <c r="K268" s="23"/>
    </row>
    <row r="269" spans="1:11" ht="14.1" customHeight="1">
      <c r="A269" s="23"/>
      <c r="B269" s="23"/>
      <c r="C269" s="1523" t="s">
        <v>24</v>
      </c>
      <c r="D269" s="1524"/>
      <c r="E269" s="1524"/>
      <c r="F269" s="1524"/>
      <c r="G269" s="1524"/>
      <c r="H269" s="23"/>
      <c r="I269" s="23"/>
      <c r="J269" s="23"/>
      <c r="K269" s="23"/>
    </row>
    <row r="270" spans="1:11" ht="14.1" customHeight="1">
      <c r="A270" s="23"/>
      <c r="B270" s="23"/>
      <c r="C270" s="35"/>
      <c r="D270" s="36">
        <v>2024</v>
      </c>
      <c r="E270" s="36">
        <v>2025</v>
      </c>
      <c r="F270" s="36">
        <v>2026</v>
      </c>
      <c r="G270" s="36">
        <v>2027</v>
      </c>
      <c r="H270" s="23"/>
      <c r="I270" s="23"/>
      <c r="J270" s="23"/>
      <c r="K270" s="23"/>
    </row>
    <row r="271" spans="1:11" ht="14.1" customHeight="1">
      <c r="A271" s="23"/>
      <c r="B271" s="23"/>
      <c r="C271" s="37"/>
      <c r="D271" s="38" t="s">
        <v>22</v>
      </c>
      <c r="E271" s="38" t="s">
        <v>23</v>
      </c>
      <c r="F271" s="38" t="s">
        <v>23</v>
      </c>
      <c r="G271" s="38" t="s">
        <v>23</v>
      </c>
      <c r="H271" s="23"/>
      <c r="I271" s="23"/>
      <c r="J271" s="23"/>
      <c r="K271" s="23"/>
    </row>
    <row r="272" spans="1:11" ht="14.1" customHeight="1">
      <c r="A272" s="23"/>
      <c r="B272" s="23"/>
      <c r="C272" s="39" t="s">
        <v>48</v>
      </c>
      <c r="D272" s="40">
        <v>0</v>
      </c>
      <c r="E272" s="40">
        <v>0</v>
      </c>
      <c r="F272" s="40">
        <v>0</v>
      </c>
      <c r="G272" s="40">
        <v>0</v>
      </c>
      <c r="H272" s="23"/>
      <c r="I272" s="23"/>
      <c r="J272" s="23"/>
      <c r="K272" s="23"/>
    </row>
    <row r="273" spans="1:11" ht="14.1" customHeight="1">
      <c r="A273" s="23"/>
      <c r="B273" s="23"/>
      <c r="C273" s="39" t="s">
        <v>49</v>
      </c>
      <c r="D273" s="40">
        <v>0</v>
      </c>
      <c r="E273" s="40">
        <v>0</v>
      </c>
      <c r="F273" s="40">
        <v>0</v>
      </c>
      <c r="G273" s="40">
        <v>0</v>
      </c>
      <c r="H273" s="23"/>
      <c r="I273" s="23"/>
      <c r="J273" s="23"/>
      <c r="K273" s="23"/>
    </row>
    <row r="274" spans="1:11" ht="14.1" customHeight="1">
      <c r="A274" s="23"/>
      <c r="B274" s="23"/>
      <c r="C274" s="39" t="s">
        <v>50</v>
      </c>
      <c r="D274" s="40">
        <v>0</v>
      </c>
      <c r="E274" s="40">
        <v>0</v>
      </c>
      <c r="F274" s="40">
        <v>0</v>
      </c>
      <c r="G274" s="40">
        <v>0</v>
      </c>
      <c r="H274" s="23"/>
      <c r="I274" s="23"/>
      <c r="J274" s="23"/>
      <c r="K274" s="23"/>
    </row>
    <row r="275" spans="1:11" ht="14.1" customHeight="1">
      <c r="A275" s="23"/>
      <c r="B275" s="23"/>
      <c r="C275" s="39" t="s">
        <v>51</v>
      </c>
      <c r="D275" s="40">
        <v>0</v>
      </c>
      <c r="E275" s="40">
        <v>0</v>
      </c>
      <c r="F275" s="40">
        <v>0</v>
      </c>
      <c r="G275" s="40">
        <v>0</v>
      </c>
      <c r="H275" s="23"/>
      <c r="I275" s="23"/>
      <c r="J275" s="23"/>
      <c r="K275" s="23"/>
    </row>
    <row r="276" spans="1:11" ht="14.1" customHeight="1">
      <c r="A276" s="23"/>
      <c r="B276" s="23"/>
      <c r="C276" s="39" t="s">
        <v>49</v>
      </c>
      <c r="D276" s="40">
        <v>0</v>
      </c>
      <c r="E276" s="40">
        <v>0</v>
      </c>
      <c r="F276" s="40">
        <v>0</v>
      </c>
      <c r="G276" s="40">
        <v>0</v>
      </c>
      <c r="H276" s="23"/>
      <c r="I276" s="23"/>
      <c r="J276" s="23"/>
      <c r="K276" s="23"/>
    </row>
    <row r="277" spans="1:11" ht="14.1" customHeight="1">
      <c r="A277" s="23"/>
      <c r="B277" s="23"/>
      <c r="C277" s="39" t="s">
        <v>50</v>
      </c>
      <c r="D277" s="40">
        <v>0</v>
      </c>
      <c r="E277" s="40">
        <v>0</v>
      </c>
      <c r="F277" s="40">
        <v>0</v>
      </c>
      <c r="G277" s="40">
        <v>0</v>
      </c>
      <c r="H277" s="23"/>
      <c r="I277" s="23"/>
      <c r="J277" s="23"/>
      <c r="K277" s="23"/>
    </row>
    <row r="278" spans="1:11" ht="14.1" customHeight="1">
      <c r="A278" s="23"/>
      <c r="B278" s="23"/>
      <c r="C278" s="39" t="s">
        <v>52</v>
      </c>
      <c r="D278" s="40">
        <v>0</v>
      </c>
      <c r="E278" s="40">
        <v>0</v>
      </c>
      <c r="F278" s="40">
        <v>0</v>
      </c>
      <c r="G278" s="40">
        <v>0</v>
      </c>
      <c r="H278" s="23"/>
      <c r="I278" s="23"/>
      <c r="J278" s="23"/>
      <c r="K278" s="23"/>
    </row>
    <row r="279" spans="1:11" ht="14.1" customHeight="1">
      <c r="A279" s="23"/>
      <c r="B279" s="23"/>
      <c r="C279" s="39" t="s">
        <v>49</v>
      </c>
      <c r="D279" s="40">
        <v>0</v>
      </c>
      <c r="E279" s="40">
        <v>0</v>
      </c>
      <c r="F279" s="40">
        <v>0</v>
      </c>
      <c r="G279" s="40">
        <v>0</v>
      </c>
      <c r="H279" s="23"/>
      <c r="I279" s="23"/>
      <c r="J279" s="23"/>
      <c r="K279" s="23"/>
    </row>
    <row r="280" spans="1:11" ht="14.1" customHeight="1">
      <c r="A280" s="23"/>
      <c r="B280" s="23"/>
      <c r="C280" s="39" t="s">
        <v>50</v>
      </c>
      <c r="D280" s="40">
        <v>0</v>
      </c>
      <c r="E280" s="40">
        <v>0</v>
      </c>
      <c r="F280" s="40">
        <v>0</v>
      </c>
      <c r="G280" s="40">
        <v>0</v>
      </c>
      <c r="H280" s="23"/>
      <c r="I280" s="23"/>
      <c r="J280" s="23"/>
      <c r="K280" s="23"/>
    </row>
    <row r="281" spans="1:11" ht="14.1" customHeight="1">
      <c r="A281" s="23"/>
      <c r="B281" s="23"/>
      <c r="C281" s="39" t="s">
        <v>53</v>
      </c>
      <c r="D281" s="40">
        <v>0</v>
      </c>
      <c r="E281" s="40">
        <v>0</v>
      </c>
      <c r="F281" s="40">
        <v>0</v>
      </c>
      <c r="G281" s="40">
        <v>0</v>
      </c>
      <c r="H281" s="23"/>
      <c r="I281" s="23"/>
      <c r="J281" s="23"/>
      <c r="K281" s="23"/>
    </row>
    <row r="282" spans="1:11" ht="14.1" customHeight="1">
      <c r="A282" s="23"/>
      <c r="B282" s="23"/>
      <c r="C282" s="39" t="s">
        <v>49</v>
      </c>
      <c r="D282" s="40">
        <v>0</v>
      </c>
      <c r="E282" s="40">
        <v>0</v>
      </c>
      <c r="F282" s="40">
        <v>0</v>
      </c>
      <c r="G282" s="40">
        <v>0</v>
      </c>
      <c r="H282" s="23"/>
      <c r="I282" s="23"/>
      <c r="J282" s="23"/>
      <c r="K282" s="23"/>
    </row>
    <row r="283" spans="1:11" ht="14.1" customHeight="1">
      <c r="A283" s="23"/>
      <c r="B283" s="23"/>
      <c r="C283" s="39" t="s">
        <v>50</v>
      </c>
      <c r="D283" s="40">
        <v>0</v>
      </c>
      <c r="E283" s="40">
        <v>0</v>
      </c>
      <c r="F283" s="40">
        <v>0</v>
      </c>
      <c r="G283" s="40">
        <v>0</v>
      </c>
      <c r="H283" s="23"/>
      <c r="I283" s="23"/>
      <c r="J283" s="23"/>
      <c r="K283" s="23"/>
    </row>
    <row r="284" spans="1:11" ht="14.1" customHeight="1">
      <c r="A284" s="23"/>
      <c r="B284" s="23"/>
      <c r="C284" s="39" t="s">
        <v>54</v>
      </c>
      <c r="D284" s="40">
        <v>0</v>
      </c>
      <c r="E284" s="40">
        <v>0</v>
      </c>
      <c r="F284" s="40">
        <v>0</v>
      </c>
      <c r="G284" s="40">
        <v>0</v>
      </c>
      <c r="H284" s="23"/>
      <c r="I284" s="23"/>
      <c r="J284" s="23"/>
      <c r="K284" s="23"/>
    </row>
    <row r="285" spans="1:11" ht="14.1" customHeight="1">
      <c r="A285" s="23"/>
      <c r="B285" s="23"/>
      <c r="C285" s="39" t="s">
        <v>49</v>
      </c>
      <c r="D285" s="40">
        <v>0</v>
      </c>
      <c r="E285" s="40">
        <v>0</v>
      </c>
      <c r="F285" s="40">
        <v>0</v>
      </c>
      <c r="G285" s="40">
        <v>0</v>
      </c>
      <c r="H285" s="23"/>
      <c r="I285" s="23"/>
      <c r="J285" s="23"/>
      <c r="K285" s="23"/>
    </row>
    <row r="286" spans="1:11" ht="14.1" customHeight="1">
      <c r="A286" s="23"/>
      <c r="B286" s="23"/>
      <c r="C286" s="39" t="s">
        <v>50</v>
      </c>
      <c r="D286" s="40">
        <v>0</v>
      </c>
      <c r="E286" s="40">
        <v>0</v>
      </c>
      <c r="F286" s="40">
        <v>0</v>
      </c>
      <c r="G286" s="40">
        <v>0</v>
      </c>
      <c r="H286" s="23"/>
      <c r="I286" s="23"/>
      <c r="J286" s="23"/>
      <c r="K286" s="23"/>
    </row>
    <row r="287" spans="1:11" ht="14.1" customHeight="1">
      <c r="A287" s="23"/>
      <c r="B287" s="23"/>
      <c r="C287" s="39" t="s">
        <v>55</v>
      </c>
      <c r="D287" s="40">
        <v>0</v>
      </c>
      <c r="E287" s="40">
        <v>15000000</v>
      </c>
      <c r="F287" s="40">
        <v>15000000</v>
      </c>
      <c r="G287" s="40">
        <v>15000000</v>
      </c>
      <c r="H287" s="23"/>
      <c r="I287" s="23"/>
      <c r="J287" s="23"/>
      <c r="K287" s="23"/>
    </row>
    <row r="288" spans="1:11" ht="14.1" customHeight="1">
      <c r="A288" s="23"/>
      <c r="B288" s="23"/>
      <c r="C288" s="39" t="s">
        <v>49</v>
      </c>
      <c r="D288" s="40">
        <v>0</v>
      </c>
      <c r="E288" s="40">
        <v>15000000</v>
      </c>
      <c r="F288" s="40">
        <v>15000000</v>
      </c>
      <c r="G288" s="40">
        <v>15000000</v>
      </c>
      <c r="H288" s="23"/>
      <c r="I288" s="23"/>
      <c r="J288" s="23"/>
      <c r="K288" s="23"/>
    </row>
    <row r="289" spans="1:11" ht="14.1" customHeight="1">
      <c r="A289" s="23"/>
      <c r="B289" s="23"/>
      <c r="C289" s="39" t="s">
        <v>50</v>
      </c>
      <c r="D289" s="40">
        <v>0</v>
      </c>
      <c r="E289" s="40">
        <v>0</v>
      </c>
      <c r="F289" s="40">
        <v>0</v>
      </c>
      <c r="G289" s="40">
        <v>0</v>
      </c>
      <c r="H289" s="23"/>
      <c r="I289" s="23"/>
      <c r="J289" s="23"/>
      <c r="K289" s="23"/>
    </row>
    <row r="290" spans="1:11" ht="14.1" customHeight="1">
      <c r="A290" s="23"/>
      <c r="B290" s="23"/>
      <c r="C290" s="39" t="s">
        <v>56</v>
      </c>
      <c r="D290" s="40">
        <v>0</v>
      </c>
      <c r="E290" s="40">
        <v>0</v>
      </c>
      <c r="F290" s="40">
        <v>0</v>
      </c>
      <c r="G290" s="40">
        <v>0</v>
      </c>
      <c r="H290" s="23"/>
      <c r="I290" s="23"/>
      <c r="J290" s="23"/>
      <c r="K290" s="23"/>
    </row>
    <row r="291" spans="1:11" ht="14.1" customHeight="1">
      <c r="A291" s="23"/>
      <c r="B291" s="23"/>
      <c r="C291" s="39" t="s">
        <v>49</v>
      </c>
      <c r="D291" s="40">
        <v>0</v>
      </c>
      <c r="E291" s="40">
        <v>0</v>
      </c>
      <c r="F291" s="40">
        <v>0</v>
      </c>
      <c r="G291" s="40">
        <v>0</v>
      </c>
      <c r="H291" s="23"/>
      <c r="I291" s="23"/>
      <c r="J291" s="23"/>
      <c r="K291" s="23"/>
    </row>
    <row r="292" spans="1:11" ht="14.1" customHeight="1">
      <c r="A292" s="23"/>
      <c r="B292" s="23"/>
      <c r="C292" s="39" t="s">
        <v>50</v>
      </c>
      <c r="D292" s="40">
        <v>0</v>
      </c>
      <c r="E292" s="40">
        <v>0</v>
      </c>
      <c r="F292" s="40">
        <v>0</v>
      </c>
      <c r="G292" s="40">
        <v>0</v>
      </c>
      <c r="H292" s="23"/>
      <c r="I292" s="23"/>
      <c r="J292" s="23"/>
      <c r="K292" s="23"/>
    </row>
    <row r="293" spans="1:11" ht="14.1" customHeight="1">
      <c r="A293" s="23"/>
      <c r="B293" s="23"/>
      <c r="C293" s="39" t="s">
        <v>57</v>
      </c>
      <c r="D293" s="40">
        <v>0</v>
      </c>
      <c r="E293" s="40">
        <v>0</v>
      </c>
      <c r="F293" s="40">
        <v>0</v>
      </c>
      <c r="G293" s="40">
        <v>0</v>
      </c>
      <c r="H293" s="23"/>
      <c r="I293" s="23"/>
      <c r="J293" s="23"/>
      <c r="K293" s="23"/>
    </row>
    <row r="294" spans="1:11" ht="14.1" customHeight="1">
      <c r="A294" s="23"/>
      <c r="B294" s="23"/>
      <c r="C294" s="39" t="s">
        <v>49</v>
      </c>
      <c r="D294" s="40">
        <v>0</v>
      </c>
      <c r="E294" s="40">
        <v>0</v>
      </c>
      <c r="F294" s="40">
        <v>0</v>
      </c>
      <c r="G294" s="40">
        <v>0</v>
      </c>
      <c r="H294" s="23"/>
      <c r="I294" s="23"/>
      <c r="J294" s="23"/>
      <c r="K294" s="23"/>
    </row>
    <row r="295" spans="1:11" ht="14.1" customHeight="1">
      <c r="A295" s="23"/>
      <c r="B295" s="23"/>
      <c r="C295" s="39" t="s">
        <v>58</v>
      </c>
      <c r="D295" s="40">
        <v>0</v>
      </c>
      <c r="E295" s="40">
        <v>0</v>
      </c>
      <c r="F295" s="40">
        <v>0</v>
      </c>
      <c r="G295" s="40">
        <v>0</v>
      </c>
      <c r="H295" s="23"/>
      <c r="I295" s="23"/>
      <c r="J295" s="23"/>
      <c r="K295" s="23"/>
    </row>
    <row r="296" spans="1:11" ht="14.1" customHeight="1">
      <c r="A296" s="23"/>
      <c r="B296" s="23"/>
      <c r="C296" s="39" t="s">
        <v>59</v>
      </c>
      <c r="D296" s="40">
        <v>0</v>
      </c>
      <c r="E296" s="40">
        <v>0</v>
      </c>
      <c r="F296" s="40">
        <v>0</v>
      </c>
      <c r="G296" s="40">
        <v>0</v>
      </c>
      <c r="H296" s="23"/>
      <c r="I296" s="23"/>
      <c r="J296" s="23"/>
      <c r="K296" s="23"/>
    </row>
    <row r="297" spans="1:11" ht="14.1" customHeight="1">
      <c r="A297" s="23"/>
      <c r="B297" s="23"/>
      <c r="C297" s="39" t="s">
        <v>60</v>
      </c>
      <c r="D297" s="40">
        <v>0</v>
      </c>
      <c r="E297" s="40">
        <v>0</v>
      </c>
      <c r="F297" s="40">
        <v>0</v>
      </c>
      <c r="G297" s="40">
        <v>0</v>
      </c>
      <c r="H297" s="23"/>
      <c r="I297" s="23"/>
      <c r="J297" s="23"/>
      <c r="K297" s="23"/>
    </row>
    <row r="298" spans="1:11" ht="14.1" customHeight="1">
      <c r="A298" s="23"/>
      <c r="B298" s="23"/>
      <c r="C298" s="39" t="s">
        <v>61</v>
      </c>
      <c r="D298" s="40">
        <v>0</v>
      </c>
      <c r="E298" s="40">
        <v>0</v>
      </c>
      <c r="F298" s="40">
        <v>0</v>
      </c>
      <c r="G298" s="40">
        <v>0</v>
      </c>
      <c r="H298" s="23"/>
      <c r="I298" s="23"/>
      <c r="J298" s="23"/>
      <c r="K298" s="23"/>
    </row>
    <row r="299" spans="1:11" ht="14.1" customHeight="1">
      <c r="A299" s="23"/>
      <c r="B299" s="23"/>
      <c r="C299" s="39" t="s">
        <v>62</v>
      </c>
      <c r="D299" s="40">
        <v>0</v>
      </c>
      <c r="E299" s="40">
        <v>0</v>
      </c>
      <c r="F299" s="40">
        <v>0</v>
      </c>
      <c r="G299" s="40">
        <v>0</v>
      </c>
      <c r="H299" s="23"/>
      <c r="I299" s="23"/>
      <c r="J299" s="23"/>
      <c r="K299" s="23"/>
    </row>
    <row r="300" spans="1:11" ht="14.1" customHeight="1">
      <c r="A300" s="23"/>
      <c r="B300" s="23"/>
      <c r="C300" s="39" t="s">
        <v>49</v>
      </c>
      <c r="D300" s="40">
        <v>0</v>
      </c>
      <c r="E300" s="40">
        <v>0</v>
      </c>
      <c r="F300" s="40">
        <v>0</v>
      </c>
      <c r="G300" s="40">
        <v>0</v>
      </c>
      <c r="H300" s="23"/>
      <c r="I300" s="23"/>
      <c r="J300" s="23"/>
      <c r="K300" s="23"/>
    </row>
    <row r="301" spans="1:11" ht="14.1" customHeight="1">
      <c r="A301" s="23"/>
      <c r="B301" s="23"/>
      <c r="C301" s="39" t="s">
        <v>58</v>
      </c>
      <c r="D301" s="40">
        <v>0</v>
      </c>
      <c r="E301" s="40">
        <v>0</v>
      </c>
      <c r="F301" s="40">
        <v>0</v>
      </c>
      <c r="G301" s="40">
        <v>0</v>
      </c>
      <c r="H301" s="23"/>
      <c r="I301" s="23"/>
      <c r="J301" s="23"/>
      <c r="K301" s="23"/>
    </row>
    <row r="302" spans="1:11" ht="14.1" customHeight="1">
      <c r="A302" s="23"/>
      <c r="B302" s="23"/>
      <c r="C302" s="39" t="s">
        <v>59</v>
      </c>
      <c r="D302" s="40">
        <v>0</v>
      </c>
      <c r="E302" s="40">
        <v>0</v>
      </c>
      <c r="F302" s="40">
        <v>0</v>
      </c>
      <c r="G302" s="40">
        <v>0</v>
      </c>
      <c r="H302" s="23"/>
      <c r="I302" s="23"/>
      <c r="J302" s="23"/>
      <c r="K302" s="23"/>
    </row>
    <row r="303" spans="1:11" ht="14.1" customHeight="1">
      <c r="A303" s="23"/>
      <c r="B303" s="23"/>
      <c r="C303" s="39" t="s">
        <v>60</v>
      </c>
      <c r="D303" s="40">
        <v>0</v>
      </c>
      <c r="E303" s="40">
        <v>0</v>
      </c>
      <c r="F303" s="40">
        <v>0</v>
      </c>
      <c r="G303" s="40">
        <v>0</v>
      </c>
      <c r="H303" s="23"/>
      <c r="I303" s="23"/>
      <c r="J303" s="23"/>
      <c r="K303" s="23"/>
    </row>
    <row r="304" spans="1:11" ht="14.1" customHeight="1">
      <c r="A304" s="23"/>
      <c r="B304" s="23"/>
      <c r="C304" s="39" t="s">
        <v>61</v>
      </c>
      <c r="D304" s="40">
        <v>0</v>
      </c>
      <c r="E304" s="40">
        <v>0</v>
      </c>
      <c r="F304" s="40">
        <v>0</v>
      </c>
      <c r="G304" s="40">
        <v>0</v>
      </c>
      <c r="H304" s="23"/>
      <c r="I304" s="23"/>
      <c r="J304" s="23"/>
      <c r="K304" s="23"/>
    </row>
    <row r="305" spans="1:11" ht="14.1" customHeight="1">
      <c r="A305" s="23"/>
      <c r="B305" s="23"/>
      <c r="C305" s="39" t="s">
        <v>63</v>
      </c>
      <c r="D305" s="40">
        <v>0</v>
      </c>
      <c r="E305" s="40">
        <v>0</v>
      </c>
      <c r="F305" s="40">
        <v>0</v>
      </c>
      <c r="G305" s="40">
        <v>0</v>
      </c>
      <c r="H305" s="23"/>
      <c r="I305" s="23"/>
      <c r="J305" s="23"/>
      <c r="K305" s="23"/>
    </row>
    <row r="306" spans="1:11" ht="14.1" customHeight="1">
      <c r="A306" s="23"/>
      <c r="B306" s="23"/>
      <c r="C306" s="39" t="s">
        <v>49</v>
      </c>
      <c r="D306" s="40">
        <v>0</v>
      </c>
      <c r="E306" s="40">
        <v>0</v>
      </c>
      <c r="F306" s="40">
        <v>0</v>
      </c>
      <c r="G306" s="40">
        <v>0</v>
      </c>
      <c r="H306" s="23"/>
      <c r="I306" s="23"/>
      <c r="J306" s="23"/>
      <c r="K306" s="23"/>
    </row>
    <row r="307" spans="1:11" ht="14.1" customHeight="1">
      <c r="A307" s="23"/>
      <c r="B307" s="23"/>
      <c r="C307" s="39" t="s">
        <v>58</v>
      </c>
      <c r="D307" s="40">
        <v>0</v>
      </c>
      <c r="E307" s="40">
        <v>0</v>
      </c>
      <c r="F307" s="40">
        <v>0</v>
      </c>
      <c r="G307" s="40">
        <v>0</v>
      </c>
      <c r="H307" s="23"/>
      <c r="I307" s="23"/>
      <c r="J307" s="23"/>
      <c r="K307" s="23"/>
    </row>
    <row r="308" spans="1:11" ht="14.1" customHeight="1">
      <c r="A308" s="23"/>
      <c r="B308" s="23"/>
      <c r="C308" s="39" t="s">
        <v>59</v>
      </c>
      <c r="D308" s="40">
        <v>0</v>
      </c>
      <c r="E308" s="40">
        <v>0</v>
      </c>
      <c r="F308" s="40">
        <v>0</v>
      </c>
      <c r="G308" s="40">
        <v>0</v>
      </c>
      <c r="H308" s="23"/>
      <c r="I308" s="23"/>
      <c r="J308" s="23"/>
      <c r="K308" s="23"/>
    </row>
    <row r="309" spans="1:11" ht="14.1" customHeight="1">
      <c r="A309" s="23"/>
      <c r="B309" s="23"/>
      <c r="C309" s="39" t="s">
        <v>60</v>
      </c>
      <c r="D309" s="40">
        <v>0</v>
      </c>
      <c r="E309" s="40">
        <v>0</v>
      </c>
      <c r="F309" s="40">
        <v>0</v>
      </c>
      <c r="G309" s="40">
        <v>0</v>
      </c>
      <c r="H309" s="23"/>
      <c r="I309" s="23"/>
      <c r="J309" s="23"/>
      <c r="K309" s="23"/>
    </row>
    <row r="310" spans="1:11" ht="14.1" customHeight="1">
      <c r="A310" s="23"/>
      <c r="B310" s="23"/>
      <c r="C310" s="39" t="s">
        <v>61</v>
      </c>
      <c r="D310" s="40">
        <v>0</v>
      </c>
      <c r="E310" s="40">
        <v>0</v>
      </c>
      <c r="F310" s="40">
        <v>0</v>
      </c>
      <c r="G310" s="40">
        <v>0</v>
      </c>
      <c r="H310" s="23"/>
      <c r="I310" s="23"/>
      <c r="J310" s="23"/>
      <c r="K310" s="23"/>
    </row>
    <row r="311" spans="1:11" ht="14.1" customHeight="1">
      <c r="A311" s="23"/>
      <c r="B311" s="23"/>
      <c r="C311" s="39" t="s">
        <v>64</v>
      </c>
      <c r="D311" s="40">
        <v>0</v>
      </c>
      <c r="E311" s="40">
        <v>0</v>
      </c>
      <c r="F311" s="40">
        <v>0</v>
      </c>
      <c r="G311" s="40">
        <v>0</v>
      </c>
      <c r="H311" s="23"/>
      <c r="I311" s="23"/>
      <c r="J311" s="23"/>
      <c r="K311" s="23"/>
    </row>
    <row r="312" spans="1:11" ht="14.1" customHeight="1">
      <c r="A312" s="23"/>
      <c r="B312" s="23"/>
      <c r="C312" s="39" t="s">
        <v>65</v>
      </c>
      <c r="D312" s="40">
        <v>0</v>
      </c>
      <c r="E312" s="40">
        <v>0</v>
      </c>
      <c r="F312" s="40">
        <v>0</v>
      </c>
      <c r="G312" s="40">
        <v>0</v>
      </c>
      <c r="H312" s="23"/>
      <c r="I312" s="23"/>
      <c r="J312" s="23"/>
      <c r="K312" s="23"/>
    </row>
    <row r="313" spans="1:11" ht="14.1" customHeight="1">
      <c r="A313" s="23"/>
      <c r="B313" s="23"/>
      <c r="C313" s="41" t="s">
        <v>25</v>
      </c>
      <c r="D313" s="40">
        <v>0</v>
      </c>
      <c r="E313" s="40">
        <v>15000000</v>
      </c>
      <c r="F313" s="40">
        <v>15000000</v>
      </c>
      <c r="G313" s="40">
        <v>15000000</v>
      </c>
      <c r="H313" s="23"/>
      <c r="I313" s="23"/>
      <c r="J313" s="23"/>
      <c r="K313" s="23"/>
    </row>
    <row r="314" spans="1:11" ht="15" customHeight="1">
      <c r="A314" s="23"/>
      <c r="B314" s="23"/>
      <c r="C314" s="43" t="s">
        <v>18</v>
      </c>
      <c r="D314" s="44" t="s">
        <v>18</v>
      </c>
      <c r="E314" s="44" t="s">
        <v>18</v>
      </c>
      <c r="F314" s="44" t="s">
        <v>18</v>
      </c>
      <c r="G314" s="44" t="s">
        <v>18</v>
      </c>
      <c r="H314" s="23"/>
      <c r="I314" s="23"/>
      <c r="J314" s="23"/>
      <c r="K314" s="23"/>
    </row>
    <row r="315" spans="1:11" ht="15" customHeight="1">
      <c r="A315" s="23"/>
      <c r="B315" s="23"/>
      <c r="C315" s="26" t="s">
        <v>168</v>
      </c>
      <c r="D315" s="45">
        <v>0</v>
      </c>
      <c r="E315" s="45">
        <v>1115558000</v>
      </c>
      <c r="F315" s="45">
        <v>1116558000</v>
      </c>
      <c r="G315" s="45">
        <v>1117558000</v>
      </c>
      <c r="H315" s="23"/>
      <c r="I315" s="23"/>
      <c r="J315" s="23"/>
      <c r="K315" s="23"/>
    </row>
    <row r="316" spans="1:11" ht="15" customHeight="1">
      <c r="A316" s="23"/>
      <c r="B316" s="23"/>
      <c r="C316" s="27" t="s">
        <v>48</v>
      </c>
      <c r="D316" s="46">
        <v>0</v>
      </c>
      <c r="E316" s="46">
        <v>685402000</v>
      </c>
      <c r="F316" s="46">
        <v>685402000</v>
      </c>
      <c r="G316" s="46">
        <v>685402000</v>
      </c>
      <c r="H316" s="23"/>
      <c r="I316" s="23"/>
      <c r="J316" s="23"/>
      <c r="K316" s="23"/>
    </row>
    <row r="317" spans="1:11" ht="15" customHeight="1">
      <c r="A317" s="23"/>
      <c r="B317" s="23"/>
      <c r="C317" s="27" t="s">
        <v>49</v>
      </c>
      <c r="D317" s="46">
        <v>0</v>
      </c>
      <c r="E317" s="46">
        <v>685402000</v>
      </c>
      <c r="F317" s="46">
        <v>685402000</v>
      </c>
      <c r="G317" s="46">
        <v>685402000</v>
      </c>
      <c r="H317" s="23"/>
      <c r="I317" s="23"/>
      <c r="J317" s="23"/>
      <c r="K317" s="23"/>
    </row>
    <row r="318" spans="1:11" ht="15" customHeight="1">
      <c r="A318" s="23"/>
      <c r="B318" s="23"/>
      <c r="C318" s="27" t="s">
        <v>50</v>
      </c>
      <c r="D318" s="46">
        <v>0</v>
      </c>
      <c r="E318" s="46">
        <v>0</v>
      </c>
      <c r="F318" s="46">
        <v>0</v>
      </c>
      <c r="G318" s="46">
        <v>0</v>
      </c>
      <c r="H318" s="23"/>
      <c r="I318" s="23"/>
      <c r="J318" s="23"/>
      <c r="K318" s="23"/>
    </row>
    <row r="319" spans="1:11" ht="15" customHeight="1">
      <c r="A319" s="23"/>
      <c r="B319" s="23"/>
      <c r="C319" s="27" t="s">
        <v>51</v>
      </c>
      <c r="D319" s="46">
        <v>0</v>
      </c>
      <c r="E319" s="46">
        <v>74700000</v>
      </c>
      <c r="F319" s="46">
        <v>74700000</v>
      </c>
      <c r="G319" s="46">
        <v>74700000</v>
      </c>
      <c r="H319" s="23"/>
      <c r="I319" s="23"/>
      <c r="J319" s="23"/>
      <c r="K319" s="23"/>
    </row>
    <row r="320" spans="1:11" ht="15" customHeight="1">
      <c r="A320" s="23"/>
      <c r="B320" s="23"/>
      <c r="C320" s="27" t="s">
        <v>49</v>
      </c>
      <c r="D320" s="46">
        <v>0</v>
      </c>
      <c r="E320" s="46">
        <v>74700000</v>
      </c>
      <c r="F320" s="46">
        <v>74700000</v>
      </c>
      <c r="G320" s="46">
        <v>74700000</v>
      </c>
      <c r="H320" s="23"/>
      <c r="I320" s="23"/>
      <c r="J320" s="23"/>
      <c r="K320" s="23"/>
    </row>
    <row r="321" spans="1:11" ht="15" customHeight="1">
      <c r="A321" s="23"/>
      <c r="B321" s="23"/>
      <c r="C321" s="27" t="s">
        <v>50</v>
      </c>
      <c r="D321" s="46">
        <v>0</v>
      </c>
      <c r="E321" s="46">
        <v>0</v>
      </c>
      <c r="F321" s="46">
        <v>0</v>
      </c>
      <c r="G321" s="46">
        <v>0</v>
      </c>
      <c r="H321" s="23"/>
      <c r="I321" s="23"/>
      <c r="J321" s="23"/>
      <c r="K321" s="23"/>
    </row>
    <row r="322" spans="1:11" ht="15" customHeight="1">
      <c r="A322" s="23"/>
      <c r="B322" s="23"/>
      <c r="C322" s="27" t="s">
        <v>52</v>
      </c>
      <c r="D322" s="46">
        <v>0</v>
      </c>
      <c r="E322" s="46">
        <v>340456000</v>
      </c>
      <c r="F322" s="46">
        <v>341456000</v>
      </c>
      <c r="G322" s="46">
        <v>342456000</v>
      </c>
      <c r="H322" s="23"/>
      <c r="I322" s="23"/>
      <c r="J322" s="23"/>
      <c r="K322" s="23"/>
    </row>
    <row r="323" spans="1:11" ht="15" customHeight="1">
      <c r="A323" s="23"/>
      <c r="B323" s="23"/>
      <c r="C323" s="27" t="s">
        <v>49</v>
      </c>
      <c r="D323" s="46">
        <v>0</v>
      </c>
      <c r="E323" s="46">
        <v>340456000</v>
      </c>
      <c r="F323" s="46">
        <v>341456000</v>
      </c>
      <c r="G323" s="46">
        <v>342456000</v>
      </c>
      <c r="H323" s="23"/>
      <c r="I323" s="23"/>
      <c r="J323" s="23"/>
      <c r="K323" s="23"/>
    </row>
    <row r="324" spans="1:11" ht="15" customHeight="1">
      <c r="A324" s="23"/>
      <c r="B324" s="23"/>
      <c r="C324" s="27" t="s">
        <v>50</v>
      </c>
      <c r="D324" s="46">
        <v>0</v>
      </c>
      <c r="E324" s="46">
        <v>0</v>
      </c>
      <c r="F324" s="46">
        <v>0</v>
      </c>
      <c r="G324" s="46">
        <v>0</v>
      </c>
      <c r="H324" s="23"/>
      <c r="I324" s="23"/>
      <c r="J324" s="23"/>
      <c r="K324" s="23"/>
    </row>
    <row r="325" spans="1:11" ht="15" customHeight="1">
      <c r="A325" s="23"/>
      <c r="B325" s="23"/>
      <c r="C325" s="27" t="s">
        <v>53</v>
      </c>
      <c r="D325" s="46">
        <v>0</v>
      </c>
      <c r="E325" s="46">
        <v>0</v>
      </c>
      <c r="F325" s="46">
        <v>0</v>
      </c>
      <c r="G325" s="46">
        <v>0</v>
      </c>
      <c r="H325" s="23"/>
      <c r="I325" s="23"/>
      <c r="J325" s="23"/>
      <c r="K325" s="23"/>
    </row>
    <row r="326" spans="1:11" ht="15" customHeight="1">
      <c r="A326" s="23"/>
      <c r="B326" s="23"/>
      <c r="C326" s="27" t="s">
        <v>49</v>
      </c>
      <c r="D326" s="46">
        <v>0</v>
      </c>
      <c r="E326" s="46">
        <v>0</v>
      </c>
      <c r="F326" s="46">
        <v>0</v>
      </c>
      <c r="G326" s="46">
        <v>0</v>
      </c>
      <c r="H326" s="23"/>
      <c r="I326" s="23"/>
      <c r="J326" s="23"/>
      <c r="K326" s="23"/>
    </row>
    <row r="327" spans="1:11" ht="15" customHeight="1">
      <c r="A327" s="23"/>
      <c r="B327" s="23"/>
      <c r="C327" s="27" t="s">
        <v>50</v>
      </c>
      <c r="D327" s="46">
        <v>0</v>
      </c>
      <c r="E327" s="46">
        <v>0</v>
      </c>
      <c r="F327" s="46">
        <v>0</v>
      </c>
      <c r="G327" s="46">
        <v>0</v>
      </c>
      <c r="H327" s="23"/>
      <c r="I327" s="23"/>
      <c r="J327" s="23"/>
      <c r="K327" s="23"/>
    </row>
    <row r="328" spans="1:11" ht="20.100000000000001" customHeight="1">
      <c r="A328" s="23"/>
      <c r="B328" s="23"/>
      <c r="C328" s="27" t="s">
        <v>169</v>
      </c>
      <c r="D328" s="47">
        <v>0</v>
      </c>
      <c r="E328" s="47">
        <v>0</v>
      </c>
      <c r="F328" s="47">
        <v>0</v>
      </c>
      <c r="G328" s="47">
        <v>0</v>
      </c>
      <c r="H328" s="23"/>
      <c r="I328" s="23"/>
      <c r="J328" s="23"/>
      <c r="K328" s="23"/>
    </row>
    <row r="329" spans="1:11" ht="15" customHeight="1">
      <c r="A329" s="23"/>
      <c r="B329" s="23"/>
      <c r="C329" s="27" t="s">
        <v>49</v>
      </c>
      <c r="D329" s="46">
        <v>0</v>
      </c>
      <c r="E329" s="46">
        <v>0</v>
      </c>
      <c r="F329" s="46">
        <v>0</v>
      </c>
      <c r="G329" s="46">
        <v>0</v>
      </c>
      <c r="H329" s="23"/>
      <c r="I329" s="23"/>
      <c r="J329" s="23"/>
      <c r="K329" s="23"/>
    </row>
    <row r="330" spans="1:11" ht="15" customHeight="1">
      <c r="A330" s="23"/>
      <c r="B330" s="23"/>
      <c r="C330" s="27" t="s">
        <v>50</v>
      </c>
      <c r="D330" s="46">
        <v>0</v>
      </c>
      <c r="E330" s="46">
        <v>0</v>
      </c>
      <c r="F330" s="46">
        <v>0</v>
      </c>
      <c r="G330" s="46">
        <v>0</v>
      </c>
      <c r="H330" s="23"/>
      <c r="I330" s="23"/>
      <c r="J330" s="23"/>
      <c r="K330" s="23"/>
    </row>
    <row r="331" spans="1:11" ht="15" customHeight="1">
      <c r="A331" s="23"/>
      <c r="B331" s="23"/>
      <c r="C331" s="27" t="s">
        <v>55</v>
      </c>
      <c r="D331" s="46">
        <v>0</v>
      </c>
      <c r="E331" s="46">
        <v>15000000</v>
      </c>
      <c r="F331" s="46">
        <v>15000000</v>
      </c>
      <c r="G331" s="46">
        <v>15000000</v>
      </c>
      <c r="H331" s="23"/>
      <c r="I331" s="23"/>
      <c r="J331" s="23"/>
      <c r="K331" s="23"/>
    </row>
    <row r="332" spans="1:11" ht="15" customHeight="1">
      <c r="A332" s="23"/>
      <c r="B332" s="23"/>
      <c r="C332" s="27" t="s">
        <v>49</v>
      </c>
      <c r="D332" s="46">
        <v>0</v>
      </c>
      <c r="E332" s="46">
        <v>15000000</v>
      </c>
      <c r="F332" s="46">
        <v>15000000</v>
      </c>
      <c r="G332" s="46">
        <v>15000000</v>
      </c>
      <c r="H332" s="23"/>
      <c r="I332" s="23"/>
      <c r="J332" s="23"/>
      <c r="K332" s="23"/>
    </row>
    <row r="333" spans="1:11" ht="15" customHeight="1">
      <c r="A333" s="23"/>
      <c r="B333" s="23"/>
      <c r="C333" s="27" t="s">
        <v>50</v>
      </c>
      <c r="D333" s="46">
        <v>0</v>
      </c>
      <c r="E333" s="46">
        <v>0</v>
      </c>
      <c r="F333" s="46">
        <v>0</v>
      </c>
      <c r="G333" s="46">
        <v>0</v>
      </c>
      <c r="H333" s="23"/>
      <c r="I333" s="23"/>
      <c r="J333" s="23"/>
      <c r="K333" s="23"/>
    </row>
    <row r="334" spans="1:11" ht="15" customHeight="1">
      <c r="A334" s="23"/>
      <c r="B334" s="23"/>
      <c r="C334" s="27" t="s">
        <v>56</v>
      </c>
      <c r="D334" s="46">
        <v>0</v>
      </c>
      <c r="E334" s="46">
        <v>0</v>
      </c>
      <c r="F334" s="46">
        <v>0</v>
      </c>
      <c r="G334" s="46">
        <v>0</v>
      </c>
      <c r="H334" s="23"/>
      <c r="I334" s="23"/>
      <c r="J334" s="23"/>
      <c r="K334" s="23"/>
    </row>
    <row r="335" spans="1:11" ht="15" customHeight="1">
      <c r="A335" s="23"/>
      <c r="B335" s="23"/>
      <c r="C335" s="27" t="s">
        <v>49</v>
      </c>
      <c r="D335" s="46">
        <v>0</v>
      </c>
      <c r="E335" s="46">
        <v>0</v>
      </c>
      <c r="F335" s="46">
        <v>0</v>
      </c>
      <c r="G335" s="46">
        <v>0</v>
      </c>
      <c r="H335" s="23"/>
      <c r="I335" s="23"/>
      <c r="J335" s="23"/>
      <c r="K335" s="23"/>
    </row>
    <row r="336" spans="1:11" ht="15" customHeight="1">
      <c r="A336" s="23"/>
      <c r="B336" s="23"/>
      <c r="C336" s="27" t="s">
        <v>50</v>
      </c>
      <c r="D336" s="46">
        <v>0</v>
      </c>
      <c r="E336" s="46">
        <v>0</v>
      </c>
      <c r="F336" s="46">
        <v>0</v>
      </c>
      <c r="G336" s="46">
        <v>0</v>
      </c>
      <c r="H336" s="23"/>
      <c r="I336" s="23"/>
      <c r="J336" s="23"/>
      <c r="K336" s="23"/>
    </row>
    <row r="337" spans="1:11" ht="15" customHeight="1">
      <c r="A337" s="23"/>
      <c r="B337" s="23"/>
      <c r="C337" s="27" t="s">
        <v>57</v>
      </c>
      <c r="D337" s="46">
        <v>0</v>
      </c>
      <c r="E337" s="46">
        <v>0</v>
      </c>
      <c r="F337" s="46">
        <v>0</v>
      </c>
      <c r="G337" s="46">
        <v>0</v>
      </c>
      <c r="H337" s="23"/>
      <c r="I337" s="23"/>
      <c r="J337" s="23"/>
      <c r="K337" s="23"/>
    </row>
    <row r="338" spans="1:11" ht="15" customHeight="1">
      <c r="A338" s="23"/>
      <c r="B338" s="23"/>
      <c r="C338" s="27" t="s">
        <v>49</v>
      </c>
      <c r="D338" s="46">
        <v>0</v>
      </c>
      <c r="E338" s="46">
        <v>0</v>
      </c>
      <c r="F338" s="46">
        <v>0</v>
      </c>
      <c r="G338" s="46">
        <v>0</v>
      </c>
      <c r="H338" s="23"/>
      <c r="I338" s="23"/>
      <c r="J338" s="23"/>
      <c r="K338" s="23"/>
    </row>
    <row r="339" spans="1:11" ht="15" customHeight="1">
      <c r="A339" s="23"/>
      <c r="B339" s="23"/>
      <c r="C339" s="27" t="s">
        <v>58</v>
      </c>
      <c r="D339" s="46">
        <v>0</v>
      </c>
      <c r="E339" s="46">
        <v>0</v>
      </c>
      <c r="F339" s="46">
        <v>0</v>
      </c>
      <c r="G339" s="46">
        <v>0</v>
      </c>
      <c r="H339" s="23"/>
      <c r="I339" s="23"/>
      <c r="J339" s="23"/>
      <c r="K339" s="23"/>
    </row>
    <row r="340" spans="1:11" ht="15" customHeight="1">
      <c r="A340" s="23"/>
      <c r="B340" s="23"/>
      <c r="C340" s="27" t="s">
        <v>59</v>
      </c>
      <c r="D340" s="46">
        <v>0</v>
      </c>
      <c r="E340" s="46">
        <v>0</v>
      </c>
      <c r="F340" s="46">
        <v>0</v>
      </c>
      <c r="G340" s="46">
        <v>0</v>
      </c>
      <c r="H340" s="23"/>
      <c r="I340" s="23"/>
      <c r="J340" s="23"/>
      <c r="K340" s="23"/>
    </row>
    <row r="341" spans="1:11" ht="15" customHeight="1">
      <c r="A341" s="23"/>
      <c r="B341" s="23"/>
      <c r="C341" s="27" t="s">
        <v>60</v>
      </c>
      <c r="D341" s="46">
        <v>0</v>
      </c>
      <c r="E341" s="46">
        <v>0</v>
      </c>
      <c r="F341" s="46">
        <v>0</v>
      </c>
      <c r="G341" s="46">
        <v>0</v>
      </c>
      <c r="H341" s="23"/>
      <c r="I341" s="23"/>
      <c r="J341" s="23"/>
      <c r="K341" s="23"/>
    </row>
    <row r="342" spans="1:11" ht="15" customHeight="1">
      <c r="A342" s="23"/>
      <c r="B342" s="23"/>
      <c r="C342" s="27" t="s">
        <v>61</v>
      </c>
      <c r="D342" s="46">
        <v>0</v>
      </c>
      <c r="E342" s="46">
        <v>0</v>
      </c>
      <c r="F342" s="46">
        <v>0</v>
      </c>
      <c r="G342" s="46">
        <v>0</v>
      </c>
      <c r="H342" s="23"/>
      <c r="I342" s="23"/>
      <c r="J342" s="23"/>
      <c r="K342" s="23"/>
    </row>
    <row r="343" spans="1:11" ht="15" customHeight="1">
      <c r="A343" s="23"/>
      <c r="B343" s="23"/>
      <c r="C343" s="27" t="s">
        <v>62</v>
      </c>
      <c r="D343" s="46">
        <v>0</v>
      </c>
      <c r="E343" s="46">
        <v>0</v>
      </c>
      <c r="F343" s="46">
        <v>0</v>
      </c>
      <c r="G343" s="46">
        <v>0</v>
      </c>
      <c r="H343" s="23"/>
      <c r="I343" s="23"/>
      <c r="J343" s="23"/>
      <c r="K343" s="23"/>
    </row>
    <row r="344" spans="1:11" ht="15" customHeight="1">
      <c r="A344" s="23"/>
      <c r="B344" s="23"/>
      <c r="C344" s="27" t="s">
        <v>49</v>
      </c>
      <c r="D344" s="46">
        <v>0</v>
      </c>
      <c r="E344" s="46">
        <v>0</v>
      </c>
      <c r="F344" s="46">
        <v>0</v>
      </c>
      <c r="G344" s="46">
        <v>0</v>
      </c>
      <c r="H344" s="23"/>
      <c r="I344" s="23"/>
      <c r="J344" s="23"/>
      <c r="K344" s="23"/>
    </row>
    <row r="345" spans="1:11" ht="15" customHeight="1">
      <c r="A345" s="23"/>
      <c r="B345" s="23"/>
      <c r="C345" s="27" t="s">
        <v>58</v>
      </c>
      <c r="D345" s="46">
        <v>0</v>
      </c>
      <c r="E345" s="46">
        <v>0</v>
      </c>
      <c r="F345" s="46">
        <v>0</v>
      </c>
      <c r="G345" s="46">
        <v>0</v>
      </c>
      <c r="H345" s="23"/>
      <c r="I345" s="23"/>
      <c r="J345" s="23"/>
      <c r="K345" s="23"/>
    </row>
    <row r="346" spans="1:11" ht="15" customHeight="1">
      <c r="A346" s="23"/>
      <c r="B346" s="23"/>
      <c r="C346" s="27" t="s">
        <v>59</v>
      </c>
      <c r="D346" s="46">
        <v>0</v>
      </c>
      <c r="E346" s="46">
        <v>0</v>
      </c>
      <c r="F346" s="46">
        <v>0</v>
      </c>
      <c r="G346" s="46">
        <v>0</v>
      </c>
      <c r="H346" s="23"/>
      <c r="I346" s="23"/>
      <c r="J346" s="23"/>
      <c r="K346" s="23"/>
    </row>
    <row r="347" spans="1:11" ht="15" customHeight="1">
      <c r="A347" s="23"/>
      <c r="B347" s="23"/>
      <c r="C347" s="27" t="s">
        <v>60</v>
      </c>
      <c r="D347" s="46">
        <v>0</v>
      </c>
      <c r="E347" s="46">
        <v>0</v>
      </c>
      <c r="F347" s="46">
        <v>0</v>
      </c>
      <c r="G347" s="46">
        <v>0</v>
      </c>
      <c r="H347" s="23"/>
      <c r="I347" s="23"/>
      <c r="J347" s="23"/>
      <c r="K347" s="23"/>
    </row>
    <row r="348" spans="1:11" ht="15" customHeight="1">
      <c r="A348" s="23"/>
      <c r="B348" s="23"/>
      <c r="C348" s="27" t="s">
        <v>61</v>
      </c>
      <c r="D348" s="46">
        <v>0</v>
      </c>
      <c r="E348" s="46">
        <v>0</v>
      </c>
      <c r="F348" s="46">
        <v>0</v>
      </c>
      <c r="G348" s="46">
        <v>0</v>
      </c>
      <c r="H348" s="23"/>
      <c r="I348" s="23"/>
      <c r="J348" s="23"/>
      <c r="K348" s="23"/>
    </row>
    <row r="349" spans="1:11" ht="15" customHeight="1">
      <c r="A349" s="23"/>
      <c r="B349" s="23"/>
      <c r="C349" s="27" t="s">
        <v>63</v>
      </c>
      <c r="D349" s="46">
        <v>0</v>
      </c>
      <c r="E349" s="46">
        <v>0</v>
      </c>
      <c r="F349" s="46">
        <v>0</v>
      </c>
      <c r="G349" s="46">
        <v>0</v>
      </c>
      <c r="H349" s="23"/>
      <c r="I349" s="23"/>
      <c r="J349" s="23"/>
      <c r="K349" s="23"/>
    </row>
    <row r="350" spans="1:11" ht="15" customHeight="1">
      <c r="A350" s="23"/>
      <c r="B350" s="23"/>
      <c r="C350" s="27" t="s">
        <v>49</v>
      </c>
      <c r="D350" s="46">
        <v>0</v>
      </c>
      <c r="E350" s="46">
        <v>0</v>
      </c>
      <c r="F350" s="46">
        <v>0</v>
      </c>
      <c r="G350" s="46">
        <v>0</v>
      </c>
      <c r="H350" s="23"/>
      <c r="I350" s="23"/>
      <c r="J350" s="23"/>
      <c r="K350" s="23"/>
    </row>
    <row r="351" spans="1:11" ht="15" customHeight="1">
      <c r="A351" s="23"/>
      <c r="B351" s="23"/>
      <c r="C351" s="27" t="s">
        <v>58</v>
      </c>
      <c r="D351" s="46">
        <v>0</v>
      </c>
      <c r="E351" s="46">
        <v>0</v>
      </c>
      <c r="F351" s="46">
        <v>0</v>
      </c>
      <c r="G351" s="46">
        <v>0</v>
      </c>
      <c r="H351" s="23"/>
      <c r="I351" s="23"/>
      <c r="J351" s="23"/>
      <c r="K351" s="23"/>
    </row>
    <row r="352" spans="1:11" ht="15" customHeight="1">
      <c r="A352" s="23"/>
      <c r="B352" s="23"/>
      <c r="C352" s="27" t="s">
        <v>59</v>
      </c>
      <c r="D352" s="46">
        <v>0</v>
      </c>
      <c r="E352" s="46">
        <v>0</v>
      </c>
      <c r="F352" s="46">
        <v>0</v>
      </c>
      <c r="G352" s="46">
        <v>0</v>
      </c>
      <c r="H352" s="23"/>
      <c r="I352" s="23"/>
      <c r="J352" s="23"/>
      <c r="K352" s="23"/>
    </row>
    <row r="353" spans="1:11" ht="15" customHeight="1">
      <c r="A353" s="23"/>
      <c r="B353" s="23"/>
      <c r="C353" s="27" t="s">
        <v>60</v>
      </c>
      <c r="D353" s="46">
        <v>0</v>
      </c>
      <c r="E353" s="46">
        <v>0</v>
      </c>
      <c r="F353" s="46">
        <v>0</v>
      </c>
      <c r="G353" s="46">
        <v>0</v>
      </c>
      <c r="H353" s="23"/>
      <c r="I353" s="23"/>
      <c r="J353" s="23"/>
      <c r="K353" s="23"/>
    </row>
    <row r="354" spans="1:11" ht="15" customHeight="1">
      <c r="A354" s="23"/>
      <c r="B354" s="23"/>
      <c r="C354" s="27" t="s">
        <v>61</v>
      </c>
      <c r="D354" s="46">
        <v>0</v>
      </c>
      <c r="E354" s="46">
        <v>0</v>
      </c>
      <c r="F354" s="46">
        <v>0</v>
      </c>
      <c r="G354" s="46">
        <v>0</v>
      </c>
      <c r="H354" s="23"/>
      <c r="I354" s="23"/>
      <c r="J354" s="23"/>
      <c r="K354" s="23"/>
    </row>
    <row r="355" spans="1:11" ht="15" customHeight="1">
      <c r="A355" s="23"/>
      <c r="B355" s="23"/>
      <c r="C355" s="27" t="s">
        <v>64</v>
      </c>
      <c r="D355" s="46">
        <v>0</v>
      </c>
      <c r="E355" s="46">
        <v>0</v>
      </c>
      <c r="F355" s="46">
        <v>0</v>
      </c>
      <c r="G355" s="46">
        <v>0</v>
      </c>
      <c r="H355" s="23"/>
      <c r="I355" s="23"/>
      <c r="J355" s="23"/>
      <c r="K355" s="23"/>
    </row>
    <row r="356" spans="1:11" ht="15" customHeight="1">
      <c r="A356" s="23"/>
      <c r="B356" s="23"/>
      <c r="C356" s="27" t="s">
        <v>65</v>
      </c>
      <c r="D356" s="46">
        <v>0</v>
      </c>
      <c r="E356" s="46">
        <v>0</v>
      </c>
      <c r="F356" s="46">
        <v>0</v>
      </c>
      <c r="G356" s="46">
        <v>0</v>
      </c>
      <c r="H356" s="23"/>
      <c r="I356" s="23"/>
      <c r="J356" s="23"/>
      <c r="K356" s="23"/>
    </row>
    <row r="357" spans="1:11" ht="20.100000000000001" customHeight="1">
      <c r="A357" s="23"/>
      <c r="B357" s="23"/>
      <c r="C357" s="48" t="s">
        <v>18</v>
      </c>
      <c r="D357" s="23"/>
      <c r="E357" s="23"/>
      <c r="F357" s="23"/>
      <c r="G357" s="23"/>
      <c r="H357" s="23"/>
      <c r="I357" s="23"/>
      <c r="J357" s="23"/>
      <c r="K357" s="23"/>
    </row>
  </sheetData>
  <mergeCells count="36">
    <mergeCell ref="C269:G269"/>
    <mergeCell ref="D146:G146"/>
    <mergeCell ref="D147:G147"/>
    <mergeCell ref="D148:G148"/>
    <mergeCell ref="C157:G157"/>
    <mergeCell ref="D202:G202"/>
    <mergeCell ref="D203:G203"/>
    <mergeCell ref="D204:G204"/>
    <mergeCell ref="C213:G213"/>
    <mergeCell ref="D258:G258"/>
    <mergeCell ref="D259:G259"/>
    <mergeCell ref="D260:G260"/>
    <mergeCell ref="D145:G145"/>
    <mergeCell ref="D25:G25"/>
    <mergeCell ref="D26:G26"/>
    <mergeCell ref="D27:G27"/>
    <mergeCell ref="D28:G28"/>
    <mergeCell ref="C37:G37"/>
    <mergeCell ref="D82:G82"/>
    <mergeCell ref="D83:G83"/>
    <mergeCell ref="D84:G84"/>
    <mergeCell ref="C93:G93"/>
    <mergeCell ref="D138:G138"/>
    <mergeCell ref="C144:G144"/>
    <mergeCell ref="C24:G24"/>
    <mergeCell ref="C1:G1"/>
    <mergeCell ref="C2:G2"/>
    <mergeCell ref="D3:G3"/>
    <mergeCell ref="D4:G4"/>
    <mergeCell ref="D5:G5"/>
    <mergeCell ref="D6:G6"/>
    <mergeCell ref="D7:G7"/>
    <mergeCell ref="C8:G8"/>
    <mergeCell ref="C9:G9"/>
    <mergeCell ref="D10:G10"/>
    <mergeCell ref="D17:G17"/>
  </mergeCells>
  <pageMargins left="0.7" right="0.7" top="0.75" bottom="0.75" header="0.3" footer="0.3"/>
  <pageSetup scale="6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87"/>
  <sheetViews>
    <sheetView zoomScaleNormal="100" workbookViewId="0">
      <selection activeCell="C272" sqref="C272"/>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1490</v>
      </c>
      <c r="E3" s="1510"/>
      <c r="F3" s="1510"/>
      <c r="G3" s="1510"/>
      <c r="H3" s="23"/>
      <c r="I3" s="23"/>
      <c r="J3" s="23"/>
      <c r="K3" s="23"/>
    </row>
    <row r="4" spans="1:11" ht="14.1" customHeight="1">
      <c r="A4" s="23"/>
      <c r="B4" s="23"/>
      <c r="C4" s="25" t="s">
        <v>4</v>
      </c>
      <c r="D4" s="1509" t="s">
        <v>1491</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14.1" customHeight="1">
      <c r="A9" s="23"/>
      <c r="B9" s="23"/>
      <c r="C9" s="1515" t="s">
        <v>1492</v>
      </c>
      <c r="D9" s="1516"/>
      <c r="E9" s="1516"/>
      <c r="F9" s="1516"/>
      <c r="G9" s="1516"/>
      <c r="H9" s="23"/>
      <c r="I9" s="23"/>
      <c r="J9" s="23"/>
      <c r="K9" s="23"/>
    </row>
    <row r="10" spans="1:11" ht="27" customHeight="1">
      <c r="A10" s="23"/>
      <c r="B10" s="23"/>
      <c r="C10" s="26" t="s">
        <v>14</v>
      </c>
      <c r="D10" s="1517" t="s">
        <v>1493</v>
      </c>
      <c r="E10" s="1518"/>
      <c r="F10" s="1518"/>
      <c r="G10" s="1518"/>
      <c r="H10" s="23"/>
      <c r="I10" s="23"/>
      <c r="J10" s="23"/>
      <c r="K10" s="23"/>
    </row>
    <row r="11" spans="1:11" ht="24" customHeight="1">
      <c r="A11" s="23"/>
      <c r="B11" s="23"/>
      <c r="C11" s="26" t="s">
        <v>16</v>
      </c>
      <c r="D11" s="1517" t="s">
        <v>1494</v>
      </c>
      <c r="E11" s="1518"/>
      <c r="F11" s="1518"/>
      <c r="G11" s="1518"/>
      <c r="H11" s="23"/>
      <c r="I11" s="23"/>
      <c r="J11" s="23"/>
      <c r="K11" s="23"/>
    </row>
    <row r="12" spans="1:11">
      <c r="A12" s="23"/>
      <c r="B12" s="23"/>
      <c r="C12" s="27" t="s">
        <v>187</v>
      </c>
      <c r="D12" s="28">
        <v>2024</v>
      </c>
      <c r="E12" s="28">
        <v>2025</v>
      </c>
      <c r="F12" s="28">
        <v>2026</v>
      </c>
      <c r="G12" s="28">
        <v>2027</v>
      </c>
      <c r="H12" s="23"/>
      <c r="I12" s="23"/>
      <c r="J12" s="23"/>
      <c r="K12" s="23"/>
    </row>
    <row r="13" spans="1:11" ht="14.1" customHeight="1">
      <c r="A13" s="23"/>
      <c r="B13" s="23"/>
      <c r="C13" s="29"/>
      <c r="D13" s="30" t="s">
        <v>22</v>
      </c>
      <c r="E13" s="30" t="s">
        <v>23</v>
      </c>
      <c r="F13" s="30" t="s">
        <v>23</v>
      </c>
      <c r="G13" s="30" t="s">
        <v>23</v>
      </c>
      <c r="H13" s="23"/>
      <c r="I13" s="23"/>
      <c r="J13" s="23"/>
      <c r="K13" s="23"/>
    </row>
    <row r="14" spans="1:11" ht="30.95" customHeight="1">
      <c r="A14" s="23"/>
      <c r="B14" s="23"/>
      <c r="C14" s="27" t="s">
        <v>1495</v>
      </c>
      <c r="D14" s="31" t="s">
        <v>18</v>
      </c>
      <c r="E14" s="31" t="s">
        <v>1496</v>
      </c>
      <c r="F14" s="31" t="s">
        <v>1496</v>
      </c>
      <c r="G14" s="31" t="s">
        <v>1496</v>
      </c>
      <c r="H14" s="23"/>
      <c r="I14" s="23"/>
      <c r="J14" s="23"/>
      <c r="K14" s="23"/>
    </row>
    <row r="15" spans="1:11" ht="20.100000000000001" customHeight="1">
      <c r="A15" s="23"/>
      <c r="B15" s="23"/>
      <c r="C15" s="27" t="s">
        <v>1497</v>
      </c>
      <c r="D15" s="31" t="s">
        <v>18</v>
      </c>
      <c r="E15" s="31" t="s">
        <v>1498</v>
      </c>
      <c r="F15" s="31" t="s">
        <v>1498</v>
      </c>
      <c r="G15" s="31" t="s">
        <v>1498</v>
      </c>
      <c r="H15" s="23"/>
      <c r="I15" s="23"/>
      <c r="J15" s="23"/>
      <c r="K15" s="23"/>
    </row>
    <row r="16" spans="1:11" ht="14.1" customHeight="1">
      <c r="A16" s="23"/>
      <c r="B16" s="23"/>
      <c r="C16" s="1503" t="s">
        <v>27</v>
      </c>
      <c r="D16" s="1504"/>
      <c r="E16" s="1504"/>
      <c r="F16" s="1504"/>
      <c r="G16" s="1504"/>
      <c r="H16" s="23"/>
      <c r="I16" s="23"/>
      <c r="J16" s="23"/>
      <c r="K16" s="23"/>
    </row>
    <row r="17" spans="1:11" ht="14.1" customHeight="1">
      <c r="A17" s="23"/>
      <c r="B17" s="23"/>
      <c r="C17" s="32" t="s">
        <v>1499</v>
      </c>
      <c r="D17" s="1503" t="s">
        <v>1500</v>
      </c>
      <c r="E17" s="1504"/>
      <c r="F17" s="1504"/>
      <c r="G17" s="1504"/>
      <c r="H17" s="23"/>
      <c r="I17" s="23"/>
      <c r="J17" s="23"/>
      <c r="K17" s="23"/>
    </row>
    <row r="18" spans="1:11" ht="18" customHeight="1">
      <c r="A18" s="23"/>
      <c r="B18" s="23"/>
      <c r="C18" s="33" t="s">
        <v>19</v>
      </c>
      <c r="D18" s="1519" t="s">
        <v>1501</v>
      </c>
      <c r="E18" s="1520"/>
      <c r="F18" s="1520"/>
      <c r="G18" s="1520"/>
      <c r="H18" s="23"/>
      <c r="I18" s="23"/>
      <c r="J18" s="23"/>
      <c r="K18" s="23"/>
    </row>
    <row r="19" spans="1:11" ht="18" customHeight="1">
      <c r="A19" s="23"/>
      <c r="B19" s="23"/>
      <c r="C19" s="34" t="s">
        <v>20</v>
      </c>
      <c r="D19" s="1521" t="s">
        <v>1502</v>
      </c>
      <c r="E19" s="1522"/>
      <c r="F19" s="1522"/>
      <c r="G19" s="1522"/>
      <c r="H19" s="23"/>
      <c r="I19" s="23"/>
      <c r="J19" s="23"/>
      <c r="K19" s="23"/>
    </row>
    <row r="20" spans="1:11" ht="18" customHeight="1">
      <c r="A20" s="23"/>
      <c r="B20" s="23"/>
      <c r="C20" s="34" t="s">
        <v>21</v>
      </c>
      <c r="D20" s="1521" t="s">
        <v>1503</v>
      </c>
      <c r="E20" s="1522"/>
      <c r="F20" s="1522"/>
      <c r="G20" s="1522"/>
      <c r="H20" s="23"/>
      <c r="I20" s="23"/>
      <c r="J20" s="23"/>
      <c r="K20" s="23"/>
    </row>
    <row r="21" spans="1:11" ht="15" customHeight="1">
      <c r="A21" s="23"/>
      <c r="B21" s="23"/>
      <c r="C21" s="35"/>
      <c r="D21" s="36">
        <v>2024</v>
      </c>
      <c r="E21" s="36">
        <v>2025</v>
      </c>
      <c r="F21" s="36">
        <v>2026</v>
      </c>
      <c r="G21" s="36">
        <v>2027</v>
      </c>
      <c r="H21" s="23"/>
      <c r="I21" s="23"/>
      <c r="J21" s="23"/>
      <c r="K21" s="23"/>
    </row>
    <row r="22" spans="1:11" ht="15" customHeight="1">
      <c r="A22" s="23"/>
      <c r="B22" s="23"/>
      <c r="C22" s="37"/>
      <c r="D22" s="38" t="s">
        <v>22</v>
      </c>
      <c r="E22" s="38" t="s">
        <v>23</v>
      </c>
      <c r="F22" s="38" t="s">
        <v>23</v>
      </c>
      <c r="G22" s="38" t="s">
        <v>23</v>
      </c>
      <c r="H22" s="23"/>
      <c r="I22" s="23"/>
      <c r="J22" s="23"/>
      <c r="K22" s="23"/>
    </row>
    <row r="23" spans="1:11" ht="14.1" customHeight="1">
      <c r="A23" s="23"/>
      <c r="B23" s="23"/>
      <c r="C23" s="27" t="s">
        <v>33</v>
      </c>
      <c r="D23" s="31" t="s">
        <v>1504</v>
      </c>
      <c r="E23" s="31" t="s">
        <v>1253</v>
      </c>
      <c r="F23" s="31" t="s">
        <v>1253</v>
      </c>
      <c r="G23" s="31" t="s">
        <v>1253</v>
      </c>
      <c r="H23" s="23"/>
      <c r="I23" s="23"/>
      <c r="J23" s="23"/>
      <c r="K23" s="23"/>
    </row>
    <row r="24" spans="1:11" ht="14.1" customHeight="1">
      <c r="A24" s="23"/>
      <c r="B24" s="23"/>
      <c r="C24" s="27" t="s">
        <v>35</v>
      </c>
      <c r="D24" s="31" t="s">
        <v>1505</v>
      </c>
      <c r="E24" s="31" t="s">
        <v>1506</v>
      </c>
      <c r="F24" s="31" t="s">
        <v>1507</v>
      </c>
      <c r="G24" s="31" t="s">
        <v>1507</v>
      </c>
      <c r="H24" s="23"/>
      <c r="I24" s="23"/>
      <c r="J24" s="23"/>
      <c r="K24" s="23"/>
    </row>
    <row r="25" spans="1:11" ht="14.1" customHeight="1">
      <c r="A25" s="23"/>
      <c r="B25" s="23"/>
      <c r="C25" s="27" t="s">
        <v>40</v>
      </c>
      <c r="D25" s="31" t="s">
        <v>1508</v>
      </c>
      <c r="E25" s="31" t="s">
        <v>1509</v>
      </c>
      <c r="F25" s="31" t="s">
        <v>1510</v>
      </c>
      <c r="G25" s="31" t="s">
        <v>1510</v>
      </c>
      <c r="H25" s="23"/>
      <c r="I25" s="23"/>
      <c r="J25" s="23"/>
      <c r="K25" s="23"/>
    </row>
    <row r="26" spans="1:11" ht="14.1" customHeight="1">
      <c r="A26" s="23"/>
      <c r="B26" s="23"/>
      <c r="C26" s="27" t="s">
        <v>41</v>
      </c>
      <c r="D26" s="31" t="s">
        <v>18</v>
      </c>
      <c r="E26" s="31" t="s">
        <v>1511</v>
      </c>
      <c r="F26" s="31" t="s">
        <v>42</v>
      </c>
      <c r="G26" s="31" t="s">
        <v>42</v>
      </c>
      <c r="H26" s="23"/>
      <c r="I26" s="23"/>
      <c r="J26" s="23"/>
      <c r="K26" s="23"/>
    </row>
    <row r="27" spans="1:11" ht="14.1" customHeight="1">
      <c r="A27" s="23"/>
      <c r="B27" s="23"/>
      <c r="C27" s="27" t="s">
        <v>43</v>
      </c>
      <c r="D27" s="31" t="s">
        <v>18</v>
      </c>
      <c r="E27" s="31" t="s">
        <v>1512</v>
      </c>
      <c r="F27" s="31" t="s">
        <v>1513</v>
      </c>
      <c r="G27" s="31" t="s">
        <v>42</v>
      </c>
      <c r="H27" s="23"/>
      <c r="I27" s="23"/>
      <c r="J27" s="23"/>
      <c r="K27" s="23"/>
    </row>
    <row r="28" spans="1:11" ht="14.1" customHeight="1">
      <c r="A28" s="23"/>
      <c r="B28" s="23"/>
      <c r="C28" s="27" t="s">
        <v>47</v>
      </c>
      <c r="D28" s="31" t="s">
        <v>18</v>
      </c>
      <c r="E28" s="31" t="s">
        <v>1514</v>
      </c>
      <c r="F28" s="31" t="s">
        <v>1513</v>
      </c>
      <c r="G28" s="31" t="s">
        <v>42</v>
      </c>
      <c r="H28" s="23"/>
      <c r="I28" s="23"/>
      <c r="J28" s="23"/>
      <c r="K28" s="23"/>
    </row>
    <row r="29" spans="1:11" ht="14.1" customHeight="1">
      <c r="A29" s="23"/>
      <c r="B29" s="23"/>
      <c r="C29" s="1523" t="s">
        <v>24</v>
      </c>
      <c r="D29" s="1524"/>
      <c r="E29" s="1524"/>
      <c r="F29" s="1524"/>
      <c r="G29" s="1524"/>
      <c r="H29" s="23"/>
      <c r="I29" s="23"/>
      <c r="J29" s="23"/>
      <c r="K29" s="23"/>
    </row>
    <row r="30" spans="1:11" ht="14.1" customHeight="1">
      <c r="A30" s="23"/>
      <c r="B30" s="23"/>
      <c r="C30" s="35"/>
      <c r="D30" s="36">
        <v>2024</v>
      </c>
      <c r="E30" s="36">
        <v>2025</v>
      </c>
      <c r="F30" s="36">
        <v>2026</v>
      </c>
      <c r="G30" s="36">
        <v>2027</v>
      </c>
      <c r="H30" s="23"/>
      <c r="I30" s="23"/>
      <c r="J30" s="23"/>
      <c r="K30" s="23"/>
    </row>
    <row r="31" spans="1:11" ht="14.1" customHeight="1">
      <c r="A31" s="23"/>
      <c r="B31" s="23"/>
      <c r="C31" s="37"/>
      <c r="D31" s="38" t="s">
        <v>22</v>
      </c>
      <c r="E31" s="38" t="s">
        <v>23</v>
      </c>
      <c r="F31" s="38" t="s">
        <v>23</v>
      </c>
      <c r="G31" s="38" t="s">
        <v>23</v>
      </c>
      <c r="H31" s="23"/>
      <c r="I31" s="23"/>
      <c r="J31" s="23"/>
      <c r="K31" s="23"/>
    </row>
    <row r="32" spans="1:11" ht="14.1" customHeight="1">
      <c r="A32" s="23"/>
      <c r="B32" s="23"/>
      <c r="C32" s="39" t="s">
        <v>48</v>
      </c>
      <c r="D32" s="40">
        <v>0</v>
      </c>
      <c r="E32" s="40">
        <v>486500000</v>
      </c>
      <c r="F32" s="40">
        <v>486500000</v>
      </c>
      <c r="G32" s="40">
        <v>486500000</v>
      </c>
      <c r="H32" s="23"/>
      <c r="I32" s="23"/>
      <c r="J32" s="23"/>
      <c r="K32" s="23"/>
    </row>
    <row r="33" spans="1:11" ht="14.1" customHeight="1">
      <c r="A33" s="23"/>
      <c r="B33" s="23"/>
      <c r="C33" s="39" t="s">
        <v>49</v>
      </c>
      <c r="D33" s="40">
        <v>0</v>
      </c>
      <c r="E33" s="40">
        <v>486500000</v>
      </c>
      <c r="F33" s="40">
        <v>486500000</v>
      </c>
      <c r="G33" s="40">
        <v>486500000</v>
      </c>
      <c r="H33" s="23"/>
      <c r="I33" s="23"/>
      <c r="J33" s="23"/>
      <c r="K33" s="23"/>
    </row>
    <row r="34" spans="1:11" ht="14.1" customHeight="1">
      <c r="A34" s="23"/>
      <c r="B34" s="23"/>
      <c r="C34" s="39" t="s">
        <v>50</v>
      </c>
      <c r="D34" s="40">
        <v>0</v>
      </c>
      <c r="E34" s="40">
        <v>0</v>
      </c>
      <c r="F34" s="40">
        <v>0</v>
      </c>
      <c r="G34" s="40">
        <v>0</v>
      </c>
      <c r="H34" s="23"/>
      <c r="I34" s="23"/>
      <c r="J34" s="23"/>
      <c r="K34" s="23"/>
    </row>
    <row r="35" spans="1:11" ht="14.1" customHeight="1">
      <c r="A35" s="23"/>
      <c r="B35" s="23"/>
      <c r="C35" s="39" t="s">
        <v>51</v>
      </c>
      <c r="D35" s="40">
        <v>0</v>
      </c>
      <c r="E35" s="40">
        <v>67400000</v>
      </c>
      <c r="F35" s="40">
        <v>67400000</v>
      </c>
      <c r="G35" s="40">
        <v>67400000</v>
      </c>
      <c r="H35" s="23"/>
      <c r="I35" s="23"/>
      <c r="J35" s="23"/>
      <c r="K35" s="23"/>
    </row>
    <row r="36" spans="1:11" ht="14.1" customHeight="1">
      <c r="A36" s="23"/>
      <c r="B36" s="23"/>
      <c r="C36" s="39" t="s">
        <v>49</v>
      </c>
      <c r="D36" s="40">
        <v>0</v>
      </c>
      <c r="E36" s="40">
        <v>67400000</v>
      </c>
      <c r="F36" s="40">
        <v>67400000</v>
      </c>
      <c r="G36" s="40">
        <v>67400000</v>
      </c>
      <c r="H36" s="23"/>
      <c r="I36" s="23"/>
      <c r="J36" s="23"/>
      <c r="K36" s="23"/>
    </row>
    <row r="37" spans="1:11" ht="14.1" customHeight="1">
      <c r="A37" s="23"/>
      <c r="B37" s="23"/>
      <c r="C37" s="39" t="s">
        <v>50</v>
      </c>
      <c r="D37" s="40">
        <v>0</v>
      </c>
      <c r="E37" s="40">
        <v>0</v>
      </c>
      <c r="F37" s="40">
        <v>0</v>
      </c>
      <c r="G37" s="40">
        <v>0</v>
      </c>
      <c r="H37" s="23"/>
      <c r="I37" s="23"/>
      <c r="J37" s="23"/>
      <c r="K37" s="23"/>
    </row>
    <row r="38" spans="1:11" ht="14.1" customHeight="1">
      <c r="A38" s="23"/>
      <c r="B38" s="23"/>
      <c r="C38" s="39" t="s">
        <v>52</v>
      </c>
      <c r="D38" s="40">
        <v>0</v>
      </c>
      <c r="E38" s="40">
        <v>71900000</v>
      </c>
      <c r="F38" s="40">
        <v>70900000</v>
      </c>
      <c r="G38" s="40">
        <v>70900000</v>
      </c>
      <c r="H38" s="23"/>
      <c r="I38" s="23"/>
      <c r="J38" s="23"/>
      <c r="K38" s="23"/>
    </row>
    <row r="39" spans="1:11" ht="14.1" customHeight="1">
      <c r="A39" s="23"/>
      <c r="B39" s="23"/>
      <c r="C39" s="39" t="s">
        <v>49</v>
      </c>
      <c r="D39" s="40">
        <v>0</v>
      </c>
      <c r="E39" s="40">
        <v>71900000</v>
      </c>
      <c r="F39" s="40">
        <v>70900000</v>
      </c>
      <c r="G39" s="40">
        <v>70900000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53</v>
      </c>
      <c r="D41" s="40">
        <v>0</v>
      </c>
      <c r="E41" s="40">
        <v>0</v>
      </c>
      <c r="F41" s="40">
        <v>0</v>
      </c>
      <c r="G41" s="40">
        <v>0</v>
      </c>
      <c r="H41" s="23"/>
      <c r="I41" s="23"/>
      <c r="J41" s="23"/>
      <c r="K41" s="23"/>
    </row>
    <row r="42" spans="1:11" ht="14.1" customHeight="1">
      <c r="A42" s="23"/>
      <c r="B42" s="23"/>
      <c r="C42" s="39" t="s">
        <v>49</v>
      </c>
      <c r="D42" s="40">
        <v>0</v>
      </c>
      <c r="E42" s="40">
        <v>0</v>
      </c>
      <c r="F42" s="40">
        <v>0</v>
      </c>
      <c r="G42" s="40">
        <v>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54</v>
      </c>
      <c r="D44" s="40">
        <v>0</v>
      </c>
      <c r="E44" s="40">
        <v>0</v>
      </c>
      <c r="F44" s="40">
        <v>0</v>
      </c>
      <c r="G44" s="40">
        <v>0</v>
      </c>
      <c r="H44" s="23"/>
      <c r="I44" s="23"/>
      <c r="J44" s="23"/>
      <c r="K44" s="23"/>
    </row>
    <row r="45" spans="1:11" ht="14.1" customHeight="1">
      <c r="A45" s="23"/>
      <c r="B45" s="23"/>
      <c r="C45" s="39" t="s">
        <v>49</v>
      </c>
      <c r="D45" s="40">
        <v>0</v>
      </c>
      <c r="E45" s="40">
        <v>0</v>
      </c>
      <c r="F45" s="40">
        <v>0</v>
      </c>
      <c r="G45" s="40">
        <v>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55</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56</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57</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58</v>
      </c>
      <c r="D55" s="40">
        <v>0</v>
      </c>
      <c r="E55" s="40">
        <v>0</v>
      </c>
      <c r="F55" s="40">
        <v>0</v>
      </c>
      <c r="G55" s="40">
        <v>0</v>
      </c>
      <c r="H55" s="23"/>
      <c r="I55" s="23"/>
      <c r="J55" s="23"/>
      <c r="K55" s="23"/>
    </row>
    <row r="56" spans="1:11" ht="14.1" customHeight="1">
      <c r="A56" s="23"/>
      <c r="B56" s="23"/>
      <c r="C56" s="39" t="s">
        <v>59</v>
      </c>
      <c r="D56" s="40">
        <v>0</v>
      </c>
      <c r="E56" s="40">
        <v>0</v>
      </c>
      <c r="F56" s="40">
        <v>0</v>
      </c>
      <c r="G56" s="40">
        <v>0</v>
      </c>
      <c r="H56" s="23"/>
      <c r="I56" s="23"/>
      <c r="J56" s="23"/>
      <c r="K56" s="23"/>
    </row>
    <row r="57" spans="1:11" ht="14.1" customHeight="1">
      <c r="A57" s="23"/>
      <c r="B57" s="23"/>
      <c r="C57" s="39" t="s">
        <v>60</v>
      </c>
      <c r="D57" s="40">
        <v>0</v>
      </c>
      <c r="E57" s="40">
        <v>0</v>
      </c>
      <c r="F57" s="40">
        <v>0</v>
      </c>
      <c r="G57" s="40">
        <v>0</v>
      </c>
      <c r="H57" s="23"/>
      <c r="I57" s="23"/>
      <c r="J57" s="23"/>
      <c r="K57" s="23"/>
    </row>
    <row r="58" spans="1:11" ht="14.1" customHeight="1">
      <c r="A58" s="23"/>
      <c r="B58" s="23"/>
      <c r="C58" s="39" t="s">
        <v>61</v>
      </c>
      <c r="D58" s="40">
        <v>0</v>
      </c>
      <c r="E58" s="40">
        <v>0</v>
      </c>
      <c r="F58" s="40">
        <v>0</v>
      </c>
      <c r="G58" s="40">
        <v>0</v>
      </c>
      <c r="H58" s="23"/>
      <c r="I58" s="23"/>
      <c r="J58" s="23"/>
      <c r="K58" s="23"/>
    </row>
    <row r="59" spans="1:11" ht="14.1" customHeight="1">
      <c r="A59" s="23"/>
      <c r="B59" s="23"/>
      <c r="C59" s="39" t="s">
        <v>62</v>
      </c>
      <c r="D59" s="40">
        <v>0</v>
      </c>
      <c r="E59" s="40">
        <v>0</v>
      </c>
      <c r="F59" s="40">
        <v>0</v>
      </c>
      <c r="G59" s="40">
        <v>0</v>
      </c>
      <c r="H59" s="23"/>
      <c r="I59" s="23"/>
      <c r="J59" s="23"/>
      <c r="K59" s="23"/>
    </row>
    <row r="60" spans="1:11" ht="14.1" customHeight="1">
      <c r="A60" s="23"/>
      <c r="B60" s="23"/>
      <c r="C60" s="39" t="s">
        <v>49</v>
      </c>
      <c r="D60" s="40">
        <v>0</v>
      </c>
      <c r="E60" s="40">
        <v>0</v>
      </c>
      <c r="F60" s="40">
        <v>0</v>
      </c>
      <c r="G60" s="40">
        <v>0</v>
      </c>
      <c r="H60" s="23"/>
      <c r="I60" s="23"/>
      <c r="J60" s="23"/>
      <c r="K60" s="23"/>
    </row>
    <row r="61" spans="1:11" ht="14.1" customHeight="1">
      <c r="A61" s="23"/>
      <c r="B61" s="23"/>
      <c r="C61" s="39" t="s">
        <v>58</v>
      </c>
      <c r="D61" s="40">
        <v>0</v>
      </c>
      <c r="E61" s="40">
        <v>0</v>
      </c>
      <c r="F61" s="40">
        <v>0</v>
      </c>
      <c r="G61" s="40">
        <v>0</v>
      </c>
      <c r="H61" s="23"/>
      <c r="I61" s="23"/>
      <c r="J61" s="23"/>
      <c r="K61" s="23"/>
    </row>
    <row r="62" spans="1:11" ht="14.1" customHeight="1">
      <c r="A62" s="23"/>
      <c r="B62" s="23"/>
      <c r="C62" s="39" t="s">
        <v>59</v>
      </c>
      <c r="D62" s="40">
        <v>0</v>
      </c>
      <c r="E62" s="40">
        <v>0</v>
      </c>
      <c r="F62" s="40">
        <v>0</v>
      </c>
      <c r="G62" s="40">
        <v>0</v>
      </c>
      <c r="H62" s="23"/>
      <c r="I62" s="23"/>
      <c r="J62" s="23"/>
      <c r="K62" s="23"/>
    </row>
    <row r="63" spans="1:11" ht="14.1" customHeight="1">
      <c r="A63" s="23"/>
      <c r="B63" s="23"/>
      <c r="C63" s="39" t="s">
        <v>60</v>
      </c>
      <c r="D63" s="40">
        <v>0</v>
      </c>
      <c r="E63" s="40">
        <v>0</v>
      </c>
      <c r="F63" s="40">
        <v>0</v>
      </c>
      <c r="G63" s="40">
        <v>0</v>
      </c>
      <c r="H63" s="23"/>
      <c r="I63" s="23"/>
      <c r="J63" s="23"/>
      <c r="K63" s="23"/>
    </row>
    <row r="64" spans="1:11" ht="14.1" customHeight="1">
      <c r="A64" s="23"/>
      <c r="B64" s="23"/>
      <c r="C64" s="39" t="s">
        <v>61</v>
      </c>
      <c r="D64" s="40">
        <v>0</v>
      </c>
      <c r="E64" s="40">
        <v>0</v>
      </c>
      <c r="F64" s="40">
        <v>0</v>
      </c>
      <c r="G64" s="40">
        <v>0</v>
      </c>
      <c r="H64" s="23"/>
      <c r="I64" s="23"/>
      <c r="J64" s="23"/>
      <c r="K64" s="23"/>
    </row>
    <row r="65" spans="1:11" ht="14.1" customHeight="1">
      <c r="A65" s="23"/>
      <c r="B65" s="23"/>
      <c r="C65" s="39" t="s">
        <v>63</v>
      </c>
      <c r="D65" s="40">
        <v>0</v>
      </c>
      <c r="E65" s="40">
        <v>0</v>
      </c>
      <c r="F65" s="40">
        <v>0</v>
      </c>
      <c r="G65" s="40">
        <v>0</v>
      </c>
      <c r="H65" s="23"/>
      <c r="I65" s="23"/>
      <c r="J65" s="23"/>
      <c r="K65" s="23"/>
    </row>
    <row r="66" spans="1:11" ht="14.1" customHeight="1">
      <c r="A66" s="23"/>
      <c r="B66" s="23"/>
      <c r="C66" s="39" t="s">
        <v>49</v>
      </c>
      <c r="D66" s="40">
        <v>0</v>
      </c>
      <c r="E66" s="40">
        <v>0</v>
      </c>
      <c r="F66" s="40">
        <v>0</v>
      </c>
      <c r="G66" s="40">
        <v>0</v>
      </c>
      <c r="H66" s="23"/>
      <c r="I66" s="23"/>
      <c r="J66" s="23"/>
      <c r="K66" s="23"/>
    </row>
    <row r="67" spans="1:11" ht="14.1" customHeight="1">
      <c r="A67" s="23"/>
      <c r="B67" s="23"/>
      <c r="C67" s="39" t="s">
        <v>58</v>
      </c>
      <c r="D67" s="40">
        <v>0</v>
      </c>
      <c r="E67" s="40">
        <v>0</v>
      </c>
      <c r="F67" s="40">
        <v>0</v>
      </c>
      <c r="G67" s="40">
        <v>0</v>
      </c>
      <c r="H67" s="23"/>
      <c r="I67" s="23"/>
      <c r="J67" s="23"/>
      <c r="K67" s="23"/>
    </row>
    <row r="68" spans="1:11" ht="14.1" customHeight="1">
      <c r="A68" s="23"/>
      <c r="B68" s="23"/>
      <c r="C68" s="39" t="s">
        <v>59</v>
      </c>
      <c r="D68" s="40">
        <v>0</v>
      </c>
      <c r="E68" s="40">
        <v>0</v>
      </c>
      <c r="F68" s="40">
        <v>0</v>
      </c>
      <c r="G68" s="40">
        <v>0</v>
      </c>
      <c r="H68" s="23"/>
      <c r="I68" s="23"/>
      <c r="J68" s="23"/>
      <c r="K68" s="23"/>
    </row>
    <row r="69" spans="1:11" ht="14.1" customHeight="1">
      <c r="A69" s="23"/>
      <c r="B69" s="23"/>
      <c r="C69" s="39" t="s">
        <v>60</v>
      </c>
      <c r="D69" s="40">
        <v>0</v>
      </c>
      <c r="E69" s="40">
        <v>0</v>
      </c>
      <c r="F69" s="40">
        <v>0</v>
      </c>
      <c r="G69" s="40">
        <v>0</v>
      </c>
      <c r="H69" s="23"/>
      <c r="I69" s="23"/>
      <c r="J69" s="23"/>
      <c r="K69" s="23"/>
    </row>
    <row r="70" spans="1:11" ht="14.1" customHeight="1">
      <c r="A70" s="23"/>
      <c r="B70" s="23"/>
      <c r="C70" s="39" t="s">
        <v>61</v>
      </c>
      <c r="D70" s="40">
        <v>0</v>
      </c>
      <c r="E70" s="40">
        <v>0</v>
      </c>
      <c r="F70" s="40">
        <v>0</v>
      </c>
      <c r="G70" s="40">
        <v>0</v>
      </c>
      <c r="H70" s="23"/>
      <c r="I70" s="23"/>
      <c r="J70" s="23"/>
      <c r="K70" s="23"/>
    </row>
    <row r="71" spans="1:11" ht="14.1" customHeight="1">
      <c r="A71" s="23"/>
      <c r="B71" s="23"/>
      <c r="C71" s="39" t="s">
        <v>64</v>
      </c>
      <c r="D71" s="40">
        <v>0</v>
      </c>
      <c r="E71" s="40">
        <v>0</v>
      </c>
      <c r="F71" s="40">
        <v>0</v>
      </c>
      <c r="G71" s="40">
        <v>0</v>
      </c>
      <c r="H71" s="23"/>
      <c r="I71" s="23"/>
      <c r="J71" s="23"/>
      <c r="K71" s="23"/>
    </row>
    <row r="72" spans="1:11" ht="14.1" customHeight="1">
      <c r="A72" s="23"/>
      <c r="B72" s="23"/>
      <c r="C72" s="39" t="s">
        <v>65</v>
      </c>
      <c r="D72" s="40">
        <v>0</v>
      </c>
      <c r="E72" s="40">
        <v>0</v>
      </c>
      <c r="F72" s="40">
        <v>0</v>
      </c>
      <c r="G72" s="40">
        <v>0</v>
      </c>
      <c r="H72" s="23"/>
      <c r="I72" s="23"/>
      <c r="J72" s="23"/>
      <c r="K72" s="23"/>
    </row>
    <row r="73" spans="1:11" ht="14.1" customHeight="1">
      <c r="A73" s="23"/>
      <c r="B73" s="23"/>
      <c r="C73" s="41" t="s">
        <v>25</v>
      </c>
      <c r="D73" s="40">
        <v>0</v>
      </c>
      <c r="E73" s="40">
        <v>625800000</v>
      </c>
      <c r="F73" s="40">
        <v>624800000</v>
      </c>
      <c r="G73" s="40">
        <v>624800000</v>
      </c>
      <c r="H73" s="23"/>
      <c r="I73" s="23"/>
      <c r="J73" s="23"/>
      <c r="K73" s="23"/>
    </row>
    <row r="74" spans="1:11" ht="18" customHeight="1">
      <c r="A74" s="23"/>
      <c r="B74" s="23"/>
      <c r="C74" s="33" t="s">
        <v>19</v>
      </c>
      <c r="D74" s="1519" t="s">
        <v>1515</v>
      </c>
      <c r="E74" s="1520"/>
      <c r="F74" s="1520"/>
      <c r="G74" s="1520"/>
      <c r="H74" s="23"/>
      <c r="I74" s="23"/>
      <c r="J74" s="23"/>
      <c r="K74" s="23"/>
    </row>
    <row r="75" spans="1:11" ht="18" customHeight="1">
      <c r="A75" s="23"/>
      <c r="B75" s="23"/>
      <c r="C75" s="34" t="s">
        <v>20</v>
      </c>
      <c r="D75" s="1521" t="s">
        <v>1516</v>
      </c>
      <c r="E75" s="1522"/>
      <c r="F75" s="1522"/>
      <c r="G75" s="1522"/>
      <c r="H75" s="23"/>
      <c r="I75" s="23"/>
      <c r="J75" s="23"/>
      <c r="K75" s="23"/>
    </row>
    <row r="76" spans="1:11" ht="18" customHeight="1">
      <c r="A76" s="23"/>
      <c r="B76" s="23"/>
      <c r="C76" s="34" t="s">
        <v>21</v>
      </c>
      <c r="D76" s="1521" t="s">
        <v>1517</v>
      </c>
      <c r="E76" s="1522"/>
      <c r="F76" s="1522"/>
      <c r="G76" s="1522"/>
      <c r="H76" s="23"/>
      <c r="I76" s="23"/>
      <c r="J76" s="23"/>
      <c r="K76" s="23"/>
    </row>
    <row r="77" spans="1:11" ht="15" customHeight="1">
      <c r="A77" s="23"/>
      <c r="B77" s="23"/>
      <c r="C77" s="35"/>
      <c r="D77" s="36">
        <v>2024</v>
      </c>
      <c r="E77" s="36">
        <v>2025</v>
      </c>
      <c r="F77" s="36">
        <v>2026</v>
      </c>
      <c r="G77" s="36">
        <v>2027</v>
      </c>
      <c r="H77" s="23"/>
      <c r="I77" s="23"/>
      <c r="J77" s="23"/>
      <c r="K77" s="23"/>
    </row>
    <row r="78" spans="1:11" ht="15" customHeight="1">
      <c r="A78" s="23"/>
      <c r="B78" s="23"/>
      <c r="C78" s="37"/>
      <c r="D78" s="38" t="s">
        <v>22</v>
      </c>
      <c r="E78" s="38" t="s">
        <v>23</v>
      </c>
      <c r="F78" s="38" t="s">
        <v>23</v>
      </c>
      <c r="G78" s="38" t="s">
        <v>23</v>
      </c>
      <c r="H78" s="23"/>
      <c r="I78" s="23"/>
      <c r="J78" s="23"/>
      <c r="K78" s="23"/>
    </row>
    <row r="79" spans="1:11" ht="14.1" customHeight="1">
      <c r="A79" s="23"/>
      <c r="B79" s="23"/>
      <c r="C79" s="27" t="s">
        <v>33</v>
      </c>
      <c r="D79" s="31" t="s">
        <v>406</v>
      </c>
      <c r="E79" s="31" t="s">
        <v>1518</v>
      </c>
      <c r="F79" s="31" t="s">
        <v>1518</v>
      </c>
      <c r="G79" s="31" t="s">
        <v>1518</v>
      </c>
      <c r="H79" s="23"/>
      <c r="I79" s="23"/>
      <c r="J79" s="23"/>
      <c r="K79" s="23"/>
    </row>
    <row r="80" spans="1:11" ht="14.1" customHeight="1">
      <c r="A80" s="23"/>
      <c r="B80" s="23"/>
      <c r="C80" s="27" t="s">
        <v>35</v>
      </c>
      <c r="D80" s="31" t="s">
        <v>1519</v>
      </c>
      <c r="E80" s="31" t="s">
        <v>1520</v>
      </c>
      <c r="F80" s="31" t="s">
        <v>1520</v>
      </c>
      <c r="G80" s="31" t="s">
        <v>1521</v>
      </c>
      <c r="H80" s="23"/>
      <c r="I80" s="23"/>
      <c r="J80" s="23"/>
      <c r="K80" s="23"/>
    </row>
    <row r="81" spans="1:11" ht="14.1" customHeight="1">
      <c r="A81" s="23"/>
      <c r="B81" s="23"/>
      <c r="C81" s="27" t="s">
        <v>40</v>
      </c>
      <c r="D81" s="31" t="s">
        <v>1522</v>
      </c>
      <c r="E81" s="31" t="s">
        <v>1523</v>
      </c>
      <c r="F81" s="31" t="s">
        <v>1523</v>
      </c>
      <c r="G81" s="31" t="s">
        <v>1524</v>
      </c>
      <c r="H81" s="23"/>
      <c r="I81" s="23"/>
      <c r="J81" s="23"/>
      <c r="K81" s="23"/>
    </row>
    <row r="82" spans="1:11" ht="14.1" customHeight="1">
      <c r="A82" s="23"/>
      <c r="B82" s="23"/>
      <c r="C82" s="27" t="s">
        <v>41</v>
      </c>
      <c r="D82" s="31" t="s">
        <v>18</v>
      </c>
      <c r="E82" s="31" t="s">
        <v>1525</v>
      </c>
      <c r="F82" s="31" t="s">
        <v>42</v>
      </c>
      <c r="G82" s="31" t="s">
        <v>42</v>
      </c>
      <c r="H82" s="23"/>
      <c r="I82" s="23"/>
      <c r="J82" s="23"/>
      <c r="K82" s="23"/>
    </row>
    <row r="83" spans="1:11" ht="14.1" customHeight="1">
      <c r="A83" s="23"/>
      <c r="B83" s="23"/>
      <c r="C83" s="27" t="s">
        <v>43</v>
      </c>
      <c r="D83" s="31" t="s">
        <v>18</v>
      </c>
      <c r="E83" s="31" t="s">
        <v>1526</v>
      </c>
      <c r="F83" s="31" t="s">
        <v>42</v>
      </c>
      <c r="G83" s="31" t="s">
        <v>1527</v>
      </c>
      <c r="H83" s="23"/>
      <c r="I83" s="23"/>
      <c r="J83" s="23"/>
      <c r="K83" s="23"/>
    </row>
    <row r="84" spans="1:11" ht="14.1" customHeight="1">
      <c r="A84" s="23"/>
      <c r="B84" s="23"/>
      <c r="C84" s="27" t="s">
        <v>47</v>
      </c>
      <c r="D84" s="31" t="s">
        <v>18</v>
      </c>
      <c r="E84" s="31" t="s">
        <v>1528</v>
      </c>
      <c r="F84" s="31" t="s">
        <v>42</v>
      </c>
      <c r="G84" s="31" t="s">
        <v>1527</v>
      </c>
      <c r="H84" s="23"/>
      <c r="I84" s="23"/>
      <c r="J84" s="23"/>
      <c r="K84" s="23"/>
    </row>
    <row r="85" spans="1:11" ht="14.1" customHeight="1">
      <c r="A85" s="23"/>
      <c r="B85" s="23"/>
      <c r="C85" s="1523" t="s">
        <v>24</v>
      </c>
      <c r="D85" s="1524"/>
      <c r="E85" s="1524"/>
      <c r="F85" s="1524"/>
      <c r="G85" s="1524"/>
      <c r="H85" s="23"/>
      <c r="I85" s="23"/>
      <c r="J85" s="23"/>
      <c r="K85" s="23"/>
    </row>
    <row r="86" spans="1:11" ht="14.1" customHeight="1">
      <c r="A86" s="23"/>
      <c r="B86" s="23"/>
      <c r="C86" s="35"/>
      <c r="D86" s="36">
        <v>2024</v>
      </c>
      <c r="E86" s="36">
        <v>2025</v>
      </c>
      <c r="F86" s="36">
        <v>2026</v>
      </c>
      <c r="G86" s="36">
        <v>2027</v>
      </c>
      <c r="H86" s="23"/>
      <c r="I86" s="23"/>
      <c r="J86" s="23"/>
      <c r="K86" s="23"/>
    </row>
    <row r="87" spans="1:11" ht="14.1" customHeight="1">
      <c r="A87" s="23"/>
      <c r="B87" s="23"/>
      <c r="C87" s="37"/>
      <c r="D87" s="38" t="s">
        <v>22</v>
      </c>
      <c r="E87" s="38" t="s">
        <v>23</v>
      </c>
      <c r="F87" s="38" t="s">
        <v>23</v>
      </c>
      <c r="G87" s="38" t="s">
        <v>23</v>
      </c>
      <c r="H87" s="23"/>
      <c r="I87" s="23"/>
      <c r="J87" s="23"/>
      <c r="K87" s="23"/>
    </row>
    <row r="88" spans="1:11" ht="14.1" customHeight="1">
      <c r="A88" s="23"/>
      <c r="B88" s="23"/>
      <c r="C88" s="39" t="s">
        <v>48</v>
      </c>
      <c r="D88" s="40">
        <v>0</v>
      </c>
      <c r="E88" s="40">
        <v>0</v>
      </c>
      <c r="F88" s="40">
        <v>0</v>
      </c>
      <c r="G88" s="40">
        <v>0</v>
      </c>
      <c r="H88" s="23"/>
      <c r="I88" s="23"/>
      <c r="J88" s="23"/>
      <c r="K88" s="23"/>
    </row>
    <row r="89" spans="1:11" ht="14.1" customHeight="1">
      <c r="A89" s="23"/>
      <c r="B89" s="23"/>
      <c r="C89" s="39" t="s">
        <v>49</v>
      </c>
      <c r="D89" s="40">
        <v>0</v>
      </c>
      <c r="E89" s="40">
        <v>0</v>
      </c>
      <c r="F89" s="40">
        <v>0</v>
      </c>
      <c r="G89" s="40">
        <v>0</v>
      </c>
      <c r="H89" s="23"/>
      <c r="I89" s="23"/>
      <c r="J89" s="23"/>
      <c r="K89" s="23"/>
    </row>
    <row r="90" spans="1:11" ht="14.1" customHeight="1">
      <c r="A90" s="23"/>
      <c r="B90" s="23"/>
      <c r="C90" s="39" t="s">
        <v>50</v>
      </c>
      <c r="D90" s="40">
        <v>0</v>
      </c>
      <c r="E90" s="40">
        <v>0</v>
      </c>
      <c r="F90" s="40">
        <v>0</v>
      </c>
      <c r="G90" s="40">
        <v>0</v>
      </c>
      <c r="H90" s="23"/>
      <c r="I90" s="23"/>
      <c r="J90" s="23"/>
      <c r="K90" s="23"/>
    </row>
    <row r="91" spans="1:11" ht="14.1" customHeight="1">
      <c r="A91" s="23"/>
      <c r="B91" s="23"/>
      <c r="C91" s="39" t="s">
        <v>51</v>
      </c>
      <c r="D91" s="40">
        <v>0</v>
      </c>
      <c r="E91" s="40">
        <v>0</v>
      </c>
      <c r="F91" s="40">
        <v>0</v>
      </c>
      <c r="G91" s="40">
        <v>0</v>
      </c>
      <c r="H91" s="23"/>
      <c r="I91" s="23"/>
      <c r="J91" s="23"/>
      <c r="K91" s="23"/>
    </row>
    <row r="92" spans="1:11" ht="14.1" customHeight="1">
      <c r="A92" s="23"/>
      <c r="B92" s="23"/>
      <c r="C92" s="39" t="s">
        <v>49</v>
      </c>
      <c r="D92" s="40">
        <v>0</v>
      </c>
      <c r="E92" s="40">
        <v>0</v>
      </c>
      <c r="F92" s="40">
        <v>0</v>
      </c>
      <c r="G92" s="40">
        <v>0</v>
      </c>
      <c r="H92" s="23"/>
      <c r="I92" s="23"/>
      <c r="J92" s="23"/>
      <c r="K92" s="23"/>
    </row>
    <row r="93" spans="1:11" ht="14.1" customHeight="1">
      <c r="A93" s="23"/>
      <c r="B93" s="23"/>
      <c r="C93" s="39" t="s">
        <v>50</v>
      </c>
      <c r="D93" s="40">
        <v>0</v>
      </c>
      <c r="E93" s="40">
        <v>0</v>
      </c>
      <c r="F93" s="40">
        <v>0</v>
      </c>
      <c r="G93" s="40">
        <v>0</v>
      </c>
      <c r="H93" s="23"/>
      <c r="I93" s="23"/>
      <c r="J93" s="23"/>
      <c r="K93" s="23"/>
    </row>
    <row r="94" spans="1:11" ht="14.1" customHeight="1">
      <c r="A94" s="23"/>
      <c r="B94" s="23"/>
      <c r="C94" s="39" t="s">
        <v>52</v>
      </c>
      <c r="D94" s="40">
        <v>0</v>
      </c>
      <c r="E94" s="40">
        <v>99100000</v>
      </c>
      <c r="F94" s="40">
        <v>99100000</v>
      </c>
      <c r="G94" s="40">
        <v>100100000</v>
      </c>
      <c r="H94" s="23"/>
      <c r="I94" s="23"/>
      <c r="J94" s="23"/>
      <c r="K94" s="23"/>
    </row>
    <row r="95" spans="1:11" ht="14.1" customHeight="1">
      <c r="A95" s="23"/>
      <c r="B95" s="23"/>
      <c r="C95" s="39" t="s">
        <v>49</v>
      </c>
      <c r="D95" s="40">
        <v>0</v>
      </c>
      <c r="E95" s="40">
        <v>99100000</v>
      </c>
      <c r="F95" s="40">
        <v>99100000</v>
      </c>
      <c r="G95" s="40">
        <v>100100000</v>
      </c>
      <c r="H95" s="23"/>
      <c r="I95" s="23"/>
      <c r="J95" s="23"/>
      <c r="K95" s="23"/>
    </row>
    <row r="96" spans="1:11" ht="14.1" customHeight="1">
      <c r="A96" s="23"/>
      <c r="B96" s="23"/>
      <c r="C96" s="39" t="s">
        <v>50</v>
      </c>
      <c r="D96" s="40">
        <v>0</v>
      </c>
      <c r="E96" s="40">
        <v>0</v>
      </c>
      <c r="F96" s="40">
        <v>0</v>
      </c>
      <c r="G96" s="40">
        <v>0</v>
      </c>
      <c r="H96" s="23"/>
      <c r="I96" s="23"/>
      <c r="J96" s="23"/>
      <c r="K96" s="23"/>
    </row>
    <row r="97" spans="1:11" ht="14.1" customHeight="1">
      <c r="A97" s="23"/>
      <c r="B97" s="23"/>
      <c r="C97" s="39" t="s">
        <v>53</v>
      </c>
      <c r="D97" s="40">
        <v>0</v>
      </c>
      <c r="E97" s="40">
        <v>0</v>
      </c>
      <c r="F97" s="40">
        <v>0</v>
      </c>
      <c r="G97" s="40">
        <v>0</v>
      </c>
      <c r="H97" s="23"/>
      <c r="I97" s="23"/>
      <c r="J97" s="23"/>
      <c r="K97" s="23"/>
    </row>
    <row r="98" spans="1:11" ht="14.1" customHeight="1">
      <c r="A98" s="23"/>
      <c r="B98" s="23"/>
      <c r="C98" s="39" t="s">
        <v>49</v>
      </c>
      <c r="D98" s="40">
        <v>0</v>
      </c>
      <c r="E98" s="40">
        <v>0</v>
      </c>
      <c r="F98" s="40">
        <v>0</v>
      </c>
      <c r="G98" s="40">
        <v>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54</v>
      </c>
      <c r="D100" s="40">
        <v>0</v>
      </c>
      <c r="E100" s="40">
        <v>0</v>
      </c>
      <c r="F100" s="40">
        <v>0</v>
      </c>
      <c r="G100" s="40">
        <v>0</v>
      </c>
      <c r="H100" s="23"/>
      <c r="I100" s="23"/>
      <c r="J100" s="23"/>
      <c r="K100" s="23"/>
    </row>
    <row r="101" spans="1:11" ht="14.1" customHeight="1">
      <c r="A101" s="23"/>
      <c r="B101" s="23"/>
      <c r="C101" s="39" t="s">
        <v>49</v>
      </c>
      <c r="D101" s="40">
        <v>0</v>
      </c>
      <c r="E101" s="40">
        <v>0</v>
      </c>
      <c r="F101" s="40">
        <v>0</v>
      </c>
      <c r="G101" s="40">
        <v>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55</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56</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57</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58</v>
      </c>
      <c r="D111" s="40">
        <v>0</v>
      </c>
      <c r="E111" s="40">
        <v>0</v>
      </c>
      <c r="F111" s="40">
        <v>0</v>
      </c>
      <c r="G111" s="40">
        <v>0</v>
      </c>
      <c r="H111" s="23"/>
      <c r="I111" s="23"/>
      <c r="J111" s="23"/>
      <c r="K111" s="23"/>
    </row>
    <row r="112" spans="1:11" ht="14.1" customHeight="1">
      <c r="A112" s="23"/>
      <c r="B112" s="23"/>
      <c r="C112" s="39" t="s">
        <v>59</v>
      </c>
      <c r="D112" s="40">
        <v>0</v>
      </c>
      <c r="E112" s="40">
        <v>0</v>
      </c>
      <c r="F112" s="40">
        <v>0</v>
      </c>
      <c r="G112" s="40">
        <v>0</v>
      </c>
      <c r="H112" s="23"/>
      <c r="I112" s="23"/>
      <c r="J112" s="23"/>
      <c r="K112" s="23"/>
    </row>
    <row r="113" spans="1:11" ht="14.1" customHeight="1">
      <c r="A113" s="23"/>
      <c r="B113" s="23"/>
      <c r="C113" s="39" t="s">
        <v>60</v>
      </c>
      <c r="D113" s="40">
        <v>0</v>
      </c>
      <c r="E113" s="40">
        <v>0</v>
      </c>
      <c r="F113" s="40">
        <v>0</v>
      </c>
      <c r="G113" s="40">
        <v>0</v>
      </c>
      <c r="H113" s="23"/>
      <c r="I113" s="23"/>
      <c r="J113" s="23"/>
      <c r="K113" s="23"/>
    </row>
    <row r="114" spans="1:11" ht="14.1" customHeight="1">
      <c r="A114" s="23"/>
      <c r="B114" s="23"/>
      <c r="C114" s="39" t="s">
        <v>61</v>
      </c>
      <c r="D114" s="40">
        <v>0</v>
      </c>
      <c r="E114" s="40">
        <v>0</v>
      </c>
      <c r="F114" s="40">
        <v>0</v>
      </c>
      <c r="G114" s="40">
        <v>0</v>
      </c>
      <c r="H114" s="23"/>
      <c r="I114" s="23"/>
      <c r="J114" s="23"/>
      <c r="K114" s="23"/>
    </row>
    <row r="115" spans="1:11" ht="14.1" customHeight="1">
      <c r="A115" s="23"/>
      <c r="B115" s="23"/>
      <c r="C115" s="39" t="s">
        <v>62</v>
      </c>
      <c r="D115" s="40">
        <v>0</v>
      </c>
      <c r="E115" s="40">
        <v>0</v>
      </c>
      <c r="F115" s="40">
        <v>0</v>
      </c>
      <c r="G115" s="40">
        <v>0</v>
      </c>
      <c r="H115" s="23"/>
      <c r="I115" s="23"/>
      <c r="J115" s="23"/>
      <c r="K115" s="23"/>
    </row>
    <row r="116" spans="1:11" ht="14.1" customHeight="1">
      <c r="A116" s="23"/>
      <c r="B116" s="23"/>
      <c r="C116" s="39" t="s">
        <v>49</v>
      </c>
      <c r="D116" s="40">
        <v>0</v>
      </c>
      <c r="E116" s="40">
        <v>0</v>
      </c>
      <c r="F116" s="40">
        <v>0</v>
      </c>
      <c r="G116" s="40">
        <v>0</v>
      </c>
      <c r="H116" s="23"/>
      <c r="I116" s="23"/>
      <c r="J116" s="23"/>
      <c r="K116" s="23"/>
    </row>
    <row r="117" spans="1:11" ht="14.1" customHeight="1">
      <c r="A117" s="23"/>
      <c r="B117" s="23"/>
      <c r="C117" s="39" t="s">
        <v>58</v>
      </c>
      <c r="D117" s="40">
        <v>0</v>
      </c>
      <c r="E117" s="40">
        <v>0</v>
      </c>
      <c r="F117" s="40">
        <v>0</v>
      </c>
      <c r="G117" s="40">
        <v>0</v>
      </c>
      <c r="H117" s="23"/>
      <c r="I117" s="23"/>
      <c r="J117" s="23"/>
      <c r="K117" s="23"/>
    </row>
    <row r="118" spans="1:11" ht="14.1" customHeight="1">
      <c r="A118" s="23"/>
      <c r="B118" s="23"/>
      <c r="C118" s="39" t="s">
        <v>59</v>
      </c>
      <c r="D118" s="40">
        <v>0</v>
      </c>
      <c r="E118" s="40">
        <v>0</v>
      </c>
      <c r="F118" s="40">
        <v>0</v>
      </c>
      <c r="G118" s="40">
        <v>0</v>
      </c>
      <c r="H118" s="23"/>
      <c r="I118" s="23"/>
      <c r="J118" s="23"/>
      <c r="K118" s="23"/>
    </row>
    <row r="119" spans="1:11" ht="14.1" customHeight="1">
      <c r="A119" s="23"/>
      <c r="B119" s="23"/>
      <c r="C119" s="39" t="s">
        <v>60</v>
      </c>
      <c r="D119" s="40">
        <v>0</v>
      </c>
      <c r="E119" s="40">
        <v>0</v>
      </c>
      <c r="F119" s="40">
        <v>0</v>
      </c>
      <c r="G119" s="40">
        <v>0</v>
      </c>
      <c r="H119" s="23"/>
      <c r="I119" s="23"/>
      <c r="J119" s="23"/>
      <c r="K119" s="23"/>
    </row>
    <row r="120" spans="1:11" ht="14.1" customHeight="1">
      <c r="A120" s="23"/>
      <c r="B120" s="23"/>
      <c r="C120" s="39" t="s">
        <v>61</v>
      </c>
      <c r="D120" s="40">
        <v>0</v>
      </c>
      <c r="E120" s="40">
        <v>0</v>
      </c>
      <c r="F120" s="40">
        <v>0</v>
      </c>
      <c r="G120" s="40">
        <v>0</v>
      </c>
      <c r="H120" s="23"/>
      <c r="I120" s="23"/>
      <c r="J120" s="23"/>
      <c r="K120" s="23"/>
    </row>
    <row r="121" spans="1:11" ht="14.1" customHeight="1">
      <c r="A121" s="23"/>
      <c r="B121" s="23"/>
      <c r="C121" s="39" t="s">
        <v>63</v>
      </c>
      <c r="D121" s="40">
        <v>0</v>
      </c>
      <c r="E121" s="40">
        <v>0</v>
      </c>
      <c r="F121" s="40">
        <v>0</v>
      </c>
      <c r="G121" s="40">
        <v>0</v>
      </c>
      <c r="H121" s="23"/>
      <c r="I121" s="23"/>
      <c r="J121" s="23"/>
      <c r="K121" s="23"/>
    </row>
    <row r="122" spans="1:11" ht="14.1" customHeight="1">
      <c r="A122" s="23"/>
      <c r="B122" s="23"/>
      <c r="C122" s="39" t="s">
        <v>49</v>
      </c>
      <c r="D122" s="40">
        <v>0</v>
      </c>
      <c r="E122" s="40">
        <v>0</v>
      </c>
      <c r="F122" s="40">
        <v>0</v>
      </c>
      <c r="G122" s="40">
        <v>0</v>
      </c>
      <c r="H122" s="23"/>
      <c r="I122" s="23"/>
      <c r="J122" s="23"/>
      <c r="K122" s="23"/>
    </row>
    <row r="123" spans="1:11" ht="14.1" customHeight="1">
      <c r="A123" s="23"/>
      <c r="B123" s="23"/>
      <c r="C123" s="39" t="s">
        <v>58</v>
      </c>
      <c r="D123" s="40">
        <v>0</v>
      </c>
      <c r="E123" s="40">
        <v>0</v>
      </c>
      <c r="F123" s="40">
        <v>0</v>
      </c>
      <c r="G123" s="40">
        <v>0</v>
      </c>
      <c r="H123" s="23"/>
      <c r="I123" s="23"/>
      <c r="J123" s="23"/>
      <c r="K123" s="23"/>
    </row>
    <row r="124" spans="1:11" ht="14.1" customHeight="1">
      <c r="A124" s="23"/>
      <c r="B124" s="23"/>
      <c r="C124" s="39" t="s">
        <v>59</v>
      </c>
      <c r="D124" s="40">
        <v>0</v>
      </c>
      <c r="E124" s="40">
        <v>0</v>
      </c>
      <c r="F124" s="40">
        <v>0</v>
      </c>
      <c r="G124" s="40">
        <v>0</v>
      </c>
      <c r="H124" s="23"/>
      <c r="I124" s="23"/>
      <c r="J124" s="23"/>
      <c r="K124" s="23"/>
    </row>
    <row r="125" spans="1:11" ht="14.1" customHeight="1">
      <c r="A125" s="23"/>
      <c r="B125" s="23"/>
      <c r="C125" s="39" t="s">
        <v>60</v>
      </c>
      <c r="D125" s="40">
        <v>0</v>
      </c>
      <c r="E125" s="40">
        <v>0</v>
      </c>
      <c r="F125" s="40">
        <v>0</v>
      </c>
      <c r="G125" s="40">
        <v>0</v>
      </c>
      <c r="H125" s="23"/>
      <c r="I125" s="23"/>
      <c r="J125" s="23"/>
      <c r="K125" s="23"/>
    </row>
    <row r="126" spans="1:11" ht="14.1" customHeight="1">
      <c r="A126" s="23"/>
      <c r="B126" s="23"/>
      <c r="C126" s="39" t="s">
        <v>61</v>
      </c>
      <c r="D126" s="40">
        <v>0</v>
      </c>
      <c r="E126" s="40">
        <v>0</v>
      </c>
      <c r="F126" s="40">
        <v>0</v>
      </c>
      <c r="G126" s="40">
        <v>0</v>
      </c>
      <c r="H126" s="23"/>
      <c r="I126" s="23"/>
      <c r="J126" s="23"/>
      <c r="K126" s="23"/>
    </row>
    <row r="127" spans="1:11" ht="14.1" customHeight="1">
      <c r="A127" s="23"/>
      <c r="B127" s="23"/>
      <c r="C127" s="39" t="s">
        <v>64</v>
      </c>
      <c r="D127" s="40">
        <v>0</v>
      </c>
      <c r="E127" s="40">
        <v>0</v>
      </c>
      <c r="F127" s="40">
        <v>0</v>
      </c>
      <c r="G127" s="40">
        <v>0</v>
      </c>
      <c r="H127" s="23"/>
      <c r="I127" s="23"/>
      <c r="J127" s="23"/>
      <c r="K127" s="23"/>
    </row>
    <row r="128" spans="1:11" ht="14.1" customHeight="1">
      <c r="A128" s="23"/>
      <c r="B128" s="23"/>
      <c r="C128" s="39" t="s">
        <v>65</v>
      </c>
      <c r="D128" s="40">
        <v>0</v>
      </c>
      <c r="E128" s="40">
        <v>0</v>
      </c>
      <c r="F128" s="40">
        <v>0</v>
      </c>
      <c r="G128" s="40">
        <v>0</v>
      </c>
      <c r="H128" s="23"/>
      <c r="I128" s="23"/>
      <c r="J128" s="23"/>
      <c r="K128" s="23"/>
    </row>
    <row r="129" spans="1:11" ht="14.1" customHeight="1">
      <c r="A129" s="23"/>
      <c r="B129" s="23"/>
      <c r="C129" s="41" t="s">
        <v>25</v>
      </c>
      <c r="D129" s="40">
        <v>0</v>
      </c>
      <c r="E129" s="40">
        <v>99100000</v>
      </c>
      <c r="F129" s="40">
        <v>99100000</v>
      </c>
      <c r="G129" s="40">
        <v>100100000</v>
      </c>
      <c r="H129" s="23"/>
      <c r="I129" s="23"/>
      <c r="J129" s="23"/>
      <c r="K129" s="23"/>
    </row>
    <row r="130" spans="1:11">
      <c r="A130" s="23"/>
      <c r="B130" s="23"/>
      <c r="C130" s="33" t="s">
        <v>19</v>
      </c>
      <c r="D130" s="1519" t="s">
        <v>1529</v>
      </c>
      <c r="E130" s="1520"/>
      <c r="F130" s="1520"/>
      <c r="G130" s="1520"/>
      <c r="H130" s="23"/>
      <c r="I130" s="23"/>
      <c r="J130" s="23"/>
      <c r="K130" s="23"/>
    </row>
    <row r="131" spans="1:11" ht="27" customHeight="1">
      <c r="A131" s="23"/>
      <c r="B131" s="23"/>
      <c r="C131" s="34" t="s">
        <v>20</v>
      </c>
      <c r="D131" s="1521" t="s">
        <v>1530</v>
      </c>
      <c r="E131" s="1522"/>
      <c r="F131" s="1522"/>
      <c r="G131" s="1522"/>
      <c r="H131" s="23"/>
      <c r="I131" s="23"/>
      <c r="J131" s="23"/>
      <c r="K131" s="23"/>
    </row>
    <row r="132" spans="1:11">
      <c r="A132" s="23"/>
      <c r="B132" s="23"/>
      <c r="C132" s="34" t="s">
        <v>21</v>
      </c>
      <c r="D132" s="1521" t="s">
        <v>1531</v>
      </c>
      <c r="E132" s="1522"/>
      <c r="F132" s="1522"/>
      <c r="G132" s="1522"/>
      <c r="H132" s="23"/>
      <c r="I132" s="23"/>
      <c r="J132" s="23"/>
      <c r="K132" s="23"/>
    </row>
    <row r="133" spans="1:11" ht="15" customHeight="1">
      <c r="A133" s="23"/>
      <c r="B133" s="23"/>
      <c r="C133" s="35"/>
      <c r="D133" s="36">
        <v>2024</v>
      </c>
      <c r="E133" s="36">
        <v>2025</v>
      </c>
      <c r="F133" s="36">
        <v>2026</v>
      </c>
      <c r="G133" s="36">
        <v>2027</v>
      </c>
      <c r="H133" s="23"/>
      <c r="I133" s="23"/>
      <c r="J133" s="23"/>
      <c r="K133" s="23"/>
    </row>
    <row r="134" spans="1:11" ht="15" customHeight="1">
      <c r="A134" s="23"/>
      <c r="B134" s="23"/>
      <c r="C134" s="37"/>
      <c r="D134" s="38" t="s">
        <v>22</v>
      </c>
      <c r="E134" s="38" t="s">
        <v>23</v>
      </c>
      <c r="F134" s="38" t="s">
        <v>23</v>
      </c>
      <c r="G134" s="38" t="s">
        <v>23</v>
      </c>
      <c r="H134" s="23"/>
      <c r="I134" s="23"/>
      <c r="J134" s="23"/>
      <c r="K134" s="23"/>
    </row>
    <row r="135" spans="1:11" ht="14.1" customHeight="1">
      <c r="A135" s="23"/>
      <c r="B135" s="23"/>
      <c r="C135" s="27" t="s">
        <v>33</v>
      </c>
      <c r="D135" s="31" t="s">
        <v>34</v>
      </c>
      <c r="E135" s="31" t="s">
        <v>34</v>
      </c>
      <c r="F135" s="31" t="s">
        <v>34</v>
      </c>
      <c r="G135" s="31" t="s">
        <v>34</v>
      </c>
      <c r="H135" s="23"/>
      <c r="I135" s="23"/>
      <c r="J135" s="23"/>
      <c r="K135" s="23"/>
    </row>
    <row r="136" spans="1:11" ht="14.1" customHeight="1">
      <c r="A136" s="23"/>
      <c r="B136" s="23"/>
      <c r="C136" s="27" t="s">
        <v>35</v>
      </c>
      <c r="D136" s="31" t="s">
        <v>143</v>
      </c>
      <c r="E136" s="31" t="s">
        <v>1532</v>
      </c>
      <c r="F136" s="31" t="s">
        <v>143</v>
      </c>
      <c r="G136" s="31" t="s">
        <v>143</v>
      </c>
      <c r="H136" s="23"/>
      <c r="I136" s="23"/>
      <c r="J136" s="23"/>
      <c r="K136" s="23"/>
    </row>
    <row r="137" spans="1:11" ht="14.1" customHeight="1">
      <c r="A137" s="23"/>
      <c r="B137" s="23"/>
      <c r="C137" s="27" t="s">
        <v>40</v>
      </c>
      <c r="D137" s="31" t="s">
        <v>143</v>
      </c>
      <c r="E137" s="31" t="s">
        <v>1532</v>
      </c>
      <c r="F137" s="31" t="s">
        <v>143</v>
      </c>
      <c r="G137" s="31" t="s">
        <v>143</v>
      </c>
      <c r="H137" s="23"/>
      <c r="I137" s="23"/>
      <c r="J137" s="23"/>
      <c r="K137" s="23"/>
    </row>
    <row r="138" spans="1:11" ht="14.1" customHeight="1">
      <c r="A138" s="23"/>
      <c r="B138" s="23"/>
      <c r="C138" s="27" t="s">
        <v>41</v>
      </c>
      <c r="D138" s="31" t="s">
        <v>18</v>
      </c>
      <c r="E138" s="31" t="s">
        <v>42</v>
      </c>
      <c r="F138" s="31" t="s">
        <v>42</v>
      </c>
      <c r="G138" s="31" t="s">
        <v>42</v>
      </c>
      <c r="H138" s="23"/>
      <c r="I138" s="23"/>
      <c r="J138" s="23"/>
      <c r="K138" s="23"/>
    </row>
    <row r="139" spans="1:11" ht="14.1" customHeight="1">
      <c r="A139" s="23"/>
      <c r="B139" s="23"/>
      <c r="C139" s="27" t="s">
        <v>43</v>
      </c>
      <c r="D139" s="31" t="s">
        <v>18</v>
      </c>
      <c r="E139" s="31" t="s">
        <v>1533</v>
      </c>
      <c r="F139" s="31" t="s">
        <v>1534</v>
      </c>
      <c r="G139" s="31" t="s">
        <v>42</v>
      </c>
      <c r="H139" s="23"/>
      <c r="I139" s="23"/>
      <c r="J139" s="23"/>
      <c r="K139" s="23"/>
    </row>
    <row r="140" spans="1:11" ht="14.1" customHeight="1">
      <c r="A140" s="23"/>
      <c r="B140" s="23"/>
      <c r="C140" s="27" t="s">
        <v>47</v>
      </c>
      <c r="D140" s="31" t="s">
        <v>18</v>
      </c>
      <c r="E140" s="31" t="s">
        <v>1533</v>
      </c>
      <c r="F140" s="31" t="s">
        <v>1534</v>
      </c>
      <c r="G140" s="31" t="s">
        <v>42</v>
      </c>
      <c r="H140" s="23"/>
      <c r="I140" s="23"/>
      <c r="J140" s="23"/>
      <c r="K140" s="23"/>
    </row>
    <row r="141" spans="1:11" ht="14.1" customHeight="1">
      <c r="A141" s="23"/>
      <c r="B141" s="23"/>
      <c r="C141" s="1523" t="s">
        <v>24</v>
      </c>
      <c r="D141" s="1524"/>
      <c r="E141" s="1524"/>
      <c r="F141" s="1524"/>
      <c r="G141" s="1524"/>
      <c r="H141" s="23"/>
      <c r="I141" s="23"/>
      <c r="J141" s="23"/>
      <c r="K141" s="23"/>
    </row>
    <row r="142" spans="1:11" ht="14.1" customHeight="1">
      <c r="A142" s="23"/>
      <c r="B142" s="23"/>
      <c r="C142" s="35"/>
      <c r="D142" s="36">
        <v>2024</v>
      </c>
      <c r="E142" s="36">
        <v>2025</v>
      </c>
      <c r="F142" s="36">
        <v>2026</v>
      </c>
      <c r="G142" s="36">
        <v>2027</v>
      </c>
      <c r="H142" s="23"/>
      <c r="I142" s="23"/>
      <c r="J142" s="23"/>
      <c r="K142" s="23"/>
    </row>
    <row r="143" spans="1:11" ht="14.1" customHeight="1">
      <c r="A143" s="23"/>
      <c r="B143" s="23"/>
      <c r="C143" s="37"/>
      <c r="D143" s="38" t="s">
        <v>22</v>
      </c>
      <c r="E143" s="38" t="s">
        <v>23</v>
      </c>
      <c r="F143" s="38" t="s">
        <v>23</v>
      </c>
      <c r="G143" s="38" t="s">
        <v>23</v>
      </c>
      <c r="H143" s="23"/>
      <c r="I143" s="23"/>
      <c r="J143" s="23"/>
      <c r="K143" s="23"/>
    </row>
    <row r="144" spans="1:11" ht="14.1" customHeight="1">
      <c r="A144" s="23"/>
      <c r="B144" s="23"/>
      <c r="C144" s="39" t="s">
        <v>48</v>
      </c>
      <c r="D144" s="40">
        <v>0</v>
      </c>
      <c r="E144" s="40">
        <v>0</v>
      </c>
      <c r="F144" s="40">
        <v>0</v>
      </c>
      <c r="G144" s="40">
        <v>0</v>
      </c>
      <c r="H144" s="23"/>
      <c r="I144" s="23"/>
      <c r="J144" s="23"/>
      <c r="K144" s="23"/>
    </row>
    <row r="145" spans="1:11" ht="14.1" customHeight="1">
      <c r="A145" s="23"/>
      <c r="B145" s="23"/>
      <c r="C145" s="39" t="s">
        <v>49</v>
      </c>
      <c r="D145" s="40">
        <v>0</v>
      </c>
      <c r="E145" s="40">
        <v>0</v>
      </c>
      <c r="F145" s="40">
        <v>0</v>
      </c>
      <c r="G145" s="40">
        <v>0</v>
      </c>
      <c r="H145" s="23"/>
      <c r="I145" s="23"/>
      <c r="J145" s="23"/>
      <c r="K145" s="23"/>
    </row>
    <row r="146" spans="1:11" ht="14.1" customHeight="1">
      <c r="A146" s="23"/>
      <c r="B146" s="23"/>
      <c r="C146" s="39" t="s">
        <v>50</v>
      </c>
      <c r="D146" s="40">
        <v>0</v>
      </c>
      <c r="E146" s="40">
        <v>0</v>
      </c>
      <c r="F146" s="40">
        <v>0</v>
      </c>
      <c r="G146" s="40">
        <v>0</v>
      </c>
      <c r="H146" s="23"/>
      <c r="I146" s="23"/>
      <c r="J146" s="23"/>
      <c r="K146" s="23"/>
    </row>
    <row r="147" spans="1:11" ht="14.1" customHeight="1">
      <c r="A147" s="23"/>
      <c r="B147" s="23"/>
      <c r="C147" s="39" t="s">
        <v>51</v>
      </c>
      <c r="D147" s="40">
        <v>0</v>
      </c>
      <c r="E147" s="40">
        <v>0</v>
      </c>
      <c r="F147" s="40">
        <v>0</v>
      </c>
      <c r="G147" s="40">
        <v>0</v>
      </c>
      <c r="H147" s="23"/>
      <c r="I147" s="23"/>
      <c r="J147" s="23"/>
      <c r="K147" s="23"/>
    </row>
    <row r="148" spans="1:11" ht="14.1" customHeight="1">
      <c r="A148" s="23"/>
      <c r="B148" s="23"/>
      <c r="C148" s="39" t="s">
        <v>49</v>
      </c>
      <c r="D148" s="40">
        <v>0</v>
      </c>
      <c r="E148" s="40">
        <v>0</v>
      </c>
      <c r="F148" s="40">
        <v>0</v>
      </c>
      <c r="G148" s="40">
        <v>0</v>
      </c>
      <c r="H148" s="23"/>
      <c r="I148" s="23"/>
      <c r="J148" s="23"/>
      <c r="K148" s="23"/>
    </row>
    <row r="149" spans="1:11" ht="14.1" customHeight="1">
      <c r="A149" s="23"/>
      <c r="B149" s="23"/>
      <c r="C149" s="39" t="s">
        <v>50</v>
      </c>
      <c r="D149" s="40">
        <v>0</v>
      </c>
      <c r="E149" s="40">
        <v>0</v>
      </c>
      <c r="F149" s="40">
        <v>0</v>
      </c>
      <c r="G149" s="40">
        <v>0</v>
      </c>
      <c r="H149" s="23"/>
      <c r="I149" s="23"/>
      <c r="J149" s="23"/>
      <c r="K149" s="23"/>
    </row>
    <row r="150" spans="1:11" ht="14.1" customHeight="1">
      <c r="A150" s="23"/>
      <c r="B150" s="23"/>
      <c r="C150" s="39" t="s">
        <v>52</v>
      </c>
      <c r="D150" s="40">
        <v>0</v>
      </c>
      <c r="E150" s="40">
        <v>0</v>
      </c>
      <c r="F150" s="40">
        <v>0</v>
      </c>
      <c r="G150" s="40">
        <v>0</v>
      </c>
      <c r="H150" s="23"/>
      <c r="I150" s="23"/>
      <c r="J150" s="23"/>
      <c r="K150" s="23"/>
    </row>
    <row r="151" spans="1:11" ht="14.1" customHeight="1">
      <c r="A151" s="23"/>
      <c r="B151" s="23"/>
      <c r="C151" s="39" t="s">
        <v>49</v>
      </c>
      <c r="D151" s="40">
        <v>0</v>
      </c>
      <c r="E151" s="40">
        <v>0</v>
      </c>
      <c r="F151" s="40">
        <v>0</v>
      </c>
      <c r="G151" s="40">
        <v>0</v>
      </c>
      <c r="H151" s="23"/>
      <c r="I151" s="23"/>
      <c r="J151" s="23"/>
      <c r="K151" s="23"/>
    </row>
    <row r="152" spans="1:11" ht="14.1" customHeight="1">
      <c r="A152" s="23"/>
      <c r="B152" s="23"/>
      <c r="C152" s="39" t="s">
        <v>50</v>
      </c>
      <c r="D152" s="40">
        <v>0</v>
      </c>
      <c r="E152" s="40">
        <v>0</v>
      </c>
      <c r="F152" s="40">
        <v>0</v>
      </c>
      <c r="G152" s="40">
        <v>0</v>
      </c>
      <c r="H152" s="23"/>
      <c r="I152" s="23"/>
      <c r="J152" s="23"/>
      <c r="K152" s="23"/>
    </row>
    <row r="153" spans="1:11" ht="14.1" customHeight="1">
      <c r="A153" s="23"/>
      <c r="B153" s="23"/>
      <c r="C153" s="39" t="s">
        <v>53</v>
      </c>
      <c r="D153" s="40">
        <v>0</v>
      </c>
      <c r="E153" s="40">
        <v>0</v>
      </c>
      <c r="F153" s="40">
        <v>0</v>
      </c>
      <c r="G153" s="40">
        <v>0</v>
      </c>
      <c r="H153" s="23"/>
      <c r="I153" s="23"/>
      <c r="J153" s="23"/>
      <c r="K153" s="23"/>
    </row>
    <row r="154" spans="1:11" ht="14.1" customHeight="1">
      <c r="A154" s="23"/>
      <c r="B154" s="23"/>
      <c r="C154" s="39" t="s">
        <v>49</v>
      </c>
      <c r="D154" s="40">
        <v>0</v>
      </c>
      <c r="E154" s="40">
        <v>0</v>
      </c>
      <c r="F154" s="40">
        <v>0</v>
      </c>
      <c r="G154" s="40">
        <v>0</v>
      </c>
      <c r="H154" s="23"/>
      <c r="I154" s="23"/>
      <c r="J154" s="23"/>
      <c r="K154" s="23"/>
    </row>
    <row r="155" spans="1:11" ht="14.1" customHeight="1">
      <c r="A155" s="23"/>
      <c r="B155" s="23"/>
      <c r="C155" s="39" t="s">
        <v>50</v>
      </c>
      <c r="D155" s="40">
        <v>0</v>
      </c>
      <c r="E155" s="40">
        <v>0</v>
      </c>
      <c r="F155" s="40">
        <v>0</v>
      </c>
      <c r="G155" s="40">
        <v>0</v>
      </c>
      <c r="H155" s="23"/>
      <c r="I155" s="23"/>
      <c r="J155" s="23"/>
      <c r="K155" s="23"/>
    </row>
    <row r="156" spans="1:11" ht="14.1" customHeight="1">
      <c r="A156" s="23"/>
      <c r="B156" s="23"/>
      <c r="C156" s="39" t="s">
        <v>54</v>
      </c>
      <c r="D156" s="40">
        <v>0</v>
      </c>
      <c r="E156" s="40">
        <v>0</v>
      </c>
      <c r="F156" s="40">
        <v>0</v>
      </c>
      <c r="G156" s="40">
        <v>0</v>
      </c>
      <c r="H156" s="23"/>
      <c r="I156" s="23"/>
      <c r="J156" s="23"/>
      <c r="K156" s="23"/>
    </row>
    <row r="157" spans="1:11" ht="14.1" customHeight="1">
      <c r="A157" s="23"/>
      <c r="B157" s="23"/>
      <c r="C157" s="39" t="s">
        <v>49</v>
      </c>
      <c r="D157" s="40">
        <v>0</v>
      </c>
      <c r="E157" s="40">
        <v>0</v>
      </c>
      <c r="F157" s="40">
        <v>0</v>
      </c>
      <c r="G157" s="40">
        <v>0</v>
      </c>
      <c r="H157" s="23"/>
      <c r="I157" s="23"/>
      <c r="J157" s="23"/>
      <c r="K157" s="23"/>
    </row>
    <row r="158" spans="1:11" ht="14.1" customHeight="1">
      <c r="A158" s="23"/>
      <c r="B158" s="23"/>
      <c r="C158" s="39" t="s">
        <v>50</v>
      </c>
      <c r="D158" s="40">
        <v>0</v>
      </c>
      <c r="E158" s="40">
        <v>0</v>
      </c>
      <c r="F158" s="40">
        <v>0</v>
      </c>
      <c r="G158" s="40">
        <v>0</v>
      </c>
      <c r="H158" s="23"/>
      <c r="I158" s="23"/>
      <c r="J158" s="23"/>
      <c r="K158" s="23"/>
    </row>
    <row r="159" spans="1:11" ht="14.1" customHeight="1">
      <c r="A159" s="23"/>
      <c r="B159" s="23"/>
      <c r="C159" s="39" t="s">
        <v>55</v>
      </c>
      <c r="D159" s="40">
        <v>0</v>
      </c>
      <c r="E159" s="40">
        <v>38000000</v>
      </c>
      <c r="F159" s="40">
        <v>40000000</v>
      </c>
      <c r="G159" s="40">
        <v>40000000</v>
      </c>
      <c r="H159" s="23"/>
      <c r="I159" s="23"/>
      <c r="J159" s="23"/>
      <c r="K159" s="23"/>
    </row>
    <row r="160" spans="1:11" ht="14.1" customHeight="1">
      <c r="A160" s="23"/>
      <c r="B160" s="23"/>
      <c r="C160" s="39" t="s">
        <v>49</v>
      </c>
      <c r="D160" s="40">
        <v>0</v>
      </c>
      <c r="E160" s="40">
        <v>38000000</v>
      </c>
      <c r="F160" s="40">
        <v>40000000</v>
      </c>
      <c r="G160" s="40">
        <v>40000000</v>
      </c>
      <c r="H160" s="23"/>
      <c r="I160" s="23"/>
      <c r="J160" s="23"/>
      <c r="K160" s="23"/>
    </row>
    <row r="161" spans="1:11" ht="14.1" customHeight="1">
      <c r="A161" s="23"/>
      <c r="B161" s="23"/>
      <c r="C161" s="39" t="s">
        <v>50</v>
      </c>
      <c r="D161" s="40">
        <v>0</v>
      </c>
      <c r="E161" s="40">
        <v>0</v>
      </c>
      <c r="F161" s="40">
        <v>0</v>
      </c>
      <c r="G161" s="40">
        <v>0</v>
      </c>
      <c r="H161" s="23"/>
      <c r="I161" s="23"/>
      <c r="J161" s="23"/>
      <c r="K161" s="23"/>
    </row>
    <row r="162" spans="1:11" ht="14.1" customHeight="1">
      <c r="A162" s="23"/>
      <c r="B162" s="23"/>
      <c r="C162" s="39" t="s">
        <v>56</v>
      </c>
      <c r="D162" s="40">
        <v>0</v>
      </c>
      <c r="E162" s="40">
        <v>0</v>
      </c>
      <c r="F162" s="40">
        <v>0</v>
      </c>
      <c r="G162" s="40">
        <v>0</v>
      </c>
      <c r="H162" s="23"/>
      <c r="I162" s="23"/>
      <c r="J162" s="23"/>
      <c r="K162" s="23"/>
    </row>
    <row r="163" spans="1:11" ht="14.1" customHeight="1">
      <c r="A163" s="23"/>
      <c r="B163" s="23"/>
      <c r="C163" s="39" t="s">
        <v>49</v>
      </c>
      <c r="D163" s="40">
        <v>0</v>
      </c>
      <c r="E163" s="40">
        <v>0</v>
      </c>
      <c r="F163" s="40">
        <v>0</v>
      </c>
      <c r="G163" s="40">
        <v>0</v>
      </c>
      <c r="H163" s="23"/>
      <c r="I163" s="23"/>
      <c r="J163" s="23"/>
      <c r="K163" s="23"/>
    </row>
    <row r="164" spans="1:11" ht="14.1" customHeight="1">
      <c r="A164" s="23"/>
      <c r="B164" s="23"/>
      <c r="C164" s="39" t="s">
        <v>50</v>
      </c>
      <c r="D164" s="40">
        <v>0</v>
      </c>
      <c r="E164" s="40">
        <v>0</v>
      </c>
      <c r="F164" s="40">
        <v>0</v>
      </c>
      <c r="G164" s="40">
        <v>0</v>
      </c>
      <c r="H164" s="23"/>
      <c r="I164" s="23"/>
      <c r="J164" s="23"/>
      <c r="K164" s="23"/>
    </row>
    <row r="165" spans="1:11" ht="14.1" customHeight="1">
      <c r="A165" s="23"/>
      <c r="B165" s="23"/>
      <c r="C165" s="39" t="s">
        <v>57</v>
      </c>
      <c r="D165" s="40">
        <v>0</v>
      </c>
      <c r="E165" s="40">
        <v>0</v>
      </c>
      <c r="F165" s="40">
        <v>0</v>
      </c>
      <c r="G165" s="40">
        <v>0</v>
      </c>
      <c r="H165" s="23"/>
      <c r="I165" s="23"/>
      <c r="J165" s="23"/>
      <c r="K165" s="23"/>
    </row>
    <row r="166" spans="1:11" ht="14.1" customHeight="1">
      <c r="A166" s="23"/>
      <c r="B166" s="23"/>
      <c r="C166" s="39" t="s">
        <v>49</v>
      </c>
      <c r="D166" s="40">
        <v>0</v>
      </c>
      <c r="E166" s="40">
        <v>0</v>
      </c>
      <c r="F166" s="40">
        <v>0</v>
      </c>
      <c r="G166" s="40">
        <v>0</v>
      </c>
      <c r="H166" s="23"/>
      <c r="I166" s="23"/>
      <c r="J166" s="23"/>
      <c r="K166" s="23"/>
    </row>
    <row r="167" spans="1:11" ht="14.1" customHeight="1">
      <c r="A167" s="23"/>
      <c r="B167" s="23"/>
      <c r="C167" s="39" t="s">
        <v>58</v>
      </c>
      <c r="D167" s="40">
        <v>0</v>
      </c>
      <c r="E167" s="40">
        <v>0</v>
      </c>
      <c r="F167" s="40">
        <v>0</v>
      </c>
      <c r="G167" s="40">
        <v>0</v>
      </c>
      <c r="H167" s="23"/>
      <c r="I167" s="23"/>
      <c r="J167" s="23"/>
      <c r="K167" s="23"/>
    </row>
    <row r="168" spans="1:11" ht="14.1" customHeight="1">
      <c r="A168" s="23"/>
      <c r="B168" s="23"/>
      <c r="C168" s="39" t="s">
        <v>59</v>
      </c>
      <c r="D168" s="40">
        <v>0</v>
      </c>
      <c r="E168" s="40">
        <v>0</v>
      </c>
      <c r="F168" s="40">
        <v>0</v>
      </c>
      <c r="G168" s="40">
        <v>0</v>
      </c>
      <c r="H168" s="23"/>
      <c r="I168" s="23"/>
      <c r="J168" s="23"/>
      <c r="K168" s="23"/>
    </row>
    <row r="169" spans="1:11" ht="14.1" customHeight="1">
      <c r="A169" s="23"/>
      <c r="B169" s="23"/>
      <c r="C169" s="39" t="s">
        <v>60</v>
      </c>
      <c r="D169" s="40">
        <v>0</v>
      </c>
      <c r="E169" s="40">
        <v>0</v>
      </c>
      <c r="F169" s="40">
        <v>0</v>
      </c>
      <c r="G169" s="40">
        <v>0</v>
      </c>
      <c r="H169" s="23"/>
      <c r="I169" s="23"/>
      <c r="J169" s="23"/>
      <c r="K169" s="23"/>
    </row>
    <row r="170" spans="1:11" ht="14.1" customHeight="1">
      <c r="A170" s="23"/>
      <c r="B170" s="23"/>
      <c r="C170" s="39" t="s">
        <v>61</v>
      </c>
      <c r="D170" s="40">
        <v>0</v>
      </c>
      <c r="E170" s="40">
        <v>0</v>
      </c>
      <c r="F170" s="40">
        <v>0</v>
      </c>
      <c r="G170" s="40">
        <v>0</v>
      </c>
      <c r="H170" s="23"/>
      <c r="I170" s="23"/>
      <c r="J170" s="23"/>
      <c r="K170" s="23"/>
    </row>
    <row r="171" spans="1:11" ht="14.1" customHeight="1">
      <c r="A171" s="23"/>
      <c r="B171" s="23"/>
      <c r="C171" s="39" t="s">
        <v>62</v>
      </c>
      <c r="D171" s="40">
        <v>0</v>
      </c>
      <c r="E171" s="40">
        <v>0</v>
      </c>
      <c r="F171" s="40">
        <v>0</v>
      </c>
      <c r="G171" s="40">
        <v>0</v>
      </c>
      <c r="H171" s="23"/>
      <c r="I171" s="23"/>
      <c r="J171" s="23"/>
      <c r="K171" s="23"/>
    </row>
    <row r="172" spans="1:11" ht="14.1" customHeight="1">
      <c r="A172" s="23"/>
      <c r="B172" s="23"/>
      <c r="C172" s="39" t="s">
        <v>49</v>
      </c>
      <c r="D172" s="40">
        <v>0</v>
      </c>
      <c r="E172" s="40">
        <v>0</v>
      </c>
      <c r="F172" s="40">
        <v>0</v>
      </c>
      <c r="G172" s="40">
        <v>0</v>
      </c>
      <c r="H172" s="23"/>
      <c r="I172" s="23"/>
      <c r="J172" s="23"/>
      <c r="K172" s="23"/>
    </row>
    <row r="173" spans="1:11" ht="14.1" customHeight="1">
      <c r="A173" s="23"/>
      <c r="B173" s="23"/>
      <c r="C173" s="39" t="s">
        <v>58</v>
      </c>
      <c r="D173" s="40">
        <v>0</v>
      </c>
      <c r="E173" s="40">
        <v>0</v>
      </c>
      <c r="F173" s="40">
        <v>0</v>
      </c>
      <c r="G173" s="40">
        <v>0</v>
      </c>
      <c r="H173" s="23"/>
      <c r="I173" s="23"/>
      <c r="J173" s="23"/>
      <c r="K173" s="23"/>
    </row>
    <row r="174" spans="1:11" ht="14.1" customHeight="1">
      <c r="A174" s="23"/>
      <c r="B174" s="23"/>
      <c r="C174" s="39" t="s">
        <v>59</v>
      </c>
      <c r="D174" s="40">
        <v>0</v>
      </c>
      <c r="E174" s="40">
        <v>0</v>
      </c>
      <c r="F174" s="40">
        <v>0</v>
      </c>
      <c r="G174" s="40">
        <v>0</v>
      </c>
      <c r="H174" s="23"/>
      <c r="I174" s="23"/>
      <c r="J174" s="23"/>
      <c r="K174" s="23"/>
    </row>
    <row r="175" spans="1:11" ht="14.1" customHeight="1">
      <c r="A175" s="23"/>
      <c r="B175" s="23"/>
      <c r="C175" s="39" t="s">
        <v>60</v>
      </c>
      <c r="D175" s="40">
        <v>0</v>
      </c>
      <c r="E175" s="40">
        <v>0</v>
      </c>
      <c r="F175" s="40">
        <v>0</v>
      </c>
      <c r="G175" s="40">
        <v>0</v>
      </c>
      <c r="H175" s="23"/>
      <c r="I175" s="23"/>
      <c r="J175" s="23"/>
      <c r="K175" s="23"/>
    </row>
    <row r="176" spans="1:11" ht="14.1" customHeight="1">
      <c r="A176" s="23"/>
      <c r="B176" s="23"/>
      <c r="C176" s="39" t="s">
        <v>61</v>
      </c>
      <c r="D176" s="40">
        <v>0</v>
      </c>
      <c r="E176" s="40">
        <v>0</v>
      </c>
      <c r="F176" s="40">
        <v>0</v>
      </c>
      <c r="G176" s="40">
        <v>0</v>
      </c>
      <c r="H176" s="23"/>
      <c r="I176" s="23"/>
      <c r="J176" s="23"/>
      <c r="K176" s="23"/>
    </row>
    <row r="177" spans="1:11" ht="14.1" customHeight="1">
      <c r="A177" s="23"/>
      <c r="B177" s="23"/>
      <c r="C177" s="39" t="s">
        <v>63</v>
      </c>
      <c r="D177" s="40">
        <v>0</v>
      </c>
      <c r="E177" s="40">
        <v>0</v>
      </c>
      <c r="F177" s="40">
        <v>0</v>
      </c>
      <c r="G177" s="40">
        <v>0</v>
      </c>
      <c r="H177" s="23"/>
      <c r="I177" s="23"/>
      <c r="J177" s="23"/>
      <c r="K177" s="23"/>
    </row>
    <row r="178" spans="1:11" ht="14.1" customHeight="1">
      <c r="A178" s="23"/>
      <c r="B178" s="23"/>
      <c r="C178" s="39" t="s">
        <v>49</v>
      </c>
      <c r="D178" s="40">
        <v>0</v>
      </c>
      <c r="E178" s="40">
        <v>0</v>
      </c>
      <c r="F178" s="40">
        <v>0</v>
      </c>
      <c r="G178" s="40">
        <v>0</v>
      </c>
      <c r="H178" s="23"/>
      <c r="I178" s="23"/>
      <c r="J178" s="23"/>
      <c r="K178" s="23"/>
    </row>
    <row r="179" spans="1:11" ht="14.1" customHeight="1">
      <c r="A179" s="23"/>
      <c r="B179" s="23"/>
      <c r="C179" s="39" t="s">
        <v>58</v>
      </c>
      <c r="D179" s="40">
        <v>0</v>
      </c>
      <c r="E179" s="40">
        <v>0</v>
      </c>
      <c r="F179" s="40">
        <v>0</v>
      </c>
      <c r="G179" s="40">
        <v>0</v>
      </c>
      <c r="H179" s="23"/>
      <c r="I179" s="23"/>
      <c r="J179" s="23"/>
      <c r="K179" s="23"/>
    </row>
    <row r="180" spans="1:11" ht="14.1" customHeight="1">
      <c r="A180" s="23"/>
      <c r="B180" s="23"/>
      <c r="C180" s="39" t="s">
        <v>59</v>
      </c>
      <c r="D180" s="40">
        <v>0</v>
      </c>
      <c r="E180" s="40">
        <v>0</v>
      </c>
      <c r="F180" s="40">
        <v>0</v>
      </c>
      <c r="G180" s="40">
        <v>0</v>
      </c>
      <c r="H180" s="23"/>
      <c r="I180" s="23"/>
      <c r="J180" s="23"/>
      <c r="K180" s="23"/>
    </row>
    <row r="181" spans="1:11" ht="14.1" customHeight="1">
      <c r="A181" s="23"/>
      <c r="B181" s="23"/>
      <c r="C181" s="39" t="s">
        <v>60</v>
      </c>
      <c r="D181" s="40">
        <v>0</v>
      </c>
      <c r="E181" s="40">
        <v>0</v>
      </c>
      <c r="F181" s="40">
        <v>0</v>
      </c>
      <c r="G181" s="40">
        <v>0</v>
      </c>
      <c r="H181" s="23"/>
      <c r="I181" s="23"/>
      <c r="J181" s="23"/>
      <c r="K181" s="23"/>
    </row>
    <row r="182" spans="1:11" ht="14.1" customHeight="1">
      <c r="A182" s="23"/>
      <c r="B182" s="23"/>
      <c r="C182" s="39" t="s">
        <v>61</v>
      </c>
      <c r="D182" s="40">
        <v>0</v>
      </c>
      <c r="E182" s="40">
        <v>0</v>
      </c>
      <c r="F182" s="40">
        <v>0</v>
      </c>
      <c r="G182" s="40">
        <v>0</v>
      </c>
      <c r="H182" s="23"/>
      <c r="I182" s="23"/>
      <c r="J182" s="23"/>
      <c r="K182" s="23"/>
    </row>
    <row r="183" spans="1:11" ht="14.1" customHeight="1">
      <c r="A183" s="23"/>
      <c r="B183" s="23"/>
      <c r="C183" s="39" t="s">
        <v>64</v>
      </c>
      <c r="D183" s="40">
        <v>0</v>
      </c>
      <c r="E183" s="40">
        <v>0</v>
      </c>
      <c r="F183" s="40">
        <v>0</v>
      </c>
      <c r="G183" s="40">
        <v>0</v>
      </c>
      <c r="H183" s="23"/>
      <c r="I183" s="23"/>
      <c r="J183" s="23"/>
      <c r="K183" s="23"/>
    </row>
    <row r="184" spans="1:11" ht="14.1" customHeight="1">
      <c r="A184" s="23"/>
      <c r="B184" s="23"/>
      <c r="C184" s="39" t="s">
        <v>65</v>
      </c>
      <c r="D184" s="40">
        <v>0</v>
      </c>
      <c r="E184" s="40">
        <v>0</v>
      </c>
      <c r="F184" s="40">
        <v>0</v>
      </c>
      <c r="G184" s="40">
        <v>0</v>
      </c>
      <c r="H184" s="23"/>
      <c r="I184" s="23"/>
      <c r="J184" s="23"/>
      <c r="K184" s="23"/>
    </row>
    <row r="185" spans="1:11" ht="14.1" customHeight="1">
      <c r="A185" s="23"/>
      <c r="B185" s="23"/>
      <c r="C185" s="41" t="s">
        <v>25</v>
      </c>
      <c r="D185" s="40">
        <v>0</v>
      </c>
      <c r="E185" s="40">
        <v>38000000</v>
      </c>
      <c r="F185" s="40">
        <v>40000000</v>
      </c>
      <c r="G185" s="40">
        <v>40000000</v>
      </c>
      <c r="H185" s="23"/>
      <c r="I185" s="23"/>
      <c r="J185" s="23"/>
      <c r="K185" s="23"/>
    </row>
    <row r="186" spans="1:11" ht="14.1" customHeight="1">
      <c r="A186" s="23"/>
      <c r="B186" s="23"/>
      <c r="C186" s="1503" t="s">
        <v>66</v>
      </c>
      <c r="D186" s="1504"/>
      <c r="E186" s="1504"/>
      <c r="F186" s="1504"/>
      <c r="G186" s="1504"/>
      <c r="H186" s="23"/>
      <c r="I186" s="23"/>
      <c r="J186" s="23"/>
      <c r="K186" s="23"/>
    </row>
    <row r="187" spans="1:11" ht="14.1" customHeight="1">
      <c r="A187" s="23"/>
      <c r="B187" s="23"/>
      <c r="C187" s="32" t="s">
        <v>1535</v>
      </c>
      <c r="D187" s="1503" t="s">
        <v>237</v>
      </c>
      <c r="E187" s="1504"/>
      <c r="F187" s="1504"/>
      <c r="G187" s="1504"/>
      <c r="H187" s="23"/>
      <c r="I187" s="23"/>
      <c r="J187" s="23"/>
      <c r="K187" s="23"/>
    </row>
    <row r="188" spans="1:11" ht="14.1" customHeight="1">
      <c r="A188" s="23"/>
      <c r="B188" s="23"/>
      <c r="C188" s="33" t="s">
        <v>19</v>
      </c>
      <c r="D188" s="1519" t="s">
        <v>1536</v>
      </c>
      <c r="E188" s="1520"/>
      <c r="F188" s="1520"/>
      <c r="G188" s="1520"/>
      <c r="H188" s="23"/>
      <c r="I188" s="23"/>
      <c r="J188" s="23"/>
      <c r="K188" s="23"/>
    </row>
    <row r="189" spans="1:11" ht="14.1" customHeight="1">
      <c r="A189" s="23"/>
      <c r="B189" s="23"/>
      <c r="C189" s="34" t="s">
        <v>20</v>
      </c>
      <c r="D189" s="1521" t="s">
        <v>146</v>
      </c>
      <c r="E189" s="1522"/>
      <c r="F189" s="1522"/>
      <c r="G189" s="1522"/>
      <c r="H189" s="23"/>
      <c r="I189" s="23"/>
      <c r="J189" s="23"/>
      <c r="K189" s="23"/>
    </row>
    <row r="190" spans="1:11" ht="14.1" customHeight="1">
      <c r="A190" s="23"/>
      <c r="B190" s="23"/>
      <c r="C190" s="34" t="s">
        <v>21</v>
      </c>
      <c r="D190" s="1521" t="s">
        <v>1537</v>
      </c>
      <c r="E190" s="1522"/>
      <c r="F190" s="1522"/>
      <c r="G190" s="1522"/>
      <c r="H190" s="23"/>
      <c r="I190" s="23"/>
      <c r="J190" s="23"/>
      <c r="K190" s="23"/>
    </row>
    <row r="191" spans="1:11" ht="15" customHeight="1">
      <c r="A191" s="23"/>
      <c r="B191" s="23"/>
      <c r="C191" s="35"/>
      <c r="D191" s="36">
        <v>2024</v>
      </c>
      <c r="E191" s="36">
        <v>2025</v>
      </c>
      <c r="F191" s="36">
        <v>2026</v>
      </c>
      <c r="G191" s="36">
        <v>2027</v>
      </c>
      <c r="H191" s="23"/>
      <c r="I191" s="23"/>
      <c r="J191" s="23"/>
      <c r="K191" s="23"/>
    </row>
    <row r="192" spans="1:11" ht="15" customHeight="1">
      <c r="A192" s="23"/>
      <c r="B192" s="23"/>
      <c r="C192" s="37"/>
      <c r="D192" s="38" t="s">
        <v>22</v>
      </c>
      <c r="E192" s="38" t="s">
        <v>23</v>
      </c>
      <c r="F192" s="38" t="s">
        <v>23</v>
      </c>
      <c r="G192" s="38" t="s">
        <v>23</v>
      </c>
      <c r="H192" s="23"/>
      <c r="I192" s="23"/>
      <c r="J192" s="23"/>
      <c r="K192" s="23"/>
    </row>
    <row r="193" spans="1:11" ht="14.1" customHeight="1">
      <c r="A193" s="23"/>
      <c r="B193" s="23"/>
      <c r="C193" s="27" t="s">
        <v>33</v>
      </c>
      <c r="D193" s="31" t="s">
        <v>1538</v>
      </c>
      <c r="E193" s="31" t="s">
        <v>1538</v>
      </c>
      <c r="F193" s="31" t="s">
        <v>1538</v>
      </c>
      <c r="G193" s="31" t="s">
        <v>1538</v>
      </c>
      <c r="H193" s="23"/>
      <c r="I193" s="23"/>
      <c r="J193" s="23"/>
      <c r="K193" s="23"/>
    </row>
    <row r="194" spans="1:11" ht="14.1" customHeight="1">
      <c r="A194" s="23"/>
      <c r="B194" s="23"/>
      <c r="C194" s="27" t="s">
        <v>35</v>
      </c>
      <c r="D194" s="31" t="s">
        <v>280</v>
      </c>
      <c r="E194" s="31" t="s">
        <v>1539</v>
      </c>
      <c r="F194" s="31" t="s">
        <v>1539</v>
      </c>
      <c r="G194" s="31" t="s">
        <v>1539</v>
      </c>
      <c r="H194" s="23"/>
      <c r="I194" s="23"/>
      <c r="J194" s="23"/>
      <c r="K194" s="23"/>
    </row>
    <row r="195" spans="1:11" ht="14.1" customHeight="1">
      <c r="A195" s="23"/>
      <c r="B195" s="23"/>
      <c r="C195" s="27" t="s">
        <v>40</v>
      </c>
      <c r="D195" s="31" t="s">
        <v>1540</v>
      </c>
      <c r="E195" s="31" t="s">
        <v>1541</v>
      </c>
      <c r="F195" s="31" t="s">
        <v>1541</v>
      </c>
      <c r="G195" s="31" t="s">
        <v>1541</v>
      </c>
      <c r="H195" s="23"/>
      <c r="I195" s="23"/>
      <c r="J195" s="23"/>
      <c r="K195" s="23"/>
    </row>
    <row r="196" spans="1:11" ht="14.1" customHeight="1">
      <c r="A196" s="23"/>
      <c r="B196" s="23"/>
      <c r="C196" s="27" t="s">
        <v>41</v>
      </c>
      <c r="D196" s="31" t="s">
        <v>18</v>
      </c>
      <c r="E196" s="31" t="s">
        <v>42</v>
      </c>
      <c r="F196" s="31" t="s">
        <v>42</v>
      </c>
      <c r="G196" s="31" t="s">
        <v>42</v>
      </c>
      <c r="H196" s="23"/>
      <c r="I196" s="23"/>
      <c r="J196" s="23"/>
      <c r="K196" s="23"/>
    </row>
    <row r="197" spans="1:11" ht="14.1" customHeight="1">
      <c r="A197" s="23"/>
      <c r="B197" s="23"/>
      <c r="C197" s="27" t="s">
        <v>43</v>
      </c>
      <c r="D197" s="31" t="s">
        <v>18</v>
      </c>
      <c r="E197" s="31" t="s">
        <v>1542</v>
      </c>
      <c r="F197" s="31" t="s">
        <v>42</v>
      </c>
      <c r="G197" s="31" t="s">
        <v>42</v>
      </c>
      <c r="H197" s="23"/>
      <c r="I197" s="23"/>
      <c r="J197" s="23"/>
      <c r="K197" s="23"/>
    </row>
    <row r="198" spans="1:11" ht="14.1" customHeight="1">
      <c r="A198" s="23"/>
      <c r="B198" s="23"/>
      <c r="C198" s="27" t="s">
        <v>47</v>
      </c>
      <c r="D198" s="31" t="s">
        <v>18</v>
      </c>
      <c r="E198" s="31" t="s">
        <v>1542</v>
      </c>
      <c r="F198" s="31" t="s">
        <v>42</v>
      </c>
      <c r="G198" s="31" t="s">
        <v>42</v>
      </c>
      <c r="H198" s="23"/>
      <c r="I198" s="23"/>
      <c r="J198" s="23"/>
      <c r="K198" s="23"/>
    </row>
    <row r="199" spans="1:11" ht="14.1" customHeight="1">
      <c r="A199" s="23"/>
      <c r="B199" s="23"/>
      <c r="C199" s="1523" t="s">
        <v>24</v>
      </c>
      <c r="D199" s="1524"/>
      <c r="E199" s="1524"/>
      <c r="F199" s="1524"/>
      <c r="G199" s="1524"/>
      <c r="H199" s="23"/>
      <c r="I199" s="23"/>
      <c r="J199" s="23"/>
      <c r="K199" s="23"/>
    </row>
    <row r="200" spans="1:11" ht="14.1" customHeight="1">
      <c r="A200" s="23"/>
      <c r="B200" s="23"/>
      <c r="C200" s="35"/>
      <c r="D200" s="36">
        <v>2024</v>
      </c>
      <c r="E200" s="36">
        <v>2025</v>
      </c>
      <c r="F200" s="36">
        <v>2026</v>
      </c>
      <c r="G200" s="36">
        <v>2027</v>
      </c>
      <c r="H200" s="23"/>
      <c r="I200" s="23"/>
      <c r="J200" s="23"/>
      <c r="K200" s="23"/>
    </row>
    <row r="201" spans="1:11" ht="14.1" customHeight="1">
      <c r="A201" s="23"/>
      <c r="B201" s="23"/>
      <c r="C201" s="37"/>
      <c r="D201" s="38" t="s">
        <v>22</v>
      </c>
      <c r="E201" s="38" t="s">
        <v>23</v>
      </c>
      <c r="F201" s="38" t="s">
        <v>23</v>
      </c>
      <c r="G201" s="38" t="s">
        <v>23</v>
      </c>
      <c r="H201" s="23"/>
      <c r="I201" s="23"/>
      <c r="J201" s="23"/>
      <c r="K201" s="23"/>
    </row>
    <row r="202" spans="1:11" ht="14.1" customHeight="1">
      <c r="A202" s="23"/>
      <c r="B202" s="23"/>
      <c r="C202" s="39" t="s">
        <v>48</v>
      </c>
      <c r="D202" s="40">
        <v>0</v>
      </c>
      <c r="E202" s="40">
        <v>0</v>
      </c>
      <c r="F202" s="40">
        <v>0</v>
      </c>
      <c r="G202" s="40">
        <v>0</v>
      </c>
      <c r="H202" s="23"/>
      <c r="I202" s="23"/>
      <c r="J202" s="23"/>
      <c r="K202" s="23"/>
    </row>
    <row r="203" spans="1:11" ht="14.1" customHeight="1">
      <c r="A203" s="23"/>
      <c r="B203" s="23"/>
      <c r="C203" s="39" t="s">
        <v>49</v>
      </c>
      <c r="D203" s="40">
        <v>0</v>
      </c>
      <c r="E203" s="40">
        <v>0</v>
      </c>
      <c r="F203" s="40">
        <v>0</v>
      </c>
      <c r="G203" s="40">
        <v>0</v>
      </c>
      <c r="H203" s="23"/>
      <c r="I203" s="23"/>
      <c r="J203" s="23"/>
      <c r="K203" s="23"/>
    </row>
    <row r="204" spans="1:11" ht="14.1" customHeight="1">
      <c r="A204" s="23"/>
      <c r="B204" s="23"/>
      <c r="C204" s="39" t="s">
        <v>50</v>
      </c>
      <c r="D204" s="40">
        <v>0</v>
      </c>
      <c r="E204" s="40">
        <v>0</v>
      </c>
      <c r="F204" s="40">
        <v>0</v>
      </c>
      <c r="G204" s="40">
        <v>0</v>
      </c>
      <c r="H204" s="23"/>
      <c r="I204" s="23"/>
      <c r="J204" s="23"/>
      <c r="K204" s="23"/>
    </row>
    <row r="205" spans="1:11" ht="14.1" customHeight="1">
      <c r="A205" s="23"/>
      <c r="B205" s="23"/>
      <c r="C205" s="39" t="s">
        <v>51</v>
      </c>
      <c r="D205" s="40">
        <v>0</v>
      </c>
      <c r="E205" s="40">
        <v>0</v>
      </c>
      <c r="F205" s="40">
        <v>0</v>
      </c>
      <c r="G205" s="40">
        <v>0</v>
      </c>
      <c r="H205" s="23"/>
      <c r="I205" s="23"/>
      <c r="J205" s="23"/>
      <c r="K205" s="23"/>
    </row>
    <row r="206" spans="1:11" ht="14.1" customHeight="1">
      <c r="A206" s="23"/>
      <c r="B206" s="23"/>
      <c r="C206" s="39" t="s">
        <v>49</v>
      </c>
      <c r="D206" s="40">
        <v>0</v>
      </c>
      <c r="E206" s="40">
        <v>0</v>
      </c>
      <c r="F206" s="40">
        <v>0</v>
      </c>
      <c r="G206" s="40">
        <v>0</v>
      </c>
      <c r="H206" s="23"/>
      <c r="I206" s="23"/>
      <c r="J206" s="23"/>
      <c r="K206" s="23"/>
    </row>
    <row r="207" spans="1:11" ht="14.1" customHeight="1">
      <c r="A207" s="23"/>
      <c r="B207" s="23"/>
      <c r="C207" s="39" t="s">
        <v>50</v>
      </c>
      <c r="D207" s="40">
        <v>0</v>
      </c>
      <c r="E207" s="40">
        <v>0</v>
      </c>
      <c r="F207" s="40">
        <v>0</v>
      </c>
      <c r="G207" s="40">
        <v>0</v>
      </c>
      <c r="H207" s="23"/>
      <c r="I207" s="23"/>
      <c r="J207" s="23"/>
      <c r="K207" s="23"/>
    </row>
    <row r="208" spans="1:11" ht="14.1" customHeight="1">
      <c r="A208" s="23"/>
      <c r="B208" s="23"/>
      <c r="C208" s="39" t="s">
        <v>52</v>
      </c>
      <c r="D208" s="40">
        <v>0</v>
      </c>
      <c r="E208" s="40">
        <v>0</v>
      </c>
      <c r="F208" s="40">
        <v>0</v>
      </c>
      <c r="G208" s="40">
        <v>0</v>
      </c>
      <c r="H208" s="23"/>
      <c r="I208" s="23"/>
      <c r="J208" s="23"/>
      <c r="K208" s="23"/>
    </row>
    <row r="209" spans="1:11" ht="14.1" customHeight="1">
      <c r="A209" s="23"/>
      <c r="B209" s="23"/>
      <c r="C209" s="39" t="s">
        <v>49</v>
      </c>
      <c r="D209" s="40">
        <v>0</v>
      </c>
      <c r="E209" s="40">
        <v>0</v>
      </c>
      <c r="F209" s="40">
        <v>0</v>
      </c>
      <c r="G209" s="40">
        <v>0</v>
      </c>
      <c r="H209" s="23"/>
      <c r="I209" s="23"/>
      <c r="J209" s="23"/>
      <c r="K209" s="23"/>
    </row>
    <row r="210" spans="1:11" ht="14.1" customHeight="1">
      <c r="A210" s="23"/>
      <c r="B210" s="23"/>
      <c r="C210" s="39" t="s">
        <v>50</v>
      </c>
      <c r="D210" s="40">
        <v>0</v>
      </c>
      <c r="E210" s="40">
        <v>0</v>
      </c>
      <c r="F210" s="40">
        <v>0</v>
      </c>
      <c r="G210" s="40">
        <v>0</v>
      </c>
      <c r="H210" s="23"/>
      <c r="I210" s="23"/>
      <c r="J210" s="23"/>
      <c r="K210" s="23"/>
    </row>
    <row r="211" spans="1:11" ht="14.1" customHeight="1">
      <c r="A211" s="23"/>
      <c r="B211" s="23"/>
      <c r="C211" s="39" t="s">
        <v>53</v>
      </c>
      <c r="D211" s="40">
        <v>0</v>
      </c>
      <c r="E211" s="40">
        <v>0</v>
      </c>
      <c r="F211" s="40">
        <v>0</v>
      </c>
      <c r="G211" s="40">
        <v>0</v>
      </c>
      <c r="H211" s="23"/>
      <c r="I211" s="23"/>
      <c r="J211" s="23"/>
      <c r="K211" s="23"/>
    </row>
    <row r="212" spans="1:11" ht="14.1" customHeight="1">
      <c r="A212" s="23"/>
      <c r="B212" s="23"/>
      <c r="C212" s="39" t="s">
        <v>49</v>
      </c>
      <c r="D212" s="40">
        <v>0</v>
      </c>
      <c r="E212" s="40">
        <v>0</v>
      </c>
      <c r="F212" s="40">
        <v>0</v>
      </c>
      <c r="G212" s="40">
        <v>0</v>
      </c>
      <c r="H212" s="23"/>
      <c r="I212" s="23"/>
      <c r="J212" s="23"/>
      <c r="K212" s="23"/>
    </row>
    <row r="213" spans="1:11" ht="14.1" customHeight="1">
      <c r="A213" s="23"/>
      <c r="B213" s="23"/>
      <c r="C213" s="39" t="s">
        <v>50</v>
      </c>
      <c r="D213" s="40">
        <v>0</v>
      </c>
      <c r="E213" s="40">
        <v>0</v>
      </c>
      <c r="F213" s="40">
        <v>0</v>
      </c>
      <c r="G213" s="40">
        <v>0</v>
      </c>
      <c r="H213" s="23"/>
      <c r="I213" s="23"/>
      <c r="J213" s="23"/>
      <c r="K213" s="23"/>
    </row>
    <row r="214" spans="1:11" ht="14.1" customHeight="1">
      <c r="A214" s="23"/>
      <c r="B214" s="23"/>
      <c r="C214" s="39" t="s">
        <v>54</v>
      </c>
      <c r="D214" s="40">
        <v>0</v>
      </c>
      <c r="E214" s="40">
        <v>0</v>
      </c>
      <c r="F214" s="40">
        <v>0</v>
      </c>
      <c r="G214" s="40">
        <v>0</v>
      </c>
      <c r="H214" s="23"/>
      <c r="I214" s="23"/>
      <c r="J214" s="23"/>
      <c r="K214" s="23"/>
    </row>
    <row r="215" spans="1:11" ht="14.1" customHeight="1">
      <c r="A215" s="23"/>
      <c r="B215" s="23"/>
      <c r="C215" s="39" t="s">
        <v>49</v>
      </c>
      <c r="D215" s="40">
        <v>0</v>
      </c>
      <c r="E215" s="40">
        <v>0</v>
      </c>
      <c r="F215" s="40">
        <v>0</v>
      </c>
      <c r="G215" s="40">
        <v>0</v>
      </c>
      <c r="H215" s="23"/>
      <c r="I215" s="23"/>
      <c r="J215" s="23"/>
      <c r="K215" s="23"/>
    </row>
    <row r="216" spans="1:11" ht="14.1" customHeight="1">
      <c r="A216" s="23"/>
      <c r="B216" s="23"/>
      <c r="C216" s="39" t="s">
        <v>50</v>
      </c>
      <c r="D216" s="40">
        <v>0</v>
      </c>
      <c r="E216" s="40">
        <v>0</v>
      </c>
      <c r="F216" s="40">
        <v>0</v>
      </c>
      <c r="G216" s="40">
        <v>0</v>
      </c>
      <c r="H216" s="23"/>
      <c r="I216" s="23"/>
      <c r="J216" s="23"/>
      <c r="K216" s="23"/>
    </row>
    <row r="217" spans="1:11" ht="14.1" customHeight="1">
      <c r="A217" s="23"/>
      <c r="B217" s="23"/>
      <c r="C217" s="39" t="s">
        <v>55</v>
      </c>
      <c r="D217" s="40">
        <v>0</v>
      </c>
      <c r="E217" s="40">
        <v>0</v>
      </c>
      <c r="F217" s="40">
        <v>0</v>
      </c>
      <c r="G217" s="40">
        <v>0</v>
      </c>
      <c r="H217" s="23"/>
      <c r="I217" s="23"/>
      <c r="J217" s="23"/>
      <c r="K217" s="23"/>
    </row>
    <row r="218" spans="1:11" ht="14.1" customHeight="1">
      <c r="A218" s="23"/>
      <c r="B218" s="23"/>
      <c r="C218" s="39" t="s">
        <v>49</v>
      </c>
      <c r="D218" s="40">
        <v>0</v>
      </c>
      <c r="E218" s="40">
        <v>0</v>
      </c>
      <c r="F218" s="40">
        <v>0</v>
      </c>
      <c r="G218" s="40">
        <v>0</v>
      </c>
      <c r="H218" s="23"/>
      <c r="I218" s="23"/>
      <c r="J218" s="23"/>
      <c r="K218" s="23"/>
    </row>
    <row r="219" spans="1:11" ht="14.1" customHeight="1">
      <c r="A219" s="23"/>
      <c r="B219" s="23"/>
      <c r="C219" s="39" t="s">
        <v>50</v>
      </c>
      <c r="D219" s="40">
        <v>0</v>
      </c>
      <c r="E219" s="40">
        <v>0</v>
      </c>
      <c r="F219" s="40">
        <v>0</v>
      </c>
      <c r="G219" s="40">
        <v>0</v>
      </c>
      <c r="H219" s="23"/>
      <c r="I219" s="23"/>
      <c r="J219" s="23"/>
      <c r="K219" s="23"/>
    </row>
    <row r="220" spans="1:11" ht="14.1" customHeight="1">
      <c r="A220" s="23"/>
      <c r="B220" s="23"/>
      <c r="C220" s="39" t="s">
        <v>56</v>
      </c>
      <c r="D220" s="40">
        <v>0</v>
      </c>
      <c r="E220" s="40">
        <v>0</v>
      </c>
      <c r="F220" s="40">
        <v>0</v>
      </c>
      <c r="G220" s="40">
        <v>0</v>
      </c>
      <c r="H220" s="23"/>
      <c r="I220" s="23"/>
      <c r="J220" s="23"/>
      <c r="K220" s="23"/>
    </row>
    <row r="221" spans="1:11" ht="14.1" customHeight="1">
      <c r="A221" s="23"/>
      <c r="B221" s="23"/>
      <c r="C221" s="39" t="s">
        <v>49</v>
      </c>
      <c r="D221" s="40">
        <v>0</v>
      </c>
      <c r="E221" s="40">
        <v>0</v>
      </c>
      <c r="F221" s="40">
        <v>0</v>
      </c>
      <c r="G221" s="40">
        <v>0</v>
      </c>
      <c r="H221" s="23"/>
      <c r="I221" s="23"/>
      <c r="J221" s="23"/>
      <c r="K221" s="23"/>
    </row>
    <row r="222" spans="1:11" ht="14.1" customHeight="1">
      <c r="A222" s="23"/>
      <c r="B222" s="23"/>
      <c r="C222" s="39" t="s">
        <v>50</v>
      </c>
      <c r="D222" s="40">
        <v>0</v>
      </c>
      <c r="E222" s="40">
        <v>0</v>
      </c>
      <c r="F222" s="40">
        <v>0</v>
      </c>
      <c r="G222" s="40">
        <v>0</v>
      </c>
      <c r="H222" s="23"/>
      <c r="I222" s="23"/>
      <c r="J222" s="23"/>
      <c r="K222" s="23"/>
    </row>
    <row r="223" spans="1:11" ht="14.1" customHeight="1">
      <c r="A223" s="23"/>
      <c r="B223" s="23"/>
      <c r="C223" s="39" t="s">
        <v>57</v>
      </c>
      <c r="D223" s="40">
        <v>0</v>
      </c>
      <c r="E223" s="40">
        <v>0</v>
      </c>
      <c r="F223" s="40">
        <v>0</v>
      </c>
      <c r="G223" s="40">
        <v>0</v>
      </c>
      <c r="H223" s="23"/>
      <c r="I223" s="23"/>
      <c r="J223" s="23"/>
      <c r="K223" s="23"/>
    </row>
    <row r="224" spans="1:11" ht="14.1" customHeight="1">
      <c r="A224" s="23"/>
      <c r="B224" s="23"/>
      <c r="C224" s="39" t="s">
        <v>49</v>
      </c>
      <c r="D224" s="40">
        <v>0</v>
      </c>
      <c r="E224" s="40">
        <v>0</v>
      </c>
      <c r="F224" s="40">
        <v>0</v>
      </c>
      <c r="G224" s="40">
        <v>0</v>
      </c>
      <c r="H224" s="23"/>
      <c r="I224" s="23"/>
      <c r="J224" s="23"/>
      <c r="K224" s="23"/>
    </row>
    <row r="225" spans="1:11" ht="14.1" customHeight="1">
      <c r="A225" s="23"/>
      <c r="B225" s="23"/>
      <c r="C225" s="39" t="s">
        <v>58</v>
      </c>
      <c r="D225" s="40">
        <v>0</v>
      </c>
      <c r="E225" s="40">
        <v>0</v>
      </c>
      <c r="F225" s="40">
        <v>0</v>
      </c>
      <c r="G225" s="40">
        <v>0</v>
      </c>
      <c r="H225" s="23"/>
      <c r="I225" s="23"/>
      <c r="J225" s="23"/>
      <c r="K225" s="23"/>
    </row>
    <row r="226" spans="1:11" ht="14.1" customHeight="1">
      <c r="A226" s="23"/>
      <c r="B226" s="23"/>
      <c r="C226" s="39" t="s">
        <v>59</v>
      </c>
      <c r="D226" s="40">
        <v>0</v>
      </c>
      <c r="E226" s="40">
        <v>0</v>
      </c>
      <c r="F226" s="40">
        <v>0</v>
      </c>
      <c r="G226" s="40">
        <v>0</v>
      </c>
      <c r="H226" s="23"/>
      <c r="I226" s="23"/>
      <c r="J226" s="23"/>
      <c r="K226" s="23"/>
    </row>
    <row r="227" spans="1:11" ht="14.1" customHeight="1">
      <c r="A227" s="23"/>
      <c r="B227" s="23"/>
      <c r="C227" s="39" t="s">
        <v>60</v>
      </c>
      <c r="D227" s="40">
        <v>0</v>
      </c>
      <c r="E227" s="40">
        <v>0</v>
      </c>
      <c r="F227" s="40">
        <v>0</v>
      </c>
      <c r="G227" s="40">
        <v>0</v>
      </c>
      <c r="H227" s="23"/>
      <c r="I227" s="23"/>
      <c r="J227" s="23"/>
      <c r="K227" s="23"/>
    </row>
    <row r="228" spans="1:11" ht="14.1" customHeight="1">
      <c r="A228" s="23"/>
      <c r="B228" s="23"/>
      <c r="C228" s="39" t="s">
        <v>61</v>
      </c>
      <c r="D228" s="40">
        <v>0</v>
      </c>
      <c r="E228" s="40">
        <v>0</v>
      </c>
      <c r="F228" s="40">
        <v>0</v>
      </c>
      <c r="G228" s="40">
        <v>0</v>
      </c>
      <c r="H228" s="23"/>
      <c r="I228" s="23"/>
      <c r="J228" s="23"/>
      <c r="K228" s="23"/>
    </row>
    <row r="229" spans="1:11" ht="14.1" customHeight="1">
      <c r="A229" s="23"/>
      <c r="B229" s="23"/>
      <c r="C229" s="39" t="s">
        <v>62</v>
      </c>
      <c r="D229" s="40">
        <v>0</v>
      </c>
      <c r="E229" s="40">
        <v>10000000</v>
      </c>
      <c r="F229" s="40">
        <v>10000000</v>
      </c>
      <c r="G229" s="40">
        <v>10000000</v>
      </c>
      <c r="H229" s="23"/>
      <c r="I229" s="23"/>
      <c r="J229" s="23"/>
      <c r="K229" s="23"/>
    </row>
    <row r="230" spans="1:11" ht="14.1" customHeight="1">
      <c r="A230" s="23"/>
      <c r="B230" s="23"/>
      <c r="C230" s="39" t="s">
        <v>49</v>
      </c>
      <c r="D230" s="40">
        <v>0</v>
      </c>
      <c r="E230" s="40">
        <v>10000000</v>
      </c>
      <c r="F230" s="40">
        <v>10000000</v>
      </c>
      <c r="G230" s="40">
        <v>10000000</v>
      </c>
      <c r="H230" s="23"/>
      <c r="I230" s="23"/>
      <c r="J230" s="23"/>
      <c r="K230" s="23"/>
    </row>
    <row r="231" spans="1:11" ht="14.1" customHeight="1">
      <c r="A231" s="23"/>
      <c r="B231" s="23"/>
      <c r="C231" s="39" t="s">
        <v>58</v>
      </c>
      <c r="D231" s="40">
        <v>0</v>
      </c>
      <c r="E231" s="40">
        <v>0</v>
      </c>
      <c r="F231" s="40">
        <v>0</v>
      </c>
      <c r="G231" s="40">
        <v>0</v>
      </c>
      <c r="H231" s="23"/>
      <c r="I231" s="23"/>
      <c r="J231" s="23"/>
      <c r="K231" s="23"/>
    </row>
    <row r="232" spans="1:11" ht="14.1" customHeight="1">
      <c r="A232" s="23"/>
      <c r="B232" s="23"/>
      <c r="C232" s="39" t="s">
        <v>59</v>
      </c>
      <c r="D232" s="40">
        <v>0</v>
      </c>
      <c r="E232" s="40">
        <v>0</v>
      </c>
      <c r="F232" s="40">
        <v>0</v>
      </c>
      <c r="G232" s="40">
        <v>0</v>
      </c>
      <c r="H232" s="23"/>
      <c r="I232" s="23"/>
      <c r="J232" s="23"/>
      <c r="K232" s="23"/>
    </row>
    <row r="233" spans="1:11" ht="14.1" customHeight="1">
      <c r="A233" s="23"/>
      <c r="B233" s="23"/>
      <c r="C233" s="39" t="s">
        <v>60</v>
      </c>
      <c r="D233" s="40">
        <v>0</v>
      </c>
      <c r="E233" s="40">
        <v>0</v>
      </c>
      <c r="F233" s="40">
        <v>0</v>
      </c>
      <c r="G233" s="40">
        <v>0</v>
      </c>
      <c r="H233" s="23"/>
      <c r="I233" s="23"/>
      <c r="J233" s="23"/>
      <c r="K233" s="23"/>
    </row>
    <row r="234" spans="1:11" ht="14.1" customHeight="1">
      <c r="A234" s="23"/>
      <c r="B234" s="23"/>
      <c r="C234" s="39" t="s">
        <v>61</v>
      </c>
      <c r="D234" s="40">
        <v>0</v>
      </c>
      <c r="E234" s="40">
        <v>0</v>
      </c>
      <c r="F234" s="40">
        <v>0</v>
      </c>
      <c r="G234" s="40">
        <v>0</v>
      </c>
      <c r="H234" s="23"/>
      <c r="I234" s="23"/>
      <c r="J234" s="23"/>
      <c r="K234" s="23"/>
    </row>
    <row r="235" spans="1:11" ht="14.1" customHeight="1">
      <c r="A235" s="23"/>
      <c r="B235" s="23"/>
      <c r="C235" s="39" t="s">
        <v>63</v>
      </c>
      <c r="D235" s="40">
        <v>0</v>
      </c>
      <c r="E235" s="40">
        <v>0</v>
      </c>
      <c r="F235" s="40">
        <v>0</v>
      </c>
      <c r="G235" s="40">
        <v>0</v>
      </c>
      <c r="H235" s="23"/>
      <c r="I235" s="23"/>
      <c r="J235" s="23"/>
      <c r="K235" s="23"/>
    </row>
    <row r="236" spans="1:11" ht="14.1" customHeight="1">
      <c r="A236" s="23"/>
      <c r="B236" s="23"/>
      <c r="C236" s="39" t="s">
        <v>49</v>
      </c>
      <c r="D236" s="40">
        <v>0</v>
      </c>
      <c r="E236" s="40">
        <v>0</v>
      </c>
      <c r="F236" s="40">
        <v>0</v>
      </c>
      <c r="G236" s="40">
        <v>0</v>
      </c>
      <c r="H236" s="23"/>
      <c r="I236" s="23"/>
      <c r="J236" s="23"/>
      <c r="K236" s="23"/>
    </row>
    <row r="237" spans="1:11" ht="14.1" customHeight="1">
      <c r="A237" s="23"/>
      <c r="B237" s="23"/>
      <c r="C237" s="39" t="s">
        <v>58</v>
      </c>
      <c r="D237" s="40">
        <v>0</v>
      </c>
      <c r="E237" s="40">
        <v>0</v>
      </c>
      <c r="F237" s="40">
        <v>0</v>
      </c>
      <c r="G237" s="40">
        <v>0</v>
      </c>
      <c r="H237" s="23"/>
      <c r="I237" s="23"/>
      <c r="J237" s="23"/>
      <c r="K237" s="23"/>
    </row>
    <row r="238" spans="1:11" ht="14.1" customHeight="1">
      <c r="A238" s="23"/>
      <c r="B238" s="23"/>
      <c r="C238" s="39" t="s">
        <v>59</v>
      </c>
      <c r="D238" s="40">
        <v>0</v>
      </c>
      <c r="E238" s="40">
        <v>0</v>
      </c>
      <c r="F238" s="40">
        <v>0</v>
      </c>
      <c r="G238" s="40">
        <v>0</v>
      </c>
      <c r="H238" s="23"/>
      <c r="I238" s="23"/>
      <c r="J238" s="23"/>
      <c r="K238" s="23"/>
    </row>
    <row r="239" spans="1:11" ht="14.1" customHeight="1">
      <c r="A239" s="23"/>
      <c r="B239" s="23"/>
      <c r="C239" s="39" t="s">
        <v>60</v>
      </c>
      <c r="D239" s="40">
        <v>0</v>
      </c>
      <c r="E239" s="40">
        <v>0</v>
      </c>
      <c r="F239" s="40">
        <v>0</v>
      </c>
      <c r="G239" s="40">
        <v>0</v>
      </c>
      <c r="H239" s="23"/>
      <c r="I239" s="23"/>
      <c r="J239" s="23"/>
      <c r="K239" s="23"/>
    </row>
    <row r="240" spans="1:11" ht="14.1" customHeight="1">
      <c r="A240" s="23"/>
      <c r="B240" s="23"/>
      <c r="C240" s="39" t="s">
        <v>61</v>
      </c>
      <c r="D240" s="40">
        <v>0</v>
      </c>
      <c r="E240" s="40">
        <v>0</v>
      </c>
      <c r="F240" s="40">
        <v>0</v>
      </c>
      <c r="G240" s="40">
        <v>0</v>
      </c>
      <c r="H240" s="23"/>
      <c r="I240" s="23"/>
      <c r="J240" s="23"/>
      <c r="K240" s="23"/>
    </row>
    <row r="241" spans="1:11" ht="14.1" customHeight="1">
      <c r="A241" s="23"/>
      <c r="B241" s="23"/>
      <c r="C241" s="39" t="s">
        <v>64</v>
      </c>
      <c r="D241" s="40">
        <v>0</v>
      </c>
      <c r="E241" s="40">
        <v>0</v>
      </c>
      <c r="F241" s="40">
        <v>0</v>
      </c>
      <c r="G241" s="40">
        <v>0</v>
      </c>
      <c r="H241" s="23"/>
      <c r="I241" s="23"/>
      <c r="J241" s="23"/>
      <c r="K241" s="23"/>
    </row>
    <row r="242" spans="1:11" ht="14.1" customHeight="1">
      <c r="A242" s="23"/>
      <c r="B242" s="23"/>
      <c r="C242" s="39" t="s">
        <v>65</v>
      </c>
      <c r="D242" s="40">
        <v>0</v>
      </c>
      <c r="E242" s="40">
        <v>0</v>
      </c>
      <c r="F242" s="40">
        <v>0</v>
      </c>
      <c r="G242" s="40">
        <v>0</v>
      </c>
      <c r="H242" s="23"/>
      <c r="I242" s="23"/>
      <c r="J242" s="23"/>
      <c r="K242" s="23"/>
    </row>
    <row r="243" spans="1:11" ht="14.1" customHeight="1">
      <c r="A243" s="23"/>
      <c r="B243" s="23"/>
      <c r="C243" s="41" t="s">
        <v>25</v>
      </c>
      <c r="D243" s="40">
        <v>0</v>
      </c>
      <c r="E243" s="40">
        <v>10000000</v>
      </c>
      <c r="F243" s="40">
        <v>10000000</v>
      </c>
      <c r="G243" s="40">
        <v>10000000</v>
      </c>
      <c r="H243" s="23"/>
      <c r="I243" s="23"/>
      <c r="J243" s="23"/>
      <c r="K243" s="23"/>
    </row>
    <row r="244" spans="1:11" ht="15" customHeight="1">
      <c r="A244" s="23"/>
      <c r="B244" s="23"/>
      <c r="C244" s="43" t="s">
        <v>18</v>
      </c>
      <c r="D244" s="44" t="s">
        <v>18</v>
      </c>
      <c r="E244" s="44" t="s">
        <v>18</v>
      </c>
      <c r="F244" s="44" t="s">
        <v>18</v>
      </c>
      <c r="G244" s="44" t="s">
        <v>18</v>
      </c>
      <c r="H244" s="23"/>
      <c r="I244" s="23"/>
      <c r="J244" s="23"/>
      <c r="K244" s="23"/>
    </row>
    <row r="245" spans="1:11" ht="15" customHeight="1">
      <c r="A245" s="23"/>
      <c r="B245" s="23"/>
      <c r="C245" s="26" t="s">
        <v>168</v>
      </c>
      <c r="D245" s="45">
        <v>0</v>
      </c>
      <c r="E245" s="45">
        <v>772900000</v>
      </c>
      <c r="F245" s="45">
        <v>773900000</v>
      </c>
      <c r="G245" s="45">
        <v>774900000</v>
      </c>
      <c r="H245" s="23"/>
      <c r="I245" s="23"/>
      <c r="J245" s="23"/>
      <c r="K245" s="23"/>
    </row>
    <row r="246" spans="1:11" ht="15" customHeight="1">
      <c r="A246" s="23"/>
      <c r="B246" s="23"/>
      <c r="C246" s="27" t="s">
        <v>48</v>
      </c>
      <c r="D246" s="46">
        <v>0</v>
      </c>
      <c r="E246" s="46">
        <v>486500000</v>
      </c>
      <c r="F246" s="46">
        <v>486500000</v>
      </c>
      <c r="G246" s="46">
        <v>486500000</v>
      </c>
      <c r="H246" s="23"/>
      <c r="I246" s="23"/>
      <c r="J246" s="23"/>
      <c r="K246" s="23"/>
    </row>
    <row r="247" spans="1:11" ht="15" customHeight="1">
      <c r="A247" s="23"/>
      <c r="B247" s="23"/>
      <c r="C247" s="27" t="s">
        <v>49</v>
      </c>
      <c r="D247" s="46">
        <v>0</v>
      </c>
      <c r="E247" s="46">
        <v>486500000</v>
      </c>
      <c r="F247" s="46">
        <v>486500000</v>
      </c>
      <c r="G247" s="46">
        <v>486500000</v>
      </c>
      <c r="H247" s="23"/>
      <c r="I247" s="23"/>
      <c r="J247" s="23"/>
      <c r="K247" s="23"/>
    </row>
    <row r="248" spans="1:11" ht="15" customHeight="1">
      <c r="A248" s="23"/>
      <c r="B248" s="23"/>
      <c r="C248" s="27" t="s">
        <v>50</v>
      </c>
      <c r="D248" s="46">
        <v>0</v>
      </c>
      <c r="E248" s="46">
        <v>0</v>
      </c>
      <c r="F248" s="46">
        <v>0</v>
      </c>
      <c r="G248" s="46">
        <v>0</v>
      </c>
      <c r="H248" s="23"/>
      <c r="I248" s="23"/>
      <c r="J248" s="23"/>
      <c r="K248" s="23"/>
    </row>
    <row r="249" spans="1:11" ht="15" customHeight="1">
      <c r="A249" s="23"/>
      <c r="B249" s="23"/>
      <c r="C249" s="27" t="s">
        <v>51</v>
      </c>
      <c r="D249" s="46">
        <v>0</v>
      </c>
      <c r="E249" s="46">
        <v>67400000</v>
      </c>
      <c r="F249" s="46">
        <v>67400000</v>
      </c>
      <c r="G249" s="46">
        <v>67400000</v>
      </c>
      <c r="H249" s="23"/>
      <c r="I249" s="23"/>
      <c r="J249" s="23"/>
      <c r="K249" s="23"/>
    </row>
    <row r="250" spans="1:11" ht="15" customHeight="1">
      <c r="A250" s="23"/>
      <c r="B250" s="23"/>
      <c r="C250" s="27" t="s">
        <v>49</v>
      </c>
      <c r="D250" s="46">
        <v>0</v>
      </c>
      <c r="E250" s="46">
        <v>67400000</v>
      </c>
      <c r="F250" s="46">
        <v>67400000</v>
      </c>
      <c r="G250" s="46">
        <v>67400000</v>
      </c>
      <c r="H250" s="23"/>
      <c r="I250" s="23"/>
      <c r="J250" s="23"/>
      <c r="K250" s="23"/>
    </row>
    <row r="251" spans="1:11" ht="15" customHeight="1">
      <c r="A251" s="23"/>
      <c r="B251" s="23"/>
      <c r="C251" s="27" t="s">
        <v>50</v>
      </c>
      <c r="D251" s="46">
        <v>0</v>
      </c>
      <c r="E251" s="46">
        <v>0</v>
      </c>
      <c r="F251" s="46">
        <v>0</v>
      </c>
      <c r="G251" s="46">
        <v>0</v>
      </c>
      <c r="H251" s="23"/>
      <c r="I251" s="23"/>
      <c r="J251" s="23"/>
      <c r="K251" s="23"/>
    </row>
    <row r="252" spans="1:11" ht="15" customHeight="1">
      <c r="A252" s="23"/>
      <c r="B252" s="23"/>
      <c r="C252" s="27" t="s">
        <v>52</v>
      </c>
      <c r="D252" s="46">
        <v>0</v>
      </c>
      <c r="E252" s="46">
        <v>171000000</v>
      </c>
      <c r="F252" s="46">
        <v>170000000</v>
      </c>
      <c r="G252" s="46">
        <v>171000000</v>
      </c>
      <c r="H252" s="23"/>
      <c r="I252" s="23"/>
      <c r="J252" s="23"/>
      <c r="K252" s="23"/>
    </row>
    <row r="253" spans="1:11" ht="15" customHeight="1">
      <c r="A253" s="23"/>
      <c r="B253" s="23"/>
      <c r="C253" s="27" t="s">
        <v>49</v>
      </c>
      <c r="D253" s="46">
        <v>0</v>
      </c>
      <c r="E253" s="46">
        <v>171000000</v>
      </c>
      <c r="F253" s="46">
        <v>170000000</v>
      </c>
      <c r="G253" s="46">
        <v>171000000</v>
      </c>
      <c r="H253" s="23"/>
      <c r="I253" s="23"/>
      <c r="J253" s="23"/>
      <c r="K253" s="23"/>
    </row>
    <row r="254" spans="1:11" ht="15" customHeight="1">
      <c r="A254" s="23"/>
      <c r="B254" s="23"/>
      <c r="C254" s="27" t="s">
        <v>50</v>
      </c>
      <c r="D254" s="46">
        <v>0</v>
      </c>
      <c r="E254" s="46">
        <v>0</v>
      </c>
      <c r="F254" s="46">
        <v>0</v>
      </c>
      <c r="G254" s="46">
        <v>0</v>
      </c>
      <c r="H254" s="23"/>
      <c r="I254" s="23"/>
      <c r="J254" s="23"/>
      <c r="K254" s="23"/>
    </row>
    <row r="255" spans="1:11" ht="15" customHeight="1">
      <c r="A255" s="23"/>
      <c r="B255" s="23"/>
      <c r="C255" s="27" t="s">
        <v>53</v>
      </c>
      <c r="D255" s="46">
        <v>0</v>
      </c>
      <c r="E255" s="46">
        <v>0</v>
      </c>
      <c r="F255" s="46">
        <v>0</v>
      </c>
      <c r="G255" s="46">
        <v>0</v>
      </c>
      <c r="H255" s="23"/>
      <c r="I255" s="23"/>
      <c r="J255" s="23"/>
      <c r="K255" s="23"/>
    </row>
    <row r="256" spans="1:11" ht="15" customHeight="1">
      <c r="A256" s="23"/>
      <c r="B256" s="23"/>
      <c r="C256" s="27" t="s">
        <v>49</v>
      </c>
      <c r="D256" s="46">
        <v>0</v>
      </c>
      <c r="E256" s="46">
        <v>0</v>
      </c>
      <c r="F256" s="46">
        <v>0</v>
      </c>
      <c r="G256" s="46">
        <v>0</v>
      </c>
      <c r="H256" s="23"/>
      <c r="I256" s="23"/>
      <c r="J256" s="23"/>
      <c r="K256" s="23"/>
    </row>
    <row r="257" spans="1:11" ht="15" customHeight="1">
      <c r="A257" s="23"/>
      <c r="B257" s="23"/>
      <c r="C257" s="27" t="s">
        <v>50</v>
      </c>
      <c r="D257" s="46">
        <v>0</v>
      </c>
      <c r="E257" s="46">
        <v>0</v>
      </c>
      <c r="F257" s="46">
        <v>0</v>
      </c>
      <c r="G257" s="46">
        <v>0</v>
      </c>
      <c r="H257" s="23"/>
      <c r="I257" s="23"/>
      <c r="J257" s="23"/>
      <c r="K257" s="23"/>
    </row>
    <row r="258" spans="1:11" ht="20.100000000000001" customHeight="1">
      <c r="A258" s="23"/>
      <c r="B258" s="23"/>
      <c r="C258" s="27" t="s">
        <v>169</v>
      </c>
      <c r="D258" s="47">
        <v>0</v>
      </c>
      <c r="E258" s="47">
        <v>0</v>
      </c>
      <c r="F258" s="47">
        <v>0</v>
      </c>
      <c r="G258" s="47">
        <v>0</v>
      </c>
      <c r="H258" s="23"/>
      <c r="I258" s="23"/>
      <c r="J258" s="23"/>
      <c r="K258" s="23"/>
    </row>
    <row r="259" spans="1:11" ht="15" customHeight="1">
      <c r="A259" s="23"/>
      <c r="B259" s="23"/>
      <c r="C259" s="27" t="s">
        <v>49</v>
      </c>
      <c r="D259" s="46">
        <v>0</v>
      </c>
      <c r="E259" s="46">
        <v>0</v>
      </c>
      <c r="F259" s="46">
        <v>0</v>
      </c>
      <c r="G259" s="46">
        <v>0</v>
      </c>
      <c r="H259" s="23"/>
      <c r="I259" s="23"/>
      <c r="J259" s="23"/>
      <c r="K259" s="23"/>
    </row>
    <row r="260" spans="1:11" ht="15" customHeight="1">
      <c r="A260" s="23"/>
      <c r="B260" s="23"/>
      <c r="C260" s="27" t="s">
        <v>50</v>
      </c>
      <c r="D260" s="46">
        <v>0</v>
      </c>
      <c r="E260" s="46">
        <v>0</v>
      </c>
      <c r="F260" s="46">
        <v>0</v>
      </c>
      <c r="G260" s="46">
        <v>0</v>
      </c>
      <c r="H260" s="23"/>
      <c r="I260" s="23"/>
      <c r="J260" s="23"/>
      <c r="K260" s="23"/>
    </row>
    <row r="261" spans="1:11" ht="15" customHeight="1">
      <c r="A261" s="23"/>
      <c r="B261" s="23"/>
      <c r="C261" s="27" t="s">
        <v>55</v>
      </c>
      <c r="D261" s="46">
        <v>0</v>
      </c>
      <c r="E261" s="46">
        <v>38000000</v>
      </c>
      <c r="F261" s="46">
        <v>40000000</v>
      </c>
      <c r="G261" s="46">
        <v>40000000</v>
      </c>
      <c r="H261" s="23"/>
      <c r="I261" s="23"/>
      <c r="J261" s="23"/>
      <c r="K261" s="23"/>
    </row>
    <row r="262" spans="1:11" ht="15" customHeight="1">
      <c r="A262" s="23"/>
      <c r="B262" s="23"/>
      <c r="C262" s="27" t="s">
        <v>49</v>
      </c>
      <c r="D262" s="46">
        <v>0</v>
      </c>
      <c r="E262" s="46">
        <v>38000000</v>
      </c>
      <c r="F262" s="46">
        <v>40000000</v>
      </c>
      <c r="G262" s="46">
        <v>40000000</v>
      </c>
      <c r="H262" s="23"/>
      <c r="I262" s="23"/>
      <c r="J262" s="23"/>
      <c r="K262" s="23"/>
    </row>
    <row r="263" spans="1:11" ht="15" customHeight="1">
      <c r="A263" s="23"/>
      <c r="B263" s="23"/>
      <c r="C263" s="27" t="s">
        <v>50</v>
      </c>
      <c r="D263" s="46">
        <v>0</v>
      </c>
      <c r="E263" s="46">
        <v>0</v>
      </c>
      <c r="F263" s="46">
        <v>0</v>
      </c>
      <c r="G263" s="46">
        <v>0</v>
      </c>
      <c r="H263" s="23"/>
      <c r="I263" s="23"/>
      <c r="J263" s="23"/>
      <c r="K263" s="23"/>
    </row>
    <row r="264" spans="1:11" ht="15" customHeight="1">
      <c r="A264" s="23"/>
      <c r="B264" s="23"/>
      <c r="C264" s="27" t="s">
        <v>56</v>
      </c>
      <c r="D264" s="46">
        <v>0</v>
      </c>
      <c r="E264" s="46">
        <v>0</v>
      </c>
      <c r="F264" s="46">
        <v>0</v>
      </c>
      <c r="G264" s="46">
        <v>0</v>
      </c>
      <c r="H264" s="23"/>
      <c r="I264" s="23"/>
      <c r="J264" s="23"/>
      <c r="K264" s="23"/>
    </row>
    <row r="265" spans="1:11" ht="15" customHeight="1">
      <c r="A265" s="23"/>
      <c r="B265" s="23"/>
      <c r="C265" s="27" t="s">
        <v>49</v>
      </c>
      <c r="D265" s="46">
        <v>0</v>
      </c>
      <c r="E265" s="46">
        <v>0</v>
      </c>
      <c r="F265" s="46">
        <v>0</v>
      </c>
      <c r="G265" s="46">
        <v>0</v>
      </c>
      <c r="H265" s="23"/>
      <c r="I265" s="23"/>
      <c r="J265" s="23"/>
      <c r="K265" s="23"/>
    </row>
    <row r="266" spans="1:11" ht="15" customHeight="1">
      <c r="A266" s="23"/>
      <c r="B266" s="23"/>
      <c r="C266" s="27" t="s">
        <v>50</v>
      </c>
      <c r="D266" s="46">
        <v>0</v>
      </c>
      <c r="E266" s="46">
        <v>0</v>
      </c>
      <c r="F266" s="46">
        <v>0</v>
      </c>
      <c r="G266" s="46">
        <v>0</v>
      </c>
      <c r="H266" s="23"/>
      <c r="I266" s="23"/>
      <c r="J266" s="23"/>
      <c r="K266" s="23"/>
    </row>
    <row r="267" spans="1:11" ht="15" customHeight="1">
      <c r="A267" s="23"/>
      <c r="B267" s="23"/>
      <c r="C267" s="27" t="s">
        <v>57</v>
      </c>
      <c r="D267" s="46">
        <v>0</v>
      </c>
      <c r="E267" s="46">
        <v>0</v>
      </c>
      <c r="F267" s="46">
        <v>0</v>
      </c>
      <c r="G267" s="46">
        <v>0</v>
      </c>
      <c r="H267" s="23"/>
      <c r="I267" s="23"/>
      <c r="J267" s="23"/>
      <c r="K267" s="23"/>
    </row>
    <row r="268" spans="1:11" ht="15" customHeight="1">
      <c r="A268" s="23"/>
      <c r="B268" s="23"/>
      <c r="C268" s="27" t="s">
        <v>49</v>
      </c>
      <c r="D268" s="46">
        <v>0</v>
      </c>
      <c r="E268" s="46">
        <v>0</v>
      </c>
      <c r="F268" s="46">
        <v>0</v>
      </c>
      <c r="G268" s="46">
        <v>0</v>
      </c>
      <c r="H268" s="23"/>
      <c r="I268" s="23"/>
      <c r="J268" s="23"/>
      <c r="K268" s="23"/>
    </row>
    <row r="269" spans="1:11" ht="15" customHeight="1">
      <c r="A269" s="23"/>
      <c r="B269" s="23"/>
      <c r="C269" s="27" t="s">
        <v>58</v>
      </c>
      <c r="D269" s="46">
        <v>0</v>
      </c>
      <c r="E269" s="46">
        <v>0</v>
      </c>
      <c r="F269" s="46">
        <v>0</v>
      </c>
      <c r="G269" s="46">
        <v>0</v>
      </c>
      <c r="H269" s="23"/>
      <c r="I269" s="23"/>
      <c r="J269" s="23"/>
      <c r="K269" s="23"/>
    </row>
    <row r="270" spans="1:11" ht="15" customHeight="1">
      <c r="A270" s="23"/>
      <c r="B270" s="23"/>
      <c r="C270" s="27" t="s">
        <v>59</v>
      </c>
      <c r="D270" s="46">
        <v>0</v>
      </c>
      <c r="E270" s="46">
        <v>0</v>
      </c>
      <c r="F270" s="46">
        <v>0</v>
      </c>
      <c r="G270" s="46">
        <v>0</v>
      </c>
      <c r="H270" s="23"/>
      <c r="I270" s="23"/>
      <c r="J270" s="23"/>
      <c r="K270" s="23"/>
    </row>
    <row r="271" spans="1:11" ht="15" customHeight="1">
      <c r="A271" s="23"/>
      <c r="B271" s="23"/>
      <c r="C271" s="27" t="s">
        <v>60</v>
      </c>
      <c r="D271" s="46">
        <v>0</v>
      </c>
      <c r="E271" s="46">
        <v>0</v>
      </c>
      <c r="F271" s="46">
        <v>0</v>
      </c>
      <c r="G271" s="46">
        <v>0</v>
      </c>
      <c r="H271" s="23"/>
      <c r="I271" s="23"/>
      <c r="J271" s="23"/>
      <c r="K271" s="23"/>
    </row>
    <row r="272" spans="1:11" ht="15" customHeight="1">
      <c r="A272" s="23"/>
      <c r="B272" s="23"/>
      <c r="C272" s="27" t="s">
        <v>61</v>
      </c>
      <c r="D272" s="46">
        <v>0</v>
      </c>
      <c r="E272" s="46">
        <v>0</v>
      </c>
      <c r="F272" s="46">
        <v>0</v>
      </c>
      <c r="G272" s="46">
        <v>0</v>
      </c>
      <c r="H272" s="23"/>
      <c r="I272" s="23"/>
      <c r="J272" s="23"/>
      <c r="K272" s="23"/>
    </row>
    <row r="273" spans="1:11" ht="15" customHeight="1">
      <c r="A273" s="23"/>
      <c r="B273" s="23"/>
      <c r="C273" s="27" t="s">
        <v>62</v>
      </c>
      <c r="D273" s="46">
        <v>0</v>
      </c>
      <c r="E273" s="46">
        <v>10000000</v>
      </c>
      <c r="F273" s="46">
        <v>10000000</v>
      </c>
      <c r="G273" s="46">
        <v>10000000</v>
      </c>
      <c r="H273" s="23"/>
      <c r="I273" s="23"/>
      <c r="J273" s="23"/>
      <c r="K273" s="23"/>
    </row>
    <row r="274" spans="1:11" ht="15" customHeight="1">
      <c r="A274" s="23"/>
      <c r="B274" s="23"/>
      <c r="C274" s="27" t="s">
        <v>49</v>
      </c>
      <c r="D274" s="46">
        <v>0</v>
      </c>
      <c r="E274" s="46">
        <v>10000000</v>
      </c>
      <c r="F274" s="46">
        <v>10000000</v>
      </c>
      <c r="G274" s="46">
        <v>10000000</v>
      </c>
      <c r="H274" s="23"/>
      <c r="I274" s="23"/>
      <c r="J274" s="23"/>
      <c r="K274" s="23"/>
    </row>
    <row r="275" spans="1:11" ht="15" customHeight="1">
      <c r="A275" s="23"/>
      <c r="B275" s="23"/>
      <c r="C275" s="27" t="s">
        <v>58</v>
      </c>
      <c r="D275" s="46">
        <v>0</v>
      </c>
      <c r="E275" s="46">
        <v>0</v>
      </c>
      <c r="F275" s="46">
        <v>0</v>
      </c>
      <c r="G275" s="46">
        <v>0</v>
      </c>
      <c r="H275" s="23"/>
      <c r="I275" s="23"/>
      <c r="J275" s="23"/>
      <c r="K275" s="23"/>
    </row>
    <row r="276" spans="1:11" ht="15" customHeight="1">
      <c r="A276" s="23"/>
      <c r="B276" s="23"/>
      <c r="C276" s="27" t="s">
        <v>59</v>
      </c>
      <c r="D276" s="46">
        <v>0</v>
      </c>
      <c r="E276" s="46">
        <v>0</v>
      </c>
      <c r="F276" s="46">
        <v>0</v>
      </c>
      <c r="G276" s="46">
        <v>0</v>
      </c>
      <c r="H276" s="23"/>
      <c r="I276" s="23"/>
      <c r="J276" s="23"/>
      <c r="K276" s="23"/>
    </row>
    <row r="277" spans="1:11" ht="15" customHeight="1">
      <c r="A277" s="23"/>
      <c r="B277" s="23"/>
      <c r="C277" s="27" t="s">
        <v>60</v>
      </c>
      <c r="D277" s="46">
        <v>0</v>
      </c>
      <c r="E277" s="46">
        <v>0</v>
      </c>
      <c r="F277" s="46">
        <v>0</v>
      </c>
      <c r="G277" s="46">
        <v>0</v>
      </c>
      <c r="H277" s="23"/>
      <c r="I277" s="23"/>
      <c r="J277" s="23"/>
      <c r="K277" s="23"/>
    </row>
    <row r="278" spans="1:11" ht="15" customHeight="1">
      <c r="A278" s="23"/>
      <c r="B278" s="23"/>
      <c r="C278" s="27" t="s">
        <v>61</v>
      </c>
      <c r="D278" s="46">
        <v>0</v>
      </c>
      <c r="E278" s="46">
        <v>0</v>
      </c>
      <c r="F278" s="46">
        <v>0</v>
      </c>
      <c r="G278" s="46">
        <v>0</v>
      </c>
      <c r="H278" s="23"/>
      <c r="I278" s="23"/>
      <c r="J278" s="23"/>
      <c r="K278" s="23"/>
    </row>
    <row r="279" spans="1:11" ht="15" customHeight="1">
      <c r="A279" s="23"/>
      <c r="B279" s="23"/>
      <c r="C279" s="27" t="s">
        <v>63</v>
      </c>
      <c r="D279" s="46">
        <v>0</v>
      </c>
      <c r="E279" s="46">
        <v>0</v>
      </c>
      <c r="F279" s="46">
        <v>0</v>
      </c>
      <c r="G279" s="46">
        <v>0</v>
      </c>
      <c r="H279" s="23"/>
      <c r="I279" s="23"/>
      <c r="J279" s="23"/>
      <c r="K279" s="23"/>
    </row>
    <row r="280" spans="1:11" ht="15" customHeight="1">
      <c r="A280" s="23"/>
      <c r="B280" s="23"/>
      <c r="C280" s="27" t="s">
        <v>49</v>
      </c>
      <c r="D280" s="46">
        <v>0</v>
      </c>
      <c r="E280" s="46">
        <v>0</v>
      </c>
      <c r="F280" s="46">
        <v>0</v>
      </c>
      <c r="G280" s="46">
        <v>0</v>
      </c>
      <c r="H280" s="23"/>
      <c r="I280" s="23"/>
      <c r="J280" s="23"/>
      <c r="K280" s="23"/>
    </row>
    <row r="281" spans="1:11" ht="15" customHeight="1">
      <c r="A281" s="23"/>
      <c r="B281" s="23"/>
      <c r="C281" s="27" t="s">
        <v>58</v>
      </c>
      <c r="D281" s="46">
        <v>0</v>
      </c>
      <c r="E281" s="46">
        <v>0</v>
      </c>
      <c r="F281" s="46">
        <v>0</v>
      </c>
      <c r="G281" s="46">
        <v>0</v>
      </c>
      <c r="H281" s="23"/>
      <c r="I281" s="23"/>
      <c r="J281" s="23"/>
      <c r="K281" s="23"/>
    </row>
    <row r="282" spans="1:11" ht="15" customHeight="1">
      <c r="A282" s="23"/>
      <c r="B282" s="23"/>
      <c r="C282" s="27" t="s">
        <v>59</v>
      </c>
      <c r="D282" s="46">
        <v>0</v>
      </c>
      <c r="E282" s="46">
        <v>0</v>
      </c>
      <c r="F282" s="46">
        <v>0</v>
      </c>
      <c r="G282" s="46">
        <v>0</v>
      </c>
      <c r="H282" s="23"/>
      <c r="I282" s="23"/>
      <c r="J282" s="23"/>
      <c r="K282" s="23"/>
    </row>
    <row r="283" spans="1:11" ht="15" customHeight="1">
      <c r="A283" s="23"/>
      <c r="B283" s="23"/>
      <c r="C283" s="27" t="s">
        <v>60</v>
      </c>
      <c r="D283" s="46">
        <v>0</v>
      </c>
      <c r="E283" s="46">
        <v>0</v>
      </c>
      <c r="F283" s="46">
        <v>0</v>
      </c>
      <c r="G283" s="46">
        <v>0</v>
      </c>
      <c r="H283" s="23"/>
      <c r="I283" s="23"/>
      <c r="J283" s="23"/>
      <c r="K283" s="23"/>
    </row>
    <row r="284" spans="1:11" ht="15" customHeight="1">
      <c r="A284" s="23"/>
      <c r="B284" s="23"/>
      <c r="C284" s="27" t="s">
        <v>61</v>
      </c>
      <c r="D284" s="46">
        <v>0</v>
      </c>
      <c r="E284" s="46">
        <v>0</v>
      </c>
      <c r="F284" s="46">
        <v>0</v>
      </c>
      <c r="G284" s="46">
        <v>0</v>
      </c>
      <c r="H284" s="23"/>
      <c r="I284" s="23"/>
      <c r="J284" s="23"/>
      <c r="K284" s="23"/>
    </row>
    <row r="285" spans="1:11" ht="15" customHeight="1">
      <c r="A285" s="23"/>
      <c r="B285" s="23"/>
      <c r="C285" s="27" t="s">
        <v>64</v>
      </c>
      <c r="D285" s="46">
        <v>0</v>
      </c>
      <c r="E285" s="46">
        <v>0</v>
      </c>
      <c r="F285" s="46">
        <v>0</v>
      </c>
      <c r="G285" s="46">
        <v>0</v>
      </c>
      <c r="H285" s="23"/>
      <c r="I285" s="23"/>
      <c r="J285" s="23"/>
      <c r="K285" s="23"/>
    </row>
    <row r="286" spans="1:11" ht="15" customHeight="1">
      <c r="A286" s="23"/>
      <c r="B286" s="23"/>
      <c r="C286" s="27" t="s">
        <v>65</v>
      </c>
      <c r="D286" s="46">
        <v>0</v>
      </c>
      <c r="E286" s="46">
        <v>0</v>
      </c>
      <c r="F286" s="46">
        <v>0</v>
      </c>
      <c r="G286" s="46">
        <v>0</v>
      </c>
      <c r="H286" s="23"/>
      <c r="I286" s="23"/>
      <c r="J286" s="23"/>
      <c r="K286" s="23"/>
    </row>
    <row r="287" spans="1:11" ht="20.100000000000001" customHeight="1">
      <c r="A287" s="23"/>
      <c r="B287" s="23"/>
      <c r="C287" s="48" t="s">
        <v>18</v>
      </c>
      <c r="D287" s="23"/>
      <c r="E287" s="23"/>
      <c r="F287" s="23"/>
      <c r="G287" s="23"/>
      <c r="H287" s="23"/>
      <c r="I287" s="23"/>
      <c r="J287" s="23"/>
      <c r="K287" s="23"/>
    </row>
  </sheetData>
  <mergeCells count="31">
    <mergeCell ref="C199:G199"/>
    <mergeCell ref="C141:G141"/>
    <mergeCell ref="C186:G186"/>
    <mergeCell ref="D187:G187"/>
    <mergeCell ref="D188:G188"/>
    <mergeCell ref="D189:G189"/>
    <mergeCell ref="D190:G190"/>
    <mergeCell ref="D132:G132"/>
    <mergeCell ref="D17:G17"/>
    <mergeCell ref="D18:G18"/>
    <mergeCell ref="D19:G19"/>
    <mergeCell ref="D20:G20"/>
    <mergeCell ref="C29:G29"/>
    <mergeCell ref="D74:G74"/>
    <mergeCell ref="D75:G75"/>
    <mergeCell ref="D76:G76"/>
    <mergeCell ref="C85:G85"/>
    <mergeCell ref="D130:G130"/>
    <mergeCell ref="D131:G131"/>
    <mergeCell ref="C16:G16"/>
    <mergeCell ref="C1:G1"/>
    <mergeCell ref="C2:G2"/>
    <mergeCell ref="D3:G3"/>
    <mergeCell ref="D4:G4"/>
    <mergeCell ref="D5:G5"/>
    <mergeCell ref="D6:G6"/>
    <mergeCell ref="D7:G7"/>
    <mergeCell ref="C8:G8"/>
    <mergeCell ref="C9:G9"/>
    <mergeCell ref="D10:G10"/>
    <mergeCell ref="D11:G11"/>
  </mergeCells>
  <pageMargins left="0.7" right="0.7" top="0.75" bottom="0.75" header="0.3" footer="0.3"/>
  <pageSetup scale="68"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78"/>
  <sheetViews>
    <sheetView topLeftCell="A536" zoomScaleNormal="100" workbookViewId="0">
      <selection activeCell="D547" sqref="D547"/>
    </sheetView>
  </sheetViews>
  <sheetFormatPr defaultRowHeight="14.25"/>
  <cols>
    <col min="1" max="1" width="13.25" customWidth="1"/>
    <col min="2" max="2" width="9.75" customWidth="1"/>
    <col min="3" max="3" width="28.25" customWidth="1"/>
    <col min="4" max="6" width="15.875" customWidth="1"/>
    <col min="7" max="7" width="16.125" customWidth="1"/>
    <col min="8" max="8" width="6.75" customWidth="1"/>
    <col min="9" max="9" width="18.25" customWidth="1"/>
    <col min="10" max="10" width="10.75" customWidth="1"/>
    <col min="11" max="11" width="17.375" customWidth="1"/>
  </cols>
  <sheetData>
    <row r="1" spans="1:11" ht="20.100000000000001" customHeight="1">
      <c r="A1" s="1"/>
      <c r="B1" s="1"/>
      <c r="C1" s="1525" t="s">
        <v>0</v>
      </c>
      <c r="D1" s="1526"/>
      <c r="E1" s="1526"/>
      <c r="F1" s="1526"/>
      <c r="G1" s="1526"/>
      <c r="H1" s="1"/>
      <c r="I1" s="1"/>
      <c r="J1" s="1"/>
      <c r="K1" s="1"/>
    </row>
    <row r="2" spans="1:11" ht="24.95" customHeight="1">
      <c r="A2" s="1"/>
      <c r="B2" s="1"/>
      <c r="C2" s="1527" t="s">
        <v>1</v>
      </c>
      <c r="D2" s="1528"/>
      <c r="E2" s="1528"/>
      <c r="F2" s="1528"/>
      <c r="G2" s="1528"/>
      <c r="H2" s="1"/>
      <c r="I2" s="1"/>
      <c r="J2" s="1"/>
      <c r="K2" s="1"/>
    </row>
    <row r="3" spans="1:11" ht="14.1" customHeight="1">
      <c r="A3" s="1"/>
      <c r="B3" s="1"/>
      <c r="C3" s="2" t="s">
        <v>2</v>
      </c>
      <c r="D3" s="1529" t="s">
        <v>3</v>
      </c>
      <c r="E3" s="1530"/>
      <c r="F3" s="1530"/>
      <c r="G3" s="1530"/>
      <c r="H3" s="1"/>
      <c r="I3" s="1"/>
      <c r="J3" s="1"/>
      <c r="K3" s="1"/>
    </row>
    <row r="4" spans="1:11" ht="14.1" customHeight="1">
      <c r="A4" s="1"/>
      <c r="B4" s="1"/>
      <c r="C4" s="2" t="s">
        <v>4</v>
      </c>
      <c r="D4" s="1529" t="s">
        <v>5</v>
      </c>
      <c r="E4" s="1530"/>
      <c r="F4" s="1530"/>
      <c r="G4" s="1530"/>
      <c r="H4" s="1"/>
      <c r="I4" s="1"/>
      <c r="J4" s="1"/>
      <c r="K4" s="1"/>
    </row>
    <row r="5" spans="1:11" ht="14.1" customHeight="1">
      <c r="A5" s="1"/>
      <c r="B5" s="1"/>
      <c r="C5" s="2" t="s">
        <v>6</v>
      </c>
      <c r="D5" s="1529" t="s">
        <v>7</v>
      </c>
      <c r="E5" s="1530"/>
      <c r="F5" s="1530"/>
      <c r="G5" s="1530"/>
      <c r="H5" s="1"/>
      <c r="I5" s="1"/>
      <c r="J5" s="1"/>
      <c r="K5" s="1"/>
    </row>
    <row r="6" spans="1:11" ht="14.1" customHeight="1">
      <c r="A6" s="1"/>
      <c r="B6" s="1"/>
      <c r="C6" s="2" t="s">
        <v>8</v>
      </c>
      <c r="D6" s="1529" t="s">
        <v>9</v>
      </c>
      <c r="E6" s="1530"/>
      <c r="F6" s="1530"/>
      <c r="G6" s="1530"/>
      <c r="H6" s="1"/>
      <c r="I6" s="1"/>
      <c r="J6" s="1"/>
      <c r="K6" s="1"/>
    </row>
    <row r="7" spans="1:11" ht="14.1" customHeight="1">
      <c r="A7" s="1"/>
      <c r="B7" s="1"/>
      <c r="C7" s="2" t="s">
        <v>10</v>
      </c>
      <c r="D7" s="1531" t="s">
        <v>11</v>
      </c>
      <c r="E7" s="1532"/>
      <c r="F7" s="1532"/>
      <c r="G7" s="1532"/>
      <c r="H7" s="1"/>
      <c r="I7" s="1"/>
      <c r="J7" s="1"/>
      <c r="K7" s="1"/>
    </row>
    <row r="8" spans="1:11" ht="14.1" customHeight="1">
      <c r="A8" s="1"/>
      <c r="B8" s="1"/>
      <c r="C8" s="1533" t="s">
        <v>12</v>
      </c>
      <c r="D8" s="1534"/>
      <c r="E8" s="1534"/>
      <c r="F8" s="1534"/>
      <c r="G8" s="1534"/>
      <c r="H8" s="1"/>
      <c r="I8" s="1"/>
      <c r="J8" s="1"/>
      <c r="K8" s="1"/>
    </row>
    <row r="9" spans="1:11" ht="30.95" customHeight="1">
      <c r="A9" s="1"/>
      <c r="B9" s="1"/>
      <c r="C9" s="1535" t="s">
        <v>13</v>
      </c>
      <c r="D9" s="1536"/>
      <c r="E9" s="1536"/>
      <c r="F9" s="1536"/>
      <c r="G9" s="1536"/>
      <c r="H9" s="1"/>
      <c r="I9" s="1"/>
      <c r="J9" s="1"/>
      <c r="K9" s="1"/>
    </row>
    <row r="10" spans="1:11" ht="27" customHeight="1">
      <c r="A10" s="1"/>
      <c r="B10" s="1"/>
      <c r="C10" s="3" t="s">
        <v>14</v>
      </c>
      <c r="D10" s="1537" t="s">
        <v>15</v>
      </c>
      <c r="E10" s="1538"/>
      <c r="F10" s="1538"/>
      <c r="G10" s="1538"/>
      <c r="H10" s="1"/>
      <c r="I10" s="1"/>
      <c r="J10" s="1"/>
      <c r="K10" s="1"/>
    </row>
    <row r="11" spans="1:11" ht="26.1" customHeight="1">
      <c r="A11" s="1"/>
      <c r="B11" s="1"/>
      <c r="C11" s="3" t="s">
        <v>16</v>
      </c>
      <c r="D11" s="1537" t="s">
        <v>17</v>
      </c>
      <c r="E11" s="1538"/>
      <c r="F11" s="1538"/>
      <c r="G11" s="1538"/>
      <c r="H11" s="1"/>
      <c r="I11" s="1"/>
      <c r="J11" s="1"/>
      <c r="K11" s="1"/>
    </row>
    <row r="12" spans="1:11" ht="14.1" customHeight="1">
      <c r="A12" s="1"/>
      <c r="B12" s="1"/>
      <c r="C12" s="1539" t="s">
        <v>18</v>
      </c>
      <c r="D12" s="1540"/>
      <c r="E12" s="1540"/>
      <c r="F12" s="1540"/>
      <c r="G12" s="1540"/>
      <c r="H12" s="1"/>
      <c r="I12" s="1"/>
      <c r="J12" s="1"/>
      <c r="K12" s="1"/>
    </row>
    <row r="13" spans="1:11" ht="14.1" customHeight="1">
      <c r="A13" s="1"/>
      <c r="B13" s="1"/>
      <c r="C13" s="4" t="s">
        <v>18</v>
      </c>
      <c r="D13" s="1539" t="s">
        <v>18</v>
      </c>
      <c r="E13" s="1540"/>
      <c r="F13" s="1540"/>
      <c r="G13" s="1540"/>
      <c r="H13" s="1"/>
      <c r="I13" s="1"/>
      <c r="J13" s="1"/>
      <c r="K13" s="1"/>
    </row>
    <row r="14" spans="1:11" ht="14.1" customHeight="1">
      <c r="A14" s="1"/>
      <c r="B14" s="1"/>
      <c r="C14" s="5" t="s">
        <v>19</v>
      </c>
      <c r="D14" s="1541" t="s">
        <v>18</v>
      </c>
      <c r="E14" s="1542"/>
      <c r="F14" s="1542"/>
      <c r="G14" s="1542"/>
      <c r="H14" s="1"/>
      <c r="I14" s="1"/>
      <c r="J14" s="1"/>
      <c r="K14" s="1"/>
    </row>
    <row r="15" spans="1:11" ht="14.1" customHeight="1">
      <c r="A15" s="1"/>
      <c r="B15" s="1"/>
      <c r="C15" s="6" t="s">
        <v>20</v>
      </c>
      <c r="D15" s="1543" t="s">
        <v>18</v>
      </c>
      <c r="E15" s="1544"/>
      <c r="F15" s="1544"/>
      <c r="G15" s="1544"/>
      <c r="H15" s="1"/>
      <c r="I15" s="1"/>
      <c r="J15" s="1"/>
      <c r="K15" s="1"/>
    </row>
    <row r="16" spans="1:11" ht="14.1" customHeight="1">
      <c r="A16" s="1"/>
      <c r="B16" s="1"/>
      <c r="C16" s="6" t="s">
        <v>21</v>
      </c>
      <c r="D16" s="1543" t="s">
        <v>18</v>
      </c>
      <c r="E16" s="1544"/>
      <c r="F16" s="1544"/>
      <c r="G16" s="1544"/>
      <c r="H16" s="1"/>
      <c r="I16" s="1"/>
      <c r="J16" s="1"/>
      <c r="K16" s="1"/>
    </row>
    <row r="17" spans="1:11" ht="15" customHeight="1">
      <c r="A17" s="1"/>
      <c r="B17" s="1"/>
      <c r="C17" s="7"/>
      <c r="D17" s="8">
        <v>2024</v>
      </c>
      <c r="E17" s="8">
        <v>2025</v>
      </c>
      <c r="F17" s="8">
        <v>2026</v>
      </c>
      <c r="G17" s="8">
        <v>2027</v>
      </c>
      <c r="H17" s="1"/>
      <c r="I17" s="1"/>
      <c r="J17" s="1"/>
      <c r="K17" s="1"/>
    </row>
    <row r="18" spans="1:11" ht="15" customHeight="1">
      <c r="A18" s="1"/>
      <c r="B18" s="1"/>
      <c r="C18" s="9"/>
      <c r="D18" s="10" t="s">
        <v>22</v>
      </c>
      <c r="E18" s="10" t="s">
        <v>23</v>
      </c>
      <c r="F18" s="10" t="s">
        <v>23</v>
      </c>
      <c r="G18" s="10" t="s">
        <v>23</v>
      </c>
      <c r="H18" s="1"/>
      <c r="I18" s="1"/>
      <c r="J18" s="1"/>
      <c r="K18" s="1"/>
    </row>
    <row r="19" spans="1:11" ht="14.1" customHeight="1">
      <c r="A19" s="1"/>
      <c r="B19" s="1"/>
      <c r="C19" s="1545" t="s">
        <v>24</v>
      </c>
      <c r="D19" s="1546"/>
      <c r="E19" s="1546"/>
      <c r="F19" s="1546"/>
      <c r="G19" s="1546"/>
      <c r="H19" s="1"/>
      <c r="I19" s="1"/>
      <c r="J19" s="1"/>
      <c r="K19" s="1"/>
    </row>
    <row r="20" spans="1:11" ht="14.1" customHeight="1">
      <c r="A20" s="1"/>
      <c r="B20" s="1"/>
      <c r="C20" s="7"/>
      <c r="D20" s="8">
        <v>2024</v>
      </c>
      <c r="E20" s="8">
        <v>2025</v>
      </c>
      <c r="F20" s="8">
        <v>2026</v>
      </c>
      <c r="G20" s="8">
        <v>2027</v>
      </c>
      <c r="H20" s="1"/>
      <c r="I20" s="1"/>
      <c r="J20" s="1"/>
      <c r="K20" s="1"/>
    </row>
    <row r="21" spans="1:11" ht="14.1" customHeight="1">
      <c r="A21" s="1"/>
      <c r="B21" s="1"/>
      <c r="C21" s="9"/>
      <c r="D21" s="10" t="s">
        <v>22</v>
      </c>
      <c r="E21" s="10" t="s">
        <v>23</v>
      </c>
      <c r="F21" s="10" t="s">
        <v>23</v>
      </c>
      <c r="G21" s="10" t="s">
        <v>23</v>
      </c>
      <c r="H21" s="1"/>
      <c r="I21" s="1"/>
      <c r="J21" s="1"/>
      <c r="K21" s="1"/>
    </row>
    <row r="22" spans="1:11" ht="14.1" customHeight="1">
      <c r="A22" s="1"/>
      <c r="B22" s="1"/>
      <c r="C22" s="11" t="s">
        <v>25</v>
      </c>
      <c r="D22" s="12" t="s">
        <v>18</v>
      </c>
      <c r="E22" s="12" t="s">
        <v>18</v>
      </c>
      <c r="F22" s="12" t="s">
        <v>18</v>
      </c>
      <c r="G22" s="12" t="s">
        <v>18</v>
      </c>
      <c r="H22" s="1"/>
      <c r="I22" s="1"/>
      <c r="J22" s="1"/>
      <c r="K22" s="1"/>
    </row>
    <row r="23" spans="1:11" ht="27" customHeight="1">
      <c r="A23" s="1"/>
      <c r="B23" s="1"/>
      <c r="C23" s="3" t="s">
        <v>14</v>
      </c>
      <c r="D23" s="1537" t="s">
        <v>26</v>
      </c>
      <c r="E23" s="1538"/>
      <c r="F23" s="1538"/>
      <c r="G23" s="1538"/>
      <c r="H23" s="1"/>
      <c r="I23" s="1"/>
      <c r="J23" s="1"/>
      <c r="K23" s="1"/>
    </row>
    <row r="24" spans="1:11" ht="26.1" customHeight="1">
      <c r="A24" s="1"/>
      <c r="B24" s="1"/>
      <c r="C24" s="3" t="s">
        <v>16</v>
      </c>
      <c r="D24" s="1537" t="s">
        <v>18</v>
      </c>
      <c r="E24" s="1538"/>
      <c r="F24" s="1538"/>
      <c r="G24" s="1538"/>
      <c r="H24" s="1"/>
      <c r="I24" s="1"/>
      <c r="J24" s="1"/>
      <c r="K24" s="1"/>
    </row>
    <row r="25" spans="1:11" ht="14.1" customHeight="1">
      <c r="A25" s="1"/>
      <c r="B25" s="1"/>
      <c r="C25" s="1539" t="s">
        <v>27</v>
      </c>
      <c r="D25" s="1540"/>
      <c r="E25" s="1540"/>
      <c r="F25" s="1540"/>
      <c r="G25" s="1540"/>
      <c r="H25" s="1"/>
      <c r="I25" s="1"/>
      <c r="J25" s="1"/>
      <c r="K25" s="1"/>
    </row>
    <row r="26" spans="1:11" ht="14.1" customHeight="1">
      <c r="A26" s="1"/>
      <c r="B26" s="1"/>
      <c r="C26" s="4" t="s">
        <v>28</v>
      </c>
      <c r="D26" s="1539" t="s">
        <v>29</v>
      </c>
      <c r="E26" s="1540"/>
      <c r="F26" s="1540"/>
      <c r="G26" s="1540"/>
      <c r="H26" s="1"/>
      <c r="I26" s="1"/>
      <c r="J26" s="1"/>
      <c r="K26" s="1"/>
    </row>
    <row r="27" spans="1:11" ht="27" customHeight="1">
      <c r="A27" s="1"/>
      <c r="B27" s="1"/>
      <c r="C27" s="5" t="s">
        <v>19</v>
      </c>
      <c r="D27" s="1541" t="s">
        <v>30</v>
      </c>
      <c r="E27" s="1542"/>
      <c r="F27" s="1542"/>
      <c r="G27" s="1542"/>
      <c r="H27" s="1"/>
      <c r="I27" s="1"/>
      <c r="J27" s="1"/>
      <c r="K27" s="1"/>
    </row>
    <row r="28" spans="1:11" ht="27" customHeight="1">
      <c r="A28" s="1"/>
      <c r="B28" s="1"/>
      <c r="C28" s="6" t="s">
        <v>20</v>
      </c>
      <c r="D28" s="1543" t="s">
        <v>31</v>
      </c>
      <c r="E28" s="1544"/>
      <c r="F28" s="1544"/>
      <c r="G28" s="1544"/>
      <c r="H28" s="1"/>
      <c r="I28" s="1"/>
      <c r="J28" s="1"/>
      <c r="K28" s="1"/>
    </row>
    <row r="29" spans="1:11" ht="27" customHeight="1">
      <c r="A29" s="1"/>
      <c r="B29" s="1"/>
      <c r="C29" s="6" t="s">
        <v>21</v>
      </c>
      <c r="D29" s="1543" t="s">
        <v>32</v>
      </c>
      <c r="E29" s="1544"/>
      <c r="F29" s="1544"/>
      <c r="G29" s="1544"/>
      <c r="H29" s="1"/>
      <c r="I29" s="1"/>
      <c r="J29" s="1"/>
      <c r="K29" s="1"/>
    </row>
    <row r="30" spans="1:11" ht="15" customHeight="1">
      <c r="A30" s="1"/>
      <c r="B30" s="1"/>
      <c r="C30" s="7"/>
      <c r="D30" s="8">
        <v>2024</v>
      </c>
      <c r="E30" s="8">
        <v>2025</v>
      </c>
      <c r="F30" s="8">
        <v>2026</v>
      </c>
      <c r="G30" s="8">
        <v>2027</v>
      </c>
      <c r="H30" s="1"/>
      <c r="I30" s="1"/>
      <c r="J30" s="1"/>
      <c r="K30" s="1"/>
    </row>
    <row r="31" spans="1:11" ht="15" customHeight="1">
      <c r="A31" s="1"/>
      <c r="B31" s="1"/>
      <c r="C31" s="9"/>
      <c r="D31" s="10" t="s">
        <v>22</v>
      </c>
      <c r="E31" s="10" t="s">
        <v>23</v>
      </c>
      <c r="F31" s="10" t="s">
        <v>23</v>
      </c>
      <c r="G31" s="10" t="s">
        <v>23</v>
      </c>
      <c r="H31" s="1"/>
      <c r="I31" s="1"/>
      <c r="J31" s="1"/>
      <c r="K31" s="1"/>
    </row>
    <row r="32" spans="1:11" ht="14.1" customHeight="1">
      <c r="A32" s="1"/>
      <c r="B32" s="1"/>
      <c r="C32" s="13" t="s">
        <v>33</v>
      </c>
      <c r="D32" s="14" t="s">
        <v>34</v>
      </c>
      <c r="E32" s="14" t="s">
        <v>34</v>
      </c>
      <c r="F32" s="14" t="s">
        <v>34</v>
      </c>
      <c r="G32" s="14" t="s">
        <v>34</v>
      </c>
      <c r="H32" s="1"/>
      <c r="I32" s="1"/>
      <c r="J32" s="1"/>
      <c r="K32" s="1"/>
    </row>
    <row r="33" spans="1:11" ht="14.1" customHeight="1">
      <c r="A33" s="1"/>
      <c r="B33" s="1"/>
      <c r="C33" s="13" t="s">
        <v>35</v>
      </c>
      <c r="D33" s="14" t="s">
        <v>36</v>
      </c>
      <c r="E33" s="14" t="s">
        <v>37</v>
      </c>
      <c r="F33" s="14" t="s">
        <v>38</v>
      </c>
      <c r="G33" s="14" t="s">
        <v>39</v>
      </c>
      <c r="H33" s="1"/>
      <c r="I33" s="1"/>
      <c r="J33" s="1"/>
      <c r="K33" s="1"/>
    </row>
    <row r="34" spans="1:11" ht="14.1" customHeight="1">
      <c r="A34" s="1"/>
      <c r="B34" s="1"/>
      <c r="C34" s="13" t="s">
        <v>40</v>
      </c>
      <c r="D34" s="14" t="s">
        <v>36</v>
      </c>
      <c r="E34" s="14" t="s">
        <v>37</v>
      </c>
      <c r="F34" s="14" t="s">
        <v>38</v>
      </c>
      <c r="G34" s="14" t="s">
        <v>39</v>
      </c>
      <c r="H34" s="1"/>
      <c r="I34" s="1"/>
      <c r="J34" s="1"/>
      <c r="K34" s="1"/>
    </row>
    <row r="35" spans="1:11" ht="14.1" customHeight="1">
      <c r="A35" s="1"/>
      <c r="B35" s="1"/>
      <c r="C35" s="13" t="s">
        <v>41</v>
      </c>
      <c r="D35" s="14" t="s">
        <v>18</v>
      </c>
      <c r="E35" s="14" t="s">
        <v>42</v>
      </c>
      <c r="F35" s="14" t="s">
        <v>42</v>
      </c>
      <c r="G35" s="14" t="s">
        <v>42</v>
      </c>
      <c r="H35" s="1"/>
      <c r="I35" s="1"/>
      <c r="J35" s="1"/>
      <c r="K35" s="1"/>
    </row>
    <row r="36" spans="1:11" ht="14.1" customHeight="1">
      <c r="A36" s="1"/>
      <c r="B36" s="1"/>
      <c r="C36" s="13" t="s">
        <v>43</v>
      </c>
      <c r="D36" s="14" t="s">
        <v>18</v>
      </c>
      <c r="E36" s="14" t="s">
        <v>44</v>
      </c>
      <c r="F36" s="14" t="s">
        <v>45</v>
      </c>
      <c r="G36" s="14" t="s">
        <v>46</v>
      </c>
      <c r="H36" s="1"/>
      <c r="I36" s="1"/>
      <c r="J36" s="1"/>
      <c r="K36" s="1"/>
    </row>
    <row r="37" spans="1:11" ht="14.1" customHeight="1">
      <c r="A37" s="1"/>
      <c r="B37" s="1"/>
      <c r="C37" s="13" t="s">
        <v>47</v>
      </c>
      <c r="D37" s="14" t="s">
        <v>18</v>
      </c>
      <c r="E37" s="14" t="s">
        <v>44</v>
      </c>
      <c r="F37" s="14" t="s">
        <v>45</v>
      </c>
      <c r="G37" s="14" t="s">
        <v>46</v>
      </c>
      <c r="H37" s="1"/>
      <c r="I37" s="1"/>
      <c r="J37" s="1"/>
      <c r="K37" s="1"/>
    </row>
    <row r="38" spans="1:11" ht="14.1" customHeight="1">
      <c r="A38" s="1"/>
      <c r="B38" s="1"/>
      <c r="C38" s="1545" t="s">
        <v>24</v>
      </c>
      <c r="D38" s="1546"/>
      <c r="E38" s="1546"/>
      <c r="F38" s="1546"/>
      <c r="G38" s="1546"/>
      <c r="H38" s="1"/>
      <c r="I38" s="1"/>
      <c r="J38" s="1"/>
      <c r="K38" s="1"/>
    </row>
    <row r="39" spans="1:11" ht="14.1" customHeight="1">
      <c r="A39" s="1"/>
      <c r="B39" s="1"/>
      <c r="C39" s="7"/>
      <c r="D39" s="8">
        <v>2024</v>
      </c>
      <c r="E39" s="8">
        <v>2025</v>
      </c>
      <c r="F39" s="8">
        <v>2026</v>
      </c>
      <c r="G39" s="8">
        <v>2027</v>
      </c>
      <c r="H39" s="1"/>
      <c r="I39" s="1"/>
      <c r="J39" s="1"/>
      <c r="K39" s="1"/>
    </row>
    <row r="40" spans="1:11" ht="14.1" customHeight="1">
      <c r="A40" s="1"/>
      <c r="B40" s="1"/>
      <c r="C40" s="9"/>
      <c r="D40" s="10" t="s">
        <v>22</v>
      </c>
      <c r="E40" s="10" t="s">
        <v>23</v>
      </c>
      <c r="F40" s="10" t="s">
        <v>23</v>
      </c>
      <c r="G40" s="10" t="s">
        <v>23</v>
      </c>
      <c r="H40" s="1"/>
      <c r="I40" s="1"/>
      <c r="J40" s="1"/>
      <c r="K40" s="1"/>
    </row>
    <row r="41" spans="1:11" ht="14.1" customHeight="1">
      <c r="A41" s="1"/>
      <c r="B41" s="1"/>
      <c r="C41" s="15" t="s">
        <v>48</v>
      </c>
      <c r="D41" s="16">
        <v>0</v>
      </c>
      <c r="E41" s="16">
        <v>1908000000</v>
      </c>
      <c r="F41" s="16">
        <v>1908000000</v>
      </c>
      <c r="G41" s="16">
        <v>1908000000</v>
      </c>
      <c r="H41" s="1"/>
      <c r="I41" s="1"/>
      <c r="J41" s="1"/>
      <c r="K41" s="1"/>
    </row>
    <row r="42" spans="1:11" ht="14.1" customHeight="1">
      <c r="A42" s="1"/>
      <c r="B42" s="1"/>
      <c r="C42" s="15" t="s">
        <v>49</v>
      </c>
      <c r="D42" s="16">
        <v>0</v>
      </c>
      <c r="E42" s="16">
        <v>1908000000</v>
      </c>
      <c r="F42" s="16">
        <v>1908000000</v>
      </c>
      <c r="G42" s="16">
        <v>1908000000</v>
      </c>
      <c r="H42" s="1"/>
      <c r="I42" s="1"/>
      <c r="J42" s="1"/>
      <c r="K42" s="1"/>
    </row>
    <row r="43" spans="1:11" ht="14.1" customHeight="1">
      <c r="A43" s="1"/>
      <c r="B43" s="1"/>
      <c r="C43" s="15" t="s">
        <v>50</v>
      </c>
      <c r="D43" s="16">
        <v>0</v>
      </c>
      <c r="E43" s="16">
        <v>0</v>
      </c>
      <c r="F43" s="16">
        <v>0</v>
      </c>
      <c r="G43" s="16">
        <v>0</v>
      </c>
      <c r="H43" s="1"/>
      <c r="I43" s="1"/>
      <c r="J43" s="1"/>
      <c r="K43" s="1"/>
    </row>
    <row r="44" spans="1:11" ht="14.1" customHeight="1">
      <c r="A44" s="1"/>
      <c r="B44" s="1"/>
      <c r="C44" s="15" t="s">
        <v>51</v>
      </c>
      <c r="D44" s="16">
        <v>0</v>
      </c>
      <c r="E44" s="16">
        <v>307700000</v>
      </c>
      <c r="F44" s="16">
        <v>307700000</v>
      </c>
      <c r="G44" s="16">
        <v>307700000</v>
      </c>
      <c r="H44" s="1"/>
      <c r="I44" s="1"/>
      <c r="J44" s="1"/>
      <c r="K44" s="1"/>
    </row>
    <row r="45" spans="1:11" ht="14.1" customHeight="1">
      <c r="A45" s="1"/>
      <c r="B45" s="1"/>
      <c r="C45" s="15" t="s">
        <v>49</v>
      </c>
      <c r="D45" s="16">
        <v>0</v>
      </c>
      <c r="E45" s="16">
        <v>307700000</v>
      </c>
      <c r="F45" s="16">
        <v>307700000</v>
      </c>
      <c r="G45" s="16">
        <v>307700000</v>
      </c>
      <c r="H45" s="1"/>
      <c r="I45" s="1"/>
      <c r="J45" s="1"/>
      <c r="K45" s="1"/>
    </row>
    <row r="46" spans="1:11" ht="14.1" customHeight="1">
      <c r="A46" s="1"/>
      <c r="B46" s="1"/>
      <c r="C46" s="15" t="s">
        <v>50</v>
      </c>
      <c r="D46" s="16">
        <v>0</v>
      </c>
      <c r="E46" s="16">
        <v>0</v>
      </c>
      <c r="F46" s="16">
        <v>0</v>
      </c>
      <c r="G46" s="16">
        <v>0</v>
      </c>
      <c r="H46" s="1"/>
      <c r="I46" s="1"/>
      <c r="J46" s="1"/>
      <c r="K46" s="1"/>
    </row>
    <row r="47" spans="1:11" ht="14.1" customHeight="1">
      <c r="A47" s="1"/>
      <c r="B47" s="1"/>
      <c r="C47" s="15" t="s">
        <v>52</v>
      </c>
      <c r="D47" s="16">
        <v>0</v>
      </c>
      <c r="E47" s="16">
        <v>410800000</v>
      </c>
      <c r="F47" s="16">
        <v>414800000</v>
      </c>
      <c r="G47" s="16">
        <v>418800000</v>
      </c>
      <c r="H47" s="1"/>
      <c r="I47" s="1"/>
      <c r="J47" s="1"/>
      <c r="K47" s="1"/>
    </row>
    <row r="48" spans="1:11" ht="14.1" customHeight="1">
      <c r="A48" s="1"/>
      <c r="B48" s="1"/>
      <c r="C48" s="15" t="s">
        <v>49</v>
      </c>
      <c r="D48" s="16">
        <v>0</v>
      </c>
      <c r="E48" s="16">
        <v>407800000</v>
      </c>
      <c r="F48" s="16">
        <v>411800000</v>
      </c>
      <c r="G48" s="16">
        <v>415800000</v>
      </c>
      <c r="H48" s="1"/>
      <c r="I48" s="1"/>
      <c r="J48" s="1"/>
      <c r="K48" s="1"/>
    </row>
    <row r="49" spans="1:11" ht="14.1" customHeight="1">
      <c r="A49" s="1"/>
      <c r="B49" s="1"/>
      <c r="C49" s="15" t="s">
        <v>50</v>
      </c>
      <c r="D49" s="16">
        <v>0</v>
      </c>
      <c r="E49" s="16">
        <v>3000000</v>
      </c>
      <c r="F49" s="16">
        <v>3000000</v>
      </c>
      <c r="G49" s="16">
        <v>3000000</v>
      </c>
      <c r="H49" s="1"/>
      <c r="I49" s="1"/>
      <c r="J49" s="1"/>
      <c r="K49" s="1"/>
    </row>
    <row r="50" spans="1:11" ht="14.1" customHeight="1">
      <c r="A50" s="1"/>
      <c r="B50" s="1"/>
      <c r="C50" s="15" t="s">
        <v>53</v>
      </c>
      <c r="D50" s="16">
        <v>0</v>
      </c>
      <c r="E50" s="16">
        <v>0</v>
      </c>
      <c r="F50" s="16">
        <v>0</v>
      </c>
      <c r="G50" s="16">
        <v>0</v>
      </c>
      <c r="H50" s="1"/>
      <c r="I50" s="1"/>
      <c r="J50" s="1"/>
      <c r="K50" s="1"/>
    </row>
    <row r="51" spans="1:11" ht="14.1" customHeight="1">
      <c r="A51" s="1"/>
      <c r="B51" s="1"/>
      <c r="C51" s="15" t="s">
        <v>49</v>
      </c>
      <c r="D51" s="16">
        <v>0</v>
      </c>
      <c r="E51" s="16">
        <v>0</v>
      </c>
      <c r="F51" s="16">
        <v>0</v>
      </c>
      <c r="G51" s="16">
        <v>0</v>
      </c>
      <c r="H51" s="1"/>
      <c r="I51" s="1"/>
      <c r="J51" s="1"/>
      <c r="K51" s="1"/>
    </row>
    <row r="52" spans="1:11" ht="14.1" customHeight="1">
      <c r="A52" s="1"/>
      <c r="B52" s="1"/>
      <c r="C52" s="15" t="s">
        <v>50</v>
      </c>
      <c r="D52" s="16">
        <v>0</v>
      </c>
      <c r="E52" s="16">
        <v>0</v>
      </c>
      <c r="F52" s="16">
        <v>0</v>
      </c>
      <c r="G52" s="16">
        <v>0</v>
      </c>
      <c r="H52" s="1"/>
      <c r="I52" s="1"/>
      <c r="J52" s="1"/>
      <c r="K52" s="1"/>
    </row>
    <row r="53" spans="1:11" ht="14.1" customHeight="1">
      <c r="A53" s="1"/>
      <c r="B53" s="1"/>
      <c r="C53" s="15" t="s">
        <v>54</v>
      </c>
      <c r="D53" s="16">
        <v>0</v>
      </c>
      <c r="E53" s="16">
        <v>0</v>
      </c>
      <c r="F53" s="16">
        <v>0</v>
      </c>
      <c r="G53" s="16">
        <v>0</v>
      </c>
      <c r="H53" s="1"/>
      <c r="I53" s="1"/>
      <c r="J53" s="1"/>
      <c r="K53" s="1"/>
    </row>
    <row r="54" spans="1:11" ht="14.1" customHeight="1">
      <c r="A54" s="1"/>
      <c r="B54" s="1"/>
      <c r="C54" s="15" t="s">
        <v>49</v>
      </c>
      <c r="D54" s="16">
        <v>0</v>
      </c>
      <c r="E54" s="16">
        <v>0</v>
      </c>
      <c r="F54" s="16">
        <v>0</v>
      </c>
      <c r="G54" s="16">
        <v>0</v>
      </c>
      <c r="H54" s="1"/>
      <c r="I54" s="1"/>
      <c r="J54" s="1"/>
      <c r="K54" s="1"/>
    </row>
    <row r="55" spans="1:11" ht="14.1" customHeight="1">
      <c r="A55" s="1"/>
      <c r="B55" s="1"/>
      <c r="C55" s="15" t="s">
        <v>50</v>
      </c>
      <c r="D55" s="16">
        <v>0</v>
      </c>
      <c r="E55" s="16">
        <v>0</v>
      </c>
      <c r="F55" s="16">
        <v>0</v>
      </c>
      <c r="G55" s="16">
        <v>0</v>
      </c>
      <c r="H55" s="1"/>
      <c r="I55" s="1"/>
      <c r="J55" s="1"/>
      <c r="K55" s="1"/>
    </row>
    <row r="56" spans="1:11" ht="14.1" customHeight="1">
      <c r="A56" s="1"/>
      <c r="B56" s="1"/>
      <c r="C56" s="15" t="s">
        <v>55</v>
      </c>
      <c r="D56" s="16">
        <v>0</v>
      </c>
      <c r="E56" s="16">
        <v>0</v>
      </c>
      <c r="F56" s="16">
        <v>0</v>
      </c>
      <c r="G56" s="16">
        <v>0</v>
      </c>
      <c r="H56" s="1"/>
      <c r="I56" s="1"/>
      <c r="J56" s="1"/>
      <c r="K56" s="1"/>
    </row>
    <row r="57" spans="1:11" ht="14.1" customHeight="1">
      <c r="A57" s="1"/>
      <c r="B57" s="1"/>
      <c r="C57" s="15" t="s">
        <v>49</v>
      </c>
      <c r="D57" s="16">
        <v>0</v>
      </c>
      <c r="E57" s="16">
        <v>0</v>
      </c>
      <c r="F57" s="16">
        <v>0</v>
      </c>
      <c r="G57" s="16">
        <v>0</v>
      </c>
      <c r="H57" s="1"/>
      <c r="I57" s="1"/>
      <c r="J57" s="1"/>
      <c r="K57" s="1"/>
    </row>
    <row r="58" spans="1:11" ht="14.1" customHeight="1">
      <c r="A58" s="1"/>
      <c r="B58" s="1"/>
      <c r="C58" s="15" t="s">
        <v>50</v>
      </c>
      <c r="D58" s="16">
        <v>0</v>
      </c>
      <c r="E58" s="16">
        <v>0</v>
      </c>
      <c r="F58" s="16">
        <v>0</v>
      </c>
      <c r="G58" s="16">
        <v>0</v>
      </c>
      <c r="H58" s="1"/>
      <c r="I58" s="1"/>
      <c r="J58" s="1"/>
      <c r="K58" s="1"/>
    </row>
    <row r="59" spans="1:11" ht="14.1" customHeight="1">
      <c r="A59" s="1"/>
      <c r="B59" s="1"/>
      <c r="C59" s="15" t="s">
        <v>56</v>
      </c>
      <c r="D59" s="16">
        <v>0</v>
      </c>
      <c r="E59" s="16">
        <v>40000000</v>
      </c>
      <c r="F59" s="16">
        <v>37000000</v>
      </c>
      <c r="G59" s="16">
        <v>35000000</v>
      </c>
      <c r="H59" s="1"/>
      <c r="I59" s="1"/>
      <c r="J59" s="1"/>
      <c r="K59" s="1"/>
    </row>
    <row r="60" spans="1:11" ht="14.1" customHeight="1">
      <c r="A60" s="1"/>
      <c r="B60" s="1"/>
      <c r="C60" s="15" t="s">
        <v>49</v>
      </c>
      <c r="D60" s="16">
        <v>0</v>
      </c>
      <c r="E60" s="16">
        <v>40000000</v>
      </c>
      <c r="F60" s="16">
        <v>37000000</v>
      </c>
      <c r="G60" s="16">
        <v>35000000</v>
      </c>
      <c r="H60" s="1"/>
      <c r="I60" s="1"/>
      <c r="J60" s="1"/>
      <c r="K60" s="1"/>
    </row>
    <row r="61" spans="1:11" ht="14.1" customHeight="1">
      <c r="A61" s="1"/>
      <c r="B61" s="1"/>
      <c r="C61" s="15" t="s">
        <v>50</v>
      </c>
      <c r="D61" s="16">
        <v>0</v>
      </c>
      <c r="E61" s="16">
        <v>0</v>
      </c>
      <c r="F61" s="16">
        <v>0</v>
      </c>
      <c r="G61" s="16">
        <v>0</v>
      </c>
      <c r="H61" s="1"/>
      <c r="I61" s="1"/>
      <c r="J61" s="1"/>
      <c r="K61" s="1"/>
    </row>
    <row r="62" spans="1:11" ht="14.1" customHeight="1">
      <c r="A62" s="1"/>
      <c r="B62" s="1"/>
      <c r="C62" s="15" t="s">
        <v>57</v>
      </c>
      <c r="D62" s="16">
        <v>0</v>
      </c>
      <c r="E62" s="16">
        <v>0</v>
      </c>
      <c r="F62" s="16">
        <v>0</v>
      </c>
      <c r="G62" s="16">
        <v>0</v>
      </c>
      <c r="H62" s="1"/>
      <c r="I62" s="1"/>
      <c r="J62" s="1"/>
      <c r="K62" s="1"/>
    </row>
    <row r="63" spans="1:11" ht="14.1" customHeight="1">
      <c r="A63" s="1"/>
      <c r="B63" s="1"/>
      <c r="C63" s="15" t="s">
        <v>49</v>
      </c>
      <c r="D63" s="16">
        <v>0</v>
      </c>
      <c r="E63" s="16">
        <v>0</v>
      </c>
      <c r="F63" s="16">
        <v>0</v>
      </c>
      <c r="G63" s="16">
        <v>0</v>
      </c>
      <c r="H63" s="1"/>
      <c r="I63" s="1"/>
      <c r="J63" s="1"/>
      <c r="K63" s="1"/>
    </row>
    <row r="64" spans="1:11" ht="14.1" customHeight="1">
      <c r="A64" s="1"/>
      <c r="B64" s="1"/>
      <c r="C64" s="15" t="s">
        <v>58</v>
      </c>
      <c r="D64" s="16">
        <v>0</v>
      </c>
      <c r="E64" s="16">
        <v>0</v>
      </c>
      <c r="F64" s="16">
        <v>0</v>
      </c>
      <c r="G64" s="16">
        <v>0</v>
      </c>
      <c r="H64" s="1"/>
      <c r="I64" s="1"/>
      <c r="J64" s="1"/>
      <c r="K64" s="1"/>
    </row>
    <row r="65" spans="1:11" ht="14.1" customHeight="1">
      <c r="A65" s="1"/>
      <c r="B65" s="1"/>
      <c r="C65" s="15" t="s">
        <v>59</v>
      </c>
      <c r="D65" s="16">
        <v>0</v>
      </c>
      <c r="E65" s="16">
        <v>0</v>
      </c>
      <c r="F65" s="16">
        <v>0</v>
      </c>
      <c r="G65" s="16">
        <v>0</v>
      </c>
      <c r="H65" s="1"/>
      <c r="I65" s="1"/>
      <c r="J65" s="1"/>
      <c r="K65" s="1"/>
    </row>
    <row r="66" spans="1:11" ht="14.1" customHeight="1">
      <c r="A66" s="1"/>
      <c r="B66" s="1"/>
      <c r="C66" s="15" t="s">
        <v>60</v>
      </c>
      <c r="D66" s="16">
        <v>0</v>
      </c>
      <c r="E66" s="16">
        <v>0</v>
      </c>
      <c r="F66" s="16">
        <v>0</v>
      </c>
      <c r="G66" s="16">
        <v>0</v>
      </c>
      <c r="H66" s="1"/>
      <c r="I66" s="1"/>
      <c r="J66" s="1"/>
      <c r="K66" s="1"/>
    </row>
    <row r="67" spans="1:11" ht="14.1" customHeight="1">
      <c r="A67" s="1"/>
      <c r="B67" s="1"/>
      <c r="C67" s="15" t="s">
        <v>61</v>
      </c>
      <c r="D67" s="16">
        <v>0</v>
      </c>
      <c r="E67" s="16">
        <v>0</v>
      </c>
      <c r="F67" s="16">
        <v>0</v>
      </c>
      <c r="G67" s="16">
        <v>0</v>
      </c>
      <c r="H67" s="1"/>
      <c r="I67" s="1"/>
      <c r="J67" s="1"/>
      <c r="K67" s="1"/>
    </row>
    <row r="68" spans="1:11" ht="14.1" customHeight="1">
      <c r="A68" s="1"/>
      <c r="B68" s="1"/>
      <c r="C68" s="15" t="s">
        <v>62</v>
      </c>
      <c r="D68" s="16">
        <v>0</v>
      </c>
      <c r="E68" s="16">
        <v>0</v>
      </c>
      <c r="F68" s="16">
        <v>0</v>
      </c>
      <c r="G68" s="16">
        <v>0</v>
      </c>
      <c r="H68" s="1"/>
      <c r="I68" s="1"/>
      <c r="J68" s="1"/>
      <c r="K68" s="1"/>
    </row>
    <row r="69" spans="1:11" ht="14.1" customHeight="1">
      <c r="A69" s="1"/>
      <c r="B69" s="1"/>
      <c r="C69" s="15" t="s">
        <v>49</v>
      </c>
      <c r="D69" s="16">
        <v>0</v>
      </c>
      <c r="E69" s="16">
        <v>0</v>
      </c>
      <c r="F69" s="16">
        <v>0</v>
      </c>
      <c r="G69" s="16">
        <v>0</v>
      </c>
      <c r="H69" s="1"/>
      <c r="I69" s="1"/>
      <c r="J69" s="1"/>
      <c r="K69" s="1"/>
    </row>
    <row r="70" spans="1:11" ht="14.1" customHeight="1">
      <c r="A70" s="1"/>
      <c r="B70" s="1"/>
      <c r="C70" s="15" t="s">
        <v>58</v>
      </c>
      <c r="D70" s="16">
        <v>0</v>
      </c>
      <c r="E70" s="16">
        <v>0</v>
      </c>
      <c r="F70" s="16">
        <v>0</v>
      </c>
      <c r="G70" s="16">
        <v>0</v>
      </c>
      <c r="H70" s="1"/>
      <c r="I70" s="1"/>
      <c r="J70" s="1"/>
      <c r="K70" s="1"/>
    </row>
    <row r="71" spans="1:11" ht="14.1" customHeight="1">
      <c r="A71" s="1"/>
      <c r="B71" s="1"/>
      <c r="C71" s="15" t="s">
        <v>59</v>
      </c>
      <c r="D71" s="16">
        <v>0</v>
      </c>
      <c r="E71" s="16">
        <v>0</v>
      </c>
      <c r="F71" s="16">
        <v>0</v>
      </c>
      <c r="G71" s="16">
        <v>0</v>
      </c>
      <c r="H71" s="1"/>
      <c r="I71" s="1"/>
      <c r="J71" s="1"/>
      <c r="K71" s="1"/>
    </row>
    <row r="72" spans="1:11" ht="14.1" customHeight="1">
      <c r="A72" s="1"/>
      <c r="B72" s="1"/>
      <c r="C72" s="15" t="s">
        <v>60</v>
      </c>
      <c r="D72" s="16">
        <v>0</v>
      </c>
      <c r="E72" s="16">
        <v>0</v>
      </c>
      <c r="F72" s="16">
        <v>0</v>
      </c>
      <c r="G72" s="16">
        <v>0</v>
      </c>
      <c r="H72" s="1"/>
      <c r="I72" s="1"/>
      <c r="J72" s="1"/>
      <c r="K72" s="1"/>
    </row>
    <row r="73" spans="1:11" ht="14.1" customHeight="1">
      <c r="A73" s="1"/>
      <c r="B73" s="1"/>
      <c r="C73" s="15" t="s">
        <v>61</v>
      </c>
      <c r="D73" s="16">
        <v>0</v>
      </c>
      <c r="E73" s="16">
        <v>0</v>
      </c>
      <c r="F73" s="16">
        <v>0</v>
      </c>
      <c r="G73" s="16">
        <v>0</v>
      </c>
      <c r="H73" s="1"/>
      <c r="I73" s="1"/>
      <c r="J73" s="1"/>
      <c r="K73" s="1"/>
    </row>
    <row r="74" spans="1:11" ht="14.1" customHeight="1">
      <c r="A74" s="1"/>
      <c r="B74" s="1"/>
      <c r="C74" s="15" t="s">
        <v>63</v>
      </c>
      <c r="D74" s="16">
        <v>0</v>
      </c>
      <c r="E74" s="16">
        <v>0</v>
      </c>
      <c r="F74" s="16">
        <v>0</v>
      </c>
      <c r="G74" s="16">
        <v>0</v>
      </c>
      <c r="H74" s="1"/>
      <c r="I74" s="1"/>
      <c r="J74" s="1"/>
      <c r="K74" s="1"/>
    </row>
    <row r="75" spans="1:11" ht="14.1" customHeight="1">
      <c r="A75" s="1"/>
      <c r="B75" s="1"/>
      <c r="C75" s="15" t="s">
        <v>49</v>
      </c>
      <c r="D75" s="16">
        <v>0</v>
      </c>
      <c r="E75" s="16">
        <v>0</v>
      </c>
      <c r="F75" s="16">
        <v>0</v>
      </c>
      <c r="G75" s="16">
        <v>0</v>
      </c>
      <c r="H75" s="1"/>
      <c r="I75" s="1"/>
      <c r="J75" s="1"/>
      <c r="K75" s="1"/>
    </row>
    <row r="76" spans="1:11" ht="14.1" customHeight="1">
      <c r="A76" s="1"/>
      <c r="B76" s="1"/>
      <c r="C76" s="15" t="s">
        <v>58</v>
      </c>
      <c r="D76" s="16">
        <v>0</v>
      </c>
      <c r="E76" s="16">
        <v>0</v>
      </c>
      <c r="F76" s="16">
        <v>0</v>
      </c>
      <c r="G76" s="16">
        <v>0</v>
      </c>
      <c r="H76" s="1"/>
      <c r="I76" s="1"/>
      <c r="J76" s="1"/>
      <c r="K76" s="1"/>
    </row>
    <row r="77" spans="1:11" ht="14.1" customHeight="1">
      <c r="A77" s="1"/>
      <c r="B77" s="1"/>
      <c r="C77" s="15" t="s">
        <v>59</v>
      </c>
      <c r="D77" s="16">
        <v>0</v>
      </c>
      <c r="E77" s="16">
        <v>0</v>
      </c>
      <c r="F77" s="16">
        <v>0</v>
      </c>
      <c r="G77" s="16">
        <v>0</v>
      </c>
      <c r="H77" s="1"/>
      <c r="I77" s="1"/>
      <c r="J77" s="1"/>
      <c r="K77" s="1"/>
    </row>
    <row r="78" spans="1:11" ht="14.1" customHeight="1">
      <c r="A78" s="1"/>
      <c r="B78" s="1"/>
      <c r="C78" s="15" t="s">
        <v>60</v>
      </c>
      <c r="D78" s="16">
        <v>0</v>
      </c>
      <c r="E78" s="16">
        <v>0</v>
      </c>
      <c r="F78" s="16">
        <v>0</v>
      </c>
      <c r="G78" s="16">
        <v>0</v>
      </c>
      <c r="H78" s="1"/>
      <c r="I78" s="1"/>
      <c r="J78" s="1"/>
      <c r="K78" s="1"/>
    </row>
    <row r="79" spans="1:11" ht="14.1" customHeight="1">
      <c r="A79" s="1"/>
      <c r="B79" s="1"/>
      <c r="C79" s="15" t="s">
        <v>61</v>
      </c>
      <c r="D79" s="16">
        <v>0</v>
      </c>
      <c r="E79" s="16">
        <v>0</v>
      </c>
      <c r="F79" s="16">
        <v>0</v>
      </c>
      <c r="G79" s="16">
        <v>0</v>
      </c>
      <c r="H79" s="1"/>
      <c r="I79" s="1"/>
      <c r="J79" s="1"/>
      <c r="K79" s="1"/>
    </row>
    <row r="80" spans="1:11" ht="14.1" customHeight="1">
      <c r="A80" s="1"/>
      <c r="B80" s="1"/>
      <c r="C80" s="15" t="s">
        <v>64</v>
      </c>
      <c r="D80" s="16">
        <v>0</v>
      </c>
      <c r="E80" s="16">
        <v>0</v>
      </c>
      <c r="F80" s="16">
        <v>0</v>
      </c>
      <c r="G80" s="16">
        <v>0</v>
      </c>
      <c r="H80" s="1"/>
      <c r="I80" s="1"/>
      <c r="J80" s="1"/>
      <c r="K80" s="1"/>
    </row>
    <row r="81" spans="1:11" ht="14.1" customHeight="1">
      <c r="A81" s="1"/>
      <c r="B81" s="1"/>
      <c r="C81" s="15" t="s">
        <v>65</v>
      </c>
      <c r="D81" s="16">
        <v>0</v>
      </c>
      <c r="E81" s="16">
        <v>0</v>
      </c>
      <c r="F81" s="16">
        <v>0</v>
      </c>
      <c r="G81" s="16">
        <v>0</v>
      </c>
      <c r="H81" s="1"/>
      <c r="I81" s="1"/>
      <c r="J81" s="1"/>
      <c r="K81" s="1"/>
    </row>
    <row r="82" spans="1:11" ht="14.1" customHeight="1">
      <c r="A82" s="1"/>
      <c r="B82" s="1"/>
      <c r="C82" s="11" t="s">
        <v>25</v>
      </c>
      <c r="D82" s="16">
        <v>0</v>
      </c>
      <c r="E82" s="16">
        <v>2666500000</v>
      </c>
      <c r="F82" s="16">
        <v>2667500000</v>
      </c>
      <c r="G82" s="16">
        <v>2669500000</v>
      </c>
      <c r="H82" s="1"/>
      <c r="I82" s="1"/>
      <c r="J82" s="1"/>
      <c r="K82" s="1"/>
    </row>
    <row r="83" spans="1:11" ht="14.1" customHeight="1">
      <c r="A83" s="1"/>
      <c r="B83" s="1"/>
      <c r="C83" s="1539" t="s">
        <v>66</v>
      </c>
      <c r="D83" s="1540"/>
      <c r="E83" s="1540"/>
      <c r="F83" s="1540"/>
      <c r="G83" s="1540"/>
      <c r="H83" s="1"/>
      <c r="I83" s="1"/>
      <c r="J83" s="1"/>
      <c r="K83" s="1"/>
    </row>
    <row r="84" spans="1:11" ht="14.1" customHeight="1">
      <c r="A84" s="1"/>
      <c r="B84" s="1"/>
      <c r="C84" s="4" t="s">
        <v>67</v>
      </c>
      <c r="D84" s="1539" t="s">
        <v>68</v>
      </c>
      <c r="E84" s="1540"/>
      <c r="F84" s="1540"/>
      <c r="G84" s="1540"/>
      <c r="H84" s="1"/>
      <c r="I84" s="1"/>
      <c r="J84" s="1"/>
      <c r="K84" s="1"/>
    </row>
    <row r="85" spans="1:11" ht="14.1" customHeight="1">
      <c r="A85" s="1"/>
      <c r="B85" s="1"/>
      <c r="C85" s="5" t="s">
        <v>19</v>
      </c>
      <c r="D85" s="1541" t="s">
        <v>69</v>
      </c>
      <c r="E85" s="1542"/>
      <c r="F85" s="1542"/>
      <c r="G85" s="1542"/>
      <c r="H85" s="1"/>
      <c r="I85" s="1"/>
      <c r="J85" s="1"/>
      <c r="K85" s="1"/>
    </row>
    <row r="86" spans="1:11" ht="14.1" customHeight="1">
      <c r="A86" s="1"/>
      <c r="B86" s="1"/>
      <c r="C86" s="6" t="s">
        <v>20</v>
      </c>
      <c r="D86" s="1543" t="s">
        <v>70</v>
      </c>
      <c r="E86" s="1544"/>
      <c r="F86" s="1544"/>
      <c r="G86" s="1544"/>
      <c r="H86" s="1"/>
      <c r="I86" s="1"/>
      <c r="J86" s="1"/>
      <c r="K86" s="1"/>
    </row>
    <row r="87" spans="1:11" ht="14.1" customHeight="1">
      <c r="A87" s="1"/>
      <c r="B87" s="1"/>
      <c r="C87" s="6" t="s">
        <v>21</v>
      </c>
      <c r="D87" s="1543" t="s">
        <v>71</v>
      </c>
      <c r="E87" s="1544"/>
      <c r="F87" s="1544"/>
      <c r="G87" s="1544"/>
      <c r="H87" s="1"/>
      <c r="I87" s="1"/>
      <c r="J87" s="1"/>
      <c r="K87" s="1"/>
    </row>
    <row r="88" spans="1:11" ht="15" customHeight="1">
      <c r="A88" s="1"/>
      <c r="B88" s="1"/>
      <c r="C88" s="7"/>
      <c r="D88" s="8">
        <v>2024</v>
      </c>
      <c r="E88" s="8">
        <v>2025</v>
      </c>
      <c r="F88" s="8">
        <v>2026</v>
      </c>
      <c r="G88" s="8">
        <v>2027</v>
      </c>
      <c r="H88" s="1"/>
      <c r="I88" s="1"/>
      <c r="J88" s="1"/>
      <c r="K88" s="1"/>
    </row>
    <row r="89" spans="1:11" ht="15" customHeight="1">
      <c r="A89" s="1"/>
      <c r="B89" s="1"/>
      <c r="C89" s="9"/>
      <c r="D89" s="10" t="s">
        <v>22</v>
      </c>
      <c r="E89" s="10" t="s">
        <v>23</v>
      </c>
      <c r="F89" s="10" t="s">
        <v>23</v>
      </c>
      <c r="G89" s="10" t="s">
        <v>23</v>
      </c>
      <c r="H89" s="1"/>
      <c r="I89" s="1"/>
      <c r="J89" s="1"/>
      <c r="K89" s="1"/>
    </row>
    <row r="90" spans="1:11" ht="14.1" customHeight="1">
      <c r="A90" s="1"/>
      <c r="B90" s="1"/>
      <c r="C90" s="13" t="s">
        <v>33</v>
      </c>
      <c r="D90" s="14" t="s">
        <v>72</v>
      </c>
      <c r="E90" s="14" t="s">
        <v>73</v>
      </c>
      <c r="F90" s="14" t="s">
        <v>42</v>
      </c>
      <c r="G90" s="14" t="s">
        <v>74</v>
      </c>
      <c r="H90" s="1"/>
      <c r="I90" s="1"/>
      <c r="J90" s="1"/>
      <c r="K90" s="1"/>
    </row>
    <row r="91" spans="1:11" ht="14.1" customHeight="1">
      <c r="A91" s="1"/>
      <c r="B91" s="1"/>
      <c r="C91" s="13" t="s">
        <v>35</v>
      </c>
      <c r="D91" s="14" t="s">
        <v>75</v>
      </c>
      <c r="E91" s="14" t="s">
        <v>76</v>
      </c>
      <c r="F91" s="14" t="s">
        <v>42</v>
      </c>
      <c r="G91" s="14" t="s">
        <v>77</v>
      </c>
      <c r="H91" s="1"/>
      <c r="I91" s="1"/>
      <c r="J91" s="1"/>
      <c r="K91" s="1"/>
    </row>
    <row r="92" spans="1:11" ht="14.1" customHeight="1">
      <c r="A92" s="1"/>
      <c r="B92" s="1"/>
      <c r="C92" s="13" t="s">
        <v>40</v>
      </c>
      <c r="D92" s="14" t="s">
        <v>78</v>
      </c>
      <c r="E92" s="14" t="s">
        <v>79</v>
      </c>
      <c r="F92" s="14" t="s">
        <v>42</v>
      </c>
      <c r="G92" s="14" t="s">
        <v>80</v>
      </c>
      <c r="H92" s="1"/>
      <c r="I92" s="1"/>
      <c r="J92" s="1"/>
      <c r="K92" s="1"/>
    </row>
    <row r="93" spans="1:11" ht="14.1" customHeight="1">
      <c r="A93" s="1"/>
      <c r="B93" s="1"/>
      <c r="C93" s="13" t="s">
        <v>41</v>
      </c>
      <c r="D93" s="14" t="s">
        <v>18</v>
      </c>
      <c r="E93" s="14" t="s">
        <v>81</v>
      </c>
      <c r="F93" s="14" t="s">
        <v>82</v>
      </c>
      <c r="G93" s="14" t="s">
        <v>18</v>
      </c>
      <c r="H93" s="1"/>
      <c r="I93" s="1"/>
      <c r="J93" s="1"/>
      <c r="K93" s="1"/>
    </row>
    <row r="94" spans="1:11" ht="14.1" customHeight="1">
      <c r="A94" s="1"/>
      <c r="B94" s="1"/>
      <c r="C94" s="13" t="s">
        <v>43</v>
      </c>
      <c r="D94" s="14" t="s">
        <v>18</v>
      </c>
      <c r="E94" s="14" t="s">
        <v>83</v>
      </c>
      <c r="F94" s="14" t="s">
        <v>82</v>
      </c>
      <c r="G94" s="14" t="s">
        <v>18</v>
      </c>
      <c r="H94" s="1"/>
      <c r="I94" s="1"/>
      <c r="J94" s="1"/>
      <c r="K94" s="1"/>
    </row>
    <row r="95" spans="1:11" ht="14.1" customHeight="1">
      <c r="A95" s="1"/>
      <c r="B95" s="1"/>
      <c r="C95" s="13" t="s">
        <v>47</v>
      </c>
      <c r="D95" s="14" t="s">
        <v>18</v>
      </c>
      <c r="E95" s="14" t="s">
        <v>84</v>
      </c>
      <c r="F95" s="14" t="s">
        <v>82</v>
      </c>
      <c r="G95" s="14" t="s">
        <v>18</v>
      </c>
      <c r="H95" s="1"/>
      <c r="I95" s="1"/>
      <c r="J95" s="1"/>
      <c r="K95" s="1"/>
    </row>
    <row r="96" spans="1:11" ht="14.1" customHeight="1">
      <c r="A96" s="1"/>
      <c r="B96" s="1"/>
      <c r="C96" s="1545" t="s">
        <v>24</v>
      </c>
      <c r="D96" s="1546"/>
      <c r="E96" s="1546"/>
      <c r="F96" s="1546"/>
      <c r="G96" s="1546"/>
      <c r="H96" s="1"/>
      <c r="I96" s="1"/>
      <c r="J96" s="1"/>
      <c r="K96" s="1"/>
    </row>
    <row r="97" spans="1:11" ht="14.1" customHeight="1">
      <c r="A97" s="1"/>
      <c r="B97" s="1"/>
      <c r="C97" s="7"/>
      <c r="D97" s="8">
        <v>2024</v>
      </c>
      <c r="E97" s="8">
        <v>2025</v>
      </c>
      <c r="F97" s="8">
        <v>2026</v>
      </c>
      <c r="G97" s="8">
        <v>2027</v>
      </c>
      <c r="H97" s="1"/>
      <c r="I97" s="1"/>
      <c r="J97" s="1"/>
      <c r="K97" s="1"/>
    </row>
    <row r="98" spans="1:11" ht="14.1" customHeight="1">
      <c r="A98" s="1"/>
      <c r="B98" s="1"/>
      <c r="C98" s="9"/>
      <c r="D98" s="10" t="s">
        <v>22</v>
      </c>
      <c r="E98" s="10" t="s">
        <v>23</v>
      </c>
      <c r="F98" s="10" t="s">
        <v>23</v>
      </c>
      <c r="G98" s="10" t="s">
        <v>23</v>
      </c>
      <c r="H98" s="1"/>
      <c r="I98" s="1"/>
      <c r="J98" s="1"/>
      <c r="K98" s="1"/>
    </row>
    <row r="99" spans="1:11" ht="14.1" customHeight="1">
      <c r="A99" s="1"/>
      <c r="B99" s="1"/>
      <c r="C99" s="15" t="s">
        <v>48</v>
      </c>
      <c r="D99" s="16">
        <v>0</v>
      </c>
      <c r="E99" s="16">
        <v>0</v>
      </c>
      <c r="F99" s="16">
        <v>0</v>
      </c>
      <c r="G99" s="16">
        <v>0</v>
      </c>
      <c r="H99" s="1"/>
      <c r="I99" s="1"/>
      <c r="J99" s="1"/>
      <c r="K99" s="1"/>
    </row>
    <row r="100" spans="1:11" ht="14.1" customHeight="1">
      <c r="A100" s="1"/>
      <c r="B100" s="1"/>
      <c r="C100" s="15" t="s">
        <v>49</v>
      </c>
      <c r="D100" s="16">
        <v>0</v>
      </c>
      <c r="E100" s="16">
        <v>0</v>
      </c>
      <c r="F100" s="16">
        <v>0</v>
      </c>
      <c r="G100" s="16">
        <v>0</v>
      </c>
      <c r="H100" s="1"/>
      <c r="I100" s="1"/>
      <c r="J100" s="1"/>
      <c r="K100" s="1"/>
    </row>
    <row r="101" spans="1:11" ht="14.1" customHeight="1">
      <c r="A101" s="1"/>
      <c r="B101" s="1"/>
      <c r="C101" s="15" t="s">
        <v>50</v>
      </c>
      <c r="D101" s="16">
        <v>0</v>
      </c>
      <c r="E101" s="16">
        <v>0</v>
      </c>
      <c r="F101" s="16">
        <v>0</v>
      </c>
      <c r="G101" s="16">
        <v>0</v>
      </c>
      <c r="H101" s="1"/>
      <c r="I101" s="1"/>
      <c r="J101" s="1"/>
      <c r="K101" s="1"/>
    </row>
    <row r="102" spans="1:11" ht="14.1" customHeight="1">
      <c r="A102" s="1"/>
      <c r="B102" s="1"/>
      <c r="C102" s="15" t="s">
        <v>51</v>
      </c>
      <c r="D102" s="16">
        <v>0</v>
      </c>
      <c r="E102" s="16">
        <v>0</v>
      </c>
      <c r="F102" s="16">
        <v>0</v>
      </c>
      <c r="G102" s="16">
        <v>0</v>
      </c>
      <c r="H102" s="1"/>
      <c r="I102" s="1"/>
      <c r="J102" s="1"/>
      <c r="K102" s="1"/>
    </row>
    <row r="103" spans="1:11" ht="14.1" customHeight="1">
      <c r="A103" s="1"/>
      <c r="B103" s="1"/>
      <c r="C103" s="15" t="s">
        <v>49</v>
      </c>
      <c r="D103" s="16">
        <v>0</v>
      </c>
      <c r="E103" s="16">
        <v>0</v>
      </c>
      <c r="F103" s="16">
        <v>0</v>
      </c>
      <c r="G103" s="16">
        <v>0</v>
      </c>
      <c r="H103" s="1"/>
      <c r="I103" s="1"/>
      <c r="J103" s="1"/>
      <c r="K103" s="1"/>
    </row>
    <row r="104" spans="1:11" ht="14.1" customHeight="1">
      <c r="A104" s="1"/>
      <c r="B104" s="1"/>
      <c r="C104" s="15" t="s">
        <v>50</v>
      </c>
      <c r="D104" s="16">
        <v>0</v>
      </c>
      <c r="E104" s="16">
        <v>0</v>
      </c>
      <c r="F104" s="16">
        <v>0</v>
      </c>
      <c r="G104" s="16">
        <v>0</v>
      </c>
      <c r="H104" s="1"/>
      <c r="I104" s="1"/>
      <c r="J104" s="1"/>
      <c r="K104" s="1"/>
    </row>
    <row r="105" spans="1:11" ht="14.1" customHeight="1">
      <c r="A105" s="1"/>
      <c r="B105" s="1"/>
      <c r="C105" s="15" t="s">
        <v>52</v>
      </c>
      <c r="D105" s="16">
        <v>0</v>
      </c>
      <c r="E105" s="16">
        <v>0</v>
      </c>
      <c r="F105" s="16">
        <v>0</v>
      </c>
      <c r="G105" s="16">
        <v>0</v>
      </c>
      <c r="H105" s="1"/>
      <c r="I105" s="1"/>
      <c r="J105" s="1"/>
      <c r="K105" s="1"/>
    </row>
    <row r="106" spans="1:11" ht="14.1" customHeight="1">
      <c r="A106" s="1"/>
      <c r="B106" s="1"/>
      <c r="C106" s="15" t="s">
        <v>49</v>
      </c>
      <c r="D106" s="16">
        <v>0</v>
      </c>
      <c r="E106" s="16">
        <v>0</v>
      </c>
      <c r="F106" s="16">
        <v>0</v>
      </c>
      <c r="G106" s="16">
        <v>0</v>
      </c>
      <c r="H106" s="1"/>
      <c r="I106" s="1"/>
      <c r="J106" s="1"/>
      <c r="K106" s="1"/>
    </row>
    <row r="107" spans="1:11" ht="14.1" customHeight="1">
      <c r="A107" s="1"/>
      <c r="B107" s="1"/>
      <c r="C107" s="15" t="s">
        <v>50</v>
      </c>
      <c r="D107" s="16">
        <v>0</v>
      </c>
      <c r="E107" s="16">
        <v>0</v>
      </c>
      <c r="F107" s="16">
        <v>0</v>
      </c>
      <c r="G107" s="16">
        <v>0</v>
      </c>
      <c r="H107" s="1"/>
      <c r="I107" s="1"/>
      <c r="J107" s="1"/>
      <c r="K107" s="1"/>
    </row>
    <row r="108" spans="1:11" ht="14.1" customHeight="1">
      <c r="A108" s="1"/>
      <c r="B108" s="1"/>
      <c r="C108" s="15" t="s">
        <v>53</v>
      </c>
      <c r="D108" s="16">
        <v>0</v>
      </c>
      <c r="E108" s="16">
        <v>0</v>
      </c>
      <c r="F108" s="16">
        <v>0</v>
      </c>
      <c r="G108" s="16">
        <v>0</v>
      </c>
      <c r="H108" s="1"/>
      <c r="I108" s="1"/>
      <c r="J108" s="1"/>
      <c r="K108" s="1"/>
    </row>
    <row r="109" spans="1:11" ht="14.1" customHeight="1">
      <c r="A109" s="1"/>
      <c r="B109" s="1"/>
      <c r="C109" s="15" t="s">
        <v>49</v>
      </c>
      <c r="D109" s="16">
        <v>0</v>
      </c>
      <c r="E109" s="16">
        <v>0</v>
      </c>
      <c r="F109" s="16">
        <v>0</v>
      </c>
      <c r="G109" s="16">
        <v>0</v>
      </c>
      <c r="H109" s="1"/>
      <c r="I109" s="1"/>
      <c r="J109" s="1"/>
      <c r="K109" s="1"/>
    </row>
    <row r="110" spans="1:11" ht="14.1" customHeight="1">
      <c r="A110" s="1"/>
      <c r="B110" s="1"/>
      <c r="C110" s="15" t="s">
        <v>50</v>
      </c>
      <c r="D110" s="16">
        <v>0</v>
      </c>
      <c r="E110" s="16">
        <v>0</v>
      </c>
      <c r="F110" s="16">
        <v>0</v>
      </c>
      <c r="G110" s="16">
        <v>0</v>
      </c>
      <c r="H110" s="1"/>
      <c r="I110" s="1"/>
      <c r="J110" s="1"/>
      <c r="K110" s="1"/>
    </row>
    <row r="111" spans="1:11" ht="14.1" customHeight="1">
      <c r="A111" s="1"/>
      <c r="B111" s="1"/>
      <c r="C111" s="15" t="s">
        <v>54</v>
      </c>
      <c r="D111" s="16">
        <v>0</v>
      </c>
      <c r="E111" s="16">
        <v>0</v>
      </c>
      <c r="F111" s="16">
        <v>0</v>
      </c>
      <c r="G111" s="16">
        <v>0</v>
      </c>
      <c r="H111" s="1"/>
      <c r="I111" s="1"/>
      <c r="J111" s="1"/>
      <c r="K111" s="1"/>
    </row>
    <row r="112" spans="1:11" ht="14.1" customHeight="1">
      <c r="A112" s="1"/>
      <c r="B112" s="1"/>
      <c r="C112" s="15" t="s">
        <v>49</v>
      </c>
      <c r="D112" s="16">
        <v>0</v>
      </c>
      <c r="E112" s="16">
        <v>0</v>
      </c>
      <c r="F112" s="16">
        <v>0</v>
      </c>
      <c r="G112" s="16">
        <v>0</v>
      </c>
      <c r="H112" s="1"/>
      <c r="I112" s="1"/>
      <c r="J112" s="1"/>
      <c r="K112" s="1"/>
    </row>
    <row r="113" spans="1:11" ht="14.1" customHeight="1">
      <c r="A113" s="1"/>
      <c r="B113" s="1"/>
      <c r="C113" s="15" t="s">
        <v>50</v>
      </c>
      <c r="D113" s="16">
        <v>0</v>
      </c>
      <c r="E113" s="16">
        <v>0</v>
      </c>
      <c r="F113" s="16">
        <v>0</v>
      </c>
      <c r="G113" s="16">
        <v>0</v>
      </c>
      <c r="H113" s="1"/>
      <c r="I113" s="1"/>
      <c r="J113" s="1"/>
      <c r="K113" s="1"/>
    </row>
    <row r="114" spans="1:11" ht="14.1" customHeight="1">
      <c r="A114" s="1"/>
      <c r="B114" s="1"/>
      <c r="C114" s="15" t="s">
        <v>55</v>
      </c>
      <c r="D114" s="16">
        <v>0</v>
      </c>
      <c r="E114" s="16">
        <v>0</v>
      </c>
      <c r="F114" s="16">
        <v>0</v>
      </c>
      <c r="G114" s="16">
        <v>0</v>
      </c>
      <c r="H114" s="1"/>
      <c r="I114" s="1"/>
      <c r="J114" s="1"/>
      <c r="K114" s="1"/>
    </row>
    <row r="115" spans="1:11" ht="14.1" customHeight="1">
      <c r="A115" s="1"/>
      <c r="B115" s="1"/>
      <c r="C115" s="15" t="s">
        <v>49</v>
      </c>
      <c r="D115" s="16">
        <v>0</v>
      </c>
      <c r="E115" s="16">
        <v>0</v>
      </c>
      <c r="F115" s="16">
        <v>0</v>
      </c>
      <c r="G115" s="16">
        <v>0</v>
      </c>
      <c r="H115" s="1"/>
      <c r="I115" s="1"/>
      <c r="J115" s="1"/>
      <c r="K115" s="1"/>
    </row>
    <row r="116" spans="1:11" ht="14.1" customHeight="1">
      <c r="A116" s="1"/>
      <c r="B116" s="1"/>
      <c r="C116" s="15" t="s">
        <v>50</v>
      </c>
      <c r="D116" s="16">
        <v>0</v>
      </c>
      <c r="E116" s="16">
        <v>0</v>
      </c>
      <c r="F116" s="16">
        <v>0</v>
      </c>
      <c r="G116" s="16">
        <v>0</v>
      </c>
      <c r="H116" s="1"/>
      <c r="I116" s="1"/>
      <c r="J116" s="1"/>
      <c r="K116" s="1"/>
    </row>
    <row r="117" spans="1:11" ht="14.1" customHeight="1">
      <c r="A117" s="1"/>
      <c r="B117" s="1"/>
      <c r="C117" s="15" t="s">
        <v>56</v>
      </c>
      <c r="D117" s="16">
        <v>0</v>
      </c>
      <c r="E117" s="16">
        <v>0</v>
      </c>
      <c r="F117" s="16">
        <v>0</v>
      </c>
      <c r="G117" s="16">
        <v>0</v>
      </c>
      <c r="H117" s="1"/>
      <c r="I117" s="1"/>
      <c r="J117" s="1"/>
      <c r="K117" s="1"/>
    </row>
    <row r="118" spans="1:11" ht="14.1" customHeight="1">
      <c r="A118" s="1"/>
      <c r="B118" s="1"/>
      <c r="C118" s="15" t="s">
        <v>49</v>
      </c>
      <c r="D118" s="16">
        <v>0</v>
      </c>
      <c r="E118" s="16">
        <v>0</v>
      </c>
      <c r="F118" s="16">
        <v>0</v>
      </c>
      <c r="G118" s="16">
        <v>0</v>
      </c>
      <c r="H118" s="1"/>
      <c r="I118" s="1"/>
      <c r="J118" s="1"/>
      <c r="K118" s="1"/>
    </row>
    <row r="119" spans="1:11" ht="14.1" customHeight="1">
      <c r="A119" s="1"/>
      <c r="B119" s="1"/>
      <c r="C119" s="15" t="s">
        <v>50</v>
      </c>
      <c r="D119" s="16">
        <v>0</v>
      </c>
      <c r="E119" s="16">
        <v>0</v>
      </c>
      <c r="F119" s="16">
        <v>0</v>
      </c>
      <c r="G119" s="16">
        <v>0</v>
      </c>
      <c r="H119" s="1"/>
      <c r="I119" s="1"/>
      <c r="J119" s="1"/>
      <c r="K119" s="1"/>
    </row>
    <row r="120" spans="1:11" ht="14.1" customHeight="1">
      <c r="A120" s="1"/>
      <c r="B120" s="1"/>
      <c r="C120" s="15" t="s">
        <v>57</v>
      </c>
      <c r="D120" s="16">
        <v>0</v>
      </c>
      <c r="E120" s="16">
        <v>0</v>
      </c>
      <c r="F120" s="16">
        <v>0</v>
      </c>
      <c r="G120" s="16">
        <v>0</v>
      </c>
      <c r="H120" s="1"/>
      <c r="I120" s="1"/>
      <c r="J120" s="1"/>
      <c r="K120" s="1"/>
    </row>
    <row r="121" spans="1:11" ht="14.1" customHeight="1">
      <c r="A121" s="1"/>
      <c r="B121" s="1"/>
      <c r="C121" s="15" t="s">
        <v>49</v>
      </c>
      <c r="D121" s="16">
        <v>0</v>
      </c>
      <c r="E121" s="16">
        <v>0</v>
      </c>
      <c r="F121" s="16">
        <v>0</v>
      </c>
      <c r="G121" s="16">
        <v>0</v>
      </c>
      <c r="H121" s="1"/>
      <c r="I121" s="1"/>
      <c r="J121" s="1"/>
      <c r="K121" s="1"/>
    </row>
    <row r="122" spans="1:11" ht="14.1" customHeight="1">
      <c r="A122" s="1"/>
      <c r="B122" s="1"/>
      <c r="C122" s="15" t="s">
        <v>58</v>
      </c>
      <c r="D122" s="16">
        <v>0</v>
      </c>
      <c r="E122" s="16">
        <v>0</v>
      </c>
      <c r="F122" s="16">
        <v>0</v>
      </c>
      <c r="G122" s="16">
        <v>0</v>
      </c>
      <c r="H122" s="1"/>
      <c r="I122" s="1"/>
      <c r="J122" s="1"/>
      <c r="K122" s="1"/>
    </row>
    <row r="123" spans="1:11" ht="14.1" customHeight="1">
      <c r="A123" s="1"/>
      <c r="B123" s="1"/>
      <c r="C123" s="15" t="s">
        <v>59</v>
      </c>
      <c r="D123" s="16">
        <v>0</v>
      </c>
      <c r="E123" s="16">
        <v>0</v>
      </c>
      <c r="F123" s="16">
        <v>0</v>
      </c>
      <c r="G123" s="16">
        <v>0</v>
      </c>
      <c r="H123" s="1"/>
      <c r="I123" s="1"/>
      <c r="J123" s="1"/>
      <c r="K123" s="1"/>
    </row>
    <row r="124" spans="1:11" ht="14.1" customHeight="1">
      <c r="A124" s="1"/>
      <c r="B124" s="1"/>
      <c r="C124" s="15" t="s">
        <v>60</v>
      </c>
      <c r="D124" s="16">
        <v>0</v>
      </c>
      <c r="E124" s="16">
        <v>0</v>
      </c>
      <c r="F124" s="16">
        <v>0</v>
      </c>
      <c r="G124" s="16">
        <v>0</v>
      </c>
      <c r="H124" s="1"/>
      <c r="I124" s="1"/>
      <c r="J124" s="1"/>
      <c r="K124" s="1"/>
    </row>
    <row r="125" spans="1:11" ht="14.1" customHeight="1">
      <c r="A125" s="1"/>
      <c r="B125" s="1"/>
      <c r="C125" s="15" t="s">
        <v>61</v>
      </c>
      <c r="D125" s="16">
        <v>0</v>
      </c>
      <c r="E125" s="16">
        <v>0</v>
      </c>
      <c r="F125" s="16">
        <v>0</v>
      </c>
      <c r="G125" s="16">
        <v>0</v>
      </c>
      <c r="H125" s="1"/>
      <c r="I125" s="1"/>
      <c r="J125" s="1"/>
      <c r="K125" s="1"/>
    </row>
    <row r="126" spans="1:11" ht="14.1" customHeight="1">
      <c r="A126" s="1"/>
      <c r="B126" s="1"/>
      <c r="C126" s="15" t="s">
        <v>62</v>
      </c>
      <c r="D126" s="16">
        <v>0</v>
      </c>
      <c r="E126" s="16">
        <v>2304000</v>
      </c>
      <c r="F126" s="16">
        <v>0</v>
      </c>
      <c r="G126" s="16">
        <v>562000</v>
      </c>
      <c r="H126" s="1"/>
      <c r="I126" s="1"/>
      <c r="J126" s="1"/>
      <c r="K126" s="1"/>
    </row>
    <row r="127" spans="1:11" ht="14.1" customHeight="1">
      <c r="A127" s="1"/>
      <c r="B127" s="1"/>
      <c r="C127" s="15" t="s">
        <v>49</v>
      </c>
      <c r="D127" s="16">
        <v>0</v>
      </c>
      <c r="E127" s="16">
        <v>2304000</v>
      </c>
      <c r="F127" s="16">
        <v>0</v>
      </c>
      <c r="G127" s="16">
        <v>562000</v>
      </c>
      <c r="H127" s="1"/>
      <c r="I127" s="1"/>
      <c r="J127" s="1"/>
      <c r="K127" s="1"/>
    </row>
    <row r="128" spans="1:11" ht="14.1" customHeight="1">
      <c r="A128" s="1"/>
      <c r="B128" s="1"/>
      <c r="C128" s="15" t="s">
        <v>58</v>
      </c>
      <c r="D128" s="16">
        <v>0</v>
      </c>
      <c r="E128" s="16">
        <v>0</v>
      </c>
      <c r="F128" s="16">
        <v>0</v>
      </c>
      <c r="G128" s="16">
        <v>0</v>
      </c>
      <c r="H128" s="1"/>
      <c r="I128" s="1"/>
      <c r="J128" s="1"/>
      <c r="K128" s="1"/>
    </row>
    <row r="129" spans="1:11" ht="14.1" customHeight="1">
      <c r="A129" s="1"/>
      <c r="B129" s="1"/>
      <c r="C129" s="15" t="s">
        <v>59</v>
      </c>
      <c r="D129" s="16">
        <v>0</v>
      </c>
      <c r="E129" s="16">
        <v>0</v>
      </c>
      <c r="F129" s="16">
        <v>0</v>
      </c>
      <c r="G129" s="16">
        <v>0</v>
      </c>
      <c r="H129" s="1"/>
      <c r="I129" s="1"/>
      <c r="J129" s="1"/>
      <c r="K129" s="1"/>
    </row>
    <row r="130" spans="1:11" ht="14.1" customHeight="1">
      <c r="A130" s="1"/>
      <c r="B130" s="1"/>
      <c r="C130" s="15" t="s">
        <v>60</v>
      </c>
      <c r="D130" s="16">
        <v>0</v>
      </c>
      <c r="E130" s="16">
        <v>0</v>
      </c>
      <c r="F130" s="16">
        <v>0</v>
      </c>
      <c r="G130" s="16">
        <v>0</v>
      </c>
      <c r="H130" s="1"/>
      <c r="I130" s="1"/>
      <c r="J130" s="1"/>
      <c r="K130" s="1"/>
    </row>
    <row r="131" spans="1:11" ht="14.1" customHeight="1">
      <c r="A131" s="1"/>
      <c r="B131" s="1"/>
      <c r="C131" s="15" t="s">
        <v>61</v>
      </c>
      <c r="D131" s="16">
        <v>0</v>
      </c>
      <c r="E131" s="16">
        <v>0</v>
      </c>
      <c r="F131" s="16">
        <v>0</v>
      </c>
      <c r="G131" s="16">
        <v>0</v>
      </c>
      <c r="H131" s="1"/>
      <c r="I131" s="1"/>
      <c r="J131" s="1"/>
      <c r="K131" s="1"/>
    </row>
    <row r="132" spans="1:11" ht="14.1" customHeight="1">
      <c r="A132" s="1"/>
      <c r="B132" s="1"/>
      <c r="C132" s="15" t="s">
        <v>63</v>
      </c>
      <c r="D132" s="16">
        <v>0</v>
      </c>
      <c r="E132" s="16">
        <v>0</v>
      </c>
      <c r="F132" s="16">
        <v>0</v>
      </c>
      <c r="G132" s="16">
        <v>0</v>
      </c>
      <c r="H132" s="1"/>
      <c r="I132" s="1"/>
      <c r="J132" s="1"/>
      <c r="K132" s="1"/>
    </row>
    <row r="133" spans="1:11" ht="14.1" customHeight="1">
      <c r="A133" s="1"/>
      <c r="B133" s="1"/>
      <c r="C133" s="15" t="s">
        <v>49</v>
      </c>
      <c r="D133" s="16">
        <v>0</v>
      </c>
      <c r="E133" s="16">
        <v>0</v>
      </c>
      <c r="F133" s="16">
        <v>0</v>
      </c>
      <c r="G133" s="16">
        <v>0</v>
      </c>
      <c r="H133" s="1"/>
      <c r="I133" s="1"/>
      <c r="J133" s="1"/>
      <c r="K133" s="1"/>
    </row>
    <row r="134" spans="1:11" ht="14.1" customHeight="1">
      <c r="A134" s="1"/>
      <c r="B134" s="1"/>
      <c r="C134" s="15" t="s">
        <v>58</v>
      </c>
      <c r="D134" s="16">
        <v>0</v>
      </c>
      <c r="E134" s="16">
        <v>0</v>
      </c>
      <c r="F134" s="16">
        <v>0</v>
      </c>
      <c r="G134" s="16">
        <v>0</v>
      </c>
      <c r="H134" s="1"/>
      <c r="I134" s="1"/>
      <c r="J134" s="1"/>
      <c r="K134" s="1"/>
    </row>
    <row r="135" spans="1:11" ht="14.1" customHeight="1">
      <c r="A135" s="1"/>
      <c r="B135" s="1"/>
      <c r="C135" s="15" t="s">
        <v>59</v>
      </c>
      <c r="D135" s="16">
        <v>0</v>
      </c>
      <c r="E135" s="16">
        <v>0</v>
      </c>
      <c r="F135" s="16">
        <v>0</v>
      </c>
      <c r="G135" s="16">
        <v>0</v>
      </c>
      <c r="H135" s="1"/>
      <c r="I135" s="1"/>
      <c r="J135" s="1"/>
      <c r="K135" s="1"/>
    </row>
    <row r="136" spans="1:11" ht="14.1" customHeight="1">
      <c r="A136" s="1"/>
      <c r="B136" s="1"/>
      <c r="C136" s="15" t="s">
        <v>60</v>
      </c>
      <c r="D136" s="16">
        <v>0</v>
      </c>
      <c r="E136" s="16">
        <v>0</v>
      </c>
      <c r="F136" s="16">
        <v>0</v>
      </c>
      <c r="G136" s="16">
        <v>0</v>
      </c>
      <c r="H136" s="1"/>
      <c r="I136" s="1"/>
      <c r="J136" s="1"/>
      <c r="K136" s="1"/>
    </row>
    <row r="137" spans="1:11" ht="14.1" customHeight="1">
      <c r="A137" s="1"/>
      <c r="B137" s="1"/>
      <c r="C137" s="15" t="s">
        <v>61</v>
      </c>
      <c r="D137" s="16">
        <v>0</v>
      </c>
      <c r="E137" s="16">
        <v>0</v>
      </c>
      <c r="F137" s="16">
        <v>0</v>
      </c>
      <c r="G137" s="16">
        <v>0</v>
      </c>
      <c r="H137" s="1"/>
      <c r="I137" s="1"/>
      <c r="J137" s="1"/>
      <c r="K137" s="1"/>
    </row>
    <row r="138" spans="1:11" ht="14.1" customHeight="1">
      <c r="A138" s="1"/>
      <c r="B138" s="1"/>
      <c r="C138" s="15" t="s">
        <v>64</v>
      </c>
      <c r="D138" s="16">
        <v>0</v>
      </c>
      <c r="E138" s="16">
        <v>0</v>
      </c>
      <c r="F138" s="16">
        <v>0</v>
      </c>
      <c r="G138" s="16">
        <v>0</v>
      </c>
      <c r="H138" s="1"/>
      <c r="I138" s="1"/>
      <c r="J138" s="1"/>
      <c r="K138" s="1"/>
    </row>
    <row r="139" spans="1:11" ht="14.1" customHeight="1">
      <c r="A139" s="1"/>
      <c r="B139" s="1"/>
      <c r="C139" s="15" t="s">
        <v>65</v>
      </c>
      <c r="D139" s="16">
        <v>0</v>
      </c>
      <c r="E139" s="16">
        <v>0</v>
      </c>
      <c r="F139" s="16">
        <v>0</v>
      </c>
      <c r="G139" s="16">
        <v>0</v>
      </c>
      <c r="H139" s="1"/>
      <c r="I139" s="1"/>
      <c r="J139" s="1"/>
      <c r="K139" s="1"/>
    </row>
    <row r="140" spans="1:11" ht="14.1" customHeight="1">
      <c r="A140" s="1"/>
      <c r="B140" s="1"/>
      <c r="C140" s="11" t="s">
        <v>25</v>
      </c>
      <c r="D140" s="16">
        <v>0</v>
      </c>
      <c r="E140" s="16">
        <v>2304000</v>
      </c>
      <c r="F140" s="16">
        <v>0</v>
      </c>
      <c r="G140" s="16">
        <v>562000</v>
      </c>
      <c r="H140" s="1"/>
      <c r="I140" s="1"/>
      <c r="J140" s="1"/>
      <c r="K140" s="1"/>
    </row>
    <row r="141" spans="1:11" ht="18" customHeight="1">
      <c r="A141" s="1"/>
      <c r="B141" s="1"/>
      <c r="C141" s="5" t="s">
        <v>19</v>
      </c>
      <c r="D141" s="1541" t="s">
        <v>85</v>
      </c>
      <c r="E141" s="1542"/>
      <c r="F141" s="1542"/>
      <c r="G141" s="1542"/>
      <c r="H141" s="1"/>
      <c r="I141" s="1"/>
      <c r="J141" s="1"/>
      <c r="K141" s="1"/>
    </row>
    <row r="142" spans="1:11" ht="18" customHeight="1">
      <c r="A142" s="1"/>
      <c r="B142" s="1"/>
      <c r="C142" s="6" t="s">
        <v>20</v>
      </c>
      <c r="D142" s="1543" t="s">
        <v>86</v>
      </c>
      <c r="E142" s="1544"/>
      <c r="F142" s="1544"/>
      <c r="G142" s="1544"/>
      <c r="H142" s="1"/>
      <c r="I142" s="1"/>
      <c r="J142" s="1"/>
      <c r="K142" s="1"/>
    </row>
    <row r="143" spans="1:11" ht="18" customHeight="1">
      <c r="A143" s="1"/>
      <c r="B143" s="1"/>
      <c r="C143" s="6" t="s">
        <v>21</v>
      </c>
      <c r="D143" s="1543" t="s">
        <v>87</v>
      </c>
      <c r="E143" s="1544"/>
      <c r="F143" s="1544"/>
      <c r="G143" s="1544"/>
      <c r="H143" s="1"/>
      <c r="I143" s="1"/>
      <c r="J143" s="1"/>
      <c r="K143" s="1"/>
    </row>
    <row r="144" spans="1:11" ht="15" customHeight="1">
      <c r="A144" s="1"/>
      <c r="B144" s="1"/>
      <c r="C144" s="7"/>
      <c r="D144" s="8">
        <v>2024</v>
      </c>
      <c r="E144" s="8">
        <v>2025</v>
      </c>
      <c r="F144" s="8">
        <v>2026</v>
      </c>
      <c r="G144" s="8">
        <v>2027</v>
      </c>
      <c r="H144" s="1"/>
      <c r="I144" s="1"/>
      <c r="J144" s="1"/>
      <c r="K144" s="1"/>
    </row>
    <row r="145" spans="1:11" ht="15" customHeight="1">
      <c r="A145" s="1"/>
      <c r="B145" s="1"/>
      <c r="C145" s="9"/>
      <c r="D145" s="10" t="s">
        <v>22</v>
      </c>
      <c r="E145" s="10" t="s">
        <v>23</v>
      </c>
      <c r="F145" s="10" t="s">
        <v>23</v>
      </c>
      <c r="G145" s="10" t="s">
        <v>23</v>
      </c>
      <c r="H145" s="1"/>
      <c r="I145" s="1"/>
      <c r="J145" s="1"/>
      <c r="K145" s="1"/>
    </row>
    <row r="146" spans="1:11" ht="14.1" customHeight="1">
      <c r="A146" s="1"/>
      <c r="B146" s="1"/>
      <c r="C146" s="13" t="s">
        <v>33</v>
      </c>
      <c r="D146" s="14" t="s">
        <v>88</v>
      </c>
      <c r="E146" s="14" t="s">
        <v>89</v>
      </c>
      <c r="F146" s="14" t="s">
        <v>90</v>
      </c>
      <c r="G146" s="14" t="s">
        <v>91</v>
      </c>
      <c r="H146" s="1"/>
      <c r="I146" s="1"/>
      <c r="J146" s="1"/>
      <c r="K146" s="1"/>
    </row>
    <row r="147" spans="1:11" ht="14.1" customHeight="1">
      <c r="A147" s="1"/>
      <c r="B147" s="1"/>
      <c r="C147" s="13" t="s">
        <v>35</v>
      </c>
      <c r="D147" s="14" t="s">
        <v>92</v>
      </c>
      <c r="E147" s="14" t="s">
        <v>93</v>
      </c>
      <c r="F147" s="14" t="s">
        <v>93</v>
      </c>
      <c r="G147" s="14" t="s">
        <v>94</v>
      </c>
      <c r="H147" s="1"/>
      <c r="I147" s="1"/>
      <c r="J147" s="1"/>
      <c r="K147" s="1"/>
    </row>
    <row r="148" spans="1:11" ht="14.1" customHeight="1">
      <c r="A148" s="1"/>
      <c r="B148" s="1"/>
      <c r="C148" s="13" t="s">
        <v>40</v>
      </c>
      <c r="D148" s="14" t="s">
        <v>95</v>
      </c>
      <c r="E148" s="14" t="s">
        <v>96</v>
      </c>
      <c r="F148" s="14" t="s">
        <v>97</v>
      </c>
      <c r="G148" s="14" t="s">
        <v>98</v>
      </c>
      <c r="H148" s="1"/>
      <c r="I148" s="1"/>
      <c r="J148" s="1"/>
      <c r="K148" s="1"/>
    </row>
    <row r="149" spans="1:11" ht="14.1" customHeight="1">
      <c r="A149" s="1"/>
      <c r="B149" s="1"/>
      <c r="C149" s="13" t="s">
        <v>41</v>
      </c>
      <c r="D149" s="14" t="s">
        <v>18</v>
      </c>
      <c r="E149" s="14" t="s">
        <v>99</v>
      </c>
      <c r="F149" s="14" t="s">
        <v>100</v>
      </c>
      <c r="G149" s="14" t="s">
        <v>101</v>
      </c>
      <c r="H149" s="1"/>
      <c r="I149" s="1"/>
      <c r="J149" s="1"/>
      <c r="K149" s="1"/>
    </row>
    <row r="150" spans="1:11" ht="14.1" customHeight="1">
      <c r="A150" s="1"/>
      <c r="B150" s="1"/>
      <c r="C150" s="13" t="s">
        <v>43</v>
      </c>
      <c r="D150" s="14" t="s">
        <v>18</v>
      </c>
      <c r="E150" s="14" t="s">
        <v>102</v>
      </c>
      <c r="F150" s="14" t="s">
        <v>42</v>
      </c>
      <c r="G150" s="14" t="s">
        <v>103</v>
      </c>
      <c r="H150" s="1"/>
      <c r="I150" s="1"/>
      <c r="J150" s="1"/>
      <c r="K150" s="1"/>
    </row>
    <row r="151" spans="1:11" ht="14.1" customHeight="1">
      <c r="A151" s="1"/>
      <c r="B151" s="1"/>
      <c r="C151" s="13" t="s">
        <v>47</v>
      </c>
      <c r="D151" s="14" t="s">
        <v>18</v>
      </c>
      <c r="E151" s="14" t="s">
        <v>104</v>
      </c>
      <c r="F151" s="14" t="s">
        <v>105</v>
      </c>
      <c r="G151" s="14" t="s">
        <v>106</v>
      </c>
      <c r="H151" s="1"/>
      <c r="I151" s="1"/>
      <c r="J151" s="1"/>
      <c r="K151" s="1"/>
    </row>
    <row r="152" spans="1:11" ht="14.1" customHeight="1">
      <c r="A152" s="1"/>
      <c r="B152" s="1"/>
      <c r="C152" s="1545" t="s">
        <v>24</v>
      </c>
      <c r="D152" s="1546"/>
      <c r="E152" s="1546"/>
      <c r="F152" s="1546"/>
      <c r="G152" s="1546"/>
      <c r="H152" s="1"/>
      <c r="I152" s="1"/>
      <c r="J152" s="1"/>
      <c r="K152" s="1"/>
    </row>
    <row r="153" spans="1:11" ht="14.1" customHeight="1">
      <c r="A153" s="1"/>
      <c r="B153" s="1"/>
      <c r="C153" s="7"/>
      <c r="D153" s="8">
        <v>2024</v>
      </c>
      <c r="E153" s="8">
        <v>2025</v>
      </c>
      <c r="F153" s="8">
        <v>2026</v>
      </c>
      <c r="G153" s="8">
        <v>2027</v>
      </c>
      <c r="H153" s="1"/>
      <c r="I153" s="1"/>
      <c r="J153" s="1"/>
      <c r="K153" s="1"/>
    </row>
    <row r="154" spans="1:11" ht="14.1" customHeight="1">
      <c r="A154" s="1"/>
      <c r="B154" s="1"/>
      <c r="C154" s="9"/>
      <c r="D154" s="10" t="s">
        <v>22</v>
      </c>
      <c r="E154" s="10" t="s">
        <v>23</v>
      </c>
      <c r="F154" s="10" t="s">
        <v>23</v>
      </c>
      <c r="G154" s="10" t="s">
        <v>23</v>
      </c>
      <c r="H154" s="1"/>
      <c r="I154" s="1"/>
      <c r="J154" s="1"/>
      <c r="K154" s="1"/>
    </row>
    <row r="155" spans="1:11" ht="14.1" customHeight="1">
      <c r="A155" s="1"/>
      <c r="B155" s="1"/>
      <c r="C155" s="15" t="s">
        <v>48</v>
      </c>
      <c r="D155" s="16">
        <v>0</v>
      </c>
      <c r="E155" s="16">
        <v>0</v>
      </c>
      <c r="F155" s="16">
        <v>0</v>
      </c>
      <c r="G155" s="16">
        <v>0</v>
      </c>
      <c r="H155" s="1"/>
      <c r="I155" s="1"/>
      <c r="J155" s="1"/>
      <c r="K155" s="1"/>
    </row>
    <row r="156" spans="1:11" ht="14.1" customHeight="1">
      <c r="A156" s="1"/>
      <c r="B156" s="1"/>
      <c r="C156" s="15" t="s">
        <v>49</v>
      </c>
      <c r="D156" s="16">
        <v>0</v>
      </c>
      <c r="E156" s="16">
        <v>0</v>
      </c>
      <c r="F156" s="16">
        <v>0</v>
      </c>
      <c r="G156" s="16">
        <v>0</v>
      </c>
      <c r="H156" s="1"/>
      <c r="I156" s="1"/>
      <c r="J156" s="1"/>
      <c r="K156" s="1"/>
    </row>
    <row r="157" spans="1:11" ht="14.1" customHeight="1">
      <c r="A157" s="1"/>
      <c r="B157" s="1"/>
      <c r="C157" s="15" t="s">
        <v>50</v>
      </c>
      <c r="D157" s="16">
        <v>0</v>
      </c>
      <c r="E157" s="16">
        <v>0</v>
      </c>
      <c r="F157" s="16">
        <v>0</v>
      </c>
      <c r="G157" s="16">
        <v>0</v>
      </c>
      <c r="H157" s="1"/>
      <c r="I157" s="1"/>
      <c r="J157" s="1"/>
      <c r="K157" s="1"/>
    </row>
    <row r="158" spans="1:11" ht="14.1" customHeight="1">
      <c r="A158" s="1"/>
      <c r="B158" s="1"/>
      <c r="C158" s="15" t="s">
        <v>51</v>
      </c>
      <c r="D158" s="16">
        <v>0</v>
      </c>
      <c r="E158" s="16">
        <v>0</v>
      </c>
      <c r="F158" s="16">
        <v>0</v>
      </c>
      <c r="G158" s="16">
        <v>0</v>
      </c>
      <c r="H158" s="1"/>
      <c r="I158" s="1"/>
      <c r="J158" s="1"/>
      <c r="K158" s="1"/>
    </row>
    <row r="159" spans="1:11" ht="14.1" customHeight="1">
      <c r="A159" s="1"/>
      <c r="B159" s="1"/>
      <c r="C159" s="15" t="s">
        <v>49</v>
      </c>
      <c r="D159" s="16">
        <v>0</v>
      </c>
      <c r="E159" s="16">
        <v>0</v>
      </c>
      <c r="F159" s="16">
        <v>0</v>
      </c>
      <c r="G159" s="16">
        <v>0</v>
      </c>
      <c r="H159" s="1"/>
      <c r="I159" s="1"/>
      <c r="J159" s="1"/>
      <c r="K159" s="1"/>
    </row>
    <row r="160" spans="1:11" ht="14.1" customHeight="1">
      <c r="A160" s="1"/>
      <c r="B160" s="1"/>
      <c r="C160" s="15" t="s">
        <v>50</v>
      </c>
      <c r="D160" s="16">
        <v>0</v>
      </c>
      <c r="E160" s="16">
        <v>0</v>
      </c>
      <c r="F160" s="16">
        <v>0</v>
      </c>
      <c r="G160" s="16">
        <v>0</v>
      </c>
      <c r="H160" s="1"/>
      <c r="I160" s="1"/>
      <c r="J160" s="1"/>
      <c r="K160" s="1"/>
    </row>
    <row r="161" spans="1:11" ht="14.1" customHeight="1">
      <c r="A161" s="1"/>
      <c r="B161" s="1"/>
      <c r="C161" s="15" t="s">
        <v>52</v>
      </c>
      <c r="D161" s="16">
        <v>0</v>
      </c>
      <c r="E161" s="16">
        <v>0</v>
      </c>
      <c r="F161" s="16">
        <v>0</v>
      </c>
      <c r="G161" s="16">
        <v>0</v>
      </c>
      <c r="H161" s="1"/>
      <c r="I161" s="1"/>
      <c r="J161" s="1"/>
      <c r="K161" s="1"/>
    </row>
    <row r="162" spans="1:11" ht="14.1" customHeight="1">
      <c r="A162" s="1"/>
      <c r="B162" s="1"/>
      <c r="C162" s="15" t="s">
        <v>49</v>
      </c>
      <c r="D162" s="16">
        <v>0</v>
      </c>
      <c r="E162" s="16">
        <v>0</v>
      </c>
      <c r="F162" s="16">
        <v>0</v>
      </c>
      <c r="G162" s="16">
        <v>0</v>
      </c>
      <c r="H162" s="1"/>
      <c r="I162" s="1"/>
      <c r="J162" s="1"/>
      <c r="K162" s="1"/>
    </row>
    <row r="163" spans="1:11" ht="14.1" customHeight="1">
      <c r="A163" s="1"/>
      <c r="B163" s="1"/>
      <c r="C163" s="15" t="s">
        <v>50</v>
      </c>
      <c r="D163" s="16">
        <v>0</v>
      </c>
      <c r="E163" s="16">
        <v>0</v>
      </c>
      <c r="F163" s="16">
        <v>0</v>
      </c>
      <c r="G163" s="16">
        <v>0</v>
      </c>
      <c r="H163" s="1"/>
      <c r="I163" s="1"/>
      <c r="J163" s="1"/>
      <c r="K163" s="1"/>
    </row>
    <row r="164" spans="1:11" ht="14.1" customHeight="1">
      <c r="A164" s="1"/>
      <c r="B164" s="1"/>
      <c r="C164" s="15" t="s">
        <v>53</v>
      </c>
      <c r="D164" s="16">
        <v>0</v>
      </c>
      <c r="E164" s="16">
        <v>0</v>
      </c>
      <c r="F164" s="16">
        <v>0</v>
      </c>
      <c r="G164" s="16">
        <v>0</v>
      </c>
      <c r="H164" s="1"/>
      <c r="I164" s="1"/>
      <c r="J164" s="1"/>
      <c r="K164" s="1"/>
    </row>
    <row r="165" spans="1:11" ht="14.1" customHeight="1">
      <c r="A165" s="1"/>
      <c r="B165" s="1"/>
      <c r="C165" s="15" t="s">
        <v>49</v>
      </c>
      <c r="D165" s="16">
        <v>0</v>
      </c>
      <c r="E165" s="16">
        <v>0</v>
      </c>
      <c r="F165" s="16">
        <v>0</v>
      </c>
      <c r="G165" s="16">
        <v>0</v>
      </c>
      <c r="H165" s="1"/>
      <c r="I165" s="1"/>
      <c r="J165" s="1"/>
      <c r="K165" s="1"/>
    </row>
    <row r="166" spans="1:11" ht="14.1" customHeight="1">
      <c r="A166" s="1"/>
      <c r="B166" s="1"/>
      <c r="C166" s="15" t="s">
        <v>50</v>
      </c>
      <c r="D166" s="16">
        <v>0</v>
      </c>
      <c r="E166" s="16">
        <v>0</v>
      </c>
      <c r="F166" s="16">
        <v>0</v>
      </c>
      <c r="G166" s="16">
        <v>0</v>
      </c>
      <c r="H166" s="1"/>
      <c r="I166" s="1"/>
      <c r="J166" s="1"/>
      <c r="K166" s="1"/>
    </row>
    <row r="167" spans="1:11" ht="14.1" customHeight="1">
      <c r="A167" s="1"/>
      <c r="B167" s="1"/>
      <c r="C167" s="15" t="s">
        <v>54</v>
      </c>
      <c r="D167" s="16">
        <v>0</v>
      </c>
      <c r="E167" s="16">
        <v>0</v>
      </c>
      <c r="F167" s="16">
        <v>0</v>
      </c>
      <c r="G167" s="16">
        <v>0</v>
      </c>
      <c r="H167" s="1"/>
      <c r="I167" s="1"/>
      <c r="J167" s="1"/>
      <c r="K167" s="1"/>
    </row>
    <row r="168" spans="1:11" ht="14.1" customHeight="1">
      <c r="A168" s="1"/>
      <c r="B168" s="1"/>
      <c r="C168" s="15" t="s">
        <v>49</v>
      </c>
      <c r="D168" s="16">
        <v>0</v>
      </c>
      <c r="E168" s="16">
        <v>0</v>
      </c>
      <c r="F168" s="16">
        <v>0</v>
      </c>
      <c r="G168" s="16">
        <v>0</v>
      </c>
      <c r="H168" s="1"/>
      <c r="I168" s="1"/>
      <c r="J168" s="1"/>
      <c r="K168" s="1"/>
    </row>
    <row r="169" spans="1:11" ht="14.1" customHeight="1">
      <c r="A169" s="1"/>
      <c r="B169" s="1"/>
      <c r="C169" s="15" t="s">
        <v>50</v>
      </c>
      <c r="D169" s="16">
        <v>0</v>
      </c>
      <c r="E169" s="16">
        <v>0</v>
      </c>
      <c r="F169" s="16">
        <v>0</v>
      </c>
      <c r="G169" s="16">
        <v>0</v>
      </c>
      <c r="H169" s="1"/>
      <c r="I169" s="1"/>
      <c r="J169" s="1"/>
      <c r="K169" s="1"/>
    </row>
    <row r="170" spans="1:11" ht="14.1" customHeight="1">
      <c r="A170" s="1"/>
      <c r="B170" s="1"/>
      <c r="C170" s="15" t="s">
        <v>55</v>
      </c>
      <c r="D170" s="16">
        <v>0</v>
      </c>
      <c r="E170" s="16">
        <v>0</v>
      </c>
      <c r="F170" s="16">
        <v>0</v>
      </c>
      <c r="G170" s="16">
        <v>0</v>
      </c>
      <c r="H170" s="1"/>
      <c r="I170" s="1"/>
      <c r="J170" s="1"/>
      <c r="K170" s="1"/>
    </row>
    <row r="171" spans="1:11" ht="14.1" customHeight="1">
      <c r="A171" s="1"/>
      <c r="B171" s="1"/>
      <c r="C171" s="15" t="s">
        <v>49</v>
      </c>
      <c r="D171" s="16">
        <v>0</v>
      </c>
      <c r="E171" s="16">
        <v>0</v>
      </c>
      <c r="F171" s="16">
        <v>0</v>
      </c>
      <c r="G171" s="16">
        <v>0</v>
      </c>
      <c r="H171" s="1"/>
      <c r="I171" s="1"/>
      <c r="J171" s="1"/>
      <c r="K171" s="1"/>
    </row>
    <row r="172" spans="1:11" ht="14.1" customHeight="1">
      <c r="A172" s="1"/>
      <c r="B172" s="1"/>
      <c r="C172" s="15" t="s">
        <v>50</v>
      </c>
      <c r="D172" s="16">
        <v>0</v>
      </c>
      <c r="E172" s="16">
        <v>0</v>
      </c>
      <c r="F172" s="16">
        <v>0</v>
      </c>
      <c r="G172" s="16">
        <v>0</v>
      </c>
      <c r="H172" s="1"/>
      <c r="I172" s="1"/>
      <c r="J172" s="1"/>
      <c r="K172" s="1"/>
    </row>
    <row r="173" spans="1:11" ht="14.1" customHeight="1">
      <c r="A173" s="1"/>
      <c r="B173" s="1"/>
      <c r="C173" s="15" t="s">
        <v>56</v>
      </c>
      <c r="D173" s="16">
        <v>0</v>
      </c>
      <c r="E173" s="16">
        <v>0</v>
      </c>
      <c r="F173" s="16">
        <v>0</v>
      </c>
      <c r="G173" s="16">
        <v>0</v>
      </c>
      <c r="H173" s="1"/>
      <c r="I173" s="1"/>
      <c r="J173" s="1"/>
      <c r="K173" s="1"/>
    </row>
    <row r="174" spans="1:11" ht="14.1" customHeight="1">
      <c r="A174" s="1"/>
      <c r="B174" s="1"/>
      <c r="C174" s="15" t="s">
        <v>49</v>
      </c>
      <c r="D174" s="16">
        <v>0</v>
      </c>
      <c r="E174" s="16">
        <v>0</v>
      </c>
      <c r="F174" s="16">
        <v>0</v>
      </c>
      <c r="G174" s="16">
        <v>0</v>
      </c>
      <c r="H174" s="1"/>
      <c r="I174" s="1"/>
      <c r="J174" s="1"/>
      <c r="K174" s="1"/>
    </row>
    <row r="175" spans="1:11" ht="14.1" customHeight="1">
      <c r="A175" s="1"/>
      <c r="B175" s="1"/>
      <c r="C175" s="15" t="s">
        <v>50</v>
      </c>
      <c r="D175" s="16">
        <v>0</v>
      </c>
      <c r="E175" s="16">
        <v>0</v>
      </c>
      <c r="F175" s="16">
        <v>0</v>
      </c>
      <c r="G175" s="16">
        <v>0</v>
      </c>
      <c r="H175" s="1"/>
      <c r="I175" s="1"/>
      <c r="J175" s="1"/>
      <c r="K175" s="1"/>
    </row>
    <row r="176" spans="1:11" ht="14.1" customHeight="1">
      <c r="A176" s="1"/>
      <c r="B176" s="1"/>
      <c r="C176" s="15" t="s">
        <v>57</v>
      </c>
      <c r="D176" s="16">
        <v>0</v>
      </c>
      <c r="E176" s="16">
        <v>0</v>
      </c>
      <c r="F176" s="16">
        <v>0</v>
      </c>
      <c r="G176" s="16">
        <v>0</v>
      </c>
      <c r="H176" s="1"/>
      <c r="I176" s="1"/>
      <c r="J176" s="1"/>
      <c r="K176" s="1"/>
    </row>
    <row r="177" spans="1:11" ht="14.1" customHeight="1">
      <c r="A177" s="1"/>
      <c r="B177" s="1"/>
      <c r="C177" s="15" t="s">
        <v>49</v>
      </c>
      <c r="D177" s="16">
        <v>0</v>
      </c>
      <c r="E177" s="16">
        <v>0</v>
      </c>
      <c r="F177" s="16">
        <v>0</v>
      </c>
      <c r="G177" s="16">
        <v>0</v>
      </c>
      <c r="H177" s="1"/>
      <c r="I177" s="1"/>
      <c r="J177" s="1"/>
      <c r="K177" s="1"/>
    </row>
    <row r="178" spans="1:11" ht="14.1" customHeight="1">
      <c r="A178" s="1"/>
      <c r="B178" s="1"/>
      <c r="C178" s="15" t="s">
        <v>58</v>
      </c>
      <c r="D178" s="16">
        <v>0</v>
      </c>
      <c r="E178" s="16">
        <v>0</v>
      </c>
      <c r="F178" s="16">
        <v>0</v>
      </c>
      <c r="G178" s="16">
        <v>0</v>
      </c>
      <c r="H178" s="1"/>
      <c r="I178" s="1"/>
      <c r="J178" s="1"/>
      <c r="K178" s="1"/>
    </row>
    <row r="179" spans="1:11" ht="14.1" customHeight="1">
      <c r="A179" s="1"/>
      <c r="B179" s="1"/>
      <c r="C179" s="15" t="s">
        <v>59</v>
      </c>
      <c r="D179" s="16">
        <v>0</v>
      </c>
      <c r="E179" s="16">
        <v>0</v>
      </c>
      <c r="F179" s="16">
        <v>0</v>
      </c>
      <c r="G179" s="16">
        <v>0</v>
      </c>
      <c r="H179" s="1"/>
      <c r="I179" s="1"/>
      <c r="J179" s="1"/>
      <c r="K179" s="1"/>
    </row>
    <row r="180" spans="1:11" ht="14.1" customHeight="1">
      <c r="A180" s="1"/>
      <c r="B180" s="1"/>
      <c r="C180" s="15" t="s">
        <v>60</v>
      </c>
      <c r="D180" s="16">
        <v>0</v>
      </c>
      <c r="E180" s="16">
        <v>0</v>
      </c>
      <c r="F180" s="16">
        <v>0</v>
      </c>
      <c r="G180" s="16">
        <v>0</v>
      </c>
      <c r="H180" s="1"/>
      <c r="I180" s="1"/>
      <c r="J180" s="1"/>
      <c r="K180" s="1"/>
    </row>
    <row r="181" spans="1:11" ht="14.1" customHeight="1">
      <c r="A181" s="1"/>
      <c r="B181" s="1"/>
      <c r="C181" s="15" t="s">
        <v>61</v>
      </c>
      <c r="D181" s="16">
        <v>0</v>
      </c>
      <c r="E181" s="16">
        <v>0</v>
      </c>
      <c r="F181" s="16">
        <v>0</v>
      </c>
      <c r="G181" s="16">
        <v>0</v>
      </c>
      <c r="H181" s="1"/>
      <c r="I181" s="1"/>
      <c r="J181" s="1"/>
      <c r="K181" s="1"/>
    </row>
    <row r="182" spans="1:11" ht="14.1" customHeight="1">
      <c r="A182" s="1"/>
      <c r="B182" s="1"/>
      <c r="C182" s="15" t="s">
        <v>62</v>
      </c>
      <c r="D182" s="16">
        <v>0</v>
      </c>
      <c r="E182" s="16">
        <v>1372000</v>
      </c>
      <c r="F182" s="16">
        <v>1372000</v>
      </c>
      <c r="G182" s="16">
        <v>1391000</v>
      </c>
      <c r="H182" s="1"/>
      <c r="I182" s="1"/>
      <c r="J182" s="1"/>
      <c r="K182" s="1"/>
    </row>
    <row r="183" spans="1:11" ht="14.1" customHeight="1">
      <c r="A183" s="1"/>
      <c r="B183" s="1"/>
      <c r="C183" s="15" t="s">
        <v>49</v>
      </c>
      <c r="D183" s="16">
        <v>0</v>
      </c>
      <c r="E183" s="16">
        <v>1372000</v>
      </c>
      <c r="F183" s="16">
        <v>1372000</v>
      </c>
      <c r="G183" s="16">
        <v>1391000</v>
      </c>
      <c r="H183" s="1"/>
      <c r="I183" s="1"/>
      <c r="J183" s="1"/>
      <c r="K183" s="1"/>
    </row>
    <row r="184" spans="1:11" ht="14.1" customHeight="1">
      <c r="A184" s="1"/>
      <c r="B184" s="1"/>
      <c r="C184" s="15" t="s">
        <v>58</v>
      </c>
      <c r="D184" s="16">
        <v>0</v>
      </c>
      <c r="E184" s="16">
        <v>0</v>
      </c>
      <c r="F184" s="16">
        <v>0</v>
      </c>
      <c r="G184" s="16">
        <v>0</v>
      </c>
      <c r="H184" s="1"/>
      <c r="I184" s="1"/>
      <c r="J184" s="1"/>
      <c r="K184" s="1"/>
    </row>
    <row r="185" spans="1:11" ht="14.1" customHeight="1">
      <c r="A185" s="1"/>
      <c r="B185" s="1"/>
      <c r="C185" s="15" t="s">
        <v>59</v>
      </c>
      <c r="D185" s="16">
        <v>0</v>
      </c>
      <c r="E185" s="16">
        <v>0</v>
      </c>
      <c r="F185" s="16">
        <v>0</v>
      </c>
      <c r="G185" s="16">
        <v>0</v>
      </c>
      <c r="H185" s="1"/>
      <c r="I185" s="1"/>
      <c r="J185" s="1"/>
      <c r="K185" s="1"/>
    </row>
    <row r="186" spans="1:11" ht="14.1" customHeight="1">
      <c r="A186" s="1"/>
      <c r="B186" s="1"/>
      <c r="C186" s="15" t="s">
        <v>60</v>
      </c>
      <c r="D186" s="16">
        <v>0</v>
      </c>
      <c r="E186" s="16">
        <v>0</v>
      </c>
      <c r="F186" s="16">
        <v>0</v>
      </c>
      <c r="G186" s="16">
        <v>0</v>
      </c>
      <c r="H186" s="1"/>
      <c r="I186" s="1"/>
      <c r="J186" s="1"/>
      <c r="K186" s="1"/>
    </row>
    <row r="187" spans="1:11" ht="14.1" customHeight="1">
      <c r="A187" s="1"/>
      <c r="B187" s="1"/>
      <c r="C187" s="15" t="s">
        <v>61</v>
      </c>
      <c r="D187" s="16">
        <v>0</v>
      </c>
      <c r="E187" s="16">
        <v>0</v>
      </c>
      <c r="F187" s="16">
        <v>0</v>
      </c>
      <c r="G187" s="16">
        <v>0</v>
      </c>
      <c r="H187" s="1"/>
      <c r="I187" s="1"/>
      <c r="J187" s="1"/>
      <c r="K187" s="1"/>
    </row>
    <row r="188" spans="1:11" ht="14.1" customHeight="1">
      <c r="A188" s="1"/>
      <c r="B188" s="1"/>
      <c r="C188" s="15" t="s">
        <v>63</v>
      </c>
      <c r="D188" s="16">
        <v>0</v>
      </c>
      <c r="E188" s="16">
        <v>0</v>
      </c>
      <c r="F188" s="16">
        <v>0</v>
      </c>
      <c r="G188" s="16">
        <v>0</v>
      </c>
      <c r="H188" s="1"/>
      <c r="I188" s="1"/>
      <c r="J188" s="1"/>
      <c r="K188" s="1"/>
    </row>
    <row r="189" spans="1:11" ht="14.1" customHeight="1">
      <c r="A189" s="1"/>
      <c r="B189" s="1"/>
      <c r="C189" s="15" t="s">
        <v>49</v>
      </c>
      <c r="D189" s="16">
        <v>0</v>
      </c>
      <c r="E189" s="16">
        <v>0</v>
      </c>
      <c r="F189" s="16">
        <v>0</v>
      </c>
      <c r="G189" s="16">
        <v>0</v>
      </c>
      <c r="H189" s="1"/>
      <c r="I189" s="1"/>
      <c r="J189" s="1"/>
      <c r="K189" s="1"/>
    </row>
    <row r="190" spans="1:11" ht="14.1" customHeight="1">
      <c r="A190" s="1"/>
      <c r="B190" s="1"/>
      <c r="C190" s="15" t="s">
        <v>58</v>
      </c>
      <c r="D190" s="16">
        <v>0</v>
      </c>
      <c r="E190" s="16">
        <v>0</v>
      </c>
      <c r="F190" s="16">
        <v>0</v>
      </c>
      <c r="G190" s="16">
        <v>0</v>
      </c>
      <c r="H190" s="1"/>
      <c r="I190" s="1"/>
      <c r="J190" s="1"/>
      <c r="K190" s="1"/>
    </row>
    <row r="191" spans="1:11" ht="14.1" customHeight="1">
      <c r="A191" s="1"/>
      <c r="B191" s="1"/>
      <c r="C191" s="15" t="s">
        <v>59</v>
      </c>
      <c r="D191" s="16">
        <v>0</v>
      </c>
      <c r="E191" s="16">
        <v>0</v>
      </c>
      <c r="F191" s="16">
        <v>0</v>
      </c>
      <c r="G191" s="16">
        <v>0</v>
      </c>
      <c r="H191" s="1"/>
      <c r="I191" s="1"/>
      <c r="J191" s="1"/>
      <c r="K191" s="1"/>
    </row>
    <row r="192" spans="1:11" ht="14.1" customHeight="1">
      <c r="A192" s="1"/>
      <c r="B192" s="1"/>
      <c r="C192" s="15" t="s">
        <v>60</v>
      </c>
      <c r="D192" s="16">
        <v>0</v>
      </c>
      <c r="E192" s="16">
        <v>0</v>
      </c>
      <c r="F192" s="16">
        <v>0</v>
      </c>
      <c r="G192" s="16">
        <v>0</v>
      </c>
      <c r="H192" s="1"/>
      <c r="I192" s="1"/>
      <c r="J192" s="1"/>
      <c r="K192" s="1"/>
    </row>
    <row r="193" spans="1:11" ht="14.1" customHeight="1">
      <c r="A193" s="1"/>
      <c r="B193" s="1"/>
      <c r="C193" s="15" t="s">
        <v>61</v>
      </c>
      <c r="D193" s="16">
        <v>0</v>
      </c>
      <c r="E193" s="16">
        <v>0</v>
      </c>
      <c r="F193" s="16">
        <v>0</v>
      </c>
      <c r="G193" s="16">
        <v>0</v>
      </c>
      <c r="H193" s="1"/>
      <c r="I193" s="1"/>
      <c r="J193" s="1"/>
      <c r="K193" s="1"/>
    </row>
    <row r="194" spans="1:11" ht="14.1" customHeight="1">
      <c r="A194" s="1"/>
      <c r="B194" s="1"/>
      <c r="C194" s="15" t="s">
        <v>64</v>
      </c>
      <c r="D194" s="16">
        <v>0</v>
      </c>
      <c r="E194" s="16">
        <v>0</v>
      </c>
      <c r="F194" s="16">
        <v>0</v>
      </c>
      <c r="G194" s="16">
        <v>0</v>
      </c>
      <c r="H194" s="1"/>
      <c r="I194" s="1"/>
      <c r="J194" s="1"/>
      <c r="K194" s="1"/>
    </row>
    <row r="195" spans="1:11" ht="14.1" customHeight="1">
      <c r="A195" s="1"/>
      <c r="B195" s="1"/>
      <c r="C195" s="15" t="s">
        <v>65</v>
      </c>
      <c r="D195" s="16">
        <v>0</v>
      </c>
      <c r="E195" s="16">
        <v>0</v>
      </c>
      <c r="F195" s="16">
        <v>0</v>
      </c>
      <c r="G195" s="16">
        <v>0</v>
      </c>
      <c r="H195" s="1"/>
      <c r="I195" s="1"/>
      <c r="J195" s="1"/>
      <c r="K195" s="1"/>
    </row>
    <row r="196" spans="1:11" ht="14.1" customHeight="1">
      <c r="A196" s="1"/>
      <c r="B196" s="1"/>
      <c r="C196" s="11" t="s">
        <v>25</v>
      </c>
      <c r="D196" s="16">
        <v>0</v>
      </c>
      <c r="E196" s="16">
        <v>1372000</v>
      </c>
      <c r="F196" s="16">
        <v>1372000</v>
      </c>
      <c r="G196" s="16">
        <v>1391000</v>
      </c>
      <c r="H196" s="1"/>
      <c r="I196" s="1"/>
      <c r="J196" s="1"/>
      <c r="K196" s="1"/>
    </row>
    <row r="197" spans="1:11" ht="18" customHeight="1">
      <c r="A197" s="1"/>
      <c r="B197" s="1"/>
      <c r="C197" s="5" t="s">
        <v>19</v>
      </c>
      <c r="D197" s="1541" t="s">
        <v>107</v>
      </c>
      <c r="E197" s="1542"/>
      <c r="F197" s="1542"/>
      <c r="G197" s="1542"/>
      <c r="H197" s="1"/>
      <c r="I197" s="1"/>
      <c r="J197" s="1"/>
      <c r="K197" s="1"/>
    </row>
    <row r="198" spans="1:11" ht="18" customHeight="1">
      <c r="A198" s="1"/>
      <c r="B198" s="1"/>
      <c r="C198" s="6" t="s">
        <v>20</v>
      </c>
      <c r="D198" s="1543" t="s">
        <v>108</v>
      </c>
      <c r="E198" s="1544"/>
      <c r="F198" s="1544"/>
      <c r="G198" s="1544"/>
      <c r="H198" s="1"/>
      <c r="I198" s="1"/>
      <c r="J198" s="1"/>
      <c r="K198" s="1"/>
    </row>
    <row r="199" spans="1:11" ht="18" customHeight="1">
      <c r="A199" s="1"/>
      <c r="B199" s="1"/>
      <c r="C199" s="6" t="s">
        <v>21</v>
      </c>
      <c r="D199" s="1543" t="s">
        <v>109</v>
      </c>
      <c r="E199" s="1544"/>
      <c r="F199" s="1544"/>
      <c r="G199" s="1544"/>
      <c r="H199" s="1"/>
      <c r="I199" s="1"/>
      <c r="J199" s="1"/>
      <c r="K199" s="1"/>
    </row>
    <row r="200" spans="1:11" ht="15" customHeight="1">
      <c r="A200" s="1"/>
      <c r="B200" s="1"/>
      <c r="C200" s="7"/>
      <c r="D200" s="8">
        <v>2024</v>
      </c>
      <c r="E200" s="8">
        <v>2025</v>
      </c>
      <c r="F200" s="8">
        <v>2026</v>
      </c>
      <c r="G200" s="8">
        <v>2027</v>
      </c>
      <c r="H200" s="1"/>
      <c r="I200" s="1"/>
      <c r="J200" s="1"/>
      <c r="K200" s="1"/>
    </row>
    <row r="201" spans="1:11" ht="15" customHeight="1">
      <c r="A201" s="1"/>
      <c r="B201" s="1"/>
      <c r="C201" s="9"/>
      <c r="D201" s="10" t="s">
        <v>22</v>
      </c>
      <c r="E201" s="10" t="s">
        <v>23</v>
      </c>
      <c r="F201" s="10" t="s">
        <v>23</v>
      </c>
      <c r="G201" s="10" t="s">
        <v>23</v>
      </c>
      <c r="H201" s="1"/>
      <c r="I201" s="1"/>
      <c r="J201" s="1"/>
      <c r="K201" s="1"/>
    </row>
    <row r="202" spans="1:11" ht="14.1" customHeight="1">
      <c r="A202" s="1"/>
      <c r="B202" s="1"/>
      <c r="C202" s="13" t="s">
        <v>33</v>
      </c>
      <c r="D202" s="14" t="s">
        <v>110</v>
      </c>
      <c r="E202" s="14" t="s">
        <v>111</v>
      </c>
      <c r="F202" s="14" t="s">
        <v>42</v>
      </c>
      <c r="G202" s="14" t="s">
        <v>42</v>
      </c>
      <c r="H202" s="1"/>
      <c r="I202" s="1"/>
      <c r="J202" s="1"/>
      <c r="K202" s="1"/>
    </row>
    <row r="203" spans="1:11" ht="14.1" customHeight="1">
      <c r="A203" s="1"/>
      <c r="B203" s="1"/>
      <c r="C203" s="13" t="s">
        <v>35</v>
      </c>
      <c r="D203" s="14" t="s">
        <v>112</v>
      </c>
      <c r="E203" s="14" t="s">
        <v>113</v>
      </c>
      <c r="F203" s="14" t="s">
        <v>42</v>
      </c>
      <c r="G203" s="14" t="s">
        <v>42</v>
      </c>
      <c r="H203" s="1"/>
      <c r="I203" s="1"/>
      <c r="J203" s="1"/>
      <c r="K203" s="1"/>
    </row>
    <row r="204" spans="1:11" ht="14.1" customHeight="1">
      <c r="A204" s="1"/>
      <c r="B204" s="1"/>
      <c r="C204" s="13" t="s">
        <v>40</v>
      </c>
      <c r="D204" s="14" t="s">
        <v>114</v>
      </c>
      <c r="E204" s="14" t="s">
        <v>115</v>
      </c>
      <c r="F204" s="14" t="s">
        <v>42</v>
      </c>
      <c r="G204" s="14" t="s">
        <v>42</v>
      </c>
      <c r="H204" s="1"/>
      <c r="I204" s="1"/>
      <c r="J204" s="1"/>
      <c r="K204" s="1"/>
    </row>
    <row r="205" spans="1:11" ht="14.1" customHeight="1">
      <c r="A205" s="1"/>
      <c r="B205" s="1"/>
      <c r="C205" s="13" t="s">
        <v>41</v>
      </c>
      <c r="D205" s="14" t="s">
        <v>18</v>
      </c>
      <c r="E205" s="14" t="s">
        <v>116</v>
      </c>
      <c r="F205" s="14" t="s">
        <v>82</v>
      </c>
      <c r="G205" s="14" t="s">
        <v>18</v>
      </c>
      <c r="H205" s="1"/>
      <c r="I205" s="1"/>
      <c r="J205" s="1"/>
      <c r="K205" s="1"/>
    </row>
    <row r="206" spans="1:11" ht="14.1" customHeight="1">
      <c r="A206" s="1"/>
      <c r="B206" s="1"/>
      <c r="C206" s="13" t="s">
        <v>43</v>
      </c>
      <c r="D206" s="14" t="s">
        <v>18</v>
      </c>
      <c r="E206" s="14" t="s">
        <v>117</v>
      </c>
      <c r="F206" s="14" t="s">
        <v>82</v>
      </c>
      <c r="G206" s="14" t="s">
        <v>18</v>
      </c>
      <c r="H206" s="1"/>
      <c r="I206" s="1"/>
      <c r="J206" s="1"/>
      <c r="K206" s="1"/>
    </row>
    <row r="207" spans="1:11" ht="14.1" customHeight="1">
      <c r="A207" s="1"/>
      <c r="B207" s="1"/>
      <c r="C207" s="13" t="s">
        <v>47</v>
      </c>
      <c r="D207" s="14" t="s">
        <v>18</v>
      </c>
      <c r="E207" s="14" t="s">
        <v>118</v>
      </c>
      <c r="F207" s="14" t="s">
        <v>82</v>
      </c>
      <c r="G207" s="14" t="s">
        <v>18</v>
      </c>
      <c r="H207" s="1"/>
      <c r="I207" s="1"/>
      <c r="J207" s="1"/>
      <c r="K207" s="1"/>
    </row>
    <row r="208" spans="1:11" ht="14.1" customHeight="1">
      <c r="A208" s="1"/>
      <c r="B208" s="1"/>
      <c r="C208" s="1545" t="s">
        <v>24</v>
      </c>
      <c r="D208" s="1546"/>
      <c r="E208" s="1546"/>
      <c r="F208" s="1546"/>
      <c r="G208" s="1546"/>
      <c r="H208" s="1"/>
      <c r="I208" s="1"/>
      <c r="J208" s="1"/>
      <c r="K208" s="1"/>
    </row>
    <row r="209" spans="1:11" ht="14.1" customHeight="1">
      <c r="A209" s="1"/>
      <c r="B209" s="1"/>
      <c r="C209" s="7"/>
      <c r="D209" s="8">
        <v>2024</v>
      </c>
      <c r="E209" s="8">
        <v>2025</v>
      </c>
      <c r="F209" s="8">
        <v>2026</v>
      </c>
      <c r="G209" s="8">
        <v>2027</v>
      </c>
      <c r="H209" s="1"/>
      <c r="I209" s="1"/>
      <c r="J209" s="1"/>
      <c r="K209" s="1"/>
    </row>
    <row r="210" spans="1:11" ht="14.1" customHeight="1">
      <c r="A210" s="1"/>
      <c r="B210" s="1"/>
      <c r="C210" s="9"/>
      <c r="D210" s="10" t="s">
        <v>22</v>
      </c>
      <c r="E210" s="10" t="s">
        <v>23</v>
      </c>
      <c r="F210" s="10" t="s">
        <v>23</v>
      </c>
      <c r="G210" s="10" t="s">
        <v>23</v>
      </c>
      <c r="H210" s="1"/>
      <c r="I210" s="1"/>
      <c r="J210" s="1"/>
      <c r="K210" s="1"/>
    </row>
    <row r="211" spans="1:11" ht="14.1" customHeight="1">
      <c r="A211" s="1"/>
      <c r="B211" s="1"/>
      <c r="C211" s="15" t="s">
        <v>48</v>
      </c>
      <c r="D211" s="16">
        <v>0</v>
      </c>
      <c r="E211" s="16">
        <v>0</v>
      </c>
      <c r="F211" s="16">
        <v>0</v>
      </c>
      <c r="G211" s="16">
        <v>0</v>
      </c>
      <c r="H211" s="1"/>
      <c r="I211" s="1"/>
      <c r="J211" s="1"/>
      <c r="K211" s="1"/>
    </row>
    <row r="212" spans="1:11" ht="14.1" customHeight="1">
      <c r="A212" s="1"/>
      <c r="B212" s="1"/>
      <c r="C212" s="15" t="s">
        <v>49</v>
      </c>
      <c r="D212" s="16">
        <v>0</v>
      </c>
      <c r="E212" s="16">
        <v>0</v>
      </c>
      <c r="F212" s="16">
        <v>0</v>
      </c>
      <c r="G212" s="16">
        <v>0</v>
      </c>
      <c r="H212" s="1"/>
      <c r="I212" s="1"/>
      <c r="J212" s="1"/>
      <c r="K212" s="1"/>
    </row>
    <row r="213" spans="1:11" ht="14.1" customHeight="1">
      <c r="A213" s="1"/>
      <c r="B213" s="1"/>
      <c r="C213" s="15" t="s">
        <v>50</v>
      </c>
      <c r="D213" s="16">
        <v>0</v>
      </c>
      <c r="E213" s="16">
        <v>0</v>
      </c>
      <c r="F213" s="16">
        <v>0</v>
      </c>
      <c r="G213" s="16">
        <v>0</v>
      </c>
      <c r="H213" s="1"/>
      <c r="I213" s="1"/>
      <c r="J213" s="1"/>
      <c r="K213" s="1"/>
    </row>
    <row r="214" spans="1:11" ht="14.1" customHeight="1">
      <c r="A214" s="1"/>
      <c r="B214" s="1"/>
      <c r="C214" s="15" t="s">
        <v>51</v>
      </c>
      <c r="D214" s="16">
        <v>0</v>
      </c>
      <c r="E214" s="16">
        <v>0</v>
      </c>
      <c r="F214" s="16">
        <v>0</v>
      </c>
      <c r="G214" s="16">
        <v>0</v>
      </c>
      <c r="H214" s="1"/>
      <c r="I214" s="1"/>
      <c r="J214" s="1"/>
      <c r="K214" s="1"/>
    </row>
    <row r="215" spans="1:11" ht="14.1" customHeight="1">
      <c r="A215" s="1"/>
      <c r="B215" s="1"/>
      <c r="C215" s="15" t="s">
        <v>49</v>
      </c>
      <c r="D215" s="16">
        <v>0</v>
      </c>
      <c r="E215" s="16">
        <v>0</v>
      </c>
      <c r="F215" s="16">
        <v>0</v>
      </c>
      <c r="G215" s="16">
        <v>0</v>
      </c>
      <c r="H215" s="1"/>
      <c r="I215" s="1"/>
      <c r="J215" s="1"/>
      <c r="K215" s="1"/>
    </row>
    <row r="216" spans="1:11" ht="14.1" customHeight="1">
      <c r="A216" s="1"/>
      <c r="B216" s="1"/>
      <c r="C216" s="15" t="s">
        <v>50</v>
      </c>
      <c r="D216" s="16">
        <v>0</v>
      </c>
      <c r="E216" s="16">
        <v>0</v>
      </c>
      <c r="F216" s="16">
        <v>0</v>
      </c>
      <c r="G216" s="16">
        <v>0</v>
      </c>
      <c r="H216" s="1"/>
      <c r="I216" s="1"/>
      <c r="J216" s="1"/>
      <c r="K216" s="1"/>
    </row>
    <row r="217" spans="1:11" ht="14.1" customHeight="1">
      <c r="A217" s="1"/>
      <c r="B217" s="1"/>
      <c r="C217" s="15" t="s">
        <v>52</v>
      </c>
      <c r="D217" s="16">
        <v>0</v>
      </c>
      <c r="E217" s="16">
        <v>0</v>
      </c>
      <c r="F217" s="16">
        <v>0</v>
      </c>
      <c r="G217" s="16">
        <v>0</v>
      </c>
      <c r="H217" s="1"/>
      <c r="I217" s="1"/>
      <c r="J217" s="1"/>
      <c r="K217" s="1"/>
    </row>
    <row r="218" spans="1:11" ht="14.1" customHeight="1">
      <c r="A218" s="1"/>
      <c r="B218" s="1"/>
      <c r="C218" s="15" t="s">
        <v>49</v>
      </c>
      <c r="D218" s="16">
        <v>0</v>
      </c>
      <c r="E218" s="16">
        <v>0</v>
      </c>
      <c r="F218" s="16">
        <v>0</v>
      </c>
      <c r="G218" s="16">
        <v>0</v>
      </c>
      <c r="H218" s="1"/>
      <c r="I218" s="1"/>
      <c r="J218" s="1"/>
      <c r="K218" s="1"/>
    </row>
    <row r="219" spans="1:11" ht="14.1" customHeight="1">
      <c r="A219" s="1"/>
      <c r="B219" s="1"/>
      <c r="C219" s="15" t="s">
        <v>50</v>
      </c>
      <c r="D219" s="16">
        <v>0</v>
      </c>
      <c r="E219" s="16">
        <v>0</v>
      </c>
      <c r="F219" s="16">
        <v>0</v>
      </c>
      <c r="G219" s="16">
        <v>0</v>
      </c>
      <c r="H219" s="1"/>
      <c r="I219" s="1"/>
      <c r="J219" s="1"/>
      <c r="K219" s="1"/>
    </row>
    <row r="220" spans="1:11" ht="14.1" customHeight="1">
      <c r="A220" s="1"/>
      <c r="B220" s="1"/>
      <c r="C220" s="15" t="s">
        <v>53</v>
      </c>
      <c r="D220" s="16">
        <v>0</v>
      </c>
      <c r="E220" s="16">
        <v>0</v>
      </c>
      <c r="F220" s="16">
        <v>0</v>
      </c>
      <c r="G220" s="16">
        <v>0</v>
      </c>
      <c r="H220" s="1"/>
      <c r="I220" s="1"/>
      <c r="J220" s="1"/>
      <c r="K220" s="1"/>
    </row>
    <row r="221" spans="1:11" ht="14.1" customHeight="1">
      <c r="A221" s="1"/>
      <c r="B221" s="1"/>
      <c r="C221" s="15" t="s">
        <v>49</v>
      </c>
      <c r="D221" s="16">
        <v>0</v>
      </c>
      <c r="E221" s="16">
        <v>0</v>
      </c>
      <c r="F221" s="16">
        <v>0</v>
      </c>
      <c r="G221" s="16">
        <v>0</v>
      </c>
      <c r="H221" s="1"/>
      <c r="I221" s="1"/>
      <c r="J221" s="1"/>
      <c r="K221" s="1"/>
    </row>
    <row r="222" spans="1:11" ht="14.1" customHeight="1">
      <c r="A222" s="1"/>
      <c r="B222" s="1"/>
      <c r="C222" s="15" t="s">
        <v>50</v>
      </c>
      <c r="D222" s="16">
        <v>0</v>
      </c>
      <c r="E222" s="16">
        <v>0</v>
      </c>
      <c r="F222" s="16">
        <v>0</v>
      </c>
      <c r="G222" s="16">
        <v>0</v>
      </c>
      <c r="H222" s="1"/>
      <c r="I222" s="1"/>
      <c r="J222" s="1"/>
      <c r="K222" s="1"/>
    </row>
    <row r="223" spans="1:11" ht="14.1" customHeight="1">
      <c r="A223" s="1"/>
      <c r="B223" s="1"/>
      <c r="C223" s="15" t="s">
        <v>54</v>
      </c>
      <c r="D223" s="16">
        <v>0</v>
      </c>
      <c r="E223" s="16">
        <v>0</v>
      </c>
      <c r="F223" s="16">
        <v>0</v>
      </c>
      <c r="G223" s="16">
        <v>0</v>
      </c>
      <c r="H223" s="1"/>
      <c r="I223" s="1"/>
      <c r="J223" s="1"/>
      <c r="K223" s="1"/>
    </row>
    <row r="224" spans="1:11" ht="14.1" customHeight="1">
      <c r="A224" s="1"/>
      <c r="B224" s="1"/>
      <c r="C224" s="15" t="s">
        <v>49</v>
      </c>
      <c r="D224" s="16">
        <v>0</v>
      </c>
      <c r="E224" s="16">
        <v>0</v>
      </c>
      <c r="F224" s="16">
        <v>0</v>
      </c>
      <c r="G224" s="16">
        <v>0</v>
      </c>
      <c r="H224" s="1"/>
      <c r="I224" s="1"/>
      <c r="J224" s="1"/>
      <c r="K224" s="1"/>
    </row>
    <row r="225" spans="1:11" ht="14.1" customHeight="1">
      <c r="A225" s="1"/>
      <c r="B225" s="1"/>
      <c r="C225" s="15" t="s">
        <v>50</v>
      </c>
      <c r="D225" s="16">
        <v>0</v>
      </c>
      <c r="E225" s="16">
        <v>0</v>
      </c>
      <c r="F225" s="16">
        <v>0</v>
      </c>
      <c r="G225" s="16">
        <v>0</v>
      </c>
      <c r="H225" s="1"/>
      <c r="I225" s="1"/>
      <c r="J225" s="1"/>
      <c r="K225" s="1"/>
    </row>
    <row r="226" spans="1:11" ht="14.1" customHeight="1">
      <c r="A226" s="1"/>
      <c r="B226" s="1"/>
      <c r="C226" s="15" t="s">
        <v>55</v>
      </c>
      <c r="D226" s="16">
        <v>0</v>
      </c>
      <c r="E226" s="16">
        <v>0</v>
      </c>
      <c r="F226" s="16">
        <v>0</v>
      </c>
      <c r="G226" s="16">
        <v>0</v>
      </c>
      <c r="H226" s="1"/>
      <c r="I226" s="1"/>
      <c r="J226" s="1"/>
      <c r="K226" s="1"/>
    </row>
    <row r="227" spans="1:11" ht="14.1" customHeight="1">
      <c r="A227" s="1"/>
      <c r="B227" s="1"/>
      <c r="C227" s="15" t="s">
        <v>49</v>
      </c>
      <c r="D227" s="16">
        <v>0</v>
      </c>
      <c r="E227" s="16">
        <v>0</v>
      </c>
      <c r="F227" s="16">
        <v>0</v>
      </c>
      <c r="G227" s="16">
        <v>0</v>
      </c>
      <c r="H227" s="1"/>
      <c r="I227" s="1"/>
      <c r="J227" s="1"/>
      <c r="K227" s="1"/>
    </row>
    <row r="228" spans="1:11" ht="14.1" customHeight="1">
      <c r="A228" s="1"/>
      <c r="B228" s="1"/>
      <c r="C228" s="15" t="s">
        <v>50</v>
      </c>
      <c r="D228" s="16">
        <v>0</v>
      </c>
      <c r="E228" s="16">
        <v>0</v>
      </c>
      <c r="F228" s="16">
        <v>0</v>
      </c>
      <c r="G228" s="16">
        <v>0</v>
      </c>
      <c r="H228" s="1"/>
      <c r="I228" s="1"/>
      <c r="J228" s="1"/>
      <c r="K228" s="1"/>
    </row>
    <row r="229" spans="1:11" ht="14.1" customHeight="1">
      <c r="A229" s="1"/>
      <c r="B229" s="1"/>
      <c r="C229" s="15" t="s">
        <v>56</v>
      </c>
      <c r="D229" s="16">
        <v>0</v>
      </c>
      <c r="E229" s="16">
        <v>0</v>
      </c>
      <c r="F229" s="16">
        <v>0</v>
      </c>
      <c r="G229" s="16">
        <v>0</v>
      </c>
      <c r="H229" s="1"/>
      <c r="I229" s="1"/>
      <c r="J229" s="1"/>
      <c r="K229" s="1"/>
    </row>
    <row r="230" spans="1:11" ht="14.1" customHeight="1">
      <c r="A230" s="1"/>
      <c r="B230" s="1"/>
      <c r="C230" s="15" t="s">
        <v>49</v>
      </c>
      <c r="D230" s="16">
        <v>0</v>
      </c>
      <c r="E230" s="16">
        <v>0</v>
      </c>
      <c r="F230" s="16">
        <v>0</v>
      </c>
      <c r="G230" s="16">
        <v>0</v>
      </c>
      <c r="H230" s="1"/>
      <c r="I230" s="1"/>
      <c r="J230" s="1"/>
      <c r="K230" s="1"/>
    </row>
    <row r="231" spans="1:11" ht="14.1" customHeight="1">
      <c r="A231" s="1"/>
      <c r="B231" s="1"/>
      <c r="C231" s="15" t="s">
        <v>50</v>
      </c>
      <c r="D231" s="16">
        <v>0</v>
      </c>
      <c r="E231" s="16">
        <v>0</v>
      </c>
      <c r="F231" s="16">
        <v>0</v>
      </c>
      <c r="G231" s="16">
        <v>0</v>
      </c>
      <c r="H231" s="1"/>
      <c r="I231" s="1"/>
      <c r="J231" s="1"/>
      <c r="K231" s="1"/>
    </row>
    <row r="232" spans="1:11" ht="14.1" customHeight="1">
      <c r="A232" s="1"/>
      <c r="B232" s="1"/>
      <c r="C232" s="15" t="s">
        <v>57</v>
      </c>
      <c r="D232" s="16">
        <v>0</v>
      </c>
      <c r="E232" s="16">
        <v>0</v>
      </c>
      <c r="F232" s="16">
        <v>0</v>
      </c>
      <c r="G232" s="16">
        <v>0</v>
      </c>
      <c r="H232" s="1"/>
      <c r="I232" s="1"/>
      <c r="J232" s="1"/>
      <c r="K232" s="1"/>
    </row>
    <row r="233" spans="1:11" ht="14.1" customHeight="1">
      <c r="A233" s="1"/>
      <c r="B233" s="1"/>
      <c r="C233" s="15" t="s">
        <v>49</v>
      </c>
      <c r="D233" s="16">
        <v>0</v>
      </c>
      <c r="E233" s="16">
        <v>0</v>
      </c>
      <c r="F233" s="16">
        <v>0</v>
      </c>
      <c r="G233" s="16">
        <v>0</v>
      </c>
      <c r="H233" s="1"/>
      <c r="I233" s="1"/>
      <c r="J233" s="1"/>
      <c r="K233" s="1"/>
    </row>
    <row r="234" spans="1:11" ht="14.1" customHeight="1">
      <c r="A234" s="1"/>
      <c r="B234" s="1"/>
      <c r="C234" s="15" t="s">
        <v>58</v>
      </c>
      <c r="D234" s="16">
        <v>0</v>
      </c>
      <c r="E234" s="16">
        <v>0</v>
      </c>
      <c r="F234" s="16">
        <v>0</v>
      </c>
      <c r="G234" s="16">
        <v>0</v>
      </c>
      <c r="H234" s="1"/>
      <c r="I234" s="1"/>
      <c r="J234" s="1"/>
      <c r="K234" s="1"/>
    </row>
    <row r="235" spans="1:11" ht="14.1" customHeight="1">
      <c r="A235" s="1"/>
      <c r="B235" s="1"/>
      <c r="C235" s="15" t="s">
        <v>59</v>
      </c>
      <c r="D235" s="16">
        <v>0</v>
      </c>
      <c r="E235" s="16">
        <v>0</v>
      </c>
      <c r="F235" s="16">
        <v>0</v>
      </c>
      <c r="G235" s="16">
        <v>0</v>
      </c>
      <c r="H235" s="1"/>
      <c r="I235" s="1"/>
      <c r="J235" s="1"/>
      <c r="K235" s="1"/>
    </row>
    <row r="236" spans="1:11" ht="14.1" customHeight="1">
      <c r="A236" s="1"/>
      <c r="B236" s="1"/>
      <c r="C236" s="15" t="s">
        <v>60</v>
      </c>
      <c r="D236" s="16">
        <v>0</v>
      </c>
      <c r="E236" s="16">
        <v>0</v>
      </c>
      <c r="F236" s="16">
        <v>0</v>
      </c>
      <c r="G236" s="16">
        <v>0</v>
      </c>
      <c r="H236" s="1"/>
      <c r="I236" s="1"/>
      <c r="J236" s="1"/>
      <c r="K236" s="1"/>
    </row>
    <row r="237" spans="1:11" ht="14.1" customHeight="1">
      <c r="A237" s="1"/>
      <c r="B237" s="1"/>
      <c r="C237" s="15" t="s">
        <v>61</v>
      </c>
      <c r="D237" s="16">
        <v>0</v>
      </c>
      <c r="E237" s="16">
        <v>0</v>
      </c>
      <c r="F237" s="16">
        <v>0</v>
      </c>
      <c r="G237" s="16">
        <v>0</v>
      </c>
      <c r="H237" s="1"/>
      <c r="I237" s="1"/>
      <c r="J237" s="1"/>
      <c r="K237" s="1"/>
    </row>
    <row r="238" spans="1:11" ht="14.1" customHeight="1">
      <c r="A238" s="1"/>
      <c r="B238" s="1"/>
      <c r="C238" s="15" t="s">
        <v>62</v>
      </c>
      <c r="D238" s="16">
        <v>0</v>
      </c>
      <c r="E238" s="16">
        <v>6107000</v>
      </c>
      <c r="F238" s="16">
        <v>0</v>
      </c>
      <c r="G238" s="16">
        <v>0</v>
      </c>
      <c r="H238" s="1"/>
      <c r="I238" s="1"/>
      <c r="J238" s="1"/>
      <c r="K238" s="1"/>
    </row>
    <row r="239" spans="1:11" ht="14.1" customHeight="1">
      <c r="A239" s="1"/>
      <c r="B239" s="1"/>
      <c r="C239" s="15" t="s">
        <v>49</v>
      </c>
      <c r="D239" s="16">
        <v>0</v>
      </c>
      <c r="E239" s="16">
        <v>6107000</v>
      </c>
      <c r="F239" s="16">
        <v>0</v>
      </c>
      <c r="G239" s="16">
        <v>0</v>
      </c>
      <c r="H239" s="1"/>
      <c r="I239" s="1"/>
      <c r="J239" s="1"/>
      <c r="K239" s="1"/>
    </row>
    <row r="240" spans="1:11" ht="14.1" customHeight="1">
      <c r="A240" s="1"/>
      <c r="B240" s="1"/>
      <c r="C240" s="15" t="s">
        <v>58</v>
      </c>
      <c r="D240" s="16">
        <v>0</v>
      </c>
      <c r="E240" s="16">
        <v>0</v>
      </c>
      <c r="F240" s="16">
        <v>0</v>
      </c>
      <c r="G240" s="16">
        <v>0</v>
      </c>
      <c r="H240" s="1"/>
      <c r="I240" s="1"/>
      <c r="J240" s="1"/>
      <c r="K240" s="1"/>
    </row>
    <row r="241" spans="1:11" ht="14.1" customHeight="1">
      <c r="A241" s="1"/>
      <c r="B241" s="1"/>
      <c r="C241" s="15" t="s">
        <v>59</v>
      </c>
      <c r="D241" s="16">
        <v>0</v>
      </c>
      <c r="E241" s="16">
        <v>0</v>
      </c>
      <c r="F241" s="16">
        <v>0</v>
      </c>
      <c r="G241" s="16">
        <v>0</v>
      </c>
      <c r="H241" s="1"/>
      <c r="I241" s="1"/>
      <c r="J241" s="1"/>
      <c r="K241" s="1"/>
    </row>
    <row r="242" spans="1:11" ht="14.1" customHeight="1">
      <c r="A242" s="1"/>
      <c r="B242" s="1"/>
      <c r="C242" s="15" t="s">
        <v>60</v>
      </c>
      <c r="D242" s="16">
        <v>0</v>
      </c>
      <c r="E242" s="16">
        <v>0</v>
      </c>
      <c r="F242" s="16">
        <v>0</v>
      </c>
      <c r="G242" s="16">
        <v>0</v>
      </c>
      <c r="H242" s="1"/>
      <c r="I242" s="1"/>
      <c r="J242" s="1"/>
      <c r="K242" s="1"/>
    </row>
    <row r="243" spans="1:11" ht="14.1" customHeight="1">
      <c r="A243" s="1"/>
      <c r="B243" s="1"/>
      <c r="C243" s="15" t="s">
        <v>61</v>
      </c>
      <c r="D243" s="16">
        <v>0</v>
      </c>
      <c r="E243" s="16">
        <v>0</v>
      </c>
      <c r="F243" s="16">
        <v>0</v>
      </c>
      <c r="G243" s="16">
        <v>0</v>
      </c>
      <c r="H243" s="1"/>
      <c r="I243" s="1"/>
      <c r="J243" s="1"/>
      <c r="K243" s="1"/>
    </row>
    <row r="244" spans="1:11" ht="14.1" customHeight="1">
      <c r="A244" s="1"/>
      <c r="B244" s="1"/>
      <c r="C244" s="15" t="s">
        <v>63</v>
      </c>
      <c r="D244" s="16">
        <v>0</v>
      </c>
      <c r="E244" s="16">
        <v>0</v>
      </c>
      <c r="F244" s="16">
        <v>0</v>
      </c>
      <c r="G244" s="16">
        <v>0</v>
      </c>
      <c r="H244" s="1"/>
      <c r="I244" s="1"/>
      <c r="J244" s="1"/>
      <c r="K244" s="1"/>
    </row>
    <row r="245" spans="1:11" ht="14.1" customHeight="1">
      <c r="A245" s="1"/>
      <c r="B245" s="1"/>
      <c r="C245" s="15" t="s">
        <v>49</v>
      </c>
      <c r="D245" s="16">
        <v>0</v>
      </c>
      <c r="E245" s="16">
        <v>0</v>
      </c>
      <c r="F245" s="16">
        <v>0</v>
      </c>
      <c r="G245" s="16">
        <v>0</v>
      </c>
      <c r="H245" s="1"/>
      <c r="I245" s="1"/>
      <c r="J245" s="1"/>
      <c r="K245" s="1"/>
    </row>
    <row r="246" spans="1:11" ht="14.1" customHeight="1">
      <c r="A246" s="1"/>
      <c r="B246" s="1"/>
      <c r="C246" s="15" t="s">
        <v>58</v>
      </c>
      <c r="D246" s="16">
        <v>0</v>
      </c>
      <c r="E246" s="16">
        <v>0</v>
      </c>
      <c r="F246" s="16">
        <v>0</v>
      </c>
      <c r="G246" s="16">
        <v>0</v>
      </c>
      <c r="H246" s="1"/>
      <c r="I246" s="1"/>
      <c r="J246" s="1"/>
      <c r="K246" s="1"/>
    </row>
    <row r="247" spans="1:11" ht="14.1" customHeight="1">
      <c r="A247" s="1"/>
      <c r="B247" s="1"/>
      <c r="C247" s="15" t="s">
        <v>59</v>
      </c>
      <c r="D247" s="16">
        <v>0</v>
      </c>
      <c r="E247" s="16">
        <v>0</v>
      </c>
      <c r="F247" s="16">
        <v>0</v>
      </c>
      <c r="G247" s="16">
        <v>0</v>
      </c>
      <c r="H247" s="1"/>
      <c r="I247" s="1"/>
      <c r="J247" s="1"/>
      <c r="K247" s="1"/>
    </row>
    <row r="248" spans="1:11" ht="14.1" customHeight="1">
      <c r="A248" s="1"/>
      <c r="B248" s="1"/>
      <c r="C248" s="15" t="s">
        <v>60</v>
      </c>
      <c r="D248" s="16">
        <v>0</v>
      </c>
      <c r="E248" s="16">
        <v>0</v>
      </c>
      <c r="F248" s="16">
        <v>0</v>
      </c>
      <c r="G248" s="16">
        <v>0</v>
      </c>
      <c r="H248" s="1"/>
      <c r="I248" s="1"/>
      <c r="J248" s="1"/>
      <c r="K248" s="1"/>
    </row>
    <row r="249" spans="1:11" ht="14.1" customHeight="1">
      <c r="A249" s="1"/>
      <c r="B249" s="1"/>
      <c r="C249" s="15" t="s">
        <v>61</v>
      </c>
      <c r="D249" s="16">
        <v>0</v>
      </c>
      <c r="E249" s="16">
        <v>0</v>
      </c>
      <c r="F249" s="16">
        <v>0</v>
      </c>
      <c r="G249" s="16">
        <v>0</v>
      </c>
      <c r="H249" s="1"/>
      <c r="I249" s="1"/>
      <c r="J249" s="1"/>
      <c r="K249" s="1"/>
    </row>
    <row r="250" spans="1:11" ht="14.1" customHeight="1">
      <c r="A250" s="1"/>
      <c r="B250" s="1"/>
      <c r="C250" s="15" t="s">
        <v>64</v>
      </c>
      <c r="D250" s="16">
        <v>0</v>
      </c>
      <c r="E250" s="16">
        <v>0</v>
      </c>
      <c r="F250" s="16">
        <v>0</v>
      </c>
      <c r="G250" s="16">
        <v>0</v>
      </c>
      <c r="H250" s="1"/>
      <c r="I250" s="1"/>
      <c r="J250" s="1"/>
      <c r="K250" s="1"/>
    </row>
    <row r="251" spans="1:11" ht="14.1" customHeight="1">
      <c r="A251" s="1"/>
      <c r="B251" s="1"/>
      <c r="C251" s="15" t="s">
        <v>65</v>
      </c>
      <c r="D251" s="16">
        <v>0</v>
      </c>
      <c r="E251" s="16">
        <v>0</v>
      </c>
      <c r="F251" s="16">
        <v>0</v>
      </c>
      <c r="G251" s="16">
        <v>0</v>
      </c>
      <c r="H251" s="1"/>
      <c r="I251" s="1"/>
      <c r="J251" s="1"/>
      <c r="K251" s="1"/>
    </row>
    <row r="252" spans="1:11" ht="14.1" customHeight="1">
      <c r="A252" s="1"/>
      <c r="B252" s="1"/>
      <c r="C252" s="11" t="s">
        <v>25</v>
      </c>
      <c r="D252" s="16">
        <v>0</v>
      </c>
      <c r="E252" s="16">
        <v>6107000</v>
      </c>
      <c r="F252" s="16">
        <v>0</v>
      </c>
      <c r="G252" s="16">
        <v>0</v>
      </c>
      <c r="H252" s="1"/>
      <c r="I252" s="1"/>
      <c r="J252" s="1"/>
      <c r="K252" s="1"/>
    </row>
    <row r="253" spans="1:11" ht="18" customHeight="1">
      <c r="A253" s="1"/>
      <c r="B253" s="1"/>
      <c r="C253" s="5" t="s">
        <v>19</v>
      </c>
      <c r="D253" s="1541" t="s">
        <v>119</v>
      </c>
      <c r="E253" s="1542"/>
      <c r="F253" s="1542"/>
      <c r="G253" s="1542"/>
      <c r="H253" s="1"/>
      <c r="I253" s="1"/>
      <c r="J253" s="1"/>
      <c r="K253" s="1"/>
    </row>
    <row r="254" spans="1:11" ht="18" customHeight="1">
      <c r="A254" s="1"/>
      <c r="B254" s="1"/>
      <c r="C254" s="6" t="s">
        <v>20</v>
      </c>
      <c r="D254" s="1543" t="s">
        <v>120</v>
      </c>
      <c r="E254" s="1544"/>
      <c r="F254" s="1544"/>
      <c r="G254" s="1544"/>
      <c r="H254" s="1"/>
      <c r="I254" s="1"/>
      <c r="J254" s="1"/>
      <c r="K254" s="1"/>
    </row>
    <row r="255" spans="1:11" ht="18" customHeight="1">
      <c r="A255" s="1"/>
      <c r="B255" s="1"/>
      <c r="C255" s="6" t="s">
        <v>21</v>
      </c>
      <c r="D255" s="1543" t="s">
        <v>121</v>
      </c>
      <c r="E255" s="1544"/>
      <c r="F255" s="1544"/>
      <c r="G255" s="1544"/>
      <c r="H255" s="1"/>
      <c r="I255" s="1"/>
      <c r="J255" s="1"/>
      <c r="K255" s="1"/>
    </row>
    <row r="256" spans="1:11" ht="15" customHeight="1">
      <c r="A256" s="1"/>
      <c r="B256" s="1"/>
      <c r="C256" s="7"/>
      <c r="D256" s="8">
        <v>2024</v>
      </c>
      <c r="E256" s="8">
        <v>2025</v>
      </c>
      <c r="F256" s="8">
        <v>2026</v>
      </c>
      <c r="G256" s="8">
        <v>2027</v>
      </c>
      <c r="H256" s="1"/>
      <c r="I256" s="1"/>
      <c r="J256" s="1"/>
      <c r="K256" s="1"/>
    </row>
    <row r="257" spans="1:11" ht="15" customHeight="1">
      <c r="A257" s="1"/>
      <c r="B257" s="1"/>
      <c r="C257" s="9"/>
      <c r="D257" s="10" t="s">
        <v>22</v>
      </c>
      <c r="E257" s="10" t="s">
        <v>23</v>
      </c>
      <c r="F257" s="10" t="s">
        <v>23</v>
      </c>
      <c r="G257" s="10" t="s">
        <v>23</v>
      </c>
      <c r="H257" s="1"/>
      <c r="I257" s="1"/>
      <c r="J257" s="1"/>
      <c r="K257" s="1"/>
    </row>
    <row r="258" spans="1:11" ht="14.1" customHeight="1">
      <c r="A258" s="1"/>
      <c r="B258" s="1"/>
      <c r="C258" s="13" t="s">
        <v>33</v>
      </c>
      <c r="D258" s="14" t="s">
        <v>122</v>
      </c>
      <c r="E258" s="14" t="s">
        <v>42</v>
      </c>
      <c r="F258" s="14" t="s">
        <v>42</v>
      </c>
      <c r="G258" s="14" t="s">
        <v>123</v>
      </c>
      <c r="H258" s="1"/>
      <c r="I258" s="1"/>
      <c r="J258" s="1"/>
      <c r="K258" s="1"/>
    </row>
    <row r="259" spans="1:11" ht="14.1" customHeight="1">
      <c r="A259" s="1"/>
      <c r="B259" s="1"/>
      <c r="C259" s="13" t="s">
        <v>35</v>
      </c>
      <c r="D259" s="14" t="s">
        <v>124</v>
      </c>
      <c r="E259" s="14" t="s">
        <v>42</v>
      </c>
      <c r="F259" s="14" t="s">
        <v>42</v>
      </c>
      <c r="G259" s="14" t="s">
        <v>125</v>
      </c>
      <c r="H259" s="1"/>
      <c r="I259" s="1"/>
      <c r="J259" s="1"/>
      <c r="K259" s="1"/>
    </row>
    <row r="260" spans="1:11" ht="14.1" customHeight="1">
      <c r="A260" s="1"/>
      <c r="B260" s="1"/>
      <c r="C260" s="13" t="s">
        <v>40</v>
      </c>
      <c r="D260" s="14" t="s">
        <v>126</v>
      </c>
      <c r="E260" s="14" t="s">
        <v>42</v>
      </c>
      <c r="F260" s="14" t="s">
        <v>42</v>
      </c>
      <c r="G260" s="14" t="s">
        <v>127</v>
      </c>
      <c r="H260" s="1"/>
      <c r="I260" s="1"/>
      <c r="J260" s="1"/>
      <c r="K260" s="1"/>
    </row>
    <row r="261" spans="1:11" ht="14.1" customHeight="1">
      <c r="A261" s="1"/>
      <c r="B261" s="1"/>
      <c r="C261" s="13" t="s">
        <v>41</v>
      </c>
      <c r="D261" s="14" t="s">
        <v>18</v>
      </c>
      <c r="E261" s="14" t="s">
        <v>82</v>
      </c>
      <c r="F261" s="14" t="s">
        <v>18</v>
      </c>
      <c r="G261" s="14" t="s">
        <v>18</v>
      </c>
      <c r="H261" s="1"/>
      <c r="I261" s="1"/>
      <c r="J261" s="1"/>
      <c r="K261" s="1"/>
    </row>
    <row r="262" spans="1:11" ht="14.1" customHeight="1">
      <c r="A262" s="1"/>
      <c r="B262" s="1"/>
      <c r="C262" s="13" t="s">
        <v>43</v>
      </c>
      <c r="D262" s="14" t="s">
        <v>18</v>
      </c>
      <c r="E262" s="14" t="s">
        <v>82</v>
      </c>
      <c r="F262" s="14" t="s">
        <v>18</v>
      </c>
      <c r="G262" s="14" t="s">
        <v>18</v>
      </c>
      <c r="H262" s="1"/>
      <c r="I262" s="1"/>
      <c r="J262" s="1"/>
      <c r="K262" s="1"/>
    </row>
    <row r="263" spans="1:11" ht="14.1" customHeight="1">
      <c r="A263" s="1"/>
      <c r="B263" s="1"/>
      <c r="C263" s="13" t="s">
        <v>47</v>
      </c>
      <c r="D263" s="14" t="s">
        <v>18</v>
      </c>
      <c r="E263" s="14" t="s">
        <v>82</v>
      </c>
      <c r="F263" s="14" t="s">
        <v>18</v>
      </c>
      <c r="G263" s="14" t="s">
        <v>18</v>
      </c>
      <c r="H263" s="1"/>
      <c r="I263" s="1"/>
      <c r="J263" s="1"/>
      <c r="K263" s="1"/>
    </row>
    <row r="264" spans="1:11" ht="14.1" customHeight="1">
      <c r="A264" s="1"/>
      <c r="B264" s="1"/>
      <c r="C264" s="1545" t="s">
        <v>24</v>
      </c>
      <c r="D264" s="1546"/>
      <c r="E264" s="1546"/>
      <c r="F264" s="1546"/>
      <c r="G264" s="1546"/>
      <c r="H264" s="1"/>
      <c r="I264" s="1"/>
      <c r="J264" s="1"/>
      <c r="K264" s="1"/>
    </row>
    <row r="265" spans="1:11" ht="14.1" customHeight="1">
      <c r="A265" s="1"/>
      <c r="B265" s="1"/>
      <c r="C265" s="7"/>
      <c r="D265" s="8">
        <v>2024</v>
      </c>
      <c r="E265" s="8">
        <v>2025</v>
      </c>
      <c r="F265" s="8">
        <v>2026</v>
      </c>
      <c r="G265" s="8">
        <v>2027</v>
      </c>
      <c r="H265" s="1"/>
      <c r="I265" s="1"/>
      <c r="J265" s="1"/>
      <c r="K265" s="1"/>
    </row>
    <row r="266" spans="1:11" ht="14.1" customHeight="1">
      <c r="A266" s="1"/>
      <c r="B266" s="1"/>
      <c r="C266" s="9"/>
      <c r="D266" s="10" t="s">
        <v>22</v>
      </c>
      <c r="E266" s="10" t="s">
        <v>23</v>
      </c>
      <c r="F266" s="10" t="s">
        <v>23</v>
      </c>
      <c r="G266" s="10" t="s">
        <v>23</v>
      </c>
      <c r="H266" s="1"/>
      <c r="I266" s="1"/>
      <c r="J266" s="1"/>
      <c r="K266" s="1"/>
    </row>
    <row r="267" spans="1:11" ht="14.1" customHeight="1">
      <c r="A267" s="1"/>
      <c r="B267" s="1"/>
      <c r="C267" s="15" t="s">
        <v>48</v>
      </c>
      <c r="D267" s="16">
        <v>0</v>
      </c>
      <c r="E267" s="16">
        <v>0</v>
      </c>
      <c r="F267" s="16">
        <v>0</v>
      </c>
      <c r="G267" s="16">
        <v>0</v>
      </c>
      <c r="H267" s="1"/>
      <c r="I267" s="1"/>
      <c r="J267" s="1"/>
      <c r="K267" s="1"/>
    </row>
    <row r="268" spans="1:11" ht="14.1" customHeight="1">
      <c r="A268" s="1"/>
      <c r="B268" s="1"/>
      <c r="C268" s="15" t="s">
        <v>49</v>
      </c>
      <c r="D268" s="16">
        <v>0</v>
      </c>
      <c r="E268" s="16">
        <v>0</v>
      </c>
      <c r="F268" s="16">
        <v>0</v>
      </c>
      <c r="G268" s="16">
        <v>0</v>
      </c>
      <c r="H268" s="1"/>
      <c r="I268" s="1"/>
      <c r="J268" s="1"/>
      <c r="K268" s="1"/>
    </row>
    <row r="269" spans="1:11" ht="14.1" customHeight="1">
      <c r="A269" s="1"/>
      <c r="B269" s="1"/>
      <c r="C269" s="15" t="s">
        <v>50</v>
      </c>
      <c r="D269" s="16">
        <v>0</v>
      </c>
      <c r="E269" s="16">
        <v>0</v>
      </c>
      <c r="F269" s="16">
        <v>0</v>
      </c>
      <c r="G269" s="16">
        <v>0</v>
      </c>
      <c r="H269" s="1"/>
      <c r="I269" s="1"/>
      <c r="J269" s="1"/>
      <c r="K269" s="1"/>
    </row>
    <row r="270" spans="1:11" ht="14.1" customHeight="1">
      <c r="A270" s="1"/>
      <c r="B270" s="1"/>
      <c r="C270" s="15" t="s">
        <v>51</v>
      </c>
      <c r="D270" s="16">
        <v>0</v>
      </c>
      <c r="E270" s="16">
        <v>0</v>
      </c>
      <c r="F270" s="16">
        <v>0</v>
      </c>
      <c r="G270" s="16">
        <v>0</v>
      </c>
      <c r="H270" s="1"/>
      <c r="I270" s="1"/>
      <c r="J270" s="1"/>
      <c r="K270" s="1"/>
    </row>
    <row r="271" spans="1:11" ht="14.1" customHeight="1">
      <c r="A271" s="1"/>
      <c r="B271" s="1"/>
      <c r="C271" s="15" t="s">
        <v>49</v>
      </c>
      <c r="D271" s="16">
        <v>0</v>
      </c>
      <c r="E271" s="16">
        <v>0</v>
      </c>
      <c r="F271" s="16">
        <v>0</v>
      </c>
      <c r="G271" s="16">
        <v>0</v>
      </c>
      <c r="H271" s="1"/>
      <c r="I271" s="1"/>
      <c r="J271" s="1"/>
      <c r="K271" s="1"/>
    </row>
    <row r="272" spans="1:11" ht="14.1" customHeight="1">
      <c r="A272" s="1"/>
      <c r="B272" s="1"/>
      <c r="C272" s="15" t="s">
        <v>50</v>
      </c>
      <c r="D272" s="16">
        <v>0</v>
      </c>
      <c r="E272" s="16">
        <v>0</v>
      </c>
      <c r="F272" s="16">
        <v>0</v>
      </c>
      <c r="G272" s="16">
        <v>0</v>
      </c>
      <c r="H272" s="1"/>
      <c r="I272" s="1"/>
      <c r="J272" s="1"/>
      <c r="K272" s="1"/>
    </row>
    <row r="273" spans="1:11" ht="14.1" customHeight="1">
      <c r="A273" s="1"/>
      <c r="B273" s="1"/>
      <c r="C273" s="15" t="s">
        <v>52</v>
      </c>
      <c r="D273" s="16">
        <v>0</v>
      </c>
      <c r="E273" s="16">
        <v>0</v>
      </c>
      <c r="F273" s="16">
        <v>0</v>
      </c>
      <c r="G273" s="16">
        <v>0</v>
      </c>
      <c r="H273" s="1"/>
      <c r="I273" s="1"/>
      <c r="J273" s="1"/>
      <c r="K273" s="1"/>
    </row>
    <row r="274" spans="1:11" ht="14.1" customHeight="1">
      <c r="A274" s="1"/>
      <c r="B274" s="1"/>
      <c r="C274" s="15" t="s">
        <v>49</v>
      </c>
      <c r="D274" s="16">
        <v>0</v>
      </c>
      <c r="E274" s="16">
        <v>0</v>
      </c>
      <c r="F274" s="16">
        <v>0</v>
      </c>
      <c r="G274" s="16">
        <v>0</v>
      </c>
      <c r="H274" s="1"/>
      <c r="I274" s="1"/>
      <c r="J274" s="1"/>
      <c r="K274" s="1"/>
    </row>
    <row r="275" spans="1:11" ht="14.1" customHeight="1">
      <c r="A275" s="1"/>
      <c r="B275" s="1"/>
      <c r="C275" s="15" t="s">
        <v>50</v>
      </c>
      <c r="D275" s="16">
        <v>0</v>
      </c>
      <c r="E275" s="16">
        <v>0</v>
      </c>
      <c r="F275" s="16">
        <v>0</v>
      </c>
      <c r="G275" s="16">
        <v>0</v>
      </c>
      <c r="H275" s="1"/>
      <c r="I275" s="1"/>
      <c r="J275" s="1"/>
      <c r="K275" s="1"/>
    </row>
    <row r="276" spans="1:11" ht="14.1" customHeight="1">
      <c r="A276" s="1"/>
      <c r="B276" s="1"/>
      <c r="C276" s="15" t="s">
        <v>53</v>
      </c>
      <c r="D276" s="16">
        <v>0</v>
      </c>
      <c r="E276" s="16">
        <v>0</v>
      </c>
      <c r="F276" s="16">
        <v>0</v>
      </c>
      <c r="G276" s="16">
        <v>0</v>
      </c>
      <c r="H276" s="1"/>
      <c r="I276" s="1"/>
      <c r="J276" s="1"/>
      <c r="K276" s="1"/>
    </row>
    <row r="277" spans="1:11" ht="14.1" customHeight="1">
      <c r="A277" s="1"/>
      <c r="B277" s="1"/>
      <c r="C277" s="15" t="s">
        <v>49</v>
      </c>
      <c r="D277" s="16">
        <v>0</v>
      </c>
      <c r="E277" s="16">
        <v>0</v>
      </c>
      <c r="F277" s="16">
        <v>0</v>
      </c>
      <c r="G277" s="16">
        <v>0</v>
      </c>
      <c r="H277" s="1"/>
      <c r="I277" s="1"/>
      <c r="J277" s="1"/>
      <c r="K277" s="1"/>
    </row>
    <row r="278" spans="1:11" ht="14.1" customHeight="1">
      <c r="A278" s="1"/>
      <c r="B278" s="1"/>
      <c r="C278" s="15" t="s">
        <v>50</v>
      </c>
      <c r="D278" s="16">
        <v>0</v>
      </c>
      <c r="E278" s="16">
        <v>0</v>
      </c>
      <c r="F278" s="16">
        <v>0</v>
      </c>
      <c r="G278" s="16">
        <v>0</v>
      </c>
      <c r="H278" s="1"/>
      <c r="I278" s="1"/>
      <c r="J278" s="1"/>
      <c r="K278" s="1"/>
    </row>
    <row r="279" spans="1:11" ht="14.1" customHeight="1">
      <c r="A279" s="1"/>
      <c r="B279" s="1"/>
      <c r="C279" s="15" t="s">
        <v>54</v>
      </c>
      <c r="D279" s="16">
        <v>0</v>
      </c>
      <c r="E279" s="16">
        <v>0</v>
      </c>
      <c r="F279" s="16">
        <v>0</v>
      </c>
      <c r="G279" s="16">
        <v>0</v>
      </c>
      <c r="H279" s="1"/>
      <c r="I279" s="1"/>
      <c r="J279" s="1"/>
      <c r="K279" s="1"/>
    </row>
    <row r="280" spans="1:11" ht="14.1" customHeight="1">
      <c r="A280" s="1"/>
      <c r="B280" s="1"/>
      <c r="C280" s="15" t="s">
        <v>49</v>
      </c>
      <c r="D280" s="16">
        <v>0</v>
      </c>
      <c r="E280" s="16">
        <v>0</v>
      </c>
      <c r="F280" s="16">
        <v>0</v>
      </c>
      <c r="G280" s="16">
        <v>0</v>
      </c>
      <c r="H280" s="1"/>
      <c r="I280" s="1"/>
      <c r="J280" s="1"/>
      <c r="K280" s="1"/>
    </row>
    <row r="281" spans="1:11" ht="14.1" customHeight="1">
      <c r="A281" s="1"/>
      <c r="B281" s="1"/>
      <c r="C281" s="15" t="s">
        <v>50</v>
      </c>
      <c r="D281" s="16">
        <v>0</v>
      </c>
      <c r="E281" s="16">
        <v>0</v>
      </c>
      <c r="F281" s="16">
        <v>0</v>
      </c>
      <c r="G281" s="16">
        <v>0</v>
      </c>
      <c r="H281" s="1"/>
      <c r="I281" s="1"/>
      <c r="J281" s="1"/>
      <c r="K281" s="1"/>
    </row>
    <row r="282" spans="1:11" ht="14.1" customHeight="1">
      <c r="A282" s="1"/>
      <c r="B282" s="1"/>
      <c r="C282" s="15" t="s">
        <v>55</v>
      </c>
      <c r="D282" s="16">
        <v>0</v>
      </c>
      <c r="E282" s="16">
        <v>0</v>
      </c>
      <c r="F282" s="16">
        <v>0</v>
      </c>
      <c r="G282" s="16">
        <v>0</v>
      </c>
      <c r="H282" s="1"/>
      <c r="I282" s="1"/>
      <c r="J282" s="1"/>
      <c r="K282" s="1"/>
    </row>
    <row r="283" spans="1:11" ht="14.1" customHeight="1">
      <c r="A283" s="1"/>
      <c r="B283" s="1"/>
      <c r="C283" s="15" t="s">
        <v>49</v>
      </c>
      <c r="D283" s="16">
        <v>0</v>
      </c>
      <c r="E283" s="16">
        <v>0</v>
      </c>
      <c r="F283" s="16">
        <v>0</v>
      </c>
      <c r="G283" s="16">
        <v>0</v>
      </c>
      <c r="H283" s="1"/>
      <c r="I283" s="1"/>
      <c r="J283" s="1"/>
      <c r="K283" s="1"/>
    </row>
    <row r="284" spans="1:11" ht="14.1" customHeight="1">
      <c r="A284" s="1"/>
      <c r="B284" s="1"/>
      <c r="C284" s="15" t="s">
        <v>50</v>
      </c>
      <c r="D284" s="16">
        <v>0</v>
      </c>
      <c r="E284" s="16">
        <v>0</v>
      </c>
      <c r="F284" s="16">
        <v>0</v>
      </c>
      <c r="G284" s="16">
        <v>0</v>
      </c>
      <c r="H284" s="1"/>
      <c r="I284" s="1"/>
      <c r="J284" s="1"/>
      <c r="K284" s="1"/>
    </row>
    <row r="285" spans="1:11" ht="14.1" customHeight="1">
      <c r="A285" s="1"/>
      <c r="B285" s="1"/>
      <c r="C285" s="15" t="s">
        <v>56</v>
      </c>
      <c r="D285" s="16">
        <v>0</v>
      </c>
      <c r="E285" s="16">
        <v>0</v>
      </c>
      <c r="F285" s="16">
        <v>0</v>
      </c>
      <c r="G285" s="16">
        <v>0</v>
      </c>
      <c r="H285" s="1"/>
      <c r="I285" s="1"/>
      <c r="J285" s="1"/>
      <c r="K285" s="1"/>
    </row>
    <row r="286" spans="1:11" ht="14.1" customHeight="1">
      <c r="A286" s="1"/>
      <c r="B286" s="1"/>
      <c r="C286" s="15" t="s">
        <v>49</v>
      </c>
      <c r="D286" s="16">
        <v>0</v>
      </c>
      <c r="E286" s="16">
        <v>0</v>
      </c>
      <c r="F286" s="16">
        <v>0</v>
      </c>
      <c r="G286" s="16">
        <v>0</v>
      </c>
      <c r="H286" s="1"/>
      <c r="I286" s="1"/>
      <c r="J286" s="1"/>
      <c r="K286" s="1"/>
    </row>
    <row r="287" spans="1:11" ht="14.1" customHeight="1">
      <c r="A287" s="1"/>
      <c r="B287" s="1"/>
      <c r="C287" s="15" t="s">
        <v>50</v>
      </c>
      <c r="D287" s="16">
        <v>0</v>
      </c>
      <c r="E287" s="16">
        <v>0</v>
      </c>
      <c r="F287" s="16">
        <v>0</v>
      </c>
      <c r="G287" s="16">
        <v>0</v>
      </c>
      <c r="H287" s="1"/>
      <c r="I287" s="1"/>
      <c r="J287" s="1"/>
      <c r="K287" s="1"/>
    </row>
    <row r="288" spans="1:11" ht="14.1" customHeight="1">
      <c r="A288" s="1"/>
      <c r="B288" s="1"/>
      <c r="C288" s="15" t="s">
        <v>57</v>
      </c>
      <c r="D288" s="16">
        <v>0</v>
      </c>
      <c r="E288" s="16">
        <v>0</v>
      </c>
      <c r="F288" s="16">
        <v>0</v>
      </c>
      <c r="G288" s="16">
        <v>0</v>
      </c>
      <c r="H288" s="1"/>
      <c r="I288" s="1"/>
      <c r="J288" s="1"/>
      <c r="K288" s="1"/>
    </row>
    <row r="289" spans="1:11" ht="14.1" customHeight="1">
      <c r="A289" s="1"/>
      <c r="B289" s="1"/>
      <c r="C289" s="15" t="s">
        <v>49</v>
      </c>
      <c r="D289" s="16">
        <v>0</v>
      </c>
      <c r="E289" s="16">
        <v>0</v>
      </c>
      <c r="F289" s="16">
        <v>0</v>
      </c>
      <c r="G289" s="16">
        <v>0</v>
      </c>
      <c r="H289" s="1"/>
      <c r="I289" s="1"/>
      <c r="J289" s="1"/>
      <c r="K289" s="1"/>
    </row>
    <row r="290" spans="1:11" ht="14.1" customHeight="1">
      <c r="A290" s="1"/>
      <c r="B290" s="1"/>
      <c r="C290" s="15" t="s">
        <v>58</v>
      </c>
      <c r="D290" s="16">
        <v>0</v>
      </c>
      <c r="E290" s="16">
        <v>0</v>
      </c>
      <c r="F290" s="16">
        <v>0</v>
      </c>
      <c r="G290" s="16">
        <v>0</v>
      </c>
      <c r="H290" s="1"/>
      <c r="I290" s="1"/>
      <c r="J290" s="1"/>
      <c r="K290" s="1"/>
    </row>
    <row r="291" spans="1:11" ht="14.1" customHeight="1">
      <c r="A291" s="1"/>
      <c r="B291" s="1"/>
      <c r="C291" s="15" t="s">
        <v>59</v>
      </c>
      <c r="D291" s="16">
        <v>0</v>
      </c>
      <c r="E291" s="16">
        <v>0</v>
      </c>
      <c r="F291" s="16">
        <v>0</v>
      </c>
      <c r="G291" s="16">
        <v>0</v>
      </c>
      <c r="H291" s="1"/>
      <c r="I291" s="1"/>
      <c r="J291" s="1"/>
      <c r="K291" s="1"/>
    </row>
    <row r="292" spans="1:11" ht="14.1" customHeight="1">
      <c r="A292" s="1"/>
      <c r="B292" s="1"/>
      <c r="C292" s="15" t="s">
        <v>60</v>
      </c>
      <c r="D292" s="16">
        <v>0</v>
      </c>
      <c r="E292" s="16">
        <v>0</v>
      </c>
      <c r="F292" s="16">
        <v>0</v>
      </c>
      <c r="G292" s="16">
        <v>0</v>
      </c>
      <c r="H292" s="1"/>
      <c r="I292" s="1"/>
      <c r="J292" s="1"/>
      <c r="K292" s="1"/>
    </row>
    <row r="293" spans="1:11" ht="14.1" customHeight="1">
      <c r="A293" s="1"/>
      <c r="B293" s="1"/>
      <c r="C293" s="15" t="s">
        <v>61</v>
      </c>
      <c r="D293" s="16">
        <v>0</v>
      </c>
      <c r="E293" s="16">
        <v>0</v>
      </c>
      <c r="F293" s="16">
        <v>0</v>
      </c>
      <c r="G293" s="16">
        <v>0</v>
      </c>
      <c r="H293" s="1"/>
      <c r="I293" s="1"/>
      <c r="J293" s="1"/>
      <c r="K293" s="1"/>
    </row>
    <row r="294" spans="1:11" ht="14.1" customHeight="1">
      <c r="A294" s="1"/>
      <c r="B294" s="1"/>
      <c r="C294" s="15" t="s">
        <v>62</v>
      </c>
      <c r="D294" s="16">
        <v>0</v>
      </c>
      <c r="E294" s="16">
        <v>0</v>
      </c>
      <c r="F294" s="16">
        <v>0</v>
      </c>
      <c r="G294" s="16">
        <v>21360000</v>
      </c>
      <c r="H294" s="1"/>
      <c r="I294" s="1"/>
      <c r="J294" s="1"/>
      <c r="K294" s="1"/>
    </row>
    <row r="295" spans="1:11" ht="14.1" customHeight="1">
      <c r="A295" s="1"/>
      <c r="B295" s="1"/>
      <c r="C295" s="15" t="s">
        <v>49</v>
      </c>
      <c r="D295" s="16">
        <v>0</v>
      </c>
      <c r="E295" s="16">
        <v>0</v>
      </c>
      <c r="F295" s="16">
        <v>0</v>
      </c>
      <c r="G295" s="16">
        <v>21360000</v>
      </c>
      <c r="H295" s="1"/>
      <c r="I295" s="1"/>
      <c r="J295" s="1"/>
      <c r="K295" s="1"/>
    </row>
    <row r="296" spans="1:11" ht="14.1" customHeight="1">
      <c r="A296" s="1"/>
      <c r="B296" s="1"/>
      <c r="C296" s="15" t="s">
        <v>58</v>
      </c>
      <c r="D296" s="16">
        <v>0</v>
      </c>
      <c r="E296" s="16">
        <v>0</v>
      </c>
      <c r="F296" s="16">
        <v>0</v>
      </c>
      <c r="G296" s="16">
        <v>0</v>
      </c>
      <c r="H296" s="1"/>
      <c r="I296" s="1"/>
      <c r="J296" s="1"/>
      <c r="K296" s="1"/>
    </row>
    <row r="297" spans="1:11" ht="14.1" customHeight="1">
      <c r="A297" s="1"/>
      <c r="B297" s="1"/>
      <c r="C297" s="15" t="s">
        <v>59</v>
      </c>
      <c r="D297" s="16">
        <v>0</v>
      </c>
      <c r="E297" s="16">
        <v>0</v>
      </c>
      <c r="F297" s="16">
        <v>0</v>
      </c>
      <c r="G297" s="16">
        <v>0</v>
      </c>
      <c r="H297" s="1"/>
      <c r="I297" s="1"/>
      <c r="J297" s="1"/>
      <c r="K297" s="1"/>
    </row>
    <row r="298" spans="1:11" ht="14.1" customHeight="1">
      <c r="A298" s="1"/>
      <c r="B298" s="1"/>
      <c r="C298" s="15" t="s">
        <v>60</v>
      </c>
      <c r="D298" s="16">
        <v>0</v>
      </c>
      <c r="E298" s="16">
        <v>0</v>
      </c>
      <c r="F298" s="16">
        <v>0</v>
      </c>
      <c r="G298" s="16">
        <v>0</v>
      </c>
      <c r="H298" s="1"/>
      <c r="I298" s="1"/>
      <c r="J298" s="1"/>
      <c r="K298" s="1"/>
    </row>
    <row r="299" spans="1:11" ht="14.1" customHeight="1">
      <c r="A299" s="1"/>
      <c r="B299" s="1"/>
      <c r="C299" s="15" t="s">
        <v>61</v>
      </c>
      <c r="D299" s="16">
        <v>0</v>
      </c>
      <c r="E299" s="16">
        <v>0</v>
      </c>
      <c r="F299" s="16">
        <v>0</v>
      </c>
      <c r="G299" s="16">
        <v>0</v>
      </c>
      <c r="H299" s="1"/>
      <c r="I299" s="1"/>
      <c r="J299" s="1"/>
      <c r="K299" s="1"/>
    </row>
    <row r="300" spans="1:11" ht="14.1" customHeight="1">
      <c r="A300" s="1"/>
      <c r="B300" s="1"/>
      <c r="C300" s="15" t="s">
        <v>63</v>
      </c>
      <c r="D300" s="16">
        <v>0</v>
      </c>
      <c r="E300" s="16">
        <v>0</v>
      </c>
      <c r="F300" s="16">
        <v>0</v>
      </c>
      <c r="G300" s="16">
        <v>0</v>
      </c>
      <c r="H300" s="1"/>
      <c r="I300" s="1"/>
      <c r="J300" s="1"/>
      <c r="K300" s="1"/>
    </row>
    <row r="301" spans="1:11" ht="14.1" customHeight="1">
      <c r="A301" s="1"/>
      <c r="B301" s="1"/>
      <c r="C301" s="15" t="s">
        <v>49</v>
      </c>
      <c r="D301" s="16">
        <v>0</v>
      </c>
      <c r="E301" s="16">
        <v>0</v>
      </c>
      <c r="F301" s="16">
        <v>0</v>
      </c>
      <c r="G301" s="16">
        <v>0</v>
      </c>
      <c r="H301" s="1"/>
      <c r="I301" s="1"/>
      <c r="J301" s="1"/>
      <c r="K301" s="1"/>
    </row>
    <row r="302" spans="1:11" ht="14.1" customHeight="1">
      <c r="A302" s="1"/>
      <c r="B302" s="1"/>
      <c r="C302" s="15" t="s">
        <v>58</v>
      </c>
      <c r="D302" s="16">
        <v>0</v>
      </c>
      <c r="E302" s="16">
        <v>0</v>
      </c>
      <c r="F302" s="16">
        <v>0</v>
      </c>
      <c r="G302" s="16">
        <v>0</v>
      </c>
      <c r="H302" s="1"/>
      <c r="I302" s="1"/>
      <c r="J302" s="1"/>
      <c r="K302" s="1"/>
    </row>
    <row r="303" spans="1:11" ht="14.1" customHeight="1">
      <c r="A303" s="1"/>
      <c r="B303" s="1"/>
      <c r="C303" s="15" t="s">
        <v>59</v>
      </c>
      <c r="D303" s="16">
        <v>0</v>
      </c>
      <c r="E303" s="16">
        <v>0</v>
      </c>
      <c r="F303" s="16">
        <v>0</v>
      </c>
      <c r="G303" s="16">
        <v>0</v>
      </c>
      <c r="H303" s="1"/>
      <c r="I303" s="1"/>
      <c r="J303" s="1"/>
      <c r="K303" s="1"/>
    </row>
    <row r="304" spans="1:11" ht="14.1" customHeight="1">
      <c r="A304" s="1"/>
      <c r="B304" s="1"/>
      <c r="C304" s="15" t="s">
        <v>60</v>
      </c>
      <c r="D304" s="16">
        <v>0</v>
      </c>
      <c r="E304" s="16">
        <v>0</v>
      </c>
      <c r="F304" s="16">
        <v>0</v>
      </c>
      <c r="G304" s="16">
        <v>0</v>
      </c>
      <c r="H304" s="1"/>
      <c r="I304" s="1"/>
      <c r="J304" s="1"/>
      <c r="K304" s="1"/>
    </row>
    <row r="305" spans="1:11" ht="14.1" customHeight="1">
      <c r="A305" s="1"/>
      <c r="B305" s="1"/>
      <c r="C305" s="15" t="s">
        <v>61</v>
      </c>
      <c r="D305" s="16">
        <v>0</v>
      </c>
      <c r="E305" s="16">
        <v>0</v>
      </c>
      <c r="F305" s="16">
        <v>0</v>
      </c>
      <c r="G305" s="16">
        <v>0</v>
      </c>
      <c r="H305" s="1"/>
      <c r="I305" s="1"/>
      <c r="J305" s="1"/>
      <c r="K305" s="1"/>
    </row>
    <row r="306" spans="1:11" ht="14.1" customHeight="1">
      <c r="A306" s="1"/>
      <c r="B306" s="1"/>
      <c r="C306" s="15" t="s">
        <v>64</v>
      </c>
      <c r="D306" s="16">
        <v>0</v>
      </c>
      <c r="E306" s="16">
        <v>0</v>
      </c>
      <c r="F306" s="16">
        <v>0</v>
      </c>
      <c r="G306" s="16">
        <v>0</v>
      </c>
      <c r="H306" s="1"/>
      <c r="I306" s="1"/>
      <c r="J306" s="1"/>
      <c r="K306" s="1"/>
    </row>
    <row r="307" spans="1:11" ht="14.1" customHeight="1">
      <c r="A307" s="1"/>
      <c r="B307" s="1"/>
      <c r="C307" s="15" t="s">
        <v>65</v>
      </c>
      <c r="D307" s="16">
        <v>0</v>
      </c>
      <c r="E307" s="16">
        <v>0</v>
      </c>
      <c r="F307" s="16">
        <v>0</v>
      </c>
      <c r="G307" s="16">
        <v>0</v>
      </c>
      <c r="H307" s="1"/>
      <c r="I307" s="1"/>
      <c r="J307" s="1"/>
      <c r="K307" s="1"/>
    </row>
    <row r="308" spans="1:11" ht="14.1" customHeight="1">
      <c r="A308" s="1"/>
      <c r="B308" s="1"/>
      <c r="C308" s="11" t="s">
        <v>25</v>
      </c>
      <c r="D308" s="16">
        <v>0</v>
      </c>
      <c r="E308" s="16">
        <v>0</v>
      </c>
      <c r="F308" s="16">
        <v>0</v>
      </c>
      <c r="G308" s="16">
        <v>21360000</v>
      </c>
      <c r="H308" s="1"/>
      <c r="I308" s="1"/>
      <c r="J308" s="1"/>
      <c r="K308" s="1"/>
    </row>
    <row r="309" spans="1:11" ht="14.1" customHeight="1">
      <c r="A309" s="1"/>
      <c r="B309" s="1"/>
      <c r="C309" s="5" t="s">
        <v>19</v>
      </c>
      <c r="D309" s="1541" t="s">
        <v>128</v>
      </c>
      <c r="E309" s="1542"/>
      <c r="F309" s="1542"/>
      <c r="G309" s="1542"/>
      <c r="H309" s="1"/>
      <c r="I309" s="1"/>
      <c r="J309" s="1"/>
      <c r="K309" s="1"/>
    </row>
    <row r="310" spans="1:11" ht="14.1" customHeight="1">
      <c r="A310" s="1"/>
      <c r="B310" s="1"/>
      <c r="C310" s="6" t="s">
        <v>20</v>
      </c>
      <c r="D310" s="1543" t="s">
        <v>129</v>
      </c>
      <c r="E310" s="1544"/>
      <c r="F310" s="1544"/>
      <c r="G310" s="1544"/>
      <c r="H310" s="1"/>
      <c r="I310" s="1"/>
      <c r="J310" s="1"/>
      <c r="K310" s="1"/>
    </row>
    <row r="311" spans="1:11" ht="14.1" customHeight="1">
      <c r="A311" s="1"/>
      <c r="B311" s="1"/>
      <c r="C311" s="6" t="s">
        <v>21</v>
      </c>
      <c r="D311" s="1543" t="s">
        <v>130</v>
      </c>
      <c r="E311" s="1544"/>
      <c r="F311" s="1544"/>
      <c r="G311" s="1544"/>
      <c r="H311" s="1"/>
      <c r="I311" s="1"/>
      <c r="J311" s="1"/>
      <c r="K311" s="1"/>
    </row>
    <row r="312" spans="1:11" ht="15" customHeight="1">
      <c r="A312" s="1"/>
      <c r="B312" s="1"/>
      <c r="C312" s="7"/>
      <c r="D312" s="8">
        <v>2024</v>
      </c>
      <c r="E312" s="8">
        <v>2025</v>
      </c>
      <c r="F312" s="8">
        <v>2026</v>
      </c>
      <c r="G312" s="8">
        <v>2027</v>
      </c>
      <c r="H312" s="1"/>
      <c r="I312" s="1"/>
      <c r="J312" s="1"/>
      <c r="K312" s="1"/>
    </row>
    <row r="313" spans="1:11" ht="15" customHeight="1">
      <c r="A313" s="1"/>
      <c r="B313" s="1"/>
      <c r="C313" s="9"/>
      <c r="D313" s="10" t="s">
        <v>22</v>
      </c>
      <c r="E313" s="10" t="s">
        <v>23</v>
      </c>
      <c r="F313" s="10" t="s">
        <v>23</v>
      </c>
      <c r="G313" s="10" t="s">
        <v>23</v>
      </c>
      <c r="H313" s="1"/>
      <c r="I313" s="1"/>
      <c r="J313" s="1"/>
      <c r="K313" s="1"/>
    </row>
    <row r="314" spans="1:11" ht="14.1" customHeight="1">
      <c r="A314" s="1"/>
      <c r="B314" s="1"/>
      <c r="C314" s="13" t="s">
        <v>33</v>
      </c>
      <c r="D314" s="14" t="s">
        <v>131</v>
      </c>
      <c r="E314" s="14" t="s">
        <v>131</v>
      </c>
      <c r="F314" s="14" t="s">
        <v>42</v>
      </c>
      <c r="G314" s="14" t="s">
        <v>132</v>
      </c>
      <c r="H314" s="1"/>
      <c r="I314" s="1"/>
      <c r="J314" s="1"/>
      <c r="K314" s="1"/>
    </row>
    <row r="315" spans="1:11" ht="14.1" customHeight="1">
      <c r="A315" s="1"/>
      <c r="B315" s="1"/>
      <c r="C315" s="13" t="s">
        <v>35</v>
      </c>
      <c r="D315" s="14" t="s">
        <v>133</v>
      </c>
      <c r="E315" s="14" t="s">
        <v>134</v>
      </c>
      <c r="F315" s="14" t="s">
        <v>42</v>
      </c>
      <c r="G315" s="14" t="s">
        <v>135</v>
      </c>
      <c r="H315" s="1"/>
      <c r="I315" s="1"/>
      <c r="J315" s="1"/>
      <c r="K315" s="1"/>
    </row>
    <row r="316" spans="1:11" ht="14.1" customHeight="1">
      <c r="A316" s="1"/>
      <c r="B316" s="1"/>
      <c r="C316" s="13" t="s">
        <v>40</v>
      </c>
      <c r="D316" s="14" t="s">
        <v>136</v>
      </c>
      <c r="E316" s="14" t="s">
        <v>137</v>
      </c>
      <c r="F316" s="14" t="s">
        <v>42</v>
      </c>
      <c r="G316" s="14" t="s">
        <v>138</v>
      </c>
      <c r="H316" s="1"/>
      <c r="I316" s="1"/>
      <c r="J316" s="1"/>
      <c r="K316" s="1"/>
    </row>
    <row r="317" spans="1:11" ht="14.1" customHeight="1">
      <c r="A317" s="1"/>
      <c r="B317" s="1"/>
      <c r="C317" s="13" t="s">
        <v>41</v>
      </c>
      <c r="D317" s="14" t="s">
        <v>18</v>
      </c>
      <c r="E317" s="14" t="s">
        <v>42</v>
      </c>
      <c r="F317" s="14" t="s">
        <v>82</v>
      </c>
      <c r="G317" s="14" t="s">
        <v>18</v>
      </c>
      <c r="H317" s="1"/>
      <c r="I317" s="1"/>
      <c r="J317" s="1"/>
      <c r="K317" s="1"/>
    </row>
    <row r="318" spans="1:11" ht="14.1" customHeight="1">
      <c r="A318" s="1"/>
      <c r="B318" s="1"/>
      <c r="C318" s="13" t="s">
        <v>43</v>
      </c>
      <c r="D318" s="14" t="s">
        <v>18</v>
      </c>
      <c r="E318" s="14" t="s">
        <v>139</v>
      </c>
      <c r="F318" s="14" t="s">
        <v>82</v>
      </c>
      <c r="G318" s="14" t="s">
        <v>18</v>
      </c>
      <c r="H318" s="1"/>
      <c r="I318" s="1"/>
      <c r="J318" s="1"/>
      <c r="K318" s="1"/>
    </row>
    <row r="319" spans="1:11" ht="14.1" customHeight="1">
      <c r="A319" s="1"/>
      <c r="B319" s="1"/>
      <c r="C319" s="13" t="s">
        <v>47</v>
      </c>
      <c r="D319" s="14" t="s">
        <v>18</v>
      </c>
      <c r="E319" s="14" t="s">
        <v>139</v>
      </c>
      <c r="F319" s="14" t="s">
        <v>82</v>
      </c>
      <c r="G319" s="14" t="s">
        <v>18</v>
      </c>
      <c r="H319" s="1"/>
      <c r="I319" s="1"/>
      <c r="J319" s="1"/>
      <c r="K319" s="1"/>
    </row>
    <row r="320" spans="1:11" ht="14.1" customHeight="1">
      <c r="A320" s="1"/>
      <c r="B320" s="1"/>
      <c r="C320" s="1545" t="s">
        <v>24</v>
      </c>
      <c r="D320" s="1546"/>
      <c r="E320" s="1546"/>
      <c r="F320" s="1546"/>
      <c r="G320" s="1546"/>
      <c r="H320" s="1"/>
      <c r="I320" s="1"/>
      <c r="J320" s="1"/>
      <c r="K320" s="1"/>
    </row>
    <row r="321" spans="1:11" ht="14.1" customHeight="1">
      <c r="A321" s="1"/>
      <c r="B321" s="1"/>
      <c r="C321" s="7"/>
      <c r="D321" s="8">
        <v>2024</v>
      </c>
      <c r="E321" s="8">
        <v>2025</v>
      </c>
      <c r="F321" s="8">
        <v>2026</v>
      </c>
      <c r="G321" s="8">
        <v>2027</v>
      </c>
      <c r="H321" s="1"/>
      <c r="I321" s="1"/>
      <c r="J321" s="1"/>
      <c r="K321" s="1"/>
    </row>
    <row r="322" spans="1:11" ht="14.1" customHeight="1">
      <c r="A322" s="1"/>
      <c r="B322" s="1"/>
      <c r="C322" s="9"/>
      <c r="D322" s="10" t="s">
        <v>22</v>
      </c>
      <c r="E322" s="10" t="s">
        <v>23</v>
      </c>
      <c r="F322" s="10" t="s">
        <v>23</v>
      </c>
      <c r="G322" s="10" t="s">
        <v>23</v>
      </c>
      <c r="H322" s="1"/>
      <c r="I322" s="1"/>
      <c r="J322" s="1"/>
      <c r="K322" s="1"/>
    </row>
    <row r="323" spans="1:11" ht="14.1" customHeight="1">
      <c r="A323" s="1"/>
      <c r="B323" s="1"/>
      <c r="C323" s="15" t="s">
        <v>48</v>
      </c>
      <c r="D323" s="16">
        <v>0</v>
      </c>
      <c r="E323" s="16">
        <v>0</v>
      </c>
      <c r="F323" s="16">
        <v>0</v>
      </c>
      <c r="G323" s="16">
        <v>0</v>
      </c>
      <c r="H323" s="1"/>
      <c r="I323" s="1"/>
      <c r="J323" s="1"/>
      <c r="K323" s="1"/>
    </row>
    <row r="324" spans="1:11" ht="14.1" customHeight="1">
      <c r="A324" s="1"/>
      <c r="B324" s="1"/>
      <c r="C324" s="15" t="s">
        <v>49</v>
      </c>
      <c r="D324" s="16">
        <v>0</v>
      </c>
      <c r="E324" s="16">
        <v>0</v>
      </c>
      <c r="F324" s="16">
        <v>0</v>
      </c>
      <c r="G324" s="16">
        <v>0</v>
      </c>
      <c r="H324" s="1"/>
      <c r="I324" s="1"/>
      <c r="J324" s="1"/>
      <c r="K324" s="1"/>
    </row>
    <row r="325" spans="1:11" ht="14.1" customHeight="1">
      <c r="A325" s="1"/>
      <c r="B325" s="1"/>
      <c r="C325" s="15" t="s">
        <v>50</v>
      </c>
      <c r="D325" s="16">
        <v>0</v>
      </c>
      <c r="E325" s="16">
        <v>0</v>
      </c>
      <c r="F325" s="16">
        <v>0</v>
      </c>
      <c r="G325" s="16">
        <v>0</v>
      </c>
      <c r="H325" s="1"/>
      <c r="I325" s="1"/>
      <c r="J325" s="1"/>
      <c r="K325" s="1"/>
    </row>
    <row r="326" spans="1:11" ht="14.1" customHeight="1">
      <c r="A326" s="1"/>
      <c r="B326" s="1"/>
      <c r="C326" s="15" t="s">
        <v>51</v>
      </c>
      <c r="D326" s="16">
        <v>0</v>
      </c>
      <c r="E326" s="16">
        <v>0</v>
      </c>
      <c r="F326" s="16">
        <v>0</v>
      </c>
      <c r="G326" s="16">
        <v>0</v>
      </c>
      <c r="H326" s="1"/>
      <c r="I326" s="1"/>
      <c r="J326" s="1"/>
      <c r="K326" s="1"/>
    </row>
    <row r="327" spans="1:11" ht="14.1" customHeight="1">
      <c r="A327" s="1"/>
      <c r="B327" s="1"/>
      <c r="C327" s="15" t="s">
        <v>49</v>
      </c>
      <c r="D327" s="16">
        <v>0</v>
      </c>
      <c r="E327" s="16">
        <v>0</v>
      </c>
      <c r="F327" s="16">
        <v>0</v>
      </c>
      <c r="G327" s="16">
        <v>0</v>
      </c>
      <c r="H327" s="1"/>
      <c r="I327" s="1"/>
      <c r="J327" s="1"/>
      <c r="K327" s="1"/>
    </row>
    <row r="328" spans="1:11" ht="14.1" customHeight="1">
      <c r="A328" s="1"/>
      <c r="B328" s="1"/>
      <c r="C328" s="15" t="s">
        <v>50</v>
      </c>
      <c r="D328" s="16">
        <v>0</v>
      </c>
      <c r="E328" s="16">
        <v>0</v>
      </c>
      <c r="F328" s="16">
        <v>0</v>
      </c>
      <c r="G328" s="16">
        <v>0</v>
      </c>
      <c r="H328" s="1"/>
      <c r="I328" s="1"/>
      <c r="J328" s="1"/>
      <c r="K328" s="1"/>
    </row>
    <row r="329" spans="1:11" ht="14.1" customHeight="1">
      <c r="A329" s="1"/>
      <c r="B329" s="1"/>
      <c r="C329" s="15" t="s">
        <v>52</v>
      </c>
      <c r="D329" s="16">
        <v>0</v>
      </c>
      <c r="E329" s="16">
        <v>0</v>
      </c>
      <c r="F329" s="16">
        <v>0</v>
      </c>
      <c r="G329" s="16">
        <v>0</v>
      </c>
      <c r="H329" s="1"/>
      <c r="I329" s="1"/>
      <c r="J329" s="1"/>
      <c r="K329" s="1"/>
    </row>
    <row r="330" spans="1:11" ht="14.1" customHeight="1">
      <c r="A330" s="1"/>
      <c r="B330" s="1"/>
      <c r="C330" s="15" t="s">
        <v>49</v>
      </c>
      <c r="D330" s="16">
        <v>0</v>
      </c>
      <c r="E330" s="16">
        <v>0</v>
      </c>
      <c r="F330" s="16">
        <v>0</v>
      </c>
      <c r="G330" s="16">
        <v>0</v>
      </c>
      <c r="H330" s="1"/>
      <c r="I330" s="1"/>
      <c r="J330" s="1"/>
      <c r="K330" s="1"/>
    </row>
    <row r="331" spans="1:11" ht="14.1" customHeight="1">
      <c r="A331" s="1"/>
      <c r="B331" s="1"/>
      <c r="C331" s="15" t="s">
        <v>50</v>
      </c>
      <c r="D331" s="16">
        <v>0</v>
      </c>
      <c r="E331" s="16">
        <v>0</v>
      </c>
      <c r="F331" s="16">
        <v>0</v>
      </c>
      <c r="G331" s="16">
        <v>0</v>
      </c>
      <c r="H331" s="1"/>
      <c r="I331" s="1"/>
      <c r="J331" s="1"/>
      <c r="K331" s="1"/>
    </row>
    <row r="332" spans="1:11" ht="14.1" customHeight="1">
      <c r="A332" s="1"/>
      <c r="B332" s="1"/>
      <c r="C332" s="15" t="s">
        <v>53</v>
      </c>
      <c r="D332" s="16">
        <v>0</v>
      </c>
      <c r="E332" s="16">
        <v>0</v>
      </c>
      <c r="F332" s="16">
        <v>0</v>
      </c>
      <c r="G332" s="16">
        <v>0</v>
      </c>
      <c r="H332" s="1"/>
      <c r="I332" s="1"/>
      <c r="J332" s="1"/>
      <c r="K332" s="1"/>
    </row>
    <row r="333" spans="1:11" ht="14.1" customHeight="1">
      <c r="A333" s="1"/>
      <c r="B333" s="1"/>
      <c r="C333" s="15" t="s">
        <v>49</v>
      </c>
      <c r="D333" s="16">
        <v>0</v>
      </c>
      <c r="E333" s="16">
        <v>0</v>
      </c>
      <c r="F333" s="16">
        <v>0</v>
      </c>
      <c r="G333" s="16">
        <v>0</v>
      </c>
      <c r="H333" s="1"/>
      <c r="I333" s="1"/>
      <c r="J333" s="1"/>
      <c r="K333" s="1"/>
    </row>
    <row r="334" spans="1:11" ht="14.1" customHeight="1">
      <c r="A334" s="1"/>
      <c r="B334" s="1"/>
      <c r="C334" s="15" t="s">
        <v>50</v>
      </c>
      <c r="D334" s="16">
        <v>0</v>
      </c>
      <c r="E334" s="16">
        <v>0</v>
      </c>
      <c r="F334" s="16">
        <v>0</v>
      </c>
      <c r="G334" s="16">
        <v>0</v>
      </c>
      <c r="H334" s="1"/>
      <c r="I334" s="1"/>
      <c r="J334" s="1"/>
      <c r="K334" s="1"/>
    </row>
    <row r="335" spans="1:11" ht="14.1" customHeight="1">
      <c r="A335" s="1"/>
      <c r="B335" s="1"/>
      <c r="C335" s="15" t="s">
        <v>54</v>
      </c>
      <c r="D335" s="16">
        <v>0</v>
      </c>
      <c r="E335" s="16">
        <v>0</v>
      </c>
      <c r="F335" s="16">
        <v>0</v>
      </c>
      <c r="G335" s="16">
        <v>0</v>
      </c>
      <c r="H335" s="1"/>
      <c r="I335" s="1"/>
      <c r="J335" s="1"/>
      <c r="K335" s="1"/>
    </row>
    <row r="336" spans="1:11" ht="14.1" customHeight="1">
      <c r="A336" s="1"/>
      <c r="B336" s="1"/>
      <c r="C336" s="15" t="s">
        <v>49</v>
      </c>
      <c r="D336" s="16">
        <v>0</v>
      </c>
      <c r="E336" s="16">
        <v>0</v>
      </c>
      <c r="F336" s="16">
        <v>0</v>
      </c>
      <c r="G336" s="16">
        <v>0</v>
      </c>
      <c r="H336" s="1"/>
      <c r="I336" s="1"/>
      <c r="J336" s="1"/>
      <c r="K336" s="1"/>
    </row>
    <row r="337" spans="1:11" ht="14.1" customHeight="1">
      <c r="A337" s="1"/>
      <c r="B337" s="1"/>
      <c r="C337" s="15" t="s">
        <v>50</v>
      </c>
      <c r="D337" s="16">
        <v>0</v>
      </c>
      <c r="E337" s="16">
        <v>0</v>
      </c>
      <c r="F337" s="16">
        <v>0</v>
      </c>
      <c r="G337" s="16">
        <v>0</v>
      </c>
      <c r="H337" s="1"/>
      <c r="I337" s="1"/>
      <c r="J337" s="1"/>
      <c r="K337" s="1"/>
    </row>
    <row r="338" spans="1:11" ht="14.1" customHeight="1">
      <c r="A338" s="1"/>
      <c r="B338" s="1"/>
      <c r="C338" s="15" t="s">
        <v>55</v>
      </c>
      <c r="D338" s="16">
        <v>0</v>
      </c>
      <c r="E338" s="16">
        <v>0</v>
      </c>
      <c r="F338" s="16">
        <v>0</v>
      </c>
      <c r="G338" s="16">
        <v>0</v>
      </c>
      <c r="H338" s="1"/>
      <c r="I338" s="1"/>
      <c r="J338" s="1"/>
      <c r="K338" s="1"/>
    </row>
    <row r="339" spans="1:11" ht="14.1" customHeight="1">
      <c r="A339" s="1"/>
      <c r="B339" s="1"/>
      <c r="C339" s="15" t="s">
        <v>49</v>
      </c>
      <c r="D339" s="16">
        <v>0</v>
      </c>
      <c r="E339" s="16">
        <v>0</v>
      </c>
      <c r="F339" s="16">
        <v>0</v>
      </c>
      <c r="G339" s="16">
        <v>0</v>
      </c>
      <c r="H339" s="1"/>
      <c r="I339" s="1"/>
      <c r="J339" s="1"/>
      <c r="K339" s="1"/>
    </row>
    <row r="340" spans="1:11" ht="14.1" customHeight="1">
      <c r="A340" s="1"/>
      <c r="B340" s="1"/>
      <c r="C340" s="15" t="s">
        <v>50</v>
      </c>
      <c r="D340" s="16">
        <v>0</v>
      </c>
      <c r="E340" s="16">
        <v>0</v>
      </c>
      <c r="F340" s="16">
        <v>0</v>
      </c>
      <c r="G340" s="16">
        <v>0</v>
      </c>
      <c r="H340" s="1"/>
      <c r="I340" s="1"/>
      <c r="J340" s="1"/>
      <c r="K340" s="1"/>
    </row>
    <row r="341" spans="1:11" ht="14.1" customHeight="1">
      <c r="A341" s="1"/>
      <c r="B341" s="1"/>
      <c r="C341" s="15" t="s">
        <v>56</v>
      </c>
      <c r="D341" s="16">
        <v>0</v>
      </c>
      <c r="E341" s="16">
        <v>0</v>
      </c>
      <c r="F341" s="16">
        <v>0</v>
      </c>
      <c r="G341" s="16">
        <v>0</v>
      </c>
      <c r="H341" s="1"/>
      <c r="I341" s="1"/>
      <c r="J341" s="1"/>
      <c r="K341" s="1"/>
    </row>
    <row r="342" spans="1:11" ht="14.1" customHeight="1">
      <c r="A342" s="1"/>
      <c r="B342" s="1"/>
      <c r="C342" s="15" t="s">
        <v>49</v>
      </c>
      <c r="D342" s="16">
        <v>0</v>
      </c>
      <c r="E342" s="16">
        <v>0</v>
      </c>
      <c r="F342" s="16">
        <v>0</v>
      </c>
      <c r="G342" s="16">
        <v>0</v>
      </c>
      <c r="H342" s="1"/>
      <c r="I342" s="1"/>
      <c r="J342" s="1"/>
      <c r="K342" s="1"/>
    </row>
    <row r="343" spans="1:11" ht="14.1" customHeight="1">
      <c r="A343" s="1"/>
      <c r="B343" s="1"/>
      <c r="C343" s="15" t="s">
        <v>50</v>
      </c>
      <c r="D343" s="16">
        <v>0</v>
      </c>
      <c r="E343" s="16">
        <v>0</v>
      </c>
      <c r="F343" s="16">
        <v>0</v>
      </c>
      <c r="G343" s="16">
        <v>0</v>
      </c>
      <c r="H343" s="1"/>
      <c r="I343" s="1"/>
      <c r="J343" s="1"/>
      <c r="K343" s="1"/>
    </row>
    <row r="344" spans="1:11" ht="14.1" customHeight="1">
      <c r="A344" s="1"/>
      <c r="B344" s="1"/>
      <c r="C344" s="15" t="s">
        <v>57</v>
      </c>
      <c r="D344" s="16">
        <v>0</v>
      </c>
      <c r="E344" s="16">
        <v>0</v>
      </c>
      <c r="F344" s="16">
        <v>0</v>
      </c>
      <c r="G344" s="16">
        <v>0</v>
      </c>
      <c r="H344" s="1"/>
      <c r="I344" s="1"/>
      <c r="J344" s="1"/>
      <c r="K344" s="1"/>
    </row>
    <row r="345" spans="1:11" ht="14.1" customHeight="1">
      <c r="A345" s="1"/>
      <c r="B345" s="1"/>
      <c r="C345" s="15" t="s">
        <v>49</v>
      </c>
      <c r="D345" s="16">
        <v>0</v>
      </c>
      <c r="E345" s="16">
        <v>0</v>
      </c>
      <c r="F345" s="16">
        <v>0</v>
      </c>
      <c r="G345" s="16">
        <v>0</v>
      </c>
      <c r="H345" s="1"/>
      <c r="I345" s="1"/>
      <c r="J345" s="1"/>
      <c r="K345" s="1"/>
    </row>
    <row r="346" spans="1:11" ht="14.1" customHeight="1">
      <c r="A346" s="1"/>
      <c r="B346" s="1"/>
      <c r="C346" s="15" t="s">
        <v>58</v>
      </c>
      <c r="D346" s="16">
        <v>0</v>
      </c>
      <c r="E346" s="16">
        <v>0</v>
      </c>
      <c r="F346" s="16">
        <v>0</v>
      </c>
      <c r="G346" s="16">
        <v>0</v>
      </c>
      <c r="H346" s="1"/>
      <c r="I346" s="1"/>
      <c r="J346" s="1"/>
      <c r="K346" s="1"/>
    </row>
    <row r="347" spans="1:11" ht="14.1" customHeight="1">
      <c r="A347" s="1"/>
      <c r="B347" s="1"/>
      <c r="C347" s="15" t="s">
        <v>59</v>
      </c>
      <c r="D347" s="16">
        <v>0</v>
      </c>
      <c r="E347" s="16">
        <v>0</v>
      </c>
      <c r="F347" s="16">
        <v>0</v>
      </c>
      <c r="G347" s="16">
        <v>0</v>
      </c>
      <c r="H347" s="1"/>
      <c r="I347" s="1"/>
      <c r="J347" s="1"/>
      <c r="K347" s="1"/>
    </row>
    <row r="348" spans="1:11" ht="14.1" customHeight="1">
      <c r="A348" s="1"/>
      <c r="B348" s="1"/>
      <c r="C348" s="15" t="s">
        <v>60</v>
      </c>
      <c r="D348" s="16">
        <v>0</v>
      </c>
      <c r="E348" s="16">
        <v>0</v>
      </c>
      <c r="F348" s="16">
        <v>0</v>
      </c>
      <c r="G348" s="16">
        <v>0</v>
      </c>
      <c r="H348" s="1"/>
      <c r="I348" s="1"/>
      <c r="J348" s="1"/>
      <c r="K348" s="1"/>
    </row>
    <row r="349" spans="1:11" ht="14.1" customHeight="1">
      <c r="A349" s="1"/>
      <c r="B349" s="1"/>
      <c r="C349" s="15" t="s">
        <v>61</v>
      </c>
      <c r="D349" s="16">
        <v>0</v>
      </c>
      <c r="E349" s="16">
        <v>0</v>
      </c>
      <c r="F349" s="16">
        <v>0</v>
      </c>
      <c r="G349" s="16">
        <v>0</v>
      </c>
      <c r="H349" s="1"/>
      <c r="I349" s="1"/>
      <c r="J349" s="1"/>
      <c r="K349" s="1"/>
    </row>
    <row r="350" spans="1:11" ht="14.1" customHeight="1">
      <c r="A350" s="1"/>
      <c r="B350" s="1"/>
      <c r="C350" s="15" t="s">
        <v>62</v>
      </c>
      <c r="D350" s="16">
        <v>0</v>
      </c>
      <c r="E350" s="16">
        <v>417000</v>
      </c>
      <c r="F350" s="16">
        <v>0</v>
      </c>
      <c r="G350" s="16">
        <v>331000</v>
      </c>
      <c r="H350" s="1"/>
      <c r="I350" s="1"/>
      <c r="J350" s="1"/>
      <c r="K350" s="1"/>
    </row>
    <row r="351" spans="1:11" ht="14.1" customHeight="1">
      <c r="A351" s="1"/>
      <c r="B351" s="1"/>
      <c r="C351" s="15" t="s">
        <v>49</v>
      </c>
      <c r="D351" s="16">
        <v>0</v>
      </c>
      <c r="E351" s="16">
        <v>417000</v>
      </c>
      <c r="F351" s="16">
        <v>0</v>
      </c>
      <c r="G351" s="16">
        <v>331000</v>
      </c>
      <c r="H351" s="1"/>
      <c r="I351" s="1"/>
      <c r="J351" s="1"/>
      <c r="K351" s="1"/>
    </row>
    <row r="352" spans="1:11" ht="14.1" customHeight="1">
      <c r="A352" s="1"/>
      <c r="B352" s="1"/>
      <c r="C352" s="15" t="s">
        <v>58</v>
      </c>
      <c r="D352" s="16">
        <v>0</v>
      </c>
      <c r="E352" s="16">
        <v>0</v>
      </c>
      <c r="F352" s="16">
        <v>0</v>
      </c>
      <c r="G352" s="16">
        <v>0</v>
      </c>
      <c r="H352" s="1"/>
      <c r="I352" s="1"/>
      <c r="J352" s="1"/>
      <c r="K352" s="1"/>
    </row>
    <row r="353" spans="1:11" ht="14.1" customHeight="1">
      <c r="A353" s="1"/>
      <c r="B353" s="1"/>
      <c r="C353" s="15" t="s">
        <v>59</v>
      </c>
      <c r="D353" s="16">
        <v>0</v>
      </c>
      <c r="E353" s="16">
        <v>0</v>
      </c>
      <c r="F353" s="16">
        <v>0</v>
      </c>
      <c r="G353" s="16">
        <v>0</v>
      </c>
      <c r="H353" s="1"/>
      <c r="I353" s="1"/>
      <c r="J353" s="1"/>
      <c r="K353" s="1"/>
    </row>
    <row r="354" spans="1:11" ht="14.1" customHeight="1">
      <c r="A354" s="1"/>
      <c r="B354" s="1"/>
      <c r="C354" s="15" t="s">
        <v>60</v>
      </c>
      <c r="D354" s="16">
        <v>0</v>
      </c>
      <c r="E354" s="16">
        <v>0</v>
      </c>
      <c r="F354" s="16">
        <v>0</v>
      </c>
      <c r="G354" s="16">
        <v>0</v>
      </c>
      <c r="H354" s="1"/>
      <c r="I354" s="1"/>
      <c r="J354" s="1"/>
      <c r="K354" s="1"/>
    </row>
    <row r="355" spans="1:11" ht="14.1" customHeight="1">
      <c r="A355" s="1"/>
      <c r="B355" s="1"/>
      <c r="C355" s="15" t="s">
        <v>61</v>
      </c>
      <c r="D355" s="16">
        <v>0</v>
      </c>
      <c r="E355" s="16">
        <v>0</v>
      </c>
      <c r="F355" s="16">
        <v>0</v>
      </c>
      <c r="G355" s="16">
        <v>0</v>
      </c>
      <c r="H355" s="1"/>
      <c r="I355" s="1"/>
      <c r="J355" s="1"/>
      <c r="K355" s="1"/>
    </row>
    <row r="356" spans="1:11" ht="14.1" customHeight="1">
      <c r="A356" s="1"/>
      <c r="B356" s="1"/>
      <c r="C356" s="15" t="s">
        <v>63</v>
      </c>
      <c r="D356" s="16">
        <v>0</v>
      </c>
      <c r="E356" s="16">
        <v>0</v>
      </c>
      <c r="F356" s="16">
        <v>0</v>
      </c>
      <c r="G356" s="16">
        <v>0</v>
      </c>
      <c r="H356" s="1"/>
      <c r="I356" s="1"/>
      <c r="J356" s="1"/>
      <c r="K356" s="1"/>
    </row>
    <row r="357" spans="1:11" ht="14.1" customHeight="1">
      <c r="A357" s="1"/>
      <c r="B357" s="1"/>
      <c r="C357" s="15" t="s">
        <v>49</v>
      </c>
      <c r="D357" s="16">
        <v>0</v>
      </c>
      <c r="E357" s="16">
        <v>0</v>
      </c>
      <c r="F357" s="16">
        <v>0</v>
      </c>
      <c r="G357" s="16">
        <v>0</v>
      </c>
      <c r="H357" s="1"/>
      <c r="I357" s="1"/>
      <c r="J357" s="1"/>
      <c r="K357" s="1"/>
    </row>
    <row r="358" spans="1:11" ht="14.1" customHeight="1">
      <c r="A358" s="1"/>
      <c r="B358" s="1"/>
      <c r="C358" s="15" t="s">
        <v>58</v>
      </c>
      <c r="D358" s="16">
        <v>0</v>
      </c>
      <c r="E358" s="16">
        <v>0</v>
      </c>
      <c r="F358" s="16">
        <v>0</v>
      </c>
      <c r="G358" s="16">
        <v>0</v>
      </c>
      <c r="H358" s="1"/>
      <c r="I358" s="1"/>
      <c r="J358" s="1"/>
      <c r="K358" s="1"/>
    </row>
    <row r="359" spans="1:11" ht="14.1" customHeight="1">
      <c r="A359" s="1"/>
      <c r="B359" s="1"/>
      <c r="C359" s="15" t="s">
        <v>59</v>
      </c>
      <c r="D359" s="16">
        <v>0</v>
      </c>
      <c r="E359" s="16">
        <v>0</v>
      </c>
      <c r="F359" s="16">
        <v>0</v>
      </c>
      <c r="G359" s="16">
        <v>0</v>
      </c>
      <c r="H359" s="1"/>
      <c r="I359" s="1"/>
      <c r="J359" s="1"/>
      <c r="K359" s="1"/>
    </row>
    <row r="360" spans="1:11" ht="14.1" customHeight="1">
      <c r="A360" s="1"/>
      <c r="B360" s="1"/>
      <c r="C360" s="15" t="s">
        <v>60</v>
      </c>
      <c r="D360" s="16">
        <v>0</v>
      </c>
      <c r="E360" s="16">
        <v>0</v>
      </c>
      <c r="F360" s="16">
        <v>0</v>
      </c>
      <c r="G360" s="16">
        <v>0</v>
      </c>
      <c r="H360" s="1"/>
      <c r="I360" s="1"/>
      <c r="J360" s="1"/>
      <c r="K360" s="1"/>
    </row>
    <row r="361" spans="1:11" ht="14.1" customHeight="1">
      <c r="A361" s="1"/>
      <c r="B361" s="1"/>
      <c r="C361" s="15" t="s">
        <v>61</v>
      </c>
      <c r="D361" s="16">
        <v>0</v>
      </c>
      <c r="E361" s="16">
        <v>0</v>
      </c>
      <c r="F361" s="16">
        <v>0</v>
      </c>
      <c r="G361" s="16">
        <v>0</v>
      </c>
      <c r="H361" s="1"/>
      <c r="I361" s="1"/>
      <c r="J361" s="1"/>
      <c r="K361" s="1"/>
    </row>
    <row r="362" spans="1:11" ht="14.1" customHeight="1">
      <c r="A362" s="1"/>
      <c r="B362" s="1"/>
      <c r="C362" s="15" t="s">
        <v>64</v>
      </c>
      <c r="D362" s="16">
        <v>0</v>
      </c>
      <c r="E362" s="16">
        <v>0</v>
      </c>
      <c r="F362" s="16">
        <v>0</v>
      </c>
      <c r="G362" s="16">
        <v>0</v>
      </c>
      <c r="H362" s="1"/>
      <c r="I362" s="1"/>
      <c r="J362" s="1"/>
      <c r="K362" s="1"/>
    </row>
    <row r="363" spans="1:11" ht="14.1" customHeight="1">
      <c r="A363" s="1"/>
      <c r="B363" s="1"/>
      <c r="C363" s="15" t="s">
        <v>65</v>
      </c>
      <c r="D363" s="16">
        <v>0</v>
      </c>
      <c r="E363" s="16">
        <v>0</v>
      </c>
      <c r="F363" s="16">
        <v>0</v>
      </c>
      <c r="G363" s="16">
        <v>0</v>
      </c>
      <c r="H363" s="1"/>
      <c r="I363" s="1"/>
      <c r="J363" s="1"/>
      <c r="K363" s="1"/>
    </row>
    <row r="364" spans="1:11" ht="14.1" customHeight="1">
      <c r="A364" s="1"/>
      <c r="B364" s="1"/>
      <c r="C364" s="11" t="s">
        <v>25</v>
      </c>
      <c r="D364" s="16">
        <v>0</v>
      </c>
      <c r="E364" s="16">
        <v>417000</v>
      </c>
      <c r="F364" s="16">
        <v>0</v>
      </c>
      <c r="G364" s="16">
        <v>331000</v>
      </c>
      <c r="H364" s="1"/>
      <c r="I364" s="1"/>
      <c r="J364" s="1"/>
      <c r="K364" s="1"/>
    </row>
    <row r="365" spans="1:11" ht="14.1" customHeight="1">
      <c r="A365" s="1"/>
      <c r="B365" s="1"/>
      <c r="C365" s="5" t="s">
        <v>19</v>
      </c>
      <c r="D365" s="1541" t="s">
        <v>140</v>
      </c>
      <c r="E365" s="1542"/>
      <c r="F365" s="1542"/>
      <c r="G365" s="1542"/>
      <c r="H365" s="1"/>
      <c r="I365" s="1"/>
      <c r="J365" s="1"/>
      <c r="K365" s="1"/>
    </row>
    <row r="366" spans="1:11" ht="14.1" customHeight="1">
      <c r="A366" s="1"/>
      <c r="B366" s="1"/>
      <c r="C366" s="6" t="s">
        <v>20</v>
      </c>
      <c r="D366" s="1543" t="s">
        <v>18</v>
      </c>
      <c r="E366" s="1544"/>
      <c r="F366" s="1544"/>
      <c r="G366" s="1544"/>
      <c r="H366" s="1"/>
      <c r="I366" s="1"/>
      <c r="J366" s="1"/>
      <c r="K366" s="1"/>
    </row>
    <row r="367" spans="1:11" ht="14.1" customHeight="1">
      <c r="A367" s="1"/>
      <c r="B367" s="1"/>
      <c r="C367" s="6" t="s">
        <v>21</v>
      </c>
      <c r="D367" s="1543" t="s">
        <v>141</v>
      </c>
      <c r="E367" s="1544"/>
      <c r="F367" s="1544"/>
      <c r="G367" s="1544"/>
      <c r="H367" s="1"/>
      <c r="I367" s="1"/>
      <c r="J367" s="1"/>
      <c r="K367" s="1"/>
    </row>
    <row r="368" spans="1:11" ht="15" customHeight="1">
      <c r="A368" s="1"/>
      <c r="B368" s="1"/>
      <c r="C368" s="7"/>
      <c r="D368" s="8">
        <v>2024</v>
      </c>
      <c r="E368" s="8">
        <v>2025</v>
      </c>
      <c r="F368" s="8">
        <v>2026</v>
      </c>
      <c r="G368" s="8">
        <v>2027</v>
      </c>
      <c r="H368" s="1"/>
      <c r="I368" s="1"/>
      <c r="J368" s="1"/>
      <c r="K368" s="1"/>
    </row>
    <row r="369" spans="1:11" ht="15" customHeight="1">
      <c r="A369" s="1"/>
      <c r="B369" s="1"/>
      <c r="C369" s="9"/>
      <c r="D369" s="10" t="s">
        <v>22</v>
      </c>
      <c r="E369" s="10" t="s">
        <v>23</v>
      </c>
      <c r="F369" s="10" t="s">
        <v>23</v>
      </c>
      <c r="G369" s="10" t="s">
        <v>23</v>
      </c>
      <c r="H369" s="1"/>
      <c r="I369" s="1"/>
      <c r="J369" s="1"/>
      <c r="K369" s="1"/>
    </row>
    <row r="370" spans="1:11" ht="14.1" customHeight="1">
      <c r="A370" s="1"/>
      <c r="B370" s="1"/>
      <c r="C370" s="13" t="s">
        <v>33</v>
      </c>
      <c r="D370" s="14" t="s">
        <v>42</v>
      </c>
      <c r="E370" s="14" t="s">
        <v>34</v>
      </c>
      <c r="F370" s="14" t="s">
        <v>34</v>
      </c>
      <c r="G370" s="14" t="s">
        <v>42</v>
      </c>
      <c r="H370" s="1"/>
      <c r="I370" s="1"/>
      <c r="J370" s="1"/>
      <c r="K370" s="1"/>
    </row>
    <row r="371" spans="1:11" ht="14.1" customHeight="1">
      <c r="A371" s="1"/>
      <c r="B371" s="1"/>
      <c r="C371" s="13" t="s">
        <v>35</v>
      </c>
      <c r="D371" s="14" t="s">
        <v>18</v>
      </c>
      <c r="E371" s="14" t="s">
        <v>142</v>
      </c>
      <c r="F371" s="14" t="s">
        <v>143</v>
      </c>
      <c r="G371" s="14" t="s">
        <v>42</v>
      </c>
      <c r="H371" s="1"/>
      <c r="I371" s="1"/>
      <c r="J371" s="1"/>
      <c r="K371" s="1"/>
    </row>
    <row r="372" spans="1:11" ht="14.1" customHeight="1">
      <c r="A372" s="1"/>
      <c r="B372" s="1"/>
      <c r="C372" s="13" t="s">
        <v>40</v>
      </c>
      <c r="D372" s="14" t="s">
        <v>42</v>
      </c>
      <c r="E372" s="14" t="s">
        <v>142</v>
      </c>
      <c r="F372" s="14" t="s">
        <v>143</v>
      </c>
      <c r="G372" s="14" t="s">
        <v>42</v>
      </c>
      <c r="H372" s="1"/>
      <c r="I372" s="1"/>
      <c r="J372" s="1"/>
      <c r="K372" s="1"/>
    </row>
    <row r="373" spans="1:11" ht="14.1" customHeight="1">
      <c r="A373" s="1"/>
      <c r="B373" s="1"/>
      <c r="C373" s="13" t="s">
        <v>41</v>
      </c>
      <c r="D373" s="14" t="s">
        <v>18</v>
      </c>
      <c r="E373" s="14" t="s">
        <v>18</v>
      </c>
      <c r="F373" s="14" t="s">
        <v>42</v>
      </c>
      <c r="G373" s="14" t="s">
        <v>82</v>
      </c>
      <c r="H373" s="1"/>
      <c r="I373" s="1"/>
      <c r="J373" s="1"/>
      <c r="K373" s="1"/>
    </row>
    <row r="374" spans="1:11" ht="14.1" customHeight="1">
      <c r="A374" s="1"/>
      <c r="B374" s="1"/>
      <c r="C374" s="13" t="s">
        <v>43</v>
      </c>
      <c r="D374" s="14" t="s">
        <v>18</v>
      </c>
      <c r="E374" s="14" t="s">
        <v>18</v>
      </c>
      <c r="F374" s="14" t="s">
        <v>144</v>
      </c>
      <c r="G374" s="14" t="s">
        <v>82</v>
      </c>
      <c r="H374" s="1"/>
      <c r="I374" s="1"/>
      <c r="J374" s="1"/>
      <c r="K374" s="1"/>
    </row>
    <row r="375" spans="1:11" ht="14.1" customHeight="1">
      <c r="A375" s="1"/>
      <c r="B375" s="1"/>
      <c r="C375" s="13" t="s">
        <v>47</v>
      </c>
      <c r="D375" s="14" t="s">
        <v>18</v>
      </c>
      <c r="E375" s="14" t="s">
        <v>18</v>
      </c>
      <c r="F375" s="14" t="s">
        <v>144</v>
      </c>
      <c r="G375" s="14" t="s">
        <v>82</v>
      </c>
      <c r="H375" s="1"/>
      <c r="I375" s="1"/>
      <c r="J375" s="1"/>
      <c r="K375" s="1"/>
    </row>
    <row r="376" spans="1:11" ht="14.1" customHeight="1">
      <c r="A376" s="1"/>
      <c r="B376" s="1"/>
      <c r="C376" s="1545" t="s">
        <v>24</v>
      </c>
      <c r="D376" s="1546"/>
      <c r="E376" s="1546"/>
      <c r="F376" s="1546"/>
      <c r="G376" s="1546"/>
      <c r="H376" s="1"/>
      <c r="I376" s="1"/>
      <c r="J376" s="1"/>
      <c r="K376" s="1"/>
    </row>
    <row r="377" spans="1:11" ht="14.1" customHeight="1">
      <c r="A377" s="1"/>
      <c r="B377" s="1"/>
      <c r="C377" s="7"/>
      <c r="D377" s="8">
        <v>2024</v>
      </c>
      <c r="E377" s="8">
        <v>2025</v>
      </c>
      <c r="F377" s="8">
        <v>2026</v>
      </c>
      <c r="G377" s="8">
        <v>2027</v>
      </c>
      <c r="H377" s="1"/>
      <c r="I377" s="1"/>
      <c r="J377" s="1"/>
      <c r="K377" s="1"/>
    </row>
    <row r="378" spans="1:11" ht="14.1" customHeight="1">
      <c r="A378" s="1"/>
      <c r="B378" s="1"/>
      <c r="C378" s="9"/>
      <c r="D378" s="10" t="s">
        <v>22</v>
      </c>
      <c r="E378" s="10" t="s">
        <v>23</v>
      </c>
      <c r="F378" s="10" t="s">
        <v>23</v>
      </c>
      <c r="G378" s="10" t="s">
        <v>23</v>
      </c>
      <c r="H378" s="1"/>
      <c r="I378" s="1"/>
      <c r="J378" s="1"/>
      <c r="K378" s="1"/>
    </row>
    <row r="379" spans="1:11" ht="14.1" customHeight="1">
      <c r="A379" s="1"/>
      <c r="B379" s="1"/>
      <c r="C379" s="15" t="s">
        <v>48</v>
      </c>
      <c r="D379" s="12" t="s">
        <v>18</v>
      </c>
      <c r="E379" s="16">
        <v>0</v>
      </c>
      <c r="F379" s="16">
        <v>0</v>
      </c>
      <c r="G379" s="16">
        <v>0</v>
      </c>
      <c r="H379" s="1"/>
      <c r="I379" s="1"/>
      <c r="J379" s="1"/>
      <c r="K379" s="1"/>
    </row>
    <row r="380" spans="1:11" ht="14.1" customHeight="1">
      <c r="A380" s="1"/>
      <c r="B380" s="1"/>
      <c r="C380" s="15" t="s">
        <v>49</v>
      </c>
      <c r="D380" s="12" t="s">
        <v>18</v>
      </c>
      <c r="E380" s="16">
        <v>0</v>
      </c>
      <c r="F380" s="16">
        <v>0</v>
      </c>
      <c r="G380" s="16">
        <v>0</v>
      </c>
      <c r="H380" s="1"/>
      <c r="I380" s="1"/>
      <c r="J380" s="1"/>
      <c r="K380" s="1"/>
    </row>
    <row r="381" spans="1:11" ht="14.1" customHeight="1">
      <c r="A381" s="1"/>
      <c r="B381" s="1"/>
      <c r="C381" s="15" t="s">
        <v>50</v>
      </c>
      <c r="D381" s="12" t="s">
        <v>18</v>
      </c>
      <c r="E381" s="16">
        <v>0</v>
      </c>
      <c r="F381" s="16">
        <v>0</v>
      </c>
      <c r="G381" s="16">
        <v>0</v>
      </c>
      <c r="H381" s="1"/>
      <c r="I381" s="1"/>
      <c r="J381" s="1"/>
      <c r="K381" s="1"/>
    </row>
    <row r="382" spans="1:11" ht="14.1" customHeight="1">
      <c r="A382" s="1"/>
      <c r="B382" s="1"/>
      <c r="C382" s="15" t="s">
        <v>51</v>
      </c>
      <c r="D382" s="12" t="s">
        <v>18</v>
      </c>
      <c r="E382" s="16">
        <v>0</v>
      </c>
      <c r="F382" s="16">
        <v>0</v>
      </c>
      <c r="G382" s="16">
        <v>0</v>
      </c>
      <c r="H382" s="1"/>
      <c r="I382" s="1"/>
      <c r="J382" s="1"/>
      <c r="K382" s="1"/>
    </row>
    <row r="383" spans="1:11" ht="14.1" customHeight="1">
      <c r="A383" s="1"/>
      <c r="B383" s="1"/>
      <c r="C383" s="15" t="s">
        <v>49</v>
      </c>
      <c r="D383" s="12" t="s">
        <v>18</v>
      </c>
      <c r="E383" s="16">
        <v>0</v>
      </c>
      <c r="F383" s="16">
        <v>0</v>
      </c>
      <c r="G383" s="16">
        <v>0</v>
      </c>
      <c r="H383" s="1"/>
      <c r="I383" s="1"/>
      <c r="J383" s="1"/>
      <c r="K383" s="1"/>
    </row>
    <row r="384" spans="1:11" ht="14.1" customHeight="1">
      <c r="A384" s="1"/>
      <c r="B384" s="1"/>
      <c r="C384" s="15" t="s">
        <v>50</v>
      </c>
      <c r="D384" s="12" t="s">
        <v>18</v>
      </c>
      <c r="E384" s="16">
        <v>0</v>
      </c>
      <c r="F384" s="16">
        <v>0</v>
      </c>
      <c r="G384" s="16">
        <v>0</v>
      </c>
      <c r="H384" s="1"/>
      <c r="I384" s="1"/>
      <c r="J384" s="1"/>
      <c r="K384" s="1"/>
    </row>
    <row r="385" spans="1:11" ht="14.1" customHeight="1">
      <c r="A385" s="1"/>
      <c r="B385" s="1"/>
      <c r="C385" s="15" t="s">
        <v>52</v>
      </c>
      <c r="D385" s="12" t="s">
        <v>18</v>
      </c>
      <c r="E385" s="16">
        <v>0</v>
      </c>
      <c r="F385" s="16">
        <v>0</v>
      </c>
      <c r="G385" s="16">
        <v>0</v>
      </c>
      <c r="H385" s="1"/>
      <c r="I385" s="1"/>
      <c r="J385" s="1"/>
      <c r="K385" s="1"/>
    </row>
    <row r="386" spans="1:11" ht="14.1" customHeight="1">
      <c r="A386" s="1"/>
      <c r="B386" s="1"/>
      <c r="C386" s="15" t="s">
        <v>49</v>
      </c>
      <c r="D386" s="12" t="s">
        <v>18</v>
      </c>
      <c r="E386" s="16">
        <v>0</v>
      </c>
      <c r="F386" s="16">
        <v>0</v>
      </c>
      <c r="G386" s="16">
        <v>0</v>
      </c>
      <c r="H386" s="1"/>
      <c r="I386" s="1"/>
      <c r="J386" s="1"/>
      <c r="K386" s="1"/>
    </row>
    <row r="387" spans="1:11" ht="14.1" customHeight="1">
      <c r="A387" s="1"/>
      <c r="B387" s="1"/>
      <c r="C387" s="15" t="s">
        <v>50</v>
      </c>
      <c r="D387" s="12" t="s">
        <v>18</v>
      </c>
      <c r="E387" s="16">
        <v>0</v>
      </c>
      <c r="F387" s="16">
        <v>0</v>
      </c>
      <c r="G387" s="16">
        <v>0</v>
      </c>
      <c r="H387" s="1"/>
      <c r="I387" s="1"/>
      <c r="J387" s="1"/>
      <c r="K387" s="1"/>
    </row>
    <row r="388" spans="1:11" ht="14.1" customHeight="1">
      <c r="A388" s="1"/>
      <c r="B388" s="1"/>
      <c r="C388" s="15" t="s">
        <v>53</v>
      </c>
      <c r="D388" s="12" t="s">
        <v>18</v>
      </c>
      <c r="E388" s="16">
        <v>0</v>
      </c>
      <c r="F388" s="16">
        <v>0</v>
      </c>
      <c r="G388" s="16">
        <v>0</v>
      </c>
      <c r="H388" s="1"/>
      <c r="I388" s="1"/>
      <c r="J388" s="1"/>
      <c r="K388" s="1"/>
    </row>
    <row r="389" spans="1:11" ht="14.1" customHeight="1">
      <c r="A389" s="1"/>
      <c r="B389" s="1"/>
      <c r="C389" s="15" t="s">
        <v>49</v>
      </c>
      <c r="D389" s="12" t="s">
        <v>18</v>
      </c>
      <c r="E389" s="16">
        <v>0</v>
      </c>
      <c r="F389" s="16">
        <v>0</v>
      </c>
      <c r="G389" s="16">
        <v>0</v>
      </c>
      <c r="H389" s="1"/>
      <c r="I389" s="1"/>
      <c r="J389" s="1"/>
      <c r="K389" s="1"/>
    </row>
    <row r="390" spans="1:11" ht="14.1" customHeight="1">
      <c r="A390" s="1"/>
      <c r="B390" s="1"/>
      <c r="C390" s="15" t="s">
        <v>50</v>
      </c>
      <c r="D390" s="12" t="s">
        <v>18</v>
      </c>
      <c r="E390" s="16">
        <v>0</v>
      </c>
      <c r="F390" s="16">
        <v>0</v>
      </c>
      <c r="G390" s="16">
        <v>0</v>
      </c>
      <c r="H390" s="1"/>
      <c r="I390" s="1"/>
      <c r="J390" s="1"/>
      <c r="K390" s="1"/>
    </row>
    <row r="391" spans="1:11" ht="14.1" customHeight="1">
      <c r="A391" s="1"/>
      <c r="B391" s="1"/>
      <c r="C391" s="15" t="s">
        <v>54</v>
      </c>
      <c r="D391" s="12" t="s">
        <v>18</v>
      </c>
      <c r="E391" s="16">
        <v>0</v>
      </c>
      <c r="F391" s="16">
        <v>0</v>
      </c>
      <c r="G391" s="16">
        <v>0</v>
      </c>
      <c r="H391" s="1"/>
      <c r="I391" s="1"/>
      <c r="J391" s="1"/>
      <c r="K391" s="1"/>
    </row>
    <row r="392" spans="1:11" ht="14.1" customHeight="1">
      <c r="A392" s="1"/>
      <c r="B392" s="1"/>
      <c r="C392" s="15" t="s">
        <v>49</v>
      </c>
      <c r="D392" s="12" t="s">
        <v>18</v>
      </c>
      <c r="E392" s="16">
        <v>0</v>
      </c>
      <c r="F392" s="16">
        <v>0</v>
      </c>
      <c r="G392" s="16">
        <v>0</v>
      </c>
      <c r="H392" s="1"/>
      <c r="I392" s="1"/>
      <c r="J392" s="1"/>
      <c r="K392" s="1"/>
    </row>
    <row r="393" spans="1:11" ht="14.1" customHeight="1">
      <c r="A393" s="1"/>
      <c r="B393" s="1"/>
      <c r="C393" s="15" t="s">
        <v>50</v>
      </c>
      <c r="D393" s="12" t="s">
        <v>18</v>
      </c>
      <c r="E393" s="16">
        <v>0</v>
      </c>
      <c r="F393" s="16">
        <v>0</v>
      </c>
      <c r="G393" s="16">
        <v>0</v>
      </c>
      <c r="H393" s="1"/>
      <c r="I393" s="1"/>
      <c r="J393" s="1"/>
      <c r="K393" s="1"/>
    </row>
    <row r="394" spans="1:11" ht="14.1" customHeight="1">
      <c r="A394" s="1"/>
      <c r="B394" s="1"/>
      <c r="C394" s="15" t="s">
        <v>55</v>
      </c>
      <c r="D394" s="12" t="s">
        <v>18</v>
      </c>
      <c r="E394" s="16">
        <v>0</v>
      </c>
      <c r="F394" s="16">
        <v>0</v>
      </c>
      <c r="G394" s="16">
        <v>0</v>
      </c>
      <c r="H394" s="1"/>
      <c r="I394" s="1"/>
      <c r="J394" s="1"/>
      <c r="K394" s="1"/>
    </row>
    <row r="395" spans="1:11" ht="14.1" customHeight="1">
      <c r="A395" s="1"/>
      <c r="B395" s="1"/>
      <c r="C395" s="15" t="s">
        <v>49</v>
      </c>
      <c r="D395" s="12" t="s">
        <v>18</v>
      </c>
      <c r="E395" s="16">
        <v>0</v>
      </c>
      <c r="F395" s="16">
        <v>0</v>
      </c>
      <c r="G395" s="16">
        <v>0</v>
      </c>
      <c r="H395" s="1"/>
      <c r="I395" s="1"/>
      <c r="J395" s="1"/>
      <c r="K395" s="1"/>
    </row>
    <row r="396" spans="1:11" ht="14.1" customHeight="1">
      <c r="A396" s="1"/>
      <c r="B396" s="1"/>
      <c r="C396" s="15" t="s">
        <v>50</v>
      </c>
      <c r="D396" s="12" t="s">
        <v>18</v>
      </c>
      <c r="E396" s="16">
        <v>0</v>
      </c>
      <c r="F396" s="16">
        <v>0</v>
      </c>
      <c r="G396" s="16">
        <v>0</v>
      </c>
      <c r="H396" s="1"/>
      <c r="I396" s="1"/>
      <c r="J396" s="1"/>
      <c r="K396" s="1"/>
    </row>
    <row r="397" spans="1:11" ht="14.1" customHeight="1">
      <c r="A397" s="1"/>
      <c r="B397" s="1"/>
      <c r="C397" s="15" t="s">
        <v>56</v>
      </c>
      <c r="D397" s="12" t="s">
        <v>18</v>
      </c>
      <c r="E397" s="16">
        <v>0</v>
      </c>
      <c r="F397" s="16">
        <v>0</v>
      </c>
      <c r="G397" s="16">
        <v>0</v>
      </c>
      <c r="H397" s="1"/>
      <c r="I397" s="1"/>
      <c r="J397" s="1"/>
      <c r="K397" s="1"/>
    </row>
    <row r="398" spans="1:11" ht="14.1" customHeight="1">
      <c r="A398" s="1"/>
      <c r="B398" s="1"/>
      <c r="C398" s="15" t="s">
        <v>49</v>
      </c>
      <c r="D398" s="12" t="s">
        <v>18</v>
      </c>
      <c r="E398" s="16">
        <v>0</v>
      </c>
      <c r="F398" s="16">
        <v>0</v>
      </c>
      <c r="G398" s="16">
        <v>0</v>
      </c>
      <c r="H398" s="1"/>
      <c r="I398" s="1"/>
      <c r="J398" s="1"/>
      <c r="K398" s="1"/>
    </row>
    <row r="399" spans="1:11" ht="14.1" customHeight="1">
      <c r="A399" s="1"/>
      <c r="B399" s="1"/>
      <c r="C399" s="15" t="s">
        <v>50</v>
      </c>
      <c r="D399" s="12" t="s">
        <v>18</v>
      </c>
      <c r="E399" s="16">
        <v>0</v>
      </c>
      <c r="F399" s="16">
        <v>0</v>
      </c>
      <c r="G399" s="16">
        <v>0</v>
      </c>
      <c r="H399" s="1"/>
      <c r="I399" s="1"/>
      <c r="J399" s="1"/>
      <c r="K399" s="1"/>
    </row>
    <row r="400" spans="1:11" ht="14.1" customHeight="1">
      <c r="A400" s="1"/>
      <c r="B400" s="1"/>
      <c r="C400" s="15" t="s">
        <v>57</v>
      </c>
      <c r="D400" s="12" t="s">
        <v>18</v>
      </c>
      <c r="E400" s="16">
        <v>0</v>
      </c>
      <c r="F400" s="16">
        <v>0</v>
      </c>
      <c r="G400" s="16">
        <v>0</v>
      </c>
      <c r="H400" s="1"/>
      <c r="I400" s="1"/>
      <c r="J400" s="1"/>
      <c r="K400" s="1"/>
    </row>
    <row r="401" spans="1:11" ht="14.1" customHeight="1">
      <c r="A401" s="1"/>
      <c r="B401" s="1"/>
      <c r="C401" s="15" t="s">
        <v>49</v>
      </c>
      <c r="D401" s="12" t="s">
        <v>18</v>
      </c>
      <c r="E401" s="16">
        <v>0</v>
      </c>
      <c r="F401" s="16">
        <v>0</v>
      </c>
      <c r="G401" s="16">
        <v>0</v>
      </c>
      <c r="H401" s="1"/>
      <c r="I401" s="1"/>
      <c r="J401" s="1"/>
      <c r="K401" s="1"/>
    </row>
    <row r="402" spans="1:11" ht="14.1" customHeight="1">
      <c r="A402" s="1"/>
      <c r="B402" s="1"/>
      <c r="C402" s="15" t="s">
        <v>58</v>
      </c>
      <c r="D402" s="12" t="s">
        <v>18</v>
      </c>
      <c r="E402" s="16">
        <v>0</v>
      </c>
      <c r="F402" s="16">
        <v>0</v>
      </c>
      <c r="G402" s="16">
        <v>0</v>
      </c>
      <c r="H402" s="1"/>
      <c r="I402" s="1"/>
      <c r="J402" s="1"/>
      <c r="K402" s="1"/>
    </row>
    <row r="403" spans="1:11" ht="14.1" customHeight="1">
      <c r="A403" s="1"/>
      <c r="B403" s="1"/>
      <c r="C403" s="15" t="s">
        <v>59</v>
      </c>
      <c r="D403" s="12" t="s">
        <v>18</v>
      </c>
      <c r="E403" s="16">
        <v>0</v>
      </c>
      <c r="F403" s="16">
        <v>0</v>
      </c>
      <c r="G403" s="16">
        <v>0</v>
      </c>
      <c r="H403" s="1"/>
      <c r="I403" s="1"/>
      <c r="J403" s="1"/>
      <c r="K403" s="1"/>
    </row>
    <row r="404" spans="1:11" ht="14.1" customHeight="1">
      <c r="A404" s="1"/>
      <c r="B404" s="1"/>
      <c r="C404" s="15" t="s">
        <v>60</v>
      </c>
      <c r="D404" s="12" t="s">
        <v>18</v>
      </c>
      <c r="E404" s="16">
        <v>0</v>
      </c>
      <c r="F404" s="16">
        <v>0</v>
      </c>
      <c r="G404" s="16">
        <v>0</v>
      </c>
      <c r="H404" s="1"/>
      <c r="I404" s="1"/>
      <c r="J404" s="1"/>
      <c r="K404" s="1"/>
    </row>
    <row r="405" spans="1:11" ht="14.1" customHeight="1">
      <c r="A405" s="1"/>
      <c r="B405" s="1"/>
      <c r="C405" s="15" t="s">
        <v>61</v>
      </c>
      <c r="D405" s="12" t="s">
        <v>18</v>
      </c>
      <c r="E405" s="16">
        <v>0</v>
      </c>
      <c r="F405" s="16">
        <v>0</v>
      </c>
      <c r="G405" s="16">
        <v>0</v>
      </c>
      <c r="H405" s="1"/>
      <c r="I405" s="1"/>
      <c r="J405" s="1"/>
      <c r="K405" s="1"/>
    </row>
    <row r="406" spans="1:11" ht="14.1" customHeight="1">
      <c r="A406" s="1"/>
      <c r="B406" s="1"/>
      <c r="C406" s="15" t="s">
        <v>62</v>
      </c>
      <c r="D406" s="12" t="s">
        <v>18</v>
      </c>
      <c r="E406" s="16">
        <v>57400000</v>
      </c>
      <c r="F406" s="16">
        <v>40000000</v>
      </c>
      <c r="G406" s="16">
        <v>0</v>
      </c>
      <c r="H406" s="1"/>
      <c r="I406" s="1"/>
      <c r="J406" s="1"/>
      <c r="K406" s="1"/>
    </row>
    <row r="407" spans="1:11" ht="14.1" customHeight="1">
      <c r="A407" s="1"/>
      <c r="B407" s="1"/>
      <c r="C407" s="15" t="s">
        <v>49</v>
      </c>
      <c r="D407" s="12" t="s">
        <v>18</v>
      </c>
      <c r="E407" s="16">
        <v>57400000</v>
      </c>
      <c r="F407" s="16">
        <v>40000000</v>
      </c>
      <c r="G407" s="16">
        <v>0</v>
      </c>
      <c r="H407" s="1"/>
      <c r="I407" s="1"/>
      <c r="J407" s="1"/>
      <c r="K407" s="1"/>
    </row>
    <row r="408" spans="1:11" ht="14.1" customHeight="1">
      <c r="A408" s="1"/>
      <c r="B408" s="1"/>
      <c r="C408" s="15" t="s">
        <v>58</v>
      </c>
      <c r="D408" s="12" t="s">
        <v>18</v>
      </c>
      <c r="E408" s="16">
        <v>0</v>
      </c>
      <c r="F408" s="16">
        <v>0</v>
      </c>
      <c r="G408" s="16">
        <v>0</v>
      </c>
      <c r="H408" s="1"/>
      <c r="I408" s="1"/>
      <c r="J408" s="1"/>
      <c r="K408" s="1"/>
    </row>
    <row r="409" spans="1:11" ht="14.1" customHeight="1">
      <c r="A409" s="1"/>
      <c r="B409" s="1"/>
      <c r="C409" s="15" t="s">
        <v>59</v>
      </c>
      <c r="D409" s="12" t="s">
        <v>18</v>
      </c>
      <c r="E409" s="16">
        <v>0</v>
      </c>
      <c r="F409" s="16">
        <v>0</v>
      </c>
      <c r="G409" s="16">
        <v>0</v>
      </c>
      <c r="H409" s="1"/>
      <c r="I409" s="1"/>
      <c r="J409" s="1"/>
      <c r="K409" s="1"/>
    </row>
    <row r="410" spans="1:11" ht="14.1" customHeight="1">
      <c r="A410" s="1"/>
      <c r="B410" s="1"/>
      <c r="C410" s="15" t="s">
        <v>60</v>
      </c>
      <c r="D410" s="12" t="s">
        <v>18</v>
      </c>
      <c r="E410" s="16">
        <v>0</v>
      </c>
      <c r="F410" s="16">
        <v>0</v>
      </c>
      <c r="G410" s="16">
        <v>0</v>
      </c>
      <c r="H410" s="1"/>
      <c r="I410" s="1"/>
      <c r="J410" s="1"/>
      <c r="K410" s="1"/>
    </row>
    <row r="411" spans="1:11" ht="14.1" customHeight="1">
      <c r="A411" s="1"/>
      <c r="B411" s="1"/>
      <c r="C411" s="15" t="s">
        <v>61</v>
      </c>
      <c r="D411" s="12" t="s">
        <v>18</v>
      </c>
      <c r="E411" s="16">
        <v>0</v>
      </c>
      <c r="F411" s="16">
        <v>0</v>
      </c>
      <c r="G411" s="16">
        <v>0</v>
      </c>
      <c r="H411" s="1"/>
      <c r="I411" s="1"/>
      <c r="J411" s="1"/>
      <c r="K411" s="1"/>
    </row>
    <row r="412" spans="1:11" ht="14.1" customHeight="1">
      <c r="A412" s="1"/>
      <c r="B412" s="1"/>
      <c r="C412" s="15" t="s">
        <v>63</v>
      </c>
      <c r="D412" s="12" t="s">
        <v>18</v>
      </c>
      <c r="E412" s="16">
        <v>0</v>
      </c>
      <c r="F412" s="16">
        <v>0</v>
      </c>
      <c r="G412" s="16">
        <v>0</v>
      </c>
      <c r="H412" s="1"/>
      <c r="I412" s="1"/>
      <c r="J412" s="1"/>
      <c r="K412" s="1"/>
    </row>
    <row r="413" spans="1:11" ht="14.1" customHeight="1">
      <c r="A413" s="1"/>
      <c r="B413" s="1"/>
      <c r="C413" s="15" t="s">
        <v>49</v>
      </c>
      <c r="D413" s="12" t="s">
        <v>18</v>
      </c>
      <c r="E413" s="16">
        <v>0</v>
      </c>
      <c r="F413" s="16">
        <v>0</v>
      </c>
      <c r="G413" s="16">
        <v>0</v>
      </c>
      <c r="H413" s="1"/>
      <c r="I413" s="1"/>
      <c r="J413" s="1"/>
      <c r="K413" s="1"/>
    </row>
    <row r="414" spans="1:11" ht="14.1" customHeight="1">
      <c r="A414" s="1"/>
      <c r="B414" s="1"/>
      <c r="C414" s="15" t="s">
        <v>58</v>
      </c>
      <c r="D414" s="12" t="s">
        <v>18</v>
      </c>
      <c r="E414" s="16">
        <v>0</v>
      </c>
      <c r="F414" s="16">
        <v>0</v>
      </c>
      <c r="G414" s="16">
        <v>0</v>
      </c>
      <c r="H414" s="1"/>
      <c r="I414" s="1"/>
      <c r="J414" s="1"/>
      <c r="K414" s="1"/>
    </row>
    <row r="415" spans="1:11" ht="14.1" customHeight="1">
      <c r="A415" s="1"/>
      <c r="B415" s="1"/>
      <c r="C415" s="15" t="s">
        <v>59</v>
      </c>
      <c r="D415" s="12" t="s">
        <v>18</v>
      </c>
      <c r="E415" s="16">
        <v>0</v>
      </c>
      <c r="F415" s="16">
        <v>0</v>
      </c>
      <c r="G415" s="16">
        <v>0</v>
      </c>
      <c r="H415" s="1"/>
      <c r="I415" s="1"/>
      <c r="J415" s="1"/>
      <c r="K415" s="1"/>
    </row>
    <row r="416" spans="1:11" ht="14.1" customHeight="1">
      <c r="A416" s="1"/>
      <c r="B416" s="1"/>
      <c r="C416" s="15" t="s">
        <v>60</v>
      </c>
      <c r="D416" s="12" t="s">
        <v>18</v>
      </c>
      <c r="E416" s="16">
        <v>0</v>
      </c>
      <c r="F416" s="16">
        <v>0</v>
      </c>
      <c r="G416" s="16">
        <v>0</v>
      </c>
      <c r="H416" s="1"/>
      <c r="I416" s="1"/>
      <c r="J416" s="1"/>
      <c r="K416" s="1"/>
    </row>
    <row r="417" spans="1:11" ht="14.1" customHeight="1">
      <c r="A417" s="1"/>
      <c r="B417" s="1"/>
      <c r="C417" s="15" t="s">
        <v>61</v>
      </c>
      <c r="D417" s="12" t="s">
        <v>18</v>
      </c>
      <c r="E417" s="16">
        <v>0</v>
      </c>
      <c r="F417" s="16">
        <v>0</v>
      </c>
      <c r="G417" s="16">
        <v>0</v>
      </c>
      <c r="H417" s="1"/>
      <c r="I417" s="1"/>
      <c r="J417" s="1"/>
      <c r="K417" s="1"/>
    </row>
    <row r="418" spans="1:11" ht="14.1" customHeight="1">
      <c r="A418" s="1"/>
      <c r="B418" s="1"/>
      <c r="C418" s="15" t="s">
        <v>64</v>
      </c>
      <c r="D418" s="12" t="s">
        <v>18</v>
      </c>
      <c r="E418" s="16">
        <v>0</v>
      </c>
      <c r="F418" s="16">
        <v>0</v>
      </c>
      <c r="G418" s="16">
        <v>0</v>
      </c>
      <c r="H418" s="1"/>
      <c r="I418" s="1"/>
      <c r="J418" s="1"/>
      <c r="K418" s="1"/>
    </row>
    <row r="419" spans="1:11" ht="14.1" customHeight="1">
      <c r="A419" s="1"/>
      <c r="B419" s="1"/>
      <c r="C419" s="15" t="s">
        <v>65</v>
      </c>
      <c r="D419" s="12" t="s">
        <v>18</v>
      </c>
      <c r="E419" s="16">
        <v>0</v>
      </c>
      <c r="F419" s="16">
        <v>0</v>
      </c>
      <c r="G419" s="16">
        <v>0</v>
      </c>
      <c r="H419" s="1"/>
      <c r="I419" s="1"/>
      <c r="J419" s="1"/>
      <c r="K419" s="1"/>
    </row>
    <row r="420" spans="1:11" ht="14.1" customHeight="1">
      <c r="A420" s="1"/>
      <c r="B420" s="1"/>
      <c r="C420" s="11" t="s">
        <v>25</v>
      </c>
      <c r="D420" s="16">
        <v>0</v>
      </c>
      <c r="E420" s="16">
        <v>57400000</v>
      </c>
      <c r="F420" s="16">
        <v>40000000</v>
      </c>
      <c r="G420" s="16">
        <v>0</v>
      </c>
      <c r="H420" s="1"/>
      <c r="I420" s="1"/>
      <c r="J420" s="1"/>
      <c r="K420" s="1"/>
    </row>
    <row r="421" spans="1:11" ht="14.1" customHeight="1">
      <c r="A421" s="1"/>
      <c r="B421" s="1"/>
      <c r="C421" s="4" t="s">
        <v>145</v>
      </c>
      <c r="D421" s="1539" t="s">
        <v>146</v>
      </c>
      <c r="E421" s="1540"/>
      <c r="F421" s="1540"/>
      <c r="G421" s="1540"/>
      <c r="H421" s="1"/>
      <c r="I421" s="1"/>
      <c r="J421" s="1"/>
      <c r="K421" s="1"/>
    </row>
    <row r="422" spans="1:11" ht="14.1" customHeight="1">
      <c r="A422" s="1"/>
      <c r="B422" s="1"/>
      <c r="C422" s="5" t="s">
        <v>19</v>
      </c>
      <c r="D422" s="1541" t="s">
        <v>147</v>
      </c>
      <c r="E422" s="1542"/>
      <c r="F422" s="1542"/>
      <c r="G422" s="1542"/>
      <c r="H422" s="1"/>
      <c r="I422" s="1"/>
      <c r="J422" s="1"/>
      <c r="K422" s="1"/>
    </row>
    <row r="423" spans="1:11" ht="14.1" customHeight="1">
      <c r="A423" s="1"/>
      <c r="B423" s="1"/>
      <c r="C423" s="6" t="s">
        <v>20</v>
      </c>
      <c r="D423" s="1543" t="s">
        <v>18</v>
      </c>
      <c r="E423" s="1544"/>
      <c r="F423" s="1544"/>
      <c r="G423" s="1544"/>
      <c r="H423" s="1"/>
      <c r="I423" s="1"/>
      <c r="J423" s="1"/>
      <c r="K423" s="1"/>
    </row>
    <row r="424" spans="1:11" ht="14.1" customHeight="1">
      <c r="A424" s="1"/>
      <c r="B424" s="1"/>
      <c r="C424" s="6" t="s">
        <v>21</v>
      </c>
      <c r="D424" s="1543" t="s">
        <v>148</v>
      </c>
      <c r="E424" s="1544"/>
      <c r="F424" s="1544"/>
      <c r="G424" s="1544"/>
      <c r="H424" s="1"/>
      <c r="I424" s="1"/>
      <c r="J424" s="1"/>
      <c r="K424" s="1"/>
    </row>
    <row r="425" spans="1:11" ht="15" customHeight="1">
      <c r="A425" s="1"/>
      <c r="B425" s="1"/>
      <c r="C425" s="7"/>
      <c r="D425" s="8">
        <v>2024</v>
      </c>
      <c r="E425" s="8">
        <v>2025</v>
      </c>
      <c r="F425" s="8">
        <v>2026</v>
      </c>
      <c r="G425" s="8">
        <v>2027</v>
      </c>
      <c r="H425" s="1"/>
      <c r="I425" s="1"/>
      <c r="J425" s="1"/>
      <c r="K425" s="1"/>
    </row>
    <row r="426" spans="1:11" ht="15" customHeight="1">
      <c r="A426" s="1"/>
      <c r="B426" s="1"/>
      <c r="C426" s="9"/>
      <c r="D426" s="10" t="s">
        <v>22</v>
      </c>
      <c r="E426" s="10" t="s">
        <v>23</v>
      </c>
      <c r="F426" s="10" t="s">
        <v>23</v>
      </c>
      <c r="G426" s="10" t="s">
        <v>23</v>
      </c>
      <c r="H426" s="1"/>
      <c r="I426" s="1"/>
      <c r="J426" s="1"/>
      <c r="K426" s="1"/>
    </row>
    <row r="427" spans="1:11" ht="14.1" customHeight="1">
      <c r="A427" s="1"/>
      <c r="B427" s="1"/>
      <c r="C427" s="13" t="s">
        <v>33</v>
      </c>
      <c r="D427" s="14" t="s">
        <v>42</v>
      </c>
      <c r="E427" s="14" t="s">
        <v>149</v>
      </c>
      <c r="F427" s="14" t="s">
        <v>42</v>
      </c>
      <c r="G427" s="14" t="s">
        <v>42</v>
      </c>
      <c r="H427" s="1"/>
      <c r="I427" s="1"/>
      <c r="J427" s="1"/>
      <c r="K427" s="1"/>
    </row>
    <row r="428" spans="1:11" ht="14.1" customHeight="1">
      <c r="A428" s="1"/>
      <c r="B428" s="1"/>
      <c r="C428" s="13" t="s">
        <v>35</v>
      </c>
      <c r="D428" s="14" t="s">
        <v>18</v>
      </c>
      <c r="E428" s="14" t="s">
        <v>150</v>
      </c>
      <c r="F428" s="14" t="s">
        <v>42</v>
      </c>
      <c r="G428" s="14" t="s">
        <v>42</v>
      </c>
      <c r="H428" s="1"/>
      <c r="I428" s="1"/>
      <c r="J428" s="1"/>
      <c r="K428" s="1"/>
    </row>
    <row r="429" spans="1:11" ht="14.1" customHeight="1">
      <c r="A429" s="1"/>
      <c r="B429" s="1"/>
      <c r="C429" s="13" t="s">
        <v>40</v>
      </c>
      <c r="D429" s="14" t="s">
        <v>42</v>
      </c>
      <c r="E429" s="14" t="s">
        <v>151</v>
      </c>
      <c r="F429" s="14" t="s">
        <v>42</v>
      </c>
      <c r="G429" s="14" t="s">
        <v>42</v>
      </c>
      <c r="H429" s="1"/>
      <c r="I429" s="1"/>
      <c r="J429" s="1"/>
      <c r="K429" s="1"/>
    </row>
    <row r="430" spans="1:11" ht="14.1" customHeight="1">
      <c r="A430" s="1"/>
      <c r="B430" s="1"/>
      <c r="C430" s="13" t="s">
        <v>41</v>
      </c>
      <c r="D430" s="14" t="s">
        <v>18</v>
      </c>
      <c r="E430" s="14" t="s">
        <v>18</v>
      </c>
      <c r="F430" s="14" t="s">
        <v>82</v>
      </c>
      <c r="G430" s="14" t="s">
        <v>18</v>
      </c>
      <c r="H430" s="1"/>
      <c r="I430" s="1"/>
      <c r="J430" s="1"/>
      <c r="K430" s="1"/>
    </row>
    <row r="431" spans="1:11" ht="14.1" customHeight="1">
      <c r="A431" s="1"/>
      <c r="B431" s="1"/>
      <c r="C431" s="13" t="s">
        <v>43</v>
      </c>
      <c r="D431" s="14" t="s">
        <v>18</v>
      </c>
      <c r="E431" s="14" t="s">
        <v>18</v>
      </c>
      <c r="F431" s="14" t="s">
        <v>82</v>
      </c>
      <c r="G431" s="14" t="s">
        <v>18</v>
      </c>
      <c r="H431" s="1"/>
      <c r="I431" s="1"/>
      <c r="J431" s="1"/>
      <c r="K431" s="1"/>
    </row>
    <row r="432" spans="1:11" ht="14.1" customHeight="1">
      <c r="A432" s="1"/>
      <c r="B432" s="1"/>
      <c r="C432" s="13" t="s">
        <v>47</v>
      </c>
      <c r="D432" s="14" t="s">
        <v>18</v>
      </c>
      <c r="E432" s="14" t="s">
        <v>18</v>
      </c>
      <c r="F432" s="14" t="s">
        <v>82</v>
      </c>
      <c r="G432" s="14" t="s">
        <v>18</v>
      </c>
      <c r="H432" s="1"/>
      <c r="I432" s="1"/>
      <c r="J432" s="1"/>
      <c r="K432" s="1"/>
    </row>
    <row r="433" spans="1:11" ht="14.1" customHeight="1">
      <c r="A433" s="1"/>
      <c r="B433" s="1"/>
      <c r="C433" s="1545" t="s">
        <v>24</v>
      </c>
      <c r="D433" s="1546"/>
      <c r="E433" s="1546"/>
      <c r="F433" s="1546"/>
      <c r="G433" s="1546"/>
      <c r="H433" s="1"/>
      <c r="I433" s="1"/>
      <c r="J433" s="1"/>
      <c r="K433" s="1"/>
    </row>
    <row r="434" spans="1:11" ht="14.1" customHeight="1">
      <c r="A434" s="1"/>
      <c r="B434" s="1"/>
      <c r="C434" s="7"/>
      <c r="D434" s="8">
        <v>2024</v>
      </c>
      <c r="E434" s="8">
        <v>2025</v>
      </c>
      <c r="F434" s="8">
        <v>2026</v>
      </c>
      <c r="G434" s="8">
        <v>2027</v>
      </c>
      <c r="H434" s="1"/>
      <c r="I434" s="1"/>
      <c r="J434" s="1"/>
      <c r="K434" s="1"/>
    </row>
    <row r="435" spans="1:11" ht="14.1" customHeight="1">
      <c r="A435" s="1"/>
      <c r="B435" s="1"/>
      <c r="C435" s="9"/>
      <c r="D435" s="10" t="s">
        <v>22</v>
      </c>
      <c r="E435" s="10" t="s">
        <v>23</v>
      </c>
      <c r="F435" s="10" t="s">
        <v>23</v>
      </c>
      <c r="G435" s="10" t="s">
        <v>23</v>
      </c>
      <c r="H435" s="1"/>
      <c r="I435" s="1"/>
      <c r="J435" s="1"/>
      <c r="K435" s="1"/>
    </row>
    <row r="436" spans="1:11" ht="14.1" customHeight="1">
      <c r="A436" s="1"/>
      <c r="B436" s="1"/>
      <c r="C436" s="15" t="s">
        <v>48</v>
      </c>
      <c r="D436" s="12" t="s">
        <v>18</v>
      </c>
      <c r="E436" s="16">
        <v>0</v>
      </c>
      <c r="F436" s="16">
        <v>0</v>
      </c>
      <c r="G436" s="16">
        <v>0</v>
      </c>
      <c r="H436" s="1"/>
      <c r="I436" s="1"/>
      <c r="J436" s="1"/>
      <c r="K436" s="1"/>
    </row>
    <row r="437" spans="1:11" ht="14.1" customHeight="1">
      <c r="A437" s="1"/>
      <c r="B437" s="1"/>
      <c r="C437" s="15" t="s">
        <v>49</v>
      </c>
      <c r="D437" s="12" t="s">
        <v>18</v>
      </c>
      <c r="E437" s="16">
        <v>0</v>
      </c>
      <c r="F437" s="16">
        <v>0</v>
      </c>
      <c r="G437" s="16">
        <v>0</v>
      </c>
      <c r="H437" s="1"/>
      <c r="I437" s="1"/>
      <c r="J437" s="1"/>
      <c r="K437" s="1"/>
    </row>
    <row r="438" spans="1:11" ht="14.1" customHeight="1">
      <c r="A438" s="1"/>
      <c r="B438" s="1"/>
      <c r="C438" s="15" t="s">
        <v>50</v>
      </c>
      <c r="D438" s="12" t="s">
        <v>18</v>
      </c>
      <c r="E438" s="16">
        <v>0</v>
      </c>
      <c r="F438" s="16">
        <v>0</v>
      </c>
      <c r="G438" s="16">
        <v>0</v>
      </c>
      <c r="H438" s="1"/>
      <c r="I438" s="1"/>
      <c r="J438" s="1"/>
      <c r="K438" s="1"/>
    </row>
    <row r="439" spans="1:11" ht="14.1" customHeight="1">
      <c r="A439" s="1"/>
      <c r="B439" s="1"/>
      <c r="C439" s="15" t="s">
        <v>51</v>
      </c>
      <c r="D439" s="12" t="s">
        <v>18</v>
      </c>
      <c r="E439" s="16">
        <v>0</v>
      </c>
      <c r="F439" s="16">
        <v>0</v>
      </c>
      <c r="G439" s="16">
        <v>0</v>
      </c>
      <c r="H439" s="1"/>
      <c r="I439" s="1"/>
      <c r="J439" s="1"/>
      <c r="K439" s="1"/>
    </row>
    <row r="440" spans="1:11" ht="14.1" customHeight="1">
      <c r="A440" s="1"/>
      <c r="B440" s="1"/>
      <c r="C440" s="15" t="s">
        <v>49</v>
      </c>
      <c r="D440" s="12" t="s">
        <v>18</v>
      </c>
      <c r="E440" s="16">
        <v>0</v>
      </c>
      <c r="F440" s="16">
        <v>0</v>
      </c>
      <c r="G440" s="16">
        <v>0</v>
      </c>
      <c r="H440" s="1"/>
      <c r="I440" s="1"/>
      <c r="J440" s="1"/>
      <c r="K440" s="1"/>
    </row>
    <row r="441" spans="1:11" ht="14.1" customHeight="1">
      <c r="A441" s="1"/>
      <c r="B441" s="1"/>
      <c r="C441" s="15" t="s">
        <v>50</v>
      </c>
      <c r="D441" s="12" t="s">
        <v>18</v>
      </c>
      <c r="E441" s="16">
        <v>0</v>
      </c>
      <c r="F441" s="16">
        <v>0</v>
      </c>
      <c r="G441" s="16">
        <v>0</v>
      </c>
      <c r="H441" s="1"/>
      <c r="I441" s="1"/>
      <c r="J441" s="1"/>
      <c r="K441" s="1"/>
    </row>
    <row r="442" spans="1:11" ht="14.1" customHeight="1">
      <c r="A442" s="1"/>
      <c r="B442" s="1"/>
      <c r="C442" s="15" t="s">
        <v>52</v>
      </c>
      <c r="D442" s="12" t="s">
        <v>18</v>
      </c>
      <c r="E442" s="16">
        <v>0</v>
      </c>
      <c r="F442" s="16">
        <v>0</v>
      </c>
      <c r="G442" s="16">
        <v>0</v>
      </c>
      <c r="H442" s="1"/>
      <c r="I442" s="1"/>
      <c r="J442" s="1"/>
      <c r="K442" s="1"/>
    </row>
    <row r="443" spans="1:11" ht="14.1" customHeight="1">
      <c r="A443" s="1"/>
      <c r="B443" s="1"/>
      <c r="C443" s="15" t="s">
        <v>49</v>
      </c>
      <c r="D443" s="12" t="s">
        <v>18</v>
      </c>
      <c r="E443" s="16">
        <v>0</v>
      </c>
      <c r="F443" s="16">
        <v>0</v>
      </c>
      <c r="G443" s="16">
        <v>0</v>
      </c>
      <c r="H443" s="1"/>
      <c r="I443" s="1"/>
      <c r="J443" s="1"/>
      <c r="K443" s="1"/>
    </row>
    <row r="444" spans="1:11" ht="14.1" customHeight="1">
      <c r="A444" s="1"/>
      <c r="B444" s="1"/>
      <c r="C444" s="15" t="s">
        <v>50</v>
      </c>
      <c r="D444" s="12" t="s">
        <v>18</v>
      </c>
      <c r="E444" s="16">
        <v>0</v>
      </c>
      <c r="F444" s="16">
        <v>0</v>
      </c>
      <c r="G444" s="16">
        <v>0</v>
      </c>
      <c r="H444" s="1"/>
      <c r="I444" s="1"/>
      <c r="J444" s="1"/>
      <c r="K444" s="1"/>
    </row>
    <row r="445" spans="1:11" ht="14.1" customHeight="1">
      <c r="A445" s="1"/>
      <c r="B445" s="1"/>
      <c r="C445" s="15" t="s">
        <v>53</v>
      </c>
      <c r="D445" s="12" t="s">
        <v>18</v>
      </c>
      <c r="E445" s="16">
        <v>0</v>
      </c>
      <c r="F445" s="16">
        <v>0</v>
      </c>
      <c r="G445" s="16">
        <v>0</v>
      </c>
      <c r="H445" s="1"/>
      <c r="I445" s="1"/>
      <c r="J445" s="1"/>
      <c r="K445" s="1"/>
    </row>
    <row r="446" spans="1:11" ht="14.1" customHeight="1">
      <c r="A446" s="1"/>
      <c r="B446" s="1"/>
      <c r="C446" s="15" t="s">
        <v>49</v>
      </c>
      <c r="D446" s="12" t="s">
        <v>18</v>
      </c>
      <c r="E446" s="16">
        <v>0</v>
      </c>
      <c r="F446" s="16">
        <v>0</v>
      </c>
      <c r="G446" s="16">
        <v>0</v>
      </c>
      <c r="H446" s="1"/>
      <c r="I446" s="1"/>
      <c r="J446" s="1"/>
      <c r="K446" s="1"/>
    </row>
    <row r="447" spans="1:11" ht="14.1" customHeight="1">
      <c r="A447" s="1"/>
      <c r="B447" s="1"/>
      <c r="C447" s="15" t="s">
        <v>50</v>
      </c>
      <c r="D447" s="12" t="s">
        <v>18</v>
      </c>
      <c r="E447" s="16">
        <v>0</v>
      </c>
      <c r="F447" s="16">
        <v>0</v>
      </c>
      <c r="G447" s="16">
        <v>0</v>
      </c>
      <c r="H447" s="1"/>
      <c r="I447" s="1"/>
      <c r="J447" s="1"/>
      <c r="K447" s="1"/>
    </row>
    <row r="448" spans="1:11" ht="14.1" customHeight="1">
      <c r="A448" s="1"/>
      <c r="B448" s="1"/>
      <c r="C448" s="15" t="s">
        <v>54</v>
      </c>
      <c r="D448" s="12" t="s">
        <v>18</v>
      </c>
      <c r="E448" s="16">
        <v>0</v>
      </c>
      <c r="F448" s="16">
        <v>0</v>
      </c>
      <c r="G448" s="16">
        <v>0</v>
      </c>
      <c r="H448" s="1"/>
      <c r="I448" s="1"/>
      <c r="J448" s="1"/>
      <c r="K448" s="1"/>
    </row>
    <row r="449" spans="1:11" ht="14.1" customHeight="1">
      <c r="A449" s="1"/>
      <c r="B449" s="1"/>
      <c r="C449" s="15" t="s">
        <v>49</v>
      </c>
      <c r="D449" s="12" t="s">
        <v>18</v>
      </c>
      <c r="E449" s="16">
        <v>0</v>
      </c>
      <c r="F449" s="16">
        <v>0</v>
      </c>
      <c r="G449" s="16">
        <v>0</v>
      </c>
      <c r="H449" s="1"/>
      <c r="I449" s="1"/>
      <c r="J449" s="1"/>
      <c r="K449" s="1"/>
    </row>
    <row r="450" spans="1:11" ht="14.1" customHeight="1">
      <c r="A450" s="1"/>
      <c r="B450" s="1"/>
      <c r="C450" s="15" t="s">
        <v>50</v>
      </c>
      <c r="D450" s="12" t="s">
        <v>18</v>
      </c>
      <c r="E450" s="16">
        <v>0</v>
      </c>
      <c r="F450" s="16">
        <v>0</v>
      </c>
      <c r="G450" s="16">
        <v>0</v>
      </c>
      <c r="H450" s="1"/>
      <c r="I450" s="1"/>
      <c r="J450" s="1"/>
      <c r="K450" s="1"/>
    </row>
    <row r="451" spans="1:11" ht="14.1" customHeight="1">
      <c r="A451" s="1"/>
      <c r="B451" s="1"/>
      <c r="C451" s="15" t="s">
        <v>55</v>
      </c>
      <c r="D451" s="12" t="s">
        <v>18</v>
      </c>
      <c r="E451" s="16">
        <v>0</v>
      </c>
      <c r="F451" s="16">
        <v>0</v>
      </c>
      <c r="G451" s="16">
        <v>0</v>
      </c>
      <c r="H451" s="1"/>
      <c r="I451" s="1"/>
      <c r="J451" s="1"/>
      <c r="K451" s="1"/>
    </row>
    <row r="452" spans="1:11" ht="14.1" customHeight="1">
      <c r="A452" s="1"/>
      <c r="B452" s="1"/>
      <c r="C452" s="15" t="s">
        <v>49</v>
      </c>
      <c r="D452" s="12" t="s">
        <v>18</v>
      </c>
      <c r="E452" s="16">
        <v>0</v>
      </c>
      <c r="F452" s="16">
        <v>0</v>
      </c>
      <c r="G452" s="16">
        <v>0</v>
      </c>
      <c r="H452" s="1"/>
      <c r="I452" s="1"/>
      <c r="J452" s="1"/>
      <c r="K452" s="1"/>
    </row>
    <row r="453" spans="1:11" ht="14.1" customHeight="1">
      <c r="A453" s="1"/>
      <c r="B453" s="1"/>
      <c r="C453" s="15" t="s">
        <v>50</v>
      </c>
      <c r="D453" s="12" t="s">
        <v>18</v>
      </c>
      <c r="E453" s="16">
        <v>0</v>
      </c>
      <c r="F453" s="16">
        <v>0</v>
      </c>
      <c r="G453" s="16">
        <v>0</v>
      </c>
      <c r="H453" s="1"/>
      <c r="I453" s="1"/>
      <c r="J453" s="1"/>
      <c r="K453" s="1"/>
    </row>
    <row r="454" spans="1:11" ht="14.1" customHeight="1">
      <c r="A454" s="1"/>
      <c r="B454" s="1"/>
      <c r="C454" s="15" t="s">
        <v>56</v>
      </c>
      <c r="D454" s="12" t="s">
        <v>18</v>
      </c>
      <c r="E454" s="16">
        <v>0</v>
      </c>
      <c r="F454" s="16">
        <v>0</v>
      </c>
      <c r="G454" s="16">
        <v>0</v>
      </c>
      <c r="H454" s="1"/>
      <c r="I454" s="1"/>
      <c r="J454" s="1"/>
      <c r="K454" s="1"/>
    </row>
    <row r="455" spans="1:11" ht="14.1" customHeight="1">
      <c r="A455" s="1"/>
      <c r="B455" s="1"/>
      <c r="C455" s="15" t="s">
        <v>49</v>
      </c>
      <c r="D455" s="12" t="s">
        <v>18</v>
      </c>
      <c r="E455" s="16">
        <v>0</v>
      </c>
      <c r="F455" s="16">
        <v>0</v>
      </c>
      <c r="G455" s="16">
        <v>0</v>
      </c>
      <c r="H455" s="1"/>
      <c r="I455" s="1"/>
      <c r="J455" s="1"/>
      <c r="K455" s="1"/>
    </row>
    <row r="456" spans="1:11" ht="14.1" customHeight="1">
      <c r="A456" s="1"/>
      <c r="B456" s="1"/>
      <c r="C456" s="15" t="s">
        <v>50</v>
      </c>
      <c r="D456" s="12" t="s">
        <v>18</v>
      </c>
      <c r="E456" s="16">
        <v>0</v>
      </c>
      <c r="F456" s="16">
        <v>0</v>
      </c>
      <c r="G456" s="16">
        <v>0</v>
      </c>
      <c r="H456" s="1"/>
      <c r="I456" s="1"/>
      <c r="J456" s="1"/>
      <c r="K456" s="1"/>
    </row>
    <row r="457" spans="1:11" ht="14.1" customHeight="1">
      <c r="A457" s="1"/>
      <c r="B457" s="1"/>
      <c r="C457" s="15" t="s">
        <v>57</v>
      </c>
      <c r="D457" s="12" t="s">
        <v>18</v>
      </c>
      <c r="E457" s="16">
        <v>0</v>
      </c>
      <c r="F457" s="16">
        <v>0</v>
      </c>
      <c r="G457" s="16">
        <v>0</v>
      </c>
      <c r="H457" s="1"/>
      <c r="I457" s="1"/>
      <c r="J457" s="1"/>
      <c r="K457" s="1"/>
    </row>
    <row r="458" spans="1:11" ht="14.1" customHeight="1">
      <c r="A458" s="1"/>
      <c r="B458" s="1"/>
      <c r="C458" s="15" t="s">
        <v>49</v>
      </c>
      <c r="D458" s="12" t="s">
        <v>18</v>
      </c>
      <c r="E458" s="16">
        <v>0</v>
      </c>
      <c r="F458" s="16">
        <v>0</v>
      </c>
      <c r="G458" s="16">
        <v>0</v>
      </c>
      <c r="H458" s="1"/>
      <c r="I458" s="1"/>
      <c r="J458" s="1"/>
      <c r="K458" s="1"/>
    </row>
    <row r="459" spans="1:11" ht="14.1" customHeight="1">
      <c r="A459" s="1"/>
      <c r="B459" s="1"/>
      <c r="C459" s="15" t="s">
        <v>58</v>
      </c>
      <c r="D459" s="12" t="s">
        <v>18</v>
      </c>
      <c r="E459" s="16">
        <v>0</v>
      </c>
      <c r="F459" s="16">
        <v>0</v>
      </c>
      <c r="G459" s="16">
        <v>0</v>
      </c>
      <c r="H459" s="1"/>
      <c r="I459" s="1"/>
      <c r="J459" s="1"/>
      <c r="K459" s="1"/>
    </row>
    <row r="460" spans="1:11" ht="14.1" customHeight="1">
      <c r="A460" s="1"/>
      <c r="B460" s="1"/>
      <c r="C460" s="15" t="s">
        <v>59</v>
      </c>
      <c r="D460" s="12" t="s">
        <v>18</v>
      </c>
      <c r="E460" s="16">
        <v>0</v>
      </c>
      <c r="F460" s="16">
        <v>0</v>
      </c>
      <c r="G460" s="16">
        <v>0</v>
      </c>
      <c r="H460" s="1"/>
      <c r="I460" s="1"/>
      <c r="J460" s="1"/>
      <c r="K460" s="1"/>
    </row>
    <row r="461" spans="1:11" ht="14.1" customHeight="1">
      <c r="A461" s="1"/>
      <c r="B461" s="1"/>
      <c r="C461" s="15" t="s">
        <v>60</v>
      </c>
      <c r="D461" s="12" t="s">
        <v>18</v>
      </c>
      <c r="E461" s="16">
        <v>0</v>
      </c>
      <c r="F461" s="16">
        <v>0</v>
      </c>
      <c r="G461" s="16">
        <v>0</v>
      </c>
      <c r="H461" s="1"/>
      <c r="I461" s="1"/>
      <c r="J461" s="1"/>
      <c r="K461" s="1"/>
    </row>
    <row r="462" spans="1:11" ht="14.1" customHeight="1">
      <c r="A462" s="1"/>
      <c r="B462" s="1"/>
      <c r="C462" s="15" t="s">
        <v>61</v>
      </c>
      <c r="D462" s="12" t="s">
        <v>18</v>
      </c>
      <c r="E462" s="16">
        <v>0</v>
      </c>
      <c r="F462" s="16">
        <v>0</v>
      </c>
      <c r="G462" s="16">
        <v>0</v>
      </c>
      <c r="H462" s="1"/>
      <c r="I462" s="1"/>
      <c r="J462" s="1"/>
      <c r="K462" s="1"/>
    </row>
    <row r="463" spans="1:11" ht="14.1" customHeight="1">
      <c r="A463" s="1"/>
      <c r="B463" s="1"/>
      <c r="C463" s="15" t="s">
        <v>62</v>
      </c>
      <c r="D463" s="12" t="s">
        <v>18</v>
      </c>
      <c r="E463" s="16">
        <v>32400000</v>
      </c>
      <c r="F463" s="16">
        <v>0</v>
      </c>
      <c r="G463" s="16">
        <v>0</v>
      </c>
      <c r="H463" s="1"/>
      <c r="I463" s="1"/>
      <c r="J463" s="1"/>
      <c r="K463" s="1"/>
    </row>
    <row r="464" spans="1:11" ht="14.1" customHeight="1">
      <c r="A464" s="1"/>
      <c r="B464" s="1"/>
      <c r="C464" s="15" t="s">
        <v>49</v>
      </c>
      <c r="D464" s="12" t="s">
        <v>18</v>
      </c>
      <c r="E464" s="16">
        <v>32400000</v>
      </c>
      <c r="F464" s="16">
        <v>0</v>
      </c>
      <c r="G464" s="16">
        <v>0</v>
      </c>
      <c r="H464" s="1"/>
      <c r="I464" s="1"/>
      <c r="J464" s="1"/>
      <c r="K464" s="1"/>
    </row>
    <row r="465" spans="1:11" ht="14.1" customHeight="1">
      <c r="A465" s="1"/>
      <c r="B465" s="1"/>
      <c r="C465" s="15" t="s">
        <v>58</v>
      </c>
      <c r="D465" s="12" t="s">
        <v>18</v>
      </c>
      <c r="E465" s="16">
        <v>0</v>
      </c>
      <c r="F465" s="16">
        <v>0</v>
      </c>
      <c r="G465" s="16">
        <v>0</v>
      </c>
      <c r="H465" s="1"/>
      <c r="I465" s="1"/>
      <c r="J465" s="1"/>
      <c r="K465" s="1"/>
    </row>
    <row r="466" spans="1:11" ht="14.1" customHeight="1">
      <c r="A466" s="1"/>
      <c r="B466" s="1"/>
      <c r="C466" s="15" t="s">
        <v>59</v>
      </c>
      <c r="D466" s="12" t="s">
        <v>18</v>
      </c>
      <c r="E466" s="16">
        <v>0</v>
      </c>
      <c r="F466" s="16">
        <v>0</v>
      </c>
      <c r="G466" s="16">
        <v>0</v>
      </c>
      <c r="H466" s="1"/>
      <c r="I466" s="1"/>
      <c r="J466" s="1"/>
      <c r="K466" s="1"/>
    </row>
    <row r="467" spans="1:11" ht="14.1" customHeight="1">
      <c r="A467" s="1"/>
      <c r="B467" s="1"/>
      <c r="C467" s="15" t="s">
        <v>60</v>
      </c>
      <c r="D467" s="12" t="s">
        <v>18</v>
      </c>
      <c r="E467" s="16">
        <v>0</v>
      </c>
      <c r="F467" s="16">
        <v>0</v>
      </c>
      <c r="G467" s="16">
        <v>0</v>
      </c>
      <c r="H467" s="1"/>
      <c r="I467" s="1"/>
      <c r="J467" s="1"/>
      <c r="K467" s="1"/>
    </row>
    <row r="468" spans="1:11" ht="14.1" customHeight="1">
      <c r="A468" s="1"/>
      <c r="B468" s="1"/>
      <c r="C468" s="15" t="s">
        <v>61</v>
      </c>
      <c r="D468" s="12" t="s">
        <v>18</v>
      </c>
      <c r="E468" s="16">
        <v>0</v>
      </c>
      <c r="F468" s="16">
        <v>0</v>
      </c>
      <c r="G468" s="16">
        <v>0</v>
      </c>
      <c r="H468" s="1"/>
      <c r="I468" s="1"/>
      <c r="J468" s="1"/>
      <c r="K468" s="1"/>
    </row>
    <row r="469" spans="1:11" ht="14.1" customHeight="1">
      <c r="A469" s="1"/>
      <c r="B469" s="1"/>
      <c r="C469" s="15" t="s">
        <v>63</v>
      </c>
      <c r="D469" s="12" t="s">
        <v>18</v>
      </c>
      <c r="E469" s="16">
        <v>0</v>
      </c>
      <c r="F469" s="16">
        <v>0</v>
      </c>
      <c r="G469" s="16">
        <v>0</v>
      </c>
      <c r="H469" s="1"/>
      <c r="I469" s="1"/>
      <c r="J469" s="1"/>
      <c r="K469" s="1"/>
    </row>
    <row r="470" spans="1:11" ht="14.1" customHeight="1">
      <c r="A470" s="1"/>
      <c r="B470" s="1"/>
      <c r="C470" s="15" t="s">
        <v>49</v>
      </c>
      <c r="D470" s="12" t="s">
        <v>18</v>
      </c>
      <c r="E470" s="16">
        <v>0</v>
      </c>
      <c r="F470" s="16">
        <v>0</v>
      </c>
      <c r="G470" s="16">
        <v>0</v>
      </c>
      <c r="H470" s="1"/>
      <c r="I470" s="1"/>
      <c r="J470" s="1"/>
      <c r="K470" s="1"/>
    </row>
    <row r="471" spans="1:11" ht="14.1" customHeight="1">
      <c r="A471" s="1"/>
      <c r="B471" s="1"/>
      <c r="C471" s="15" t="s">
        <v>58</v>
      </c>
      <c r="D471" s="12" t="s">
        <v>18</v>
      </c>
      <c r="E471" s="16">
        <v>0</v>
      </c>
      <c r="F471" s="16">
        <v>0</v>
      </c>
      <c r="G471" s="16">
        <v>0</v>
      </c>
      <c r="H471" s="1"/>
      <c r="I471" s="1"/>
      <c r="J471" s="1"/>
      <c r="K471" s="1"/>
    </row>
    <row r="472" spans="1:11" ht="14.1" customHeight="1">
      <c r="A472" s="1"/>
      <c r="B472" s="1"/>
      <c r="C472" s="15" t="s">
        <v>59</v>
      </c>
      <c r="D472" s="12" t="s">
        <v>18</v>
      </c>
      <c r="E472" s="16">
        <v>0</v>
      </c>
      <c r="F472" s="16">
        <v>0</v>
      </c>
      <c r="G472" s="16">
        <v>0</v>
      </c>
      <c r="H472" s="1"/>
      <c r="I472" s="1"/>
      <c r="J472" s="1"/>
      <c r="K472" s="1"/>
    </row>
    <row r="473" spans="1:11" ht="14.1" customHeight="1">
      <c r="A473" s="1"/>
      <c r="B473" s="1"/>
      <c r="C473" s="15" t="s">
        <v>60</v>
      </c>
      <c r="D473" s="12" t="s">
        <v>18</v>
      </c>
      <c r="E473" s="16">
        <v>0</v>
      </c>
      <c r="F473" s="16">
        <v>0</v>
      </c>
      <c r="G473" s="16">
        <v>0</v>
      </c>
      <c r="H473" s="1"/>
      <c r="I473" s="1"/>
      <c r="J473" s="1"/>
      <c r="K473" s="1"/>
    </row>
    <row r="474" spans="1:11" ht="14.1" customHeight="1">
      <c r="A474" s="1"/>
      <c r="B474" s="1"/>
      <c r="C474" s="15" t="s">
        <v>61</v>
      </c>
      <c r="D474" s="12" t="s">
        <v>18</v>
      </c>
      <c r="E474" s="16">
        <v>0</v>
      </c>
      <c r="F474" s="16">
        <v>0</v>
      </c>
      <c r="G474" s="16">
        <v>0</v>
      </c>
      <c r="H474" s="1"/>
      <c r="I474" s="1"/>
      <c r="J474" s="1"/>
      <c r="K474" s="1"/>
    </row>
    <row r="475" spans="1:11" ht="14.1" customHeight="1">
      <c r="A475" s="1"/>
      <c r="B475" s="1"/>
      <c r="C475" s="15" t="s">
        <v>64</v>
      </c>
      <c r="D475" s="12" t="s">
        <v>18</v>
      </c>
      <c r="E475" s="16">
        <v>0</v>
      </c>
      <c r="F475" s="16">
        <v>0</v>
      </c>
      <c r="G475" s="16">
        <v>0</v>
      </c>
      <c r="H475" s="1"/>
      <c r="I475" s="1"/>
      <c r="J475" s="1"/>
      <c r="K475" s="1"/>
    </row>
    <row r="476" spans="1:11" ht="14.1" customHeight="1">
      <c r="A476" s="1"/>
      <c r="B476" s="1"/>
      <c r="C476" s="15" t="s">
        <v>65</v>
      </c>
      <c r="D476" s="12" t="s">
        <v>18</v>
      </c>
      <c r="E476" s="16">
        <v>0</v>
      </c>
      <c r="F476" s="16">
        <v>0</v>
      </c>
      <c r="G476" s="16">
        <v>0</v>
      </c>
      <c r="H476" s="1"/>
      <c r="I476" s="1"/>
      <c r="J476" s="1"/>
      <c r="K476" s="1"/>
    </row>
    <row r="477" spans="1:11" ht="14.1" customHeight="1">
      <c r="A477" s="1"/>
      <c r="B477" s="1"/>
      <c r="C477" s="11" t="s">
        <v>25</v>
      </c>
      <c r="D477" s="16">
        <v>0</v>
      </c>
      <c r="E477" s="16">
        <v>32400000</v>
      </c>
      <c r="F477" s="16">
        <v>0</v>
      </c>
      <c r="G477" s="16">
        <v>0</v>
      </c>
      <c r="H477" s="1"/>
      <c r="I477" s="1"/>
      <c r="J477" s="1"/>
      <c r="K477" s="1"/>
    </row>
    <row r="478" spans="1:11" ht="14.1" customHeight="1">
      <c r="A478" s="1"/>
      <c r="B478" s="1"/>
      <c r="C478" s="4" t="s">
        <v>152</v>
      </c>
      <c r="D478" s="1539" t="s">
        <v>153</v>
      </c>
      <c r="E478" s="1540"/>
      <c r="F478" s="1540"/>
      <c r="G478" s="1540"/>
      <c r="H478" s="1"/>
      <c r="I478" s="1"/>
      <c r="J478" s="1"/>
      <c r="K478" s="1"/>
    </row>
    <row r="479" spans="1:11" ht="14.1" customHeight="1">
      <c r="A479" s="1"/>
      <c r="B479" s="1"/>
      <c r="C479" s="5" t="s">
        <v>19</v>
      </c>
      <c r="D479" s="1541" t="s">
        <v>154</v>
      </c>
      <c r="E479" s="1542"/>
      <c r="F479" s="1542"/>
      <c r="G479" s="1542"/>
      <c r="H479" s="1"/>
      <c r="I479" s="1"/>
      <c r="J479" s="1"/>
      <c r="K479" s="1"/>
    </row>
    <row r="480" spans="1:11" ht="14.1" customHeight="1">
      <c r="A480" s="1"/>
      <c r="B480" s="1"/>
      <c r="C480" s="6" t="s">
        <v>20</v>
      </c>
      <c r="D480" s="1543" t="s">
        <v>155</v>
      </c>
      <c r="E480" s="1544"/>
      <c r="F480" s="1544"/>
      <c r="G480" s="1544"/>
      <c r="H480" s="1"/>
      <c r="I480" s="1"/>
      <c r="J480" s="1"/>
      <c r="K480" s="1"/>
    </row>
    <row r="481" spans="1:11" ht="14.1" customHeight="1">
      <c r="A481" s="1"/>
      <c r="B481" s="1"/>
      <c r="C481" s="6" t="s">
        <v>21</v>
      </c>
      <c r="D481" s="1543" t="s">
        <v>156</v>
      </c>
      <c r="E481" s="1544"/>
      <c r="F481" s="1544"/>
      <c r="G481" s="1544"/>
      <c r="H481" s="1"/>
      <c r="I481" s="1"/>
      <c r="J481" s="1"/>
      <c r="K481" s="1"/>
    </row>
    <row r="482" spans="1:11" ht="15" customHeight="1">
      <c r="A482" s="1"/>
      <c r="B482" s="1"/>
      <c r="C482" s="7"/>
      <c r="D482" s="8">
        <v>2024</v>
      </c>
      <c r="E482" s="8">
        <v>2025</v>
      </c>
      <c r="F482" s="8">
        <v>2026</v>
      </c>
      <c r="G482" s="8">
        <v>2027</v>
      </c>
      <c r="H482" s="1"/>
      <c r="I482" s="1"/>
      <c r="J482" s="1"/>
      <c r="K482" s="1"/>
    </row>
    <row r="483" spans="1:11" ht="15" customHeight="1">
      <c r="A483" s="1"/>
      <c r="B483" s="1"/>
      <c r="C483" s="9"/>
      <c r="D483" s="10" t="s">
        <v>22</v>
      </c>
      <c r="E483" s="10" t="s">
        <v>23</v>
      </c>
      <c r="F483" s="10" t="s">
        <v>23</v>
      </c>
      <c r="G483" s="10" t="s">
        <v>23</v>
      </c>
      <c r="H483" s="1"/>
      <c r="I483" s="1"/>
      <c r="J483" s="1"/>
      <c r="K483" s="1"/>
    </row>
    <row r="484" spans="1:11" ht="14.1" customHeight="1">
      <c r="A484" s="1"/>
      <c r="B484" s="1"/>
      <c r="C484" s="13" t="s">
        <v>33</v>
      </c>
      <c r="D484" s="14" t="s">
        <v>74</v>
      </c>
      <c r="E484" s="14" t="s">
        <v>42</v>
      </c>
      <c r="F484" s="14" t="s">
        <v>157</v>
      </c>
      <c r="G484" s="14" t="s">
        <v>158</v>
      </c>
      <c r="H484" s="1"/>
      <c r="I484" s="1"/>
      <c r="J484" s="1"/>
      <c r="K484" s="1"/>
    </row>
    <row r="485" spans="1:11" ht="14.1" customHeight="1">
      <c r="A485" s="1"/>
      <c r="B485" s="1"/>
      <c r="C485" s="13" t="s">
        <v>35</v>
      </c>
      <c r="D485" s="14" t="s">
        <v>159</v>
      </c>
      <c r="E485" s="14" t="s">
        <v>42</v>
      </c>
      <c r="F485" s="14" t="s">
        <v>160</v>
      </c>
      <c r="G485" s="14" t="s">
        <v>161</v>
      </c>
      <c r="H485" s="1"/>
      <c r="I485" s="1"/>
      <c r="J485" s="1"/>
      <c r="K485" s="1"/>
    </row>
    <row r="486" spans="1:11" ht="14.1" customHeight="1">
      <c r="A486" s="1"/>
      <c r="B486" s="1"/>
      <c r="C486" s="13" t="s">
        <v>40</v>
      </c>
      <c r="D486" s="14" t="s">
        <v>162</v>
      </c>
      <c r="E486" s="14" t="s">
        <v>42</v>
      </c>
      <c r="F486" s="14" t="s">
        <v>163</v>
      </c>
      <c r="G486" s="14" t="s">
        <v>164</v>
      </c>
      <c r="H486" s="1"/>
      <c r="I486" s="1"/>
      <c r="J486" s="1"/>
      <c r="K486" s="1"/>
    </row>
    <row r="487" spans="1:11" ht="14.1" customHeight="1">
      <c r="A487" s="1"/>
      <c r="B487" s="1"/>
      <c r="C487" s="13" t="s">
        <v>41</v>
      </c>
      <c r="D487" s="14" t="s">
        <v>18</v>
      </c>
      <c r="E487" s="14" t="s">
        <v>82</v>
      </c>
      <c r="F487" s="14" t="s">
        <v>18</v>
      </c>
      <c r="G487" s="14" t="s">
        <v>165</v>
      </c>
      <c r="H487" s="1"/>
      <c r="I487" s="1"/>
      <c r="J487" s="1"/>
      <c r="K487" s="1"/>
    </row>
    <row r="488" spans="1:11" ht="14.1" customHeight="1">
      <c r="A488" s="1"/>
      <c r="B488" s="1"/>
      <c r="C488" s="13" t="s">
        <v>43</v>
      </c>
      <c r="D488" s="14" t="s">
        <v>18</v>
      </c>
      <c r="E488" s="14" t="s">
        <v>82</v>
      </c>
      <c r="F488" s="14" t="s">
        <v>18</v>
      </c>
      <c r="G488" s="14" t="s">
        <v>166</v>
      </c>
      <c r="H488" s="1"/>
      <c r="I488" s="1"/>
      <c r="J488" s="1"/>
      <c r="K488" s="1"/>
    </row>
    <row r="489" spans="1:11" ht="14.1" customHeight="1">
      <c r="A489" s="1"/>
      <c r="B489" s="1"/>
      <c r="C489" s="13" t="s">
        <v>47</v>
      </c>
      <c r="D489" s="14" t="s">
        <v>18</v>
      </c>
      <c r="E489" s="14" t="s">
        <v>82</v>
      </c>
      <c r="F489" s="14" t="s">
        <v>18</v>
      </c>
      <c r="G489" s="14" t="s">
        <v>167</v>
      </c>
      <c r="H489" s="1"/>
      <c r="I489" s="1"/>
      <c r="J489" s="1"/>
      <c r="K489" s="1"/>
    </row>
    <row r="490" spans="1:11" ht="14.1" customHeight="1">
      <c r="A490" s="1"/>
      <c r="B490" s="1"/>
      <c r="C490" s="1545" t="s">
        <v>24</v>
      </c>
      <c r="D490" s="1546"/>
      <c r="E490" s="1546"/>
      <c r="F490" s="1546"/>
      <c r="G490" s="1546"/>
      <c r="H490" s="1"/>
      <c r="I490" s="1"/>
      <c r="J490" s="1"/>
      <c r="K490" s="1"/>
    </row>
    <row r="491" spans="1:11" ht="14.1" customHeight="1">
      <c r="A491" s="1"/>
      <c r="B491" s="1"/>
      <c r="C491" s="7"/>
      <c r="D491" s="8">
        <v>2024</v>
      </c>
      <c r="E491" s="8">
        <v>2025</v>
      </c>
      <c r="F491" s="8">
        <v>2026</v>
      </c>
      <c r="G491" s="8">
        <v>2027</v>
      </c>
      <c r="H491" s="1"/>
      <c r="I491" s="1"/>
      <c r="J491" s="1"/>
      <c r="K491" s="1"/>
    </row>
    <row r="492" spans="1:11" ht="14.1" customHeight="1">
      <c r="A492" s="1"/>
      <c r="B492" s="1"/>
      <c r="C492" s="9"/>
      <c r="D492" s="10" t="s">
        <v>22</v>
      </c>
      <c r="E492" s="10" t="s">
        <v>23</v>
      </c>
      <c r="F492" s="10" t="s">
        <v>23</v>
      </c>
      <c r="G492" s="10" t="s">
        <v>23</v>
      </c>
      <c r="H492" s="1"/>
      <c r="I492" s="1"/>
      <c r="J492" s="1"/>
      <c r="K492" s="1"/>
    </row>
    <row r="493" spans="1:11" ht="14.1" customHeight="1">
      <c r="A493" s="1"/>
      <c r="B493" s="1"/>
      <c r="C493" s="15" t="s">
        <v>48</v>
      </c>
      <c r="D493" s="16">
        <v>0</v>
      </c>
      <c r="E493" s="16">
        <v>0</v>
      </c>
      <c r="F493" s="16">
        <v>0</v>
      </c>
      <c r="G493" s="16">
        <v>0</v>
      </c>
      <c r="H493" s="1"/>
      <c r="I493" s="1"/>
      <c r="J493" s="1"/>
      <c r="K493" s="1"/>
    </row>
    <row r="494" spans="1:11" ht="14.1" customHeight="1">
      <c r="A494" s="1"/>
      <c r="B494" s="1"/>
      <c r="C494" s="15" t="s">
        <v>49</v>
      </c>
      <c r="D494" s="16">
        <v>0</v>
      </c>
      <c r="E494" s="16">
        <v>0</v>
      </c>
      <c r="F494" s="16">
        <v>0</v>
      </c>
      <c r="G494" s="16">
        <v>0</v>
      </c>
      <c r="H494" s="1"/>
      <c r="I494" s="1"/>
      <c r="J494" s="1"/>
      <c r="K494" s="1"/>
    </row>
    <row r="495" spans="1:11" ht="14.1" customHeight="1">
      <c r="A495" s="1"/>
      <c r="B495" s="1"/>
      <c r="C495" s="15" t="s">
        <v>50</v>
      </c>
      <c r="D495" s="16">
        <v>0</v>
      </c>
      <c r="E495" s="16">
        <v>0</v>
      </c>
      <c r="F495" s="16">
        <v>0</v>
      </c>
      <c r="G495" s="16">
        <v>0</v>
      </c>
      <c r="H495" s="1"/>
      <c r="I495" s="1"/>
      <c r="J495" s="1"/>
      <c r="K495" s="1"/>
    </row>
    <row r="496" spans="1:11" ht="14.1" customHeight="1">
      <c r="A496" s="1"/>
      <c r="B496" s="1"/>
      <c r="C496" s="15" t="s">
        <v>51</v>
      </c>
      <c r="D496" s="16">
        <v>0</v>
      </c>
      <c r="E496" s="16">
        <v>0</v>
      </c>
      <c r="F496" s="16">
        <v>0</v>
      </c>
      <c r="G496" s="16">
        <v>0</v>
      </c>
      <c r="H496" s="1"/>
      <c r="I496" s="1"/>
      <c r="J496" s="1"/>
      <c r="K496" s="1"/>
    </row>
    <row r="497" spans="1:11" ht="14.1" customHeight="1">
      <c r="A497" s="1"/>
      <c r="B497" s="1"/>
      <c r="C497" s="15" t="s">
        <v>49</v>
      </c>
      <c r="D497" s="16">
        <v>0</v>
      </c>
      <c r="E497" s="16">
        <v>0</v>
      </c>
      <c r="F497" s="16">
        <v>0</v>
      </c>
      <c r="G497" s="16">
        <v>0</v>
      </c>
      <c r="H497" s="1"/>
      <c r="I497" s="1"/>
      <c r="J497" s="1"/>
      <c r="K497" s="1"/>
    </row>
    <row r="498" spans="1:11" ht="14.1" customHeight="1">
      <c r="A498" s="1"/>
      <c r="B498" s="1"/>
      <c r="C498" s="15" t="s">
        <v>50</v>
      </c>
      <c r="D498" s="16">
        <v>0</v>
      </c>
      <c r="E498" s="16">
        <v>0</v>
      </c>
      <c r="F498" s="16">
        <v>0</v>
      </c>
      <c r="G498" s="16">
        <v>0</v>
      </c>
      <c r="H498" s="1"/>
      <c r="I498" s="1"/>
      <c r="J498" s="1"/>
      <c r="K498" s="1"/>
    </row>
    <row r="499" spans="1:11" ht="14.1" customHeight="1">
      <c r="A499" s="1"/>
      <c r="B499" s="1"/>
      <c r="C499" s="15" t="s">
        <v>52</v>
      </c>
      <c r="D499" s="16">
        <v>0</v>
      </c>
      <c r="E499" s="16">
        <v>0</v>
      </c>
      <c r="F499" s="16">
        <v>0</v>
      </c>
      <c r="G499" s="16">
        <v>0</v>
      </c>
      <c r="H499" s="1"/>
      <c r="I499" s="1"/>
      <c r="J499" s="1"/>
      <c r="K499" s="1"/>
    </row>
    <row r="500" spans="1:11" ht="14.1" customHeight="1">
      <c r="A500" s="1"/>
      <c r="B500" s="1"/>
      <c r="C500" s="15" t="s">
        <v>49</v>
      </c>
      <c r="D500" s="16">
        <v>0</v>
      </c>
      <c r="E500" s="16">
        <v>0</v>
      </c>
      <c r="F500" s="16">
        <v>0</v>
      </c>
      <c r="G500" s="16">
        <v>0</v>
      </c>
      <c r="H500" s="1"/>
      <c r="I500" s="1"/>
      <c r="J500" s="1"/>
      <c r="K500" s="1"/>
    </row>
    <row r="501" spans="1:11" ht="14.1" customHeight="1">
      <c r="A501" s="1"/>
      <c r="B501" s="1"/>
      <c r="C501" s="15" t="s">
        <v>50</v>
      </c>
      <c r="D501" s="16">
        <v>0</v>
      </c>
      <c r="E501" s="16">
        <v>0</v>
      </c>
      <c r="F501" s="16">
        <v>0</v>
      </c>
      <c r="G501" s="16">
        <v>0</v>
      </c>
      <c r="H501" s="1"/>
      <c r="I501" s="1"/>
      <c r="J501" s="1"/>
      <c r="K501" s="1"/>
    </row>
    <row r="502" spans="1:11" ht="14.1" customHeight="1">
      <c r="A502" s="1"/>
      <c r="B502" s="1"/>
      <c r="C502" s="15" t="s">
        <v>53</v>
      </c>
      <c r="D502" s="16">
        <v>0</v>
      </c>
      <c r="E502" s="16">
        <v>0</v>
      </c>
      <c r="F502" s="16">
        <v>0</v>
      </c>
      <c r="G502" s="16">
        <v>0</v>
      </c>
      <c r="H502" s="1"/>
      <c r="I502" s="1"/>
      <c r="J502" s="1"/>
      <c r="K502" s="1"/>
    </row>
    <row r="503" spans="1:11" ht="14.1" customHeight="1">
      <c r="A503" s="1"/>
      <c r="B503" s="1"/>
      <c r="C503" s="15" t="s">
        <v>49</v>
      </c>
      <c r="D503" s="16">
        <v>0</v>
      </c>
      <c r="E503" s="16">
        <v>0</v>
      </c>
      <c r="F503" s="16">
        <v>0</v>
      </c>
      <c r="G503" s="16">
        <v>0</v>
      </c>
      <c r="H503" s="1"/>
      <c r="I503" s="1"/>
      <c r="J503" s="1"/>
      <c r="K503" s="1"/>
    </row>
    <row r="504" spans="1:11" ht="14.1" customHeight="1">
      <c r="A504" s="1"/>
      <c r="B504" s="1"/>
      <c r="C504" s="15" t="s">
        <v>50</v>
      </c>
      <c r="D504" s="16">
        <v>0</v>
      </c>
      <c r="E504" s="16">
        <v>0</v>
      </c>
      <c r="F504" s="16">
        <v>0</v>
      </c>
      <c r="G504" s="16">
        <v>0</v>
      </c>
      <c r="H504" s="1"/>
      <c r="I504" s="1"/>
      <c r="J504" s="1"/>
      <c r="K504" s="1"/>
    </row>
    <row r="505" spans="1:11" ht="14.1" customHeight="1">
      <c r="A505" s="1"/>
      <c r="B505" s="1"/>
      <c r="C505" s="15" t="s">
        <v>54</v>
      </c>
      <c r="D505" s="16">
        <v>0</v>
      </c>
      <c r="E505" s="16">
        <v>0</v>
      </c>
      <c r="F505" s="16">
        <v>0</v>
      </c>
      <c r="G505" s="16">
        <v>0</v>
      </c>
      <c r="H505" s="1"/>
      <c r="I505" s="1"/>
      <c r="J505" s="1"/>
      <c r="K505" s="1"/>
    </row>
    <row r="506" spans="1:11" ht="14.1" customHeight="1">
      <c r="A506" s="1"/>
      <c r="B506" s="1"/>
      <c r="C506" s="15" t="s">
        <v>49</v>
      </c>
      <c r="D506" s="16">
        <v>0</v>
      </c>
      <c r="E506" s="16">
        <v>0</v>
      </c>
      <c r="F506" s="16">
        <v>0</v>
      </c>
      <c r="G506" s="16">
        <v>0</v>
      </c>
      <c r="H506" s="1"/>
      <c r="I506" s="1"/>
      <c r="J506" s="1"/>
      <c r="K506" s="1"/>
    </row>
    <row r="507" spans="1:11" ht="14.1" customHeight="1">
      <c r="A507" s="1"/>
      <c r="B507" s="1"/>
      <c r="C507" s="15" t="s">
        <v>50</v>
      </c>
      <c r="D507" s="16">
        <v>0</v>
      </c>
      <c r="E507" s="16">
        <v>0</v>
      </c>
      <c r="F507" s="16">
        <v>0</v>
      </c>
      <c r="G507" s="16">
        <v>0</v>
      </c>
      <c r="H507" s="1"/>
      <c r="I507" s="1"/>
      <c r="J507" s="1"/>
      <c r="K507" s="1"/>
    </row>
    <row r="508" spans="1:11" ht="14.1" customHeight="1">
      <c r="A508" s="1"/>
      <c r="B508" s="1"/>
      <c r="C508" s="15" t="s">
        <v>55</v>
      </c>
      <c r="D508" s="16">
        <v>0</v>
      </c>
      <c r="E508" s="16">
        <v>0</v>
      </c>
      <c r="F508" s="16">
        <v>0</v>
      </c>
      <c r="G508" s="16">
        <v>0</v>
      </c>
      <c r="H508" s="1"/>
      <c r="I508" s="1"/>
      <c r="J508" s="1"/>
      <c r="K508" s="1"/>
    </row>
    <row r="509" spans="1:11" ht="14.1" customHeight="1">
      <c r="A509" s="1"/>
      <c r="B509" s="1"/>
      <c r="C509" s="15" t="s">
        <v>49</v>
      </c>
      <c r="D509" s="16">
        <v>0</v>
      </c>
      <c r="E509" s="16">
        <v>0</v>
      </c>
      <c r="F509" s="16">
        <v>0</v>
      </c>
      <c r="G509" s="16">
        <v>0</v>
      </c>
      <c r="H509" s="1"/>
      <c r="I509" s="1"/>
      <c r="J509" s="1"/>
      <c r="K509" s="1"/>
    </row>
    <row r="510" spans="1:11" ht="14.1" customHeight="1">
      <c r="A510" s="1"/>
      <c r="B510" s="1"/>
      <c r="C510" s="15" t="s">
        <v>50</v>
      </c>
      <c r="D510" s="16">
        <v>0</v>
      </c>
      <c r="E510" s="16">
        <v>0</v>
      </c>
      <c r="F510" s="16">
        <v>0</v>
      </c>
      <c r="G510" s="16">
        <v>0</v>
      </c>
      <c r="H510" s="1"/>
      <c r="I510" s="1"/>
      <c r="J510" s="1"/>
      <c r="K510" s="1"/>
    </row>
    <row r="511" spans="1:11" ht="14.1" customHeight="1">
      <c r="A511" s="1"/>
      <c r="B511" s="1"/>
      <c r="C511" s="15" t="s">
        <v>56</v>
      </c>
      <c r="D511" s="16">
        <v>0</v>
      </c>
      <c r="E511" s="16">
        <v>0</v>
      </c>
      <c r="F511" s="16">
        <v>0</v>
      </c>
      <c r="G511" s="16">
        <v>0</v>
      </c>
      <c r="H511" s="1"/>
      <c r="I511" s="1"/>
      <c r="J511" s="1"/>
      <c r="K511" s="1"/>
    </row>
    <row r="512" spans="1:11" ht="14.1" customHeight="1">
      <c r="A512" s="1"/>
      <c r="B512" s="1"/>
      <c r="C512" s="15" t="s">
        <v>49</v>
      </c>
      <c r="D512" s="16">
        <v>0</v>
      </c>
      <c r="E512" s="16">
        <v>0</v>
      </c>
      <c r="F512" s="16">
        <v>0</v>
      </c>
      <c r="G512" s="16">
        <v>0</v>
      </c>
      <c r="H512" s="1"/>
      <c r="I512" s="1"/>
      <c r="J512" s="1"/>
      <c r="K512" s="1"/>
    </row>
    <row r="513" spans="1:11" ht="14.1" customHeight="1">
      <c r="A513" s="1"/>
      <c r="B513" s="1"/>
      <c r="C513" s="15" t="s">
        <v>50</v>
      </c>
      <c r="D513" s="16">
        <v>0</v>
      </c>
      <c r="E513" s="16">
        <v>0</v>
      </c>
      <c r="F513" s="16">
        <v>0</v>
      </c>
      <c r="G513" s="16">
        <v>0</v>
      </c>
      <c r="H513" s="1"/>
      <c r="I513" s="1"/>
      <c r="J513" s="1"/>
      <c r="K513" s="1"/>
    </row>
    <row r="514" spans="1:11" ht="14.1" customHeight="1">
      <c r="A514" s="1"/>
      <c r="B514" s="1"/>
      <c r="C514" s="15" t="s">
        <v>57</v>
      </c>
      <c r="D514" s="16">
        <v>0</v>
      </c>
      <c r="E514" s="16">
        <v>0</v>
      </c>
      <c r="F514" s="16">
        <v>0</v>
      </c>
      <c r="G514" s="16">
        <v>0</v>
      </c>
      <c r="H514" s="1"/>
      <c r="I514" s="1"/>
      <c r="J514" s="1"/>
      <c r="K514" s="1"/>
    </row>
    <row r="515" spans="1:11" ht="14.1" customHeight="1">
      <c r="A515" s="1"/>
      <c r="B515" s="1"/>
      <c r="C515" s="15" t="s">
        <v>49</v>
      </c>
      <c r="D515" s="16">
        <v>0</v>
      </c>
      <c r="E515" s="16">
        <v>0</v>
      </c>
      <c r="F515" s="16">
        <v>0</v>
      </c>
      <c r="G515" s="16">
        <v>0</v>
      </c>
      <c r="H515" s="1"/>
      <c r="I515" s="1"/>
      <c r="J515" s="1"/>
      <c r="K515" s="1"/>
    </row>
    <row r="516" spans="1:11" ht="14.1" customHeight="1">
      <c r="A516" s="1"/>
      <c r="B516" s="1"/>
      <c r="C516" s="15" t="s">
        <v>58</v>
      </c>
      <c r="D516" s="16">
        <v>0</v>
      </c>
      <c r="E516" s="16">
        <v>0</v>
      </c>
      <c r="F516" s="16">
        <v>0</v>
      </c>
      <c r="G516" s="16">
        <v>0</v>
      </c>
      <c r="H516" s="1"/>
      <c r="I516" s="1"/>
      <c r="J516" s="1"/>
      <c r="K516" s="1"/>
    </row>
    <row r="517" spans="1:11" ht="14.1" customHeight="1">
      <c r="A517" s="1"/>
      <c r="B517" s="1"/>
      <c r="C517" s="15" t="s">
        <v>59</v>
      </c>
      <c r="D517" s="16">
        <v>0</v>
      </c>
      <c r="E517" s="16">
        <v>0</v>
      </c>
      <c r="F517" s="16">
        <v>0</v>
      </c>
      <c r="G517" s="16">
        <v>0</v>
      </c>
      <c r="H517" s="1"/>
      <c r="I517" s="1"/>
      <c r="J517" s="1"/>
      <c r="K517" s="1"/>
    </row>
    <row r="518" spans="1:11" ht="14.1" customHeight="1">
      <c r="A518" s="1"/>
      <c r="B518" s="1"/>
      <c r="C518" s="15" t="s">
        <v>60</v>
      </c>
      <c r="D518" s="16">
        <v>0</v>
      </c>
      <c r="E518" s="16">
        <v>0</v>
      </c>
      <c r="F518" s="16">
        <v>0</v>
      </c>
      <c r="G518" s="16">
        <v>0</v>
      </c>
      <c r="H518" s="1"/>
      <c r="I518" s="1"/>
      <c r="J518" s="1"/>
      <c r="K518" s="1"/>
    </row>
    <row r="519" spans="1:11" ht="14.1" customHeight="1">
      <c r="A519" s="1"/>
      <c r="B519" s="1"/>
      <c r="C519" s="15" t="s">
        <v>61</v>
      </c>
      <c r="D519" s="16">
        <v>0</v>
      </c>
      <c r="E519" s="16">
        <v>0</v>
      </c>
      <c r="F519" s="16">
        <v>0</v>
      </c>
      <c r="G519" s="16">
        <v>0</v>
      </c>
      <c r="H519" s="1"/>
      <c r="I519" s="1"/>
      <c r="J519" s="1"/>
      <c r="K519" s="1"/>
    </row>
    <row r="520" spans="1:11" ht="14.1" customHeight="1">
      <c r="A520" s="1"/>
      <c r="B520" s="1"/>
      <c r="C520" s="15" t="s">
        <v>62</v>
      </c>
      <c r="D520" s="16">
        <v>0</v>
      </c>
      <c r="E520" s="16">
        <v>0</v>
      </c>
      <c r="F520" s="16">
        <v>8628000</v>
      </c>
      <c r="G520" s="16">
        <v>26356000</v>
      </c>
      <c r="H520" s="1"/>
      <c r="I520" s="1"/>
      <c r="J520" s="1"/>
      <c r="K520" s="1"/>
    </row>
    <row r="521" spans="1:11" ht="14.1" customHeight="1">
      <c r="A521" s="1"/>
      <c r="B521" s="1"/>
      <c r="C521" s="15" t="s">
        <v>49</v>
      </c>
      <c r="D521" s="16">
        <v>0</v>
      </c>
      <c r="E521" s="16">
        <v>0</v>
      </c>
      <c r="F521" s="16">
        <v>8628000</v>
      </c>
      <c r="G521" s="16">
        <v>26356000</v>
      </c>
      <c r="H521" s="1"/>
      <c r="I521" s="1"/>
      <c r="J521" s="1"/>
      <c r="K521" s="1"/>
    </row>
    <row r="522" spans="1:11" ht="14.1" customHeight="1">
      <c r="A522" s="1"/>
      <c r="B522" s="1"/>
      <c r="C522" s="15" t="s">
        <v>58</v>
      </c>
      <c r="D522" s="16">
        <v>0</v>
      </c>
      <c r="E522" s="16">
        <v>0</v>
      </c>
      <c r="F522" s="16">
        <v>0</v>
      </c>
      <c r="G522" s="16">
        <v>0</v>
      </c>
      <c r="H522" s="1"/>
      <c r="I522" s="1"/>
      <c r="J522" s="1"/>
      <c r="K522" s="1"/>
    </row>
    <row r="523" spans="1:11" ht="14.1" customHeight="1">
      <c r="A523" s="1"/>
      <c r="B523" s="1"/>
      <c r="C523" s="15" t="s">
        <v>59</v>
      </c>
      <c r="D523" s="16">
        <v>0</v>
      </c>
      <c r="E523" s="16">
        <v>0</v>
      </c>
      <c r="F523" s="16">
        <v>0</v>
      </c>
      <c r="G523" s="16">
        <v>0</v>
      </c>
      <c r="H523" s="1"/>
      <c r="I523" s="1"/>
      <c r="J523" s="1"/>
      <c r="K523" s="1"/>
    </row>
    <row r="524" spans="1:11" ht="14.1" customHeight="1">
      <c r="A524" s="1"/>
      <c r="B524" s="1"/>
      <c r="C524" s="15" t="s">
        <v>60</v>
      </c>
      <c r="D524" s="16">
        <v>0</v>
      </c>
      <c r="E524" s="16">
        <v>0</v>
      </c>
      <c r="F524" s="16">
        <v>0</v>
      </c>
      <c r="G524" s="16">
        <v>0</v>
      </c>
      <c r="H524" s="1"/>
      <c r="I524" s="1"/>
      <c r="J524" s="1"/>
      <c r="K524" s="1"/>
    </row>
    <row r="525" spans="1:11" ht="14.1" customHeight="1">
      <c r="A525" s="1"/>
      <c r="B525" s="1"/>
      <c r="C525" s="15" t="s">
        <v>61</v>
      </c>
      <c r="D525" s="16">
        <v>0</v>
      </c>
      <c r="E525" s="16">
        <v>0</v>
      </c>
      <c r="F525" s="16">
        <v>0</v>
      </c>
      <c r="G525" s="16">
        <v>0</v>
      </c>
      <c r="H525" s="1"/>
      <c r="I525" s="1"/>
      <c r="J525" s="1"/>
      <c r="K525" s="1"/>
    </row>
    <row r="526" spans="1:11" ht="14.1" customHeight="1">
      <c r="A526" s="1"/>
      <c r="B526" s="1"/>
      <c r="C526" s="15" t="s">
        <v>63</v>
      </c>
      <c r="D526" s="16">
        <v>0</v>
      </c>
      <c r="E526" s="16">
        <v>0</v>
      </c>
      <c r="F526" s="16">
        <v>0</v>
      </c>
      <c r="G526" s="16">
        <v>0</v>
      </c>
      <c r="H526" s="1"/>
      <c r="I526" s="1"/>
      <c r="J526" s="1"/>
      <c r="K526" s="1"/>
    </row>
    <row r="527" spans="1:11" ht="14.1" customHeight="1">
      <c r="A527" s="1"/>
      <c r="B527" s="1"/>
      <c r="C527" s="15" t="s">
        <v>49</v>
      </c>
      <c r="D527" s="16">
        <v>0</v>
      </c>
      <c r="E527" s="16">
        <v>0</v>
      </c>
      <c r="F527" s="16">
        <v>0</v>
      </c>
      <c r="G527" s="16">
        <v>0</v>
      </c>
      <c r="H527" s="1"/>
      <c r="I527" s="1"/>
      <c r="J527" s="1"/>
      <c r="K527" s="1"/>
    </row>
    <row r="528" spans="1:11" ht="14.1" customHeight="1">
      <c r="A528" s="1"/>
      <c r="B528" s="1"/>
      <c r="C528" s="15" t="s">
        <v>58</v>
      </c>
      <c r="D528" s="16">
        <v>0</v>
      </c>
      <c r="E528" s="16">
        <v>0</v>
      </c>
      <c r="F528" s="16">
        <v>0</v>
      </c>
      <c r="G528" s="16">
        <v>0</v>
      </c>
      <c r="H528" s="1"/>
      <c r="I528" s="1"/>
      <c r="J528" s="1"/>
      <c r="K528" s="1"/>
    </row>
    <row r="529" spans="1:11" ht="14.1" customHeight="1">
      <c r="A529" s="1"/>
      <c r="B529" s="1"/>
      <c r="C529" s="15" t="s">
        <v>59</v>
      </c>
      <c r="D529" s="16">
        <v>0</v>
      </c>
      <c r="E529" s="16">
        <v>0</v>
      </c>
      <c r="F529" s="16">
        <v>0</v>
      </c>
      <c r="G529" s="16">
        <v>0</v>
      </c>
      <c r="H529" s="1"/>
      <c r="I529" s="1"/>
      <c r="J529" s="1"/>
      <c r="K529" s="1"/>
    </row>
    <row r="530" spans="1:11" ht="14.1" customHeight="1">
      <c r="A530" s="1"/>
      <c r="B530" s="1"/>
      <c r="C530" s="15" t="s">
        <v>60</v>
      </c>
      <c r="D530" s="16">
        <v>0</v>
      </c>
      <c r="E530" s="16">
        <v>0</v>
      </c>
      <c r="F530" s="16">
        <v>0</v>
      </c>
      <c r="G530" s="16">
        <v>0</v>
      </c>
      <c r="H530" s="1"/>
      <c r="I530" s="1"/>
      <c r="J530" s="1"/>
      <c r="K530" s="1"/>
    </row>
    <row r="531" spans="1:11" ht="14.1" customHeight="1">
      <c r="A531" s="1"/>
      <c r="B531" s="1"/>
      <c r="C531" s="15" t="s">
        <v>61</v>
      </c>
      <c r="D531" s="16">
        <v>0</v>
      </c>
      <c r="E531" s="16">
        <v>0</v>
      </c>
      <c r="F531" s="16">
        <v>0</v>
      </c>
      <c r="G531" s="16">
        <v>0</v>
      </c>
      <c r="H531" s="1"/>
      <c r="I531" s="1"/>
      <c r="J531" s="1"/>
      <c r="K531" s="1"/>
    </row>
    <row r="532" spans="1:11" ht="14.1" customHeight="1">
      <c r="A532" s="1"/>
      <c r="B532" s="1"/>
      <c r="C532" s="15" t="s">
        <v>64</v>
      </c>
      <c r="D532" s="16">
        <v>0</v>
      </c>
      <c r="E532" s="16">
        <v>0</v>
      </c>
      <c r="F532" s="16">
        <v>0</v>
      </c>
      <c r="G532" s="16">
        <v>0</v>
      </c>
      <c r="H532" s="1"/>
      <c r="I532" s="1"/>
      <c r="J532" s="1"/>
      <c r="K532" s="1"/>
    </row>
    <row r="533" spans="1:11" ht="14.1" customHeight="1">
      <c r="A533" s="1"/>
      <c r="B533" s="1"/>
      <c r="C533" s="15" t="s">
        <v>65</v>
      </c>
      <c r="D533" s="16">
        <v>0</v>
      </c>
      <c r="E533" s="16">
        <v>0</v>
      </c>
      <c r="F533" s="16">
        <v>0</v>
      </c>
      <c r="G533" s="16">
        <v>0</v>
      </c>
      <c r="H533" s="1"/>
      <c r="I533" s="1"/>
      <c r="J533" s="1"/>
      <c r="K533" s="1"/>
    </row>
    <row r="534" spans="1:11" ht="14.1" customHeight="1">
      <c r="A534" s="1"/>
      <c r="B534" s="1"/>
      <c r="C534" s="11" t="s">
        <v>25</v>
      </c>
      <c r="D534" s="16">
        <v>0</v>
      </c>
      <c r="E534" s="16">
        <v>0</v>
      </c>
      <c r="F534" s="16">
        <v>8628000</v>
      </c>
      <c r="G534" s="16">
        <v>26356000</v>
      </c>
      <c r="H534" s="1"/>
      <c r="I534" s="1"/>
      <c r="J534" s="1"/>
      <c r="K534" s="1"/>
    </row>
    <row r="535" spans="1:11" ht="15" customHeight="1">
      <c r="A535" s="1"/>
      <c r="B535" s="1"/>
      <c r="C535" s="17" t="s">
        <v>18</v>
      </c>
      <c r="D535" s="18" t="s">
        <v>18</v>
      </c>
      <c r="E535" s="18" t="s">
        <v>18</v>
      </c>
      <c r="F535" s="18" t="s">
        <v>18</v>
      </c>
      <c r="G535" s="18" t="s">
        <v>18</v>
      </c>
      <c r="H535" s="1"/>
      <c r="I535" s="1"/>
      <c r="J535" s="1"/>
      <c r="K535" s="1"/>
    </row>
    <row r="536" spans="1:11" ht="15" customHeight="1">
      <c r="A536" s="1"/>
      <c r="B536" s="1"/>
      <c r="C536" s="3" t="s">
        <v>168</v>
      </c>
      <c r="D536" s="19">
        <v>0</v>
      </c>
      <c r="E536" s="19">
        <v>2766500000</v>
      </c>
      <c r="F536" s="19">
        <v>2717500000</v>
      </c>
      <c r="G536" s="19">
        <v>2719500000</v>
      </c>
      <c r="H536" s="1"/>
      <c r="I536" s="1"/>
      <c r="J536" s="1"/>
      <c r="K536" s="1"/>
    </row>
    <row r="537" spans="1:11" ht="15" customHeight="1">
      <c r="A537" s="1"/>
      <c r="B537" s="1"/>
      <c r="C537" s="13" t="s">
        <v>48</v>
      </c>
      <c r="D537" s="20">
        <v>0</v>
      </c>
      <c r="E537" s="20">
        <v>1908000000</v>
      </c>
      <c r="F537" s="20">
        <v>1908000000</v>
      </c>
      <c r="G537" s="20">
        <v>1908000000</v>
      </c>
      <c r="H537" s="1"/>
      <c r="I537" s="1"/>
      <c r="J537" s="1"/>
      <c r="K537" s="1"/>
    </row>
    <row r="538" spans="1:11" ht="15" customHeight="1">
      <c r="A538" s="1"/>
      <c r="B538" s="1"/>
      <c r="C538" s="13" t="s">
        <v>49</v>
      </c>
      <c r="D538" s="20">
        <v>0</v>
      </c>
      <c r="E538" s="20">
        <v>1908000000</v>
      </c>
      <c r="F538" s="20">
        <v>1908000000</v>
      </c>
      <c r="G538" s="20">
        <v>1908000000</v>
      </c>
      <c r="H538" s="1"/>
      <c r="I538" s="1"/>
      <c r="J538" s="1"/>
      <c r="K538" s="1"/>
    </row>
    <row r="539" spans="1:11" ht="15" customHeight="1">
      <c r="A539" s="1"/>
      <c r="B539" s="1"/>
      <c r="C539" s="13" t="s">
        <v>50</v>
      </c>
      <c r="D539" s="20">
        <v>0</v>
      </c>
      <c r="E539" s="20">
        <v>0</v>
      </c>
      <c r="F539" s="20">
        <v>0</v>
      </c>
      <c r="G539" s="20">
        <v>0</v>
      </c>
      <c r="H539" s="1"/>
      <c r="I539" s="1"/>
      <c r="J539" s="1"/>
      <c r="K539" s="1"/>
    </row>
    <row r="540" spans="1:11" ht="15" customHeight="1">
      <c r="A540" s="1"/>
      <c r="B540" s="1"/>
      <c r="C540" s="13" t="s">
        <v>51</v>
      </c>
      <c r="D540" s="20">
        <v>0</v>
      </c>
      <c r="E540" s="20">
        <v>307700000</v>
      </c>
      <c r="F540" s="20">
        <v>307700000</v>
      </c>
      <c r="G540" s="20">
        <v>307700000</v>
      </c>
      <c r="H540" s="1"/>
      <c r="I540" s="1"/>
      <c r="J540" s="1"/>
      <c r="K540" s="1"/>
    </row>
    <row r="541" spans="1:11" ht="15" customHeight="1">
      <c r="A541" s="1"/>
      <c r="B541" s="1"/>
      <c r="C541" s="13" t="s">
        <v>49</v>
      </c>
      <c r="D541" s="20">
        <v>0</v>
      </c>
      <c r="E541" s="20">
        <v>307700000</v>
      </c>
      <c r="F541" s="20">
        <v>307700000</v>
      </c>
      <c r="G541" s="20">
        <v>307700000</v>
      </c>
      <c r="H541" s="1"/>
      <c r="I541" s="1"/>
      <c r="J541" s="1"/>
      <c r="K541" s="1"/>
    </row>
    <row r="542" spans="1:11" ht="15" customHeight="1">
      <c r="A542" s="1"/>
      <c r="B542" s="1"/>
      <c r="C542" s="13" t="s">
        <v>50</v>
      </c>
      <c r="D542" s="20">
        <v>0</v>
      </c>
      <c r="E542" s="20">
        <v>0</v>
      </c>
      <c r="F542" s="20">
        <v>0</v>
      </c>
      <c r="G542" s="20">
        <v>0</v>
      </c>
      <c r="H542" s="1"/>
      <c r="I542" s="1"/>
      <c r="J542" s="1"/>
      <c r="K542" s="1"/>
    </row>
    <row r="543" spans="1:11" ht="15" customHeight="1">
      <c r="A543" s="1"/>
      <c r="B543" s="1"/>
      <c r="C543" s="13" t="s">
        <v>52</v>
      </c>
      <c r="D543" s="20">
        <v>0</v>
      </c>
      <c r="E543" s="20">
        <v>410800000</v>
      </c>
      <c r="F543" s="20">
        <v>414800000</v>
      </c>
      <c r="G543" s="20">
        <v>418800000</v>
      </c>
      <c r="H543" s="1"/>
      <c r="I543" s="1"/>
      <c r="J543" s="1"/>
      <c r="K543" s="1"/>
    </row>
    <row r="544" spans="1:11" ht="15" customHeight="1">
      <c r="A544" s="1"/>
      <c r="B544" s="1"/>
      <c r="C544" s="13" t="s">
        <v>49</v>
      </c>
      <c r="D544" s="20">
        <v>0</v>
      </c>
      <c r="E544" s="20">
        <v>407800000</v>
      </c>
      <c r="F544" s="20">
        <v>411800000</v>
      </c>
      <c r="G544" s="20">
        <v>415800000</v>
      </c>
      <c r="H544" s="1"/>
      <c r="I544" s="1"/>
      <c r="J544" s="1"/>
      <c r="K544" s="1"/>
    </row>
    <row r="545" spans="1:11" ht="15" customHeight="1">
      <c r="A545" s="1"/>
      <c r="B545" s="1"/>
      <c r="C545" s="13" t="s">
        <v>50</v>
      </c>
      <c r="D545" s="20">
        <v>0</v>
      </c>
      <c r="E545" s="20">
        <v>3000000</v>
      </c>
      <c r="F545" s="20">
        <v>3000000</v>
      </c>
      <c r="G545" s="20">
        <v>3000000</v>
      </c>
      <c r="H545" s="1"/>
      <c r="I545" s="1"/>
      <c r="J545" s="1"/>
      <c r="K545" s="1"/>
    </row>
    <row r="546" spans="1:11" ht="15" customHeight="1">
      <c r="A546" s="1"/>
      <c r="B546" s="1"/>
      <c r="C546" s="13" t="s">
        <v>53</v>
      </c>
      <c r="D546" s="20">
        <v>0</v>
      </c>
      <c r="E546" s="20">
        <v>0</v>
      </c>
      <c r="F546" s="20">
        <v>0</v>
      </c>
      <c r="G546" s="20">
        <v>0</v>
      </c>
      <c r="H546" s="1"/>
      <c r="I546" s="1"/>
      <c r="J546" s="1"/>
      <c r="K546" s="1"/>
    </row>
    <row r="547" spans="1:11" ht="15" customHeight="1">
      <c r="A547" s="1"/>
      <c r="B547" s="1"/>
      <c r="C547" s="13" t="s">
        <v>49</v>
      </c>
      <c r="D547" s="20">
        <v>0</v>
      </c>
      <c r="E547" s="20">
        <v>0</v>
      </c>
      <c r="F547" s="20">
        <v>0</v>
      </c>
      <c r="G547" s="20">
        <v>0</v>
      </c>
      <c r="H547" s="1"/>
      <c r="I547" s="1"/>
      <c r="J547" s="1"/>
      <c r="K547" s="1"/>
    </row>
    <row r="548" spans="1:11" ht="15" customHeight="1">
      <c r="A548" s="1"/>
      <c r="B548" s="1"/>
      <c r="C548" s="13" t="s">
        <v>50</v>
      </c>
      <c r="D548" s="20">
        <v>0</v>
      </c>
      <c r="E548" s="20">
        <v>0</v>
      </c>
      <c r="F548" s="20">
        <v>0</v>
      </c>
      <c r="G548" s="20">
        <v>0</v>
      </c>
      <c r="H548" s="1"/>
      <c r="I548" s="1"/>
      <c r="J548" s="1"/>
      <c r="K548" s="1"/>
    </row>
    <row r="549" spans="1:11" ht="20.100000000000001" customHeight="1">
      <c r="A549" s="1"/>
      <c r="B549" s="1"/>
      <c r="C549" s="13" t="s">
        <v>169</v>
      </c>
      <c r="D549" s="21">
        <v>0</v>
      </c>
      <c r="E549" s="21">
        <v>0</v>
      </c>
      <c r="F549" s="21">
        <v>0</v>
      </c>
      <c r="G549" s="21">
        <v>0</v>
      </c>
      <c r="H549" s="1"/>
      <c r="I549" s="1"/>
      <c r="J549" s="1"/>
      <c r="K549" s="1"/>
    </row>
    <row r="550" spans="1:11" ht="15" customHeight="1">
      <c r="A550" s="1"/>
      <c r="B550" s="1"/>
      <c r="C550" s="13" t="s">
        <v>49</v>
      </c>
      <c r="D550" s="20">
        <v>0</v>
      </c>
      <c r="E550" s="20">
        <v>0</v>
      </c>
      <c r="F550" s="20">
        <v>0</v>
      </c>
      <c r="G550" s="20">
        <v>0</v>
      </c>
      <c r="H550" s="1"/>
      <c r="I550" s="1"/>
      <c r="J550" s="1"/>
      <c r="K550" s="1"/>
    </row>
    <row r="551" spans="1:11" ht="15" customHeight="1">
      <c r="A551" s="1"/>
      <c r="B551" s="1"/>
      <c r="C551" s="13" t="s">
        <v>50</v>
      </c>
      <c r="D551" s="20">
        <v>0</v>
      </c>
      <c r="E551" s="20">
        <v>0</v>
      </c>
      <c r="F551" s="20">
        <v>0</v>
      </c>
      <c r="G551" s="20">
        <v>0</v>
      </c>
      <c r="H551" s="1"/>
      <c r="I551" s="1"/>
      <c r="J551" s="1"/>
      <c r="K551" s="1"/>
    </row>
    <row r="552" spans="1:11" ht="15" customHeight="1">
      <c r="A552" s="1"/>
      <c r="B552" s="1"/>
      <c r="C552" s="13" t="s">
        <v>55</v>
      </c>
      <c r="D552" s="20">
        <v>0</v>
      </c>
      <c r="E552" s="20">
        <v>0</v>
      </c>
      <c r="F552" s="20">
        <v>0</v>
      </c>
      <c r="G552" s="20">
        <v>0</v>
      </c>
      <c r="H552" s="1"/>
      <c r="I552" s="1"/>
      <c r="J552" s="1"/>
      <c r="K552" s="1"/>
    </row>
    <row r="553" spans="1:11" ht="15" customHeight="1">
      <c r="A553" s="1"/>
      <c r="B553" s="1"/>
      <c r="C553" s="13" t="s">
        <v>49</v>
      </c>
      <c r="D553" s="20">
        <v>0</v>
      </c>
      <c r="E553" s="20">
        <v>0</v>
      </c>
      <c r="F553" s="20">
        <v>0</v>
      </c>
      <c r="G553" s="20">
        <v>0</v>
      </c>
      <c r="H553" s="1"/>
      <c r="I553" s="1"/>
      <c r="J553" s="1"/>
      <c r="K553" s="1"/>
    </row>
    <row r="554" spans="1:11" ht="15" customHeight="1">
      <c r="A554" s="1"/>
      <c r="B554" s="1"/>
      <c r="C554" s="13" t="s">
        <v>50</v>
      </c>
      <c r="D554" s="20">
        <v>0</v>
      </c>
      <c r="E554" s="20">
        <v>0</v>
      </c>
      <c r="F554" s="20">
        <v>0</v>
      </c>
      <c r="G554" s="20">
        <v>0</v>
      </c>
      <c r="H554" s="1"/>
      <c r="I554" s="1"/>
      <c r="J554" s="1"/>
      <c r="K554" s="1"/>
    </row>
    <row r="555" spans="1:11" ht="15" customHeight="1">
      <c r="A555" s="1"/>
      <c r="B555" s="1"/>
      <c r="C555" s="13" t="s">
        <v>56</v>
      </c>
      <c r="D555" s="20">
        <v>0</v>
      </c>
      <c r="E555" s="20">
        <v>40000000</v>
      </c>
      <c r="F555" s="20">
        <v>37000000</v>
      </c>
      <c r="G555" s="20">
        <v>35000000</v>
      </c>
      <c r="H555" s="1"/>
      <c r="I555" s="1"/>
      <c r="J555" s="1"/>
      <c r="K555" s="1"/>
    </row>
    <row r="556" spans="1:11" ht="15" customHeight="1">
      <c r="A556" s="1"/>
      <c r="B556" s="1"/>
      <c r="C556" s="13" t="s">
        <v>49</v>
      </c>
      <c r="D556" s="20">
        <v>0</v>
      </c>
      <c r="E556" s="20">
        <v>40000000</v>
      </c>
      <c r="F556" s="20">
        <v>37000000</v>
      </c>
      <c r="G556" s="20">
        <v>35000000</v>
      </c>
      <c r="H556" s="1"/>
      <c r="I556" s="1"/>
      <c r="J556" s="1"/>
      <c r="K556" s="1"/>
    </row>
    <row r="557" spans="1:11" ht="15" customHeight="1">
      <c r="A557" s="1"/>
      <c r="B557" s="1"/>
      <c r="C557" s="13" t="s">
        <v>50</v>
      </c>
      <c r="D557" s="20">
        <v>0</v>
      </c>
      <c r="E557" s="20">
        <v>0</v>
      </c>
      <c r="F557" s="20">
        <v>0</v>
      </c>
      <c r="G557" s="20">
        <v>0</v>
      </c>
      <c r="H557" s="1"/>
      <c r="I557" s="1"/>
      <c r="J557" s="1"/>
      <c r="K557" s="1"/>
    </row>
    <row r="558" spans="1:11" ht="15" customHeight="1">
      <c r="A558" s="1"/>
      <c r="B558" s="1"/>
      <c r="C558" s="13" t="s">
        <v>57</v>
      </c>
      <c r="D558" s="20">
        <v>0</v>
      </c>
      <c r="E558" s="20">
        <v>0</v>
      </c>
      <c r="F558" s="20">
        <v>0</v>
      </c>
      <c r="G558" s="20">
        <v>0</v>
      </c>
      <c r="H558" s="1"/>
      <c r="I558" s="1"/>
      <c r="J558" s="1"/>
      <c r="K558" s="1"/>
    </row>
    <row r="559" spans="1:11" ht="15" customHeight="1">
      <c r="A559" s="1"/>
      <c r="B559" s="1"/>
      <c r="C559" s="13" t="s">
        <v>49</v>
      </c>
      <c r="D559" s="20">
        <v>0</v>
      </c>
      <c r="E559" s="20">
        <v>0</v>
      </c>
      <c r="F559" s="20">
        <v>0</v>
      </c>
      <c r="G559" s="20">
        <v>0</v>
      </c>
      <c r="H559" s="1"/>
      <c r="I559" s="1"/>
      <c r="J559" s="1"/>
      <c r="K559" s="1"/>
    </row>
    <row r="560" spans="1:11" ht="15" customHeight="1">
      <c r="A560" s="1"/>
      <c r="B560" s="1"/>
      <c r="C560" s="13" t="s">
        <v>58</v>
      </c>
      <c r="D560" s="20">
        <v>0</v>
      </c>
      <c r="E560" s="20">
        <v>0</v>
      </c>
      <c r="F560" s="20">
        <v>0</v>
      </c>
      <c r="G560" s="20">
        <v>0</v>
      </c>
      <c r="H560" s="1"/>
      <c r="I560" s="1"/>
      <c r="J560" s="1"/>
      <c r="K560" s="1"/>
    </row>
    <row r="561" spans="1:11" ht="15" customHeight="1">
      <c r="A561" s="1"/>
      <c r="B561" s="1"/>
      <c r="C561" s="13" t="s">
        <v>59</v>
      </c>
      <c r="D561" s="20">
        <v>0</v>
      </c>
      <c r="E561" s="20">
        <v>0</v>
      </c>
      <c r="F561" s="20">
        <v>0</v>
      </c>
      <c r="G561" s="20">
        <v>0</v>
      </c>
      <c r="H561" s="1"/>
      <c r="I561" s="1"/>
      <c r="J561" s="1"/>
      <c r="K561" s="1"/>
    </row>
    <row r="562" spans="1:11" ht="15" customHeight="1">
      <c r="A562" s="1"/>
      <c r="B562" s="1"/>
      <c r="C562" s="13" t="s">
        <v>60</v>
      </c>
      <c r="D562" s="20">
        <v>0</v>
      </c>
      <c r="E562" s="20">
        <v>0</v>
      </c>
      <c r="F562" s="20">
        <v>0</v>
      </c>
      <c r="G562" s="20">
        <v>0</v>
      </c>
      <c r="H562" s="1"/>
      <c r="I562" s="1"/>
      <c r="J562" s="1"/>
      <c r="K562" s="1"/>
    </row>
    <row r="563" spans="1:11" ht="15" customHeight="1">
      <c r="A563" s="1"/>
      <c r="B563" s="1"/>
      <c r="C563" s="13" t="s">
        <v>61</v>
      </c>
      <c r="D563" s="20">
        <v>0</v>
      </c>
      <c r="E563" s="20">
        <v>0</v>
      </c>
      <c r="F563" s="20">
        <v>0</v>
      </c>
      <c r="G563" s="20">
        <v>0</v>
      </c>
      <c r="H563" s="1"/>
      <c r="I563" s="1"/>
      <c r="J563" s="1"/>
      <c r="K563" s="1"/>
    </row>
    <row r="564" spans="1:11" ht="15" customHeight="1">
      <c r="A564" s="1"/>
      <c r="B564" s="1"/>
      <c r="C564" s="13" t="s">
        <v>62</v>
      </c>
      <c r="D564" s="20">
        <v>0</v>
      </c>
      <c r="E564" s="20">
        <v>100000000</v>
      </c>
      <c r="F564" s="20">
        <v>50000000</v>
      </c>
      <c r="G564" s="20">
        <v>50000000</v>
      </c>
      <c r="H564" s="1"/>
      <c r="I564" s="1"/>
      <c r="J564" s="1"/>
      <c r="K564" s="1"/>
    </row>
    <row r="565" spans="1:11" ht="15" customHeight="1">
      <c r="A565" s="1"/>
      <c r="B565" s="1"/>
      <c r="C565" s="13" t="s">
        <v>49</v>
      </c>
      <c r="D565" s="20">
        <v>0</v>
      </c>
      <c r="E565" s="20">
        <v>100000000</v>
      </c>
      <c r="F565" s="20">
        <v>50000000</v>
      </c>
      <c r="G565" s="20">
        <v>50000000</v>
      </c>
      <c r="H565" s="1"/>
      <c r="I565" s="1"/>
      <c r="J565" s="1"/>
      <c r="K565" s="1"/>
    </row>
    <row r="566" spans="1:11" ht="15" customHeight="1">
      <c r="A566" s="1"/>
      <c r="B566" s="1"/>
      <c r="C566" s="13" t="s">
        <v>58</v>
      </c>
      <c r="D566" s="20">
        <v>0</v>
      </c>
      <c r="E566" s="20">
        <v>0</v>
      </c>
      <c r="F566" s="20">
        <v>0</v>
      </c>
      <c r="G566" s="20">
        <v>0</v>
      </c>
      <c r="H566" s="1"/>
      <c r="I566" s="1"/>
      <c r="J566" s="1"/>
      <c r="K566" s="1"/>
    </row>
    <row r="567" spans="1:11" ht="15" customHeight="1">
      <c r="A567" s="1"/>
      <c r="B567" s="1"/>
      <c r="C567" s="13" t="s">
        <v>59</v>
      </c>
      <c r="D567" s="20">
        <v>0</v>
      </c>
      <c r="E567" s="20">
        <v>0</v>
      </c>
      <c r="F567" s="20">
        <v>0</v>
      </c>
      <c r="G567" s="20">
        <v>0</v>
      </c>
      <c r="H567" s="1"/>
      <c r="I567" s="1"/>
      <c r="J567" s="1"/>
      <c r="K567" s="1"/>
    </row>
    <row r="568" spans="1:11" ht="15" customHeight="1">
      <c r="A568" s="1"/>
      <c r="B568" s="1"/>
      <c r="C568" s="13" t="s">
        <v>60</v>
      </c>
      <c r="D568" s="20">
        <v>0</v>
      </c>
      <c r="E568" s="20">
        <v>0</v>
      </c>
      <c r="F568" s="20">
        <v>0</v>
      </c>
      <c r="G568" s="20">
        <v>0</v>
      </c>
      <c r="H568" s="1"/>
      <c r="I568" s="1"/>
      <c r="J568" s="1"/>
      <c r="K568" s="1"/>
    </row>
    <row r="569" spans="1:11" ht="15" customHeight="1">
      <c r="A569" s="1"/>
      <c r="B569" s="1"/>
      <c r="C569" s="13" t="s">
        <v>61</v>
      </c>
      <c r="D569" s="20">
        <v>0</v>
      </c>
      <c r="E569" s="20">
        <v>0</v>
      </c>
      <c r="F569" s="20">
        <v>0</v>
      </c>
      <c r="G569" s="20">
        <v>0</v>
      </c>
      <c r="H569" s="1"/>
      <c r="I569" s="1"/>
      <c r="J569" s="1"/>
      <c r="K569" s="1"/>
    </row>
    <row r="570" spans="1:11" ht="15" customHeight="1">
      <c r="A570" s="1"/>
      <c r="B570" s="1"/>
      <c r="C570" s="13" t="s">
        <v>63</v>
      </c>
      <c r="D570" s="20">
        <v>0</v>
      </c>
      <c r="E570" s="20">
        <v>0</v>
      </c>
      <c r="F570" s="20">
        <v>0</v>
      </c>
      <c r="G570" s="20">
        <v>0</v>
      </c>
      <c r="H570" s="1"/>
      <c r="I570" s="1"/>
      <c r="J570" s="1"/>
      <c r="K570" s="1"/>
    </row>
    <row r="571" spans="1:11" ht="15" customHeight="1">
      <c r="A571" s="1"/>
      <c r="B571" s="1"/>
      <c r="C571" s="13" t="s">
        <v>49</v>
      </c>
      <c r="D571" s="20">
        <v>0</v>
      </c>
      <c r="E571" s="20">
        <v>0</v>
      </c>
      <c r="F571" s="20">
        <v>0</v>
      </c>
      <c r="G571" s="20">
        <v>0</v>
      </c>
      <c r="H571" s="1"/>
      <c r="I571" s="1"/>
      <c r="J571" s="1"/>
      <c r="K571" s="1"/>
    </row>
    <row r="572" spans="1:11" ht="15" customHeight="1">
      <c r="A572" s="1"/>
      <c r="B572" s="1"/>
      <c r="C572" s="13" t="s">
        <v>58</v>
      </c>
      <c r="D572" s="20">
        <v>0</v>
      </c>
      <c r="E572" s="20">
        <v>0</v>
      </c>
      <c r="F572" s="20">
        <v>0</v>
      </c>
      <c r="G572" s="20">
        <v>0</v>
      </c>
      <c r="H572" s="1"/>
      <c r="I572" s="1"/>
      <c r="J572" s="1"/>
      <c r="K572" s="1"/>
    </row>
    <row r="573" spans="1:11" ht="15" customHeight="1">
      <c r="A573" s="1"/>
      <c r="B573" s="1"/>
      <c r="C573" s="13" t="s">
        <v>59</v>
      </c>
      <c r="D573" s="20">
        <v>0</v>
      </c>
      <c r="E573" s="20">
        <v>0</v>
      </c>
      <c r="F573" s="20">
        <v>0</v>
      </c>
      <c r="G573" s="20">
        <v>0</v>
      </c>
      <c r="H573" s="1"/>
      <c r="I573" s="1"/>
      <c r="J573" s="1"/>
      <c r="K573" s="1"/>
    </row>
    <row r="574" spans="1:11" ht="15" customHeight="1">
      <c r="A574" s="1"/>
      <c r="B574" s="1"/>
      <c r="C574" s="13" t="s">
        <v>60</v>
      </c>
      <c r="D574" s="20">
        <v>0</v>
      </c>
      <c r="E574" s="20">
        <v>0</v>
      </c>
      <c r="F574" s="20">
        <v>0</v>
      </c>
      <c r="G574" s="20">
        <v>0</v>
      </c>
      <c r="H574" s="1"/>
      <c r="I574" s="1"/>
      <c r="J574" s="1"/>
      <c r="K574" s="1"/>
    </row>
    <row r="575" spans="1:11" ht="15" customHeight="1">
      <c r="A575" s="1"/>
      <c r="B575" s="1"/>
      <c r="C575" s="13" t="s">
        <v>61</v>
      </c>
      <c r="D575" s="20">
        <v>0</v>
      </c>
      <c r="E575" s="20">
        <v>0</v>
      </c>
      <c r="F575" s="20">
        <v>0</v>
      </c>
      <c r="G575" s="20">
        <v>0</v>
      </c>
      <c r="H575" s="1"/>
      <c r="I575" s="1"/>
      <c r="J575" s="1"/>
      <c r="K575" s="1"/>
    </row>
    <row r="576" spans="1:11" ht="15" customHeight="1">
      <c r="A576" s="1"/>
      <c r="B576" s="1"/>
      <c r="C576" s="13" t="s">
        <v>64</v>
      </c>
      <c r="D576" s="20">
        <v>0</v>
      </c>
      <c r="E576" s="20">
        <v>0</v>
      </c>
      <c r="F576" s="20">
        <v>0</v>
      </c>
      <c r="G576" s="20">
        <v>0</v>
      </c>
      <c r="H576" s="1"/>
      <c r="I576" s="1"/>
      <c r="J576" s="1"/>
      <c r="K576" s="1"/>
    </row>
    <row r="577" spans="1:11" ht="15" customHeight="1">
      <c r="A577" s="1"/>
      <c r="B577" s="1"/>
      <c r="C577" s="13" t="s">
        <v>65</v>
      </c>
      <c r="D577" s="20">
        <v>0</v>
      </c>
      <c r="E577" s="20">
        <v>0</v>
      </c>
      <c r="F577" s="20">
        <v>0</v>
      </c>
      <c r="G577" s="20">
        <v>0</v>
      </c>
      <c r="H577" s="1"/>
      <c r="I577" s="1"/>
      <c r="J577" s="1"/>
      <c r="K577" s="1"/>
    </row>
    <row r="578" spans="1:11" ht="20.100000000000001" customHeight="1">
      <c r="A578" s="1"/>
      <c r="B578" s="1"/>
      <c r="C578" s="22" t="s">
        <v>18</v>
      </c>
      <c r="D578" s="1"/>
      <c r="E578" s="1"/>
      <c r="F578" s="1"/>
      <c r="G578" s="1"/>
      <c r="H578" s="1"/>
      <c r="I578" s="1"/>
      <c r="J578" s="1"/>
      <c r="K578" s="1"/>
    </row>
  </sheetData>
  <mergeCells count="61">
    <mergeCell ref="C490:G490"/>
    <mergeCell ref="C433:G433"/>
    <mergeCell ref="D478:G478"/>
    <mergeCell ref="D479:G479"/>
    <mergeCell ref="D480:G480"/>
    <mergeCell ref="D481:G481"/>
    <mergeCell ref="C376:G376"/>
    <mergeCell ref="D421:G421"/>
    <mergeCell ref="D422:G422"/>
    <mergeCell ref="D423:G423"/>
    <mergeCell ref="D424:G424"/>
    <mergeCell ref="D311:G311"/>
    <mergeCell ref="C320:G320"/>
    <mergeCell ref="D365:G365"/>
    <mergeCell ref="D366:G366"/>
    <mergeCell ref="D367:G367"/>
    <mergeCell ref="D254:G254"/>
    <mergeCell ref="D255:G255"/>
    <mergeCell ref="C264:G264"/>
    <mergeCell ref="D309:G309"/>
    <mergeCell ref="D310:G310"/>
    <mergeCell ref="D197:G197"/>
    <mergeCell ref="D198:G198"/>
    <mergeCell ref="D199:G199"/>
    <mergeCell ref="C208:G208"/>
    <mergeCell ref="D253:G253"/>
    <mergeCell ref="C96:G96"/>
    <mergeCell ref="D141:G141"/>
    <mergeCell ref="D142:G142"/>
    <mergeCell ref="D143:G143"/>
    <mergeCell ref="C152:G152"/>
    <mergeCell ref="C83:G83"/>
    <mergeCell ref="D84:G84"/>
    <mergeCell ref="D85:G85"/>
    <mergeCell ref="D86:G86"/>
    <mergeCell ref="D87:G87"/>
    <mergeCell ref="D26:G26"/>
    <mergeCell ref="D27:G27"/>
    <mergeCell ref="D28:G28"/>
    <mergeCell ref="D29:G29"/>
    <mergeCell ref="C38:G38"/>
    <mergeCell ref="D16:G16"/>
    <mergeCell ref="C19:G19"/>
    <mergeCell ref="D23:G23"/>
    <mergeCell ref="D24:G24"/>
    <mergeCell ref="C25:G25"/>
    <mergeCell ref="D11:G11"/>
    <mergeCell ref="C12:G12"/>
    <mergeCell ref="D13:G13"/>
    <mergeCell ref="D14:G14"/>
    <mergeCell ref="D15:G15"/>
    <mergeCell ref="D6:G6"/>
    <mergeCell ref="D7:G7"/>
    <mergeCell ref="C8:G8"/>
    <mergeCell ref="C9:G9"/>
    <mergeCell ref="D10:G10"/>
    <mergeCell ref="C1:G1"/>
    <mergeCell ref="C2:G2"/>
    <mergeCell ref="D3:G3"/>
    <mergeCell ref="D4:G4"/>
    <mergeCell ref="D5:G5"/>
  </mergeCells>
  <pageMargins left="0.7" right="0.7" top="0.75" bottom="0.75" header="0.3" footer="0.3"/>
  <pageSetup scale="68"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0"/>
  <sheetViews>
    <sheetView zoomScaleNormal="100" workbookViewId="0">
      <selection activeCell="F173" sqref="F173"/>
    </sheetView>
  </sheetViews>
  <sheetFormatPr defaultColWidth="9.125" defaultRowHeight="14.25"/>
  <cols>
    <col min="1" max="1" width="10.625" style="259" customWidth="1"/>
    <col min="2" max="2" width="7.375" style="259" customWidth="1"/>
    <col min="3" max="3" width="22.875" style="259" customWidth="1"/>
    <col min="4" max="4" width="8.875" style="259" customWidth="1"/>
    <col min="5" max="5" width="14.875" style="259" customWidth="1"/>
    <col min="6" max="6" width="11.375" style="259" customWidth="1"/>
    <col min="7" max="7" width="13.25" style="259" customWidth="1"/>
    <col min="8" max="8" width="6.75" style="259" customWidth="1"/>
    <col min="9" max="9" width="17.625" style="259" customWidth="1"/>
    <col min="10" max="10" width="9.25" style="259" customWidth="1"/>
    <col min="11" max="11" width="17.375" style="259" customWidth="1"/>
    <col min="12" max="16384" width="9.125" style="259"/>
  </cols>
  <sheetData>
    <row r="1" spans="1:11" ht="20.100000000000001" customHeight="1">
      <c r="A1" s="993"/>
      <c r="B1" s="993"/>
      <c r="C1" s="1549" t="s">
        <v>0</v>
      </c>
      <c r="D1" s="1550"/>
      <c r="E1" s="1550"/>
      <c r="F1" s="1550"/>
      <c r="G1" s="1550"/>
      <c r="H1" s="993"/>
      <c r="I1" s="993"/>
      <c r="J1" s="993"/>
      <c r="K1" s="993"/>
    </row>
    <row r="2" spans="1:11" ht="24.95" customHeight="1">
      <c r="A2" s="993"/>
      <c r="B2" s="993"/>
      <c r="C2" s="1551" t="s">
        <v>1</v>
      </c>
      <c r="D2" s="1552"/>
      <c r="E2" s="1552"/>
      <c r="F2" s="1552"/>
      <c r="G2" s="1552"/>
      <c r="H2" s="993"/>
      <c r="I2" s="993"/>
      <c r="J2" s="993"/>
      <c r="K2" s="993"/>
    </row>
    <row r="3" spans="1:11" ht="14.1" customHeight="1">
      <c r="A3" s="993"/>
      <c r="B3" s="993"/>
      <c r="C3" s="994" t="s">
        <v>2</v>
      </c>
      <c r="D3" s="1553" t="s">
        <v>1849</v>
      </c>
      <c r="E3" s="1554"/>
      <c r="F3" s="1554"/>
      <c r="G3" s="1554"/>
      <c r="H3" s="993"/>
      <c r="I3" s="993"/>
      <c r="J3" s="993"/>
      <c r="K3" s="993"/>
    </row>
    <row r="4" spans="1:11" ht="14.1" customHeight="1">
      <c r="A4" s="993"/>
      <c r="B4" s="993"/>
      <c r="C4" s="994" t="s">
        <v>4</v>
      </c>
      <c r="D4" s="1553" t="s">
        <v>1256</v>
      </c>
      <c r="E4" s="1554"/>
      <c r="F4" s="1554"/>
      <c r="G4" s="1554"/>
      <c r="H4" s="993"/>
      <c r="I4" s="993"/>
      <c r="J4" s="993"/>
      <c r="K4" s="993"/>
    </row>
    <row r="5" spans="1:11" ht="14.1" customHeight="1">
      <c r="A5" s="993"/>
      <c r="B5" s="993"/>
      <c r="C5" s="994" t="s">
        <v>6</v>
      </c>
      <c r="D5" s="1553" t="s">
        <v>1850</v>
      </c>
      <c r="E5" s="1554"/>
      <c r="F5" s="1554"/>
      <c r="G5" s="1554"/>
      <c r="H5" s="993"/>
      <c r="I5" s="993"/>
      <c r="J5" s="993"/>
      <c r="K5" s="993"/>
    </row>
    <row r="6" spans="1:11" ht="14.1" customHeight="1">
      <c r="A6" s="993"/>
      <c r="B6" s="993"/>
      <c r="C6" s="994" t="s">
        <v>8</v>
      </c>
      <c r="D6" s="1553" t="s">
        <v>1851</v>
      </c>
      <c r="E6" s="1554"/>
      <c r="F6" s="1554"/>
      <c r="G6" s="1554"/>
      <c r="H6" s="993"/>
      <c r="I6" s="993"/>
      <c r="J6" s="993"/>
      <c r="K6" s="993"/>
    </row>
    <row r="7" spans="1:11" ht="14.1" customHeight="1">
      <c r="A7" s="993"/>
      <c r="B7" s="993"/>
      <c r="C7" s="994" t="s">
        <v>10</v>
      </c>
      <c r="D7" s="1555" t="s">
        <v>11</v>
      </c>
      <c r="E7" s="1556"/>
      <c r="F7" s="1556"/>
      <c r="G7" s="1556"/>
      <c r="H7" s="993"/>
      <c r="I7" s="993"/>
      <c r="J7" s="993"/>
      <c r="K7" s="993"/>
    </row>
    <row r="8" spans="1:11" ht="14.1" customHeight="1">
      <c r="A8" s="993"/>
      <c r="B8" s="993"/>
      <c r="C8" s="1557" t="s">
        <v>12</v>
      </c>
      <c r="D8" s="1558"/>
      <c r="E8" s="1558"/>
      <c r="F8" s="1558"/>
      <c r="G8" s="1558"/>
      <c r="H8" s="993"/>
      <c r="I8" s="993"/>
      <c r="J8" s="993"/>
      <c r="K8" s="993"/>
    </row>
    <row r="9" spans="1:11" ht="30.95" customHeight="1">
      <c r="A9" s="993"/>
      <c r="B9" s="993"/>
      <c r="C9" s="1559" t="s">
        <v>1852</v>
      </c>
      <c r="D9" s="1560"/>
      <c r="E9" s="1560"/>
      <c r="F9" s="1560"/>
      <c r="G9" s="1560"/>
      <c r="H9" s="993"/>
      <c r="I9" s="993"/>
      <c r="J9" s="993"/>
      <c r="K9" s="993"/>
    </row>
    <row r="10" spans="1:11" ht="171" customHeight="1">
      <c r="A10" s="993"/>
      <c r="B10" s="993"/>
      <c r="C10" s="995" t="s">
        <v>14</v>
      </c>
      <c r="D10" s="1561" t="s">
        <v>1853</v>
      </c>
      <c r="E10" s="1562"/>
      <c r="F10" s="1562"/>
      <c r="G10" s="1562"/>
      <c r="H10" s="993"/>
      <c r="I10" s="993"/>
      <c r="J10" s="993"/>
      <c r="K10" s="993"/>
    </row>
    <row r="11" spans="1:11" ht="27.95" customHeight="1">
      <c r="A11" s="993"/>
      <c r="B11" s="993"/>
      <c r="C11" s="996" t="s">
        <v>176</v>
      </c>
      <c r="D11" s="997">
        <v>2024</v>
      </c>
      <c r="E11" s="997">
        <v>2025</v>
      </c>
      <c r="F11" s="997">
        <v>2026</v>
      </c>
      <c r="G11" s="997">
        <v>2027</v>
      </c>
      <c r="H11" s="993"/>
      <c r="I11" s="993"/>
      <c r="J11" s="993"/>
      <c r="K11" s="993"/>
    </row>
    <row r="12" spans="1:11" ht="14.1" customHeight="1">
      <c r="A12" s="993"/>
      <c r="B12" s="993"/>
      <c r="C12" s="998"/>
      <c r="D12" s="999" t="s">
        <v>22</v>
      </c>
      <c r="E12" s="999" t="s">
        <v>23</v>
      </c>
      <c r="F12" s="999" t="s">
        <v>23</v>
      </c>
      <c r="G12" s="999" t="s">
        <v>23</v>
      </c>
      <c r="H12" s="993"/>
      <c r="I12" s="993"/>
      <c r="J12" s="993"/>
      <c r="K12" s="993"/>
    </row>
    <row r="13" spans="1:11" ht="20.100000000000001" customHeight="1">
      <c r="A13" s="993"/>
      <c r="B13" s="993"/>
      <c r="C13" s="996" t="s">
        <v>1854</v>
      </c>
      <c r="D13" s="1000" t="s">
        <v>1855</v>
      </c>
      <c r="E13" s="1000" t="s">
        <v>1240</v>
      </c>
      <c r="F13" s="1000" t="s">
        <v>1241</v>
      </c>
      <c r="G13" s="1000" t="s">
        <v>1245</v>
      </c>
      <c r="H13" s="993"/>
      <c r="I13" s="993"/>
      <c r="J13" s="993"/>
      <c r="K13" s="993"/>
    </row>
    <row r="14" spans="1:11" ht="30.95" customHeight="1">
      <c r="A14" s="993"/>
      <c r="B14" s="993"/>
      <c r="C14" s="996" t="s">
        <v>1856</v>
      </c>
      <c r="D14" s="1000" t="s">
        <v>18</v>
      </c>
      <c r="E14" s="1000" t="s">
        <v>42</v>
      </c>
      <c r="F14" s="1000" t="s">
        <v>42</v>
      </c>
      <c r="G14" s="1000" t="s">
        <v>18</v>
      </c>
      <c r="H14" s="993"/>
      <c r="I14" s="993"/>
      <c r="J14" s="993"/>
      <c r="K14" s="993"/>
    </row>
    <row r="15" spans="1:11" ht="30.95" customHeight="1">
      <c r="A15" s="993"/>
      <c r="B15" s="993"/>
      <c r="C15" s="996" t="s">
        <v>1857</v>
      </c>
      <c r="D15" s="1000" t="s">
        <v>256</v>
      </c>
      <c r="E15" s="1000" t="s">
        <v>73</v>
      </c>
      <c r="F15" s="1000" t="s">
        <v>1557</v>
      </c>
      <c r="G15" s="1000" t="s">
        <v>1557</v>
      </c>
      <c r="H15" s="993"/>
      <c r="I15" s="993"/>
      <c r="J15" s="993"/>
      <c r="K15" s="993"/>
    </row>
    <row r="16" spans="1:11" ht="20.100000000000001" customHeight="1">
      <c r="A16" s="993"/>
      <c r="B16" s="993"/>
      <c r="C16" s="996" t="s">
        <v>1858</v>
      </c>
      <c r="D16" s="1000" t="s">
        <v>42</v>
      </c>
      <c r="E16" s="1000" t="s">
        <v>42</v>
      </c>
      <c r="F16" s="1000" t="s">
        <v>42</v>
      </c>
      <c r="G16" s="1000" t="s">
        <v>42</v>
      </c>
      <c r="H16" s="993"/>
      <c r="I16" s="993"/>
      <c r="J16" s="993"/>
      <c r="K16" s="993"/>
    </row>
    <row r="17" spans="1:11" ht="30.95" customHeight="1">
      <c r="A17" s="993"/>
      <c r="B17" s="993"/>
      <c r="C17" s="996" t="s">
        <v>1859</v>
      </c>
      <c r="D17" s="1000" t="s">
        <v>1498</v>
      </c>
      <c r="E17" s="1000" t="s">
        <v>1498</v>
      </c>
      <c r="F17" s="1000" t="s">
        <v>1498</v>
      </c>
      <c r="G17" s="1000" t="s">
        <v>1498</v>
      </c>
      <c r="H17" s="993"/>
      <c r="I17" s="993"/>
      <c r="J17" s="993"/>
      <c r="K17" s="993"/>
    </row>
    <row r="18" spans="1:11" ht="39.950000000000003" customHeight="1">
      <c r="A18" s="993"/>
      <c r="B18" s="993"/>
      <c r="C18" s="995" t="s">
        <v>16</v>
      </c>
      <c r="D18" s="1561" t="s">
        <v>1860</v>
      </c>
      <c r="E18" s="1562"/>
      <c r="F18" s="1562"/>
      <c r="G18" s="1562"/>
      <c r="H18" s="993"/>
      <c r="I18" s="993"/>
      <c r="J18" s="993"/>
      <c r="K18" s="993"/>
    </row>
    <row r="19" spans="1:11" ht="27.95" customHeight="1">
      <c r="A19" s="993"/>
      <c r="B19" s="993"/>
      <c r="C19" s="996" t="s">
        <v>187</v>
      </c>
      <c r="D19" s="997">
        <v>2024</v>
      </c>
      <c r="E19" s="997">
        <v>2025</v>
      </c>
      <c r="F19" s="997">
        <v>2026</v>
      </c>
      <c r="G19" s="997">
        <v>2027</v>
      </c>
      <c r="H19" s="993"/>
      <c r="I19" s="993"/>
      <c r="J19" s="993"/>
      <c r="K19" s="993"/>
    </row>
    <row r="20" spans="1:11" ht="14.1" customHeight="1">
      <c r="A20" s="993"/>
      <c r="B20" s="993"/>
      <c r="C20" s="998"/>
      <c r="D20" s="999" t="s">
        <v>22</v>
      </c>
      <c r="E20" s="999" t="s">
        <v>23</v>
      </c>
      <c r="F20" s="999" t="s">
        <v>23</v>
      </c>
      <c r="G20" s="999" t="s">
        <v>23</v>
      </c>
      <c r="H20" s="993"/>
      <c r="I20" s="993"/>
      <c r="J20" s="993"/>
      <c r="K20" s="993"/>
    </row>
    <row r="21" spans="1:11" ht="14.1" customHeight="1">
      <c r="A21" s="993"/>
      <c r="B21" s="993"/>
      <c r="C21" s="996" t="s">
        <v>1861</v>
      </c>
      <c r="D21" s="1000" t="s">
        <v>1862</v>
      </c>
      <c r="E21" s="1000" t="s">
        <v>1548</v>
      </c>
      <c r="F21" s="1000" t="s">
        <v>1863</v>
      </c>
      <c r="G21" s="1000" t="s">
        <v>1863</v>
      </c>
      <c r="H21" s="993"/>
      <c r="I21" s="993"/>
      <c r="J21" s="993"/>
      <c r="K21" s="993"/>
    </row>
    <row r="22" spans="1:11" ht="14.1" customHeight="1">
      <c r="A22" s="993"/>
      <c r="B22" s="993"/>
      <c r="C22" s="996" t="s">
        <v>1864</v>
      </c>
      <c r="D22" s="1000" t="s">
        <v>1865</v>
      </c>
      <c r="E22" s="1000" t="s">
        <v>1865</v>
      </c>
      <c r="F22" s="1000" t="s">
        <v>1865</v>
      </c>
      <c r="G22" s="1000" t="s">
        <v>1865</v>
      </c>
      <c r="H22" s="993"/>
      <c r="I22" s="993"/>
      <c r="J22" s="993"/>
      <c r="K22" s="993"/>
    </row>
    <row r="23" spans="1:11" ht="14.1" customHeight="1">
      <c r="A23" s="993"/>
      <c r="B23" s="993"/>
      <c r="C23" s="1547" t="s">
        <v>27</v>
      </c>
      <c r="D23" s="1548"/>
      <c r="E23" s="1548"/>
      <c r="F23" s="1548"/>
      <c r="G23" s="1548"/>
      <c r="H23" s="993"/>
      <c r="I23" s="993"/>
      <c r="J23" s="993"/>
      <c r="K23" s="993"/>
    </row>
    <row r="24" spans="1:11" ht="14.1" customHeight="1">
      <c r="A24" s="993"/>
      <c r="B24" s="993"/>
      <c r="C24" s="1001" t="s">
        <v>1866</v>
      </c>
      <c r="D24" s="1547" t="s">
        <v>1867</v>
      </c>
      <c r="E24" s="1548"/>
      <c r="F24" s="1548"/>
      <c r="G24" s="1548"/>
      <c r="H24" s="993"/>
      <c r="I24" s="993"/>
      <c r="J24" s="993"/>
      <c r="K24" s="993"/>
    </row>
    <row r="25" spans="1:11" ht="18" customHeight="1">
      <c r="A25" s="993"/>
      <c r="B25" s="993"/>
      <c r="C25" s="1002" t="s">
        <v>19</v>
      </c>
      <c r="D25" s="1567" t="s">
        <v>1868</v>
      </c>
      <c r="E25" s="1568"/>
      <c r="F25" s="1568"/>
      <c r="G25" s="1568"/>
      <c r="H25" s="993"/>
      <c r="I25" s="993"/>
      <c r="J25" s="993"/>
      <c r="K25" s="993"/>
    </row>
    <row r="26" spans="1:11" ht="18" customHeight="1">
      <c r="A26" s="993"/>
      <c r="B26" s="993"/>
      <c r="C26" s="1003" t="s">
        <v>20</v>
      </c>
      <c r="D26" s="1563" t="s">
        <v>1869</v>
      </c>
      <c r="E26" s="1564"/>
      <c r="F26" s="1564"/>
      <c r="G26" s="1564"/>
      <c r="H26" s="993"/>
      <c r="I26" s="993"/>
      <c r="J26" s="993"/>
      <c r="K26" s="993"/>
    </row>
    <row r="27" spans="1:11" ht="18" customHeight="1">
      <c r="A27" s="993"/>
      <c r="B27" s="993"/>
      <c r="C27" s="1003" t="s">
        <v>21</v>
      </c>
      <c r="D27" s="1563" t="s">
        <v>1870</v>
      </c>
      <c r="E27" s="1564"/>
      <c r="F27" s="1564"/>
      <c r="G27" s="1564"/>
      <c r="H27" s="993"/>
      <c r="I27" s="993"/>
      <c r="J27" s="993"/>
      <c r="K27" s="993"/>
    </row>
    <row r="28" spans="1:11" ht="15" customHeight="1">
      <c r="A28" s="993"/>
      <c r="B28" s="993"/>
      <c r="C28" s="1004"/>
      <c r="D28" s="1005">
        <v>2024</v>
      </c>
      <c r="E28" s="1005">
        <v>2025</v>
      </c>
      <c r="F28" s="1005">
        <v>2026</v>
      </c>
      <c r="G28" s="1005">
        <v>2027</v>
      </c>
      <c r="H28" s="993"/>
      <c r="I28" s="993"/>
      <c r="J28" s="993"/>
      <c r="K28" s="993"/>
    </row>
    <row r="29" spans="1:11" ht="15" customHeight="1">
      <c r="A29" s="993"/>
      <c r="B29" s="993"/>
      <c r="C29" s="1006"/>
      <c r="D29" s="1007" t="s">
        <v>22</v>
      </c>
      <c r="E29" s="1007" t="s">
        <v>23</v>
      </c>
      <c r="F29" s="1007" t="s">
        <v>23</v>
      </c>
      <c r="G29" s="1007" t="s">
        <v>23</v>
      </c>
      <c r="H29" s="993"/>
      <c r="I29" s="993"/>
      <c r="J29" s="993"/>
      <c r="K29" s="993"/>
    </row>
    <row r="30" spans="1:11" ht="14.1" customHeight="1">
      <c r="A30" s="993"/>
      <c r="B30" s="993"/>
      <c r="C30" s="996" t="s">
        <v>33</v>
      </c>
      <c r="D30" s="1000" t="s">
        <v>1871</v>
      </c>
      <c r="E30" s="1000" t="s">
        <v>1871</v>
      </c>
      <c r="F30" s="1000" t="s">
        <v>1871</v>
      </c>
      <c r="G30" s="1000" t="s">
        <v>1871</v>
      </c>
      <c r="H30" s="993"/>
      <c r="I30" s="993"/>
      <c r="J30" s="993"/>
      <c r="K30" s="993"/>
    </row>
    <row r="31" spans="1:11" ht="14.1" customHeight="1">
      <c r="A31" s="993"/>
      <c r="B31" s="993"/>
      <c r="C31" s="996" t="s">
        <v>35</v>
      </c>
      <c r="D31" s="1000" t="s">
        <v>1872</v>
      </c>
      <c r="E31" s="1000" t="s">
        <v>1872</v>
      </c>
      <c r="F31" s="1000" t="s">
        <v>1872</v>
      </c>
      <c r="G31" s="1000" t="s">
        <v>1872</v>
      </c>
      <c r="H31" s="993"/>
      <c r="I31" s="993"/>
      <c r="J31" s="993"/>
      <c r="K31" s="993"/>
    </row>
    <row r="32" spans="1:11" ht="14.1" customHeight="1">
      <c r="A32" s="993"/>
      <c r="B32" s="993"/>
      <c r="C32" s="996" t="s">
        <v>40</v>
      </c>
      <c r="D32" s="1000" t="s">
        <v>1873</v>
      </c>
      <c r="E32" s="1000" t="s">
        <v>1873</v>
      </c>
      <c r="F32" s="1000" t="s">
        <v>1873</v>
      </c>
      <c r="G32" s="1000" t="s">
        <v>1873</v>
      </c>
      <c r="H32" s="993"/>
      <c r="I32" s="993"/>
      <c r="J32" s="993"/>
      <c r="K32" s="993"/>
    </row>
    <row r="33" spans="1:11" ht="14.1" customHeight="1">
      <c r="A33" s="993"/>
      <c r="B33" s="993"/>
      <c r="C33" s="996" t="s">
        <v>41</v>
      </c>
      <c r="D33" s="1000" t="s">
        <v>18</v>
      </c>
      <c r="E33" s="1000" t="s">
        <v>42</v>
      </c>
      <c r="F33" s="1000" t="s">
        <v>42</v>
      </c>
      <c r="G33" s="1000" t="s">
        <v>42</v>
      </c>
      <c r="H33" s="993"/>
      <c r="I33" s="993"/>
      <c r="J33" s="993"/>
      <c r="K33" s="993"/>
    </row>
    <row r="34" spans="1:11" ht="14.1" customHeight="1">
      <c r="A34" s="993"/>
      <c r="B34" s="993"/>
      <c r="C34" s="996" t="s">
        <v>43</v>
      </c>
      <c r="D34" s="1000" t="s">
        <v>18</v>
      </c>
      <c r="E34" s="1000" t="s">
        <v>42</v>
      </c>
      <c r="F34" s="1000" t="s">
        <v>42</v>
      </c>
      <c r="G34" s="1000" t="s">
        <v>42</v>
      </c>
      <c r="H34" s="993"/>
      <c r="I34" s="993"/>
      <c r="J34" s="993"/>
      <c r="K34" s="993"/>
    </row>
    <row r="35" spans="1:11" ht="14.1" customHeight="1">
      <c r="A35" s="993"/>
      <c r="B35" s="993"/>
      <c r="C35" s="996" t="s">
        <v>47</v>
      </c>
      <c r="D35" s="1000" t="s">
        <v>18</v>
      </c>
      <c r="E35" s="1000" t="s">
        <v>42</v>
      </c>
      <c r="F35" s="1000" t="s">
        <v>42</v>
      </c>
      <c r="G35" s="1000" t="s">
        <v>42</v>
      </c>
      <c r="H35" s="993"/>
      <c r="I35" s="993"/>
      <c r="J35" s="993"/>
      <c r="K35" s="993"/>
    </row>
    <row r="36" spans="1:11" ht="14.1" customHeight="1">
      <c r="A36" s="993"/>
      <c r="B36" s="993"/>
      <c r="C36" s="1565" t="s">
        <v>24</v>
      </c>
      <c r="D36" s="1566"/>
      <c r="E36" s="1566"/>
      <c r="F36" s="1566"/>
      <c r="G36" s="1566"/>
      <c r="H36" s="993"/>
      <c r="I36" s="993"/>
      <c r="J36" s="993"/>
      <c r="K36" s="993"/>
    </row>
    <row r="37" spans="1:11" ht="14.1" customHeight="1">
      <c r="A37" s="993"/>
      <c r="B37" s="993"/>
      <c r="C37" s="1004"/>
      <c r="D37" s="1005">
        <v>2024</v>
      </c>
      <c r="E37" s="1005">
        <v>2025</v>
      </c>
      <c r="F37" s="1005">
        <v>2026</v>
      </c>
      <c r="G37" s="1005">
        <v>2027</v>
      </c>
      <c r="H37" s="993"/>
      <c r="I37" s="993"/>
      <c r="J37" s="993"/>
      <c r="K37" s="993"/>
    </row>
    <row r="38" spans="1:11" ht="14.1" customHeight="1">
      <c r="A38" s="993"/>
      <c r="B38" s="993"/>
      <c r="C38" s="1006"/>
      <c r="D38" s="1007" t="s">
        <v>22</v>
      </c>
      <c r="E38" s="1007" t="s">
        <v>23</v>
      </c>
      <c r="F38" s="1007" t="s">
        <v>23</v>
      </c>
      <c r="G38" s="1007" t="s">
        <v>23</v>
      </c>
      <c r="H38" s="993"/>
      <c r="I38" s="993"/>
      <c r="J38" s="993"/>
      <c r="K38" s="993"/>
    </row>
    <row r="39" spans="1:11" ht="14.1" customHeight="1">
      <c r="A39" s="993"/>
      <c r="B39" s="993"/>
      <c r="C39" s="1008" t="s">
        <v>48</v>
      </c>
      <c r="D39" s="1009">
        <v>0</v>
      </c>
      <c r="E39" s="1009">
        <v>0</v>
      </c>
      <c r="F39" s="1009">
        <v>0</v>
      </c>
      <c r="G39" s="1009">
        <v>0</v>
      </c>
      <c r="H39" s="993"/>
      <c r="I39" s="993"/>
      <c r="J39" s="993"/>
      <c r="K39" s="993"/>
    </row>
    <row r="40" spans="1:11" ht="14.1" customHeight="1">
      <c r="A40" s="993"/>
      <c r="B40" s="993"/>
      <c r="C40" s="1008" t="s">
        <v>49</v>
      </c>
      <c r="D40" s="1009">
        <v>0</v>
      </c>
      <c r="E40" s="1009">
        <v>0</v>
      </c>
      <c r="F40" s="1009">
        <v>0</v>
      </c>
      <c r="G40" s="1009">
        <v>0</v>
      </c>
      <c r="H40" s="993"/>
      <c r="I40" s="993"/>
      <c r="J40" s="993"/>
      <c r="K40" s="993"/>
    </row>
    <row r="41" spans="1:11" ht="14.1" customHeight="1">
      <c r="A41" s="993"/>
      <c r="B41" s="993"/>
      <c r="C41" s="1008" t="s">
        <v>50</v>
      </c>
      <c r="D41" s="1009">
        <v>0</v>
      </c>
      <c r="E41" s="1009">
        <v>0</v>
      </c>
      <c r="F41" s="1009">
        <v>0</v>
      </c>
      <c r="G41" s="1009">
        <v>0</v>
      </c>
      <c r="H41" s="993"/>
      <c r="I41" s="993"/>
      <c r="J41" s="993"/>
      <c r="K41" s="993"/>
    </row>
    <row r="42" spans="1:11" ht="14.1" customHeight="1">
      <c r="A42" s="993"/>
      <c r="B42" s="993"/>
      <c r="C42" s="1008" t="s">
        <v>51</v>
      </c>
      <c r="D42" s="1009">
        <v>0</v>
      </c>
      <c r="E42" s="1009">
        <v>0</v>
      </c>
      <c r="F42" s="1009">
        <v>0</v>
      </c>
      <c r="G42" s="1009">
        <v>0</v>
      </c>
      <c r="H42" s="993"/>
      <c r="I42" s="993"/>
      <c r="J42" s="993"/>
      <c r="K42" s="993"/>
    </row>
    <row r="43" spans="1:11" ht="14.1" customHeight="1">
      <c r="A43" s="993"/>
      <c r="B43" s="993"/>
      <c r="C43" s="1008" t="s">
        <v>49</v>
      </c>
      <c r="D43" s="1009">
        <v>0</v>
      </c>
      <c r="E43" s="1009">
        <v>0</v>
      </c>
      <c r="F43" s="1009">
        <v>0</v>
      </c>
      <c r="G43" s="1009">
        <v>0</v>
      </c>
      <c r="H43" s="993"/>
      <c r="I43" s="993"/>
      <c r="J43" s="993"/>
      <c r="K43" s="993"/>
    </row>
    <row r="44" spans="1:11" ht="14.1" customHeight="1">
      <c r="A44" s="993"/>
      <c r="B44" s="993"/>
      <c r="C44" s="1008" t="s">
        <v>50</v>
      </c>
      <c r="D44" s="1009">
        <v>0</v>
      </c>
      <c r="E44" s="1009">
        <v>0</v>
      </c>
      <c r="F44" s="1009">
        <v>0</v>
      </c>
      <c r="G44" s="1009">
        <v>0</v>
      </c>
      <c r="H44" s="993"/>
      <c r="I44" s="993"/>
      <c r="J44" s="993"/>
      <c r="K44" s="993"/>
    </row>
    <row r="45" spans="1:11" ht="14.1" customHeight="1">
      <c r="A45" s="993"/>
      <c r="B45" s="993"/>
      <c r="C45" s="1008" t="s">
        <v>52</v>
      </c>
      <c r="D45" s="1009">
        <v>0</v>
      </c>
      <c r="E45" s="1009">
        <v>0</v>
      </c>
      <c r="F45" s="1009">
        <v>0</v>
      </c>
      <c r="G45" s="1009">
        <v>0</v>
      </c>
      <c r="H45" s="993"/>
      <c r="I45" s="993"/>
      <c r="J45" s="993"/>
      <c r="K45" s="993"/>
    </row>
    <row r="46" spans="1:11" ht="14.1" customHeight="1">
      <c r="A46" s="993"/>
      <c r="B46" s="993"/>
      <c r="C46" s="1008" t="s">
        <v>49</v>
      </c>
      <c r="D46" s="1009">
        <v>0</v>
      </c>
      <c r="E46" s="1009">
        <v>0</v>
      </c>
      <c r="F46" s="1009">
        <v>0</v>
      </c>
      <c r="G46" s="1009">
        <v>0</v>
      </c>
      <c r="H46" s="993"/>
      <c r="I46" s="993"/>
      <c r="J46" s="993"/>
      <c r="K46" s="993"/>
    </row>
    <row r="47" spans="1:11" ht="14.1" customHeight="1">
      <c r="A47" s="993"/>
      <c r="B47" s="993"/>
      <c r="C47" s="1008" t="s">
        <v>50</v>
      </c>
      <c r="D47" s="1009">
        <v>0</v>
      </c>
      <c r="E47" s="1009">
        <v>0</v>
      </c>
      <c r="F47" s="1009">
        <v>0</v>
      </c>
      <c r="G47" s="1009">
        <v>0</v>
      </c>
      <c r="H47" s="993"/>
      <c r="I47" s="993"/>
      <c r="J47" s="993"/>
      <c r="K47" s="993"/>
    </row>
    <row r="48" spans="1:11" ht="14.1" customHeight="1">
      <c r="A48" s="993"/>
      <c r="B48" s="993"/>
      <c r="C48" s="1008" t="s">
        <v>53</v>
      </c>
      <c r="D48" s="1009">
        <v>0</v>
      </c>
      <c r="E48" s="1009">
        <v>0</v>
      </c>
      <c r="F48" s="1009">
        <v>0</v>
      </c>
      <c r="G48" s="1009">
        <v>0</v>
      </c>
      <c r="H48" s="993"/>
      <c r="I48" s="993"/>
      <c r="J48" s="993"/>
      <c r="K48" s="993"/>
    </row>
    <row r="49" spans="1:11" ht="14.1" customHeight="1">
      <c r="A49" s="993"/>
      <c r="B49" s="993"/>
      <c r="C49" s="1008" t="s">
        <v>49</v>
      </c>
      <c r="D49" s="1009">
        <v>0</v>
      </c>
      <c r="E49" s="1009">
        <v>0</v>
      </c>
      <c r="F49" s="1009">
        <v>0</v>
      </c>
      <c r="G49" s="1009">
        <v>0</v>
      </c>
      <c r="H49" s="993"/>
      <c r="I49" s="993"/>
      <c r="J49" s="993"/>
      <c r="K49" s="993"/>
    </row>
    <row r="50" spans="1:11" ht="14.1" customHeight="1">
      <c r="A50" s="993"/>
      <c r="B50" s="993"/>
      <c r="C50" s="1008" t="s">
        <v>50</v>
      </c>
      <c r="D50" s="1009">
        <v>0</v>
      </c>
      <c r="E50" s="1009">
        <v>0</v>
      </c>
      <c r="F50" s="1009">
        <v>0</v>
      </c>
      <c r="G50" s="1009">
        <v>0</v>
      </c>
      <c r="H50" s="993"/>
      <c r="I50" s="993"/>
      <c r="J50" s="993"/>
      <c r="K50" s="993"/>
    </row>
    <row r="51" spans="1:11" ht="14.1" customHeight="1">
      <c r="A51" s="993"/>
      <c r="B51" s="993"/>
      <c r="C51" s="1008" t="s">
        <v>54</v>
      </c>
      <c r="D51" s="1009">
        <v>0</v>
      </c>
      <c r="E51" s="1009">
        <v>220000000</v>
      </c>
      <c r="F51" s="1009">
        <v>220000000</v>
      </c>
      <c r="G51" s="1009">
        <v>220000000</v>
      </c>
      <c r="H51" s="993"/>
      <c r="I51" s="993"/>
      <c r="J51" s="993"/>
      <c r="K51" s="993"/>
    </row>
    <row r="52" spans="1:11" ht="14.1" customHeight="1">
      <c r="A52" s="993"/>
      <c r="B52" s="993"/>
      <c r="C52" s="1008" t="s">
        <v>49</v>
      </c>
      <c r="D52" s="1009">
        <v>0</v>
      </c>
      <c r="E52" s="1009">
        <v>220000000</v>
      </c>
      <c r="F52" s="1009">
        <v>220000000</v>
      </c>
      <c r="G52" s="1009">
        <v>220000000</v>
      </c>
      <c r="H52" s="993"/>
      <c r="I52" s="993"/>
      <c r="J52" s="993"/>
      <c r="K52" s="993"/>
    </row>
    <row r="53" spans="1:11" ht="14.1" customHeight="1">
      <c r="A53" s="993"/>
      <c r="B53" s="993"/>
      <c r="C53" s="1008" t="s">
        <v>50</v>
      </c>
      <c r="D53" s="1009">
        <v>0</v>
      </c>
      <c r="E53" s="1009">
        <v>0</v>
      </c>
      <c r="F53" s="1009">
        <v>0</v>
      </c>
      <c r="G53" s="1009">
        <v>0</v>
      </c>
      <c r="H53" s="993"/>
      <c r="I53" s="993"/>
      <c r="J53" s="993"/>
      <c r="K53" s="993"/>
    </row>
    <row r="54" spans="1:11" ht="14.1" customHeight="1">
      <c r="A54" s="993"/>
      <c r="B54" s="993"/>
      <c r="C54" s="1008" t="s">
        <v>55</v>
      </c>
      <c r="D54" s="1009">
        <v>0</v>
      </c>
      <c r="E54" s="1009">
        <v>0</v>
      </c>
      <c r="F54" s="1009">
        <v>0</v>
      </c>
      <c r="G54" s="1009">
        <v>0</v>
      </c>
      <c r="H54" s="993"/>
      <c r="I54" s="993"/>
      <c r="J54" s="993"/>
      <c r="K54" s="993"/>
    </row>
    <row r="55" spans="1:11" ht="14.1" customHeight="1">
      <c r="A55" s="993"/>
      <c r="B55" s="993"/>
      <c r="C55" s="1008" t="s">
        <v>49</v>
      </c>
      <c r="D55" s="1009">
        <v>0</v>
      </c>
      <c r="E55" s="1009">
        <v>0</v>
      </c>
      <c r="F55" s="1009">
        <v>0</v>
      </c>
      <c r="G55" s="1009">
        <v>0</v>
      </c>
      <c r="H55" s="993"/>
      <c r="I55" s="993"/>
      <c r="J55" s="993"/>
      <c r="K55" s="993"/>
    </row>
    <row r="56" spans="1:11" ht="14.1" customHeight="1">
      <c r="A56" s="993"/>
      <c r="B56" s="993"/>
      <c r="C56" s="1008" t="s">
        <v>50</v>
      </c>
      <c r="D56" s="1009">
        <v>0</v>
      </c>
      <c r="E56" s="1009">
        <v>0</v>
      </c>
      <c r="F56" s="1009">
        <v>0</v>
      </c>
      <c r="G56" s="1009">
        <v>0</v>
      </c>
      <c r="H56" s="993"/>
      <c r="I56" s="993"/>
      <c r="J56" s="993"/>
      <c r="K56" s="993"/>
    </row>
    <row r="57" spans="1:11" ht="14.1" customHeight="1">
      <c r="A57" s="993"/>
      <c r="B57" s="993"/>
      <c r="C57" s="1008" t="s">
        <v>56</v>
      </c>
      <c r="D57" s="1009">
        <v>0</v>
      </c>
      <c r="E57" s="1009">
        <v>0</v>
      </c>
      <c r="F57" s="1009">
        <v>0</v>
      </c>
      <c r="G57" s="1009">
        <v>0</v>
      </c>
      <c r="H57" s="993"/>
      <c r="I57" s="993"/>
      <c r="J57" s="993"/>
      <c r="K57" s="993"/>
    </row>
    <row r="58" spans="1:11" ht="14.1" customHeight="1">
      <c r="A58" s="993"/>
      <c r="B58" s="993"/>
      <c r="C58" s="1008" t="s">
        <v>49</v>
      </c>
      <c r="D58" s="1009">
        <v>0</v>
      </c>
      <c r="E58" s="1009">
        <v>0</v>
      </c>
      <c r="F58" s="1009">
        <v>0</v>
      </c>
      <c r="G58" s="1009">
        <v>0</v>
      </c>
      <c r="H58" s="993"/>
      <c r="I58" s="993"/>
      <c r="J58" s="993"/>
      <c r="K58" s="993"/>
    </row>
    <row r="59" spans="1:11" ht="14.1" customHeight="1">
      <c r="A59" s="993"/>
      <c r="B59" s="993"/>
      <c r="C59" s="1008" t="s">
        <v>50</v>
      </c>
      <c r="D59" s="1009">
        <v>0</v>
      </c>
      <c r="E59" s="1009">
        <v>0</v>
      </c>
      <c r="F59" s="1009">
        <v>0</v>
      </c>
      <c r="G59" s="1009">
        <v>0</v>
      </c>
      <c r="H59" s="993"/>
      <c r="I59" s="993"/>
      <c r="J59" s="993"/>
      <c r="K59" s="993"/>
    </row>
    <row r="60" spans="1:11" ht="14.1" customHeight="1">
      <c r="A60" s="993"/>
      <c r="B60" s="993"/>
      <c r="C60" s="1008" t="s">
        <v>57</v>
      </c>
      <c r="D60" s="1009">
        <v>0</v>
      </c>
      <c r="E60" s="1009">
        <v>0</v>
      </c>
      <c r="F60" s="1009">
        <v>0</v>
      </c>
      <c r="G60" s="1009">
        <v>0</v>
      </c>
      <c r="H60" s="993"/>
      <c r="I60" s="993"/>
      <c r="J60" s="993"/>
      <c r="K60" s="993"/>
    </row>
    <row r="61" spans="1:11" ht="14.1" customHeight="1">
      <c r="A61" s="993"/>
      <c r="B61" s="993"/>
      <c r="C61" s="1008" t="s">
        <v>49</v>
      </c>
      <c r="D61" s="1009">
        <v>0</v>
      </c>
      <c r="E61" s="1009">
        <v>0</v>
      </c>
      <c r="F61" s="1009">
        <v>0</v>
      </c>
      <c r="G61" s="1009">
        <v>0</v>
      </c>
      <c r="H61" s="993"/>
      <c r="I61" s="993"/>
      <c r="J61" s="993"/>
      <c r="K61" s="993"/>
    </row>
    <row r="62" spans="1:11" ht="14.1" customHeight="1">
      <c r="A62" s="993"/>
      <c r="B62" s="993"/>
      <c r="C62" s="1008" t="s">
        <v>58</v>
      </c>
      <c r="D62" s="1009">
        <v>0</v>
      </c>
      <c r="E62" s="1009">
        <v>0</v>
      </c>
      <c r="F62" s="1009">
        <v>0</v>
      </c>
      <c r="G62" s="1009">
        <v>0</v>
      </c>
      <c r="H62" s="993"/>
      <c r="I62" s="993"/>
      <c r="J62" s="993"/>
      <c r="K62" s="993"/>
    </row>
    <row r="63" spans="1:11" ht="14.1" customHeight="1">
      <c r="A63" s="993"/>
      <c r="B63" s="993"/>
      <c r="C63" s="1008" t="s">
        <v>59</v>
      </c>
      <c r="D63" s="1009">
        <v>0</v>
      </c>
      <c r="E63" s="1009">
        <v>0</v>
      </c>
      <c r="F63" s="1009">
        <v>0</v>
      </c>
      <c r="G63" s="1009">
        <v>0</v>
      </c>
      <c r="H63" s="993"/>
      <c r="I63" s="993"/>
      <c r="J63" s="993"/>
      <c r="K63" s="993"/>
    </row>
    <row r="64" spans="1:11" ht="14.1" customHeight="1">
      <c r="A64" s="993"/>
      <c r="B64" s="993"/>
      <c r="C64" s="1008" t="s">
        <v>60</v>
      </c>
      <c r="D64" s="1009">
        <v>0</v>
      </c>
      <c r="E64" s="1009">
        <v>0</v>
      </c>
      <c r="F64" s="1009">
        <v>0</v>
      </c>
      <c r="G64" s="1009">
        <v>0</v>
      </c>
      <c r="H64" s="993"/>
      <c r="I64" s="993"/>
      <c r="J64" s="993"/>
      <c r="K64" s="993"/>
    </row>
    <row r="65" spans="1:11" ht="14.1" customHeight="1">
      <c r="A65" s="993"/>
      <c r="B65" s="993"/>
      <c r="C65" s="1008" t="s">
        <v>61</v>
      </c>
      <c r="D65" s="1009">
        <v>0</v>
      </c>
      <c r="E65" s="1009">
        <v>0</v>
      </c>
      <c r="F65" s="1009">
        <v>0</v>
      </c>
      <c r="G65" s="1009">
        <v>0</v>
      </c>
      <c r="H65" s="993"/>
      <c r="I65" s="993"/>
      <c r="J65" s="993"/>
      <c r="K65" s="993"/>
    </row>
    <row r="66" spans="1:11" ht="14.1" customHeight="1">
      <c r="A66" s="993"/>
      <c r="B66" s="993"/>
      <c r="C66" s="1008" t="s">
        <v>62</v>
      </c>
      <c r="D66" s="1009">
        <v>0</v>
      </c>
      <c r="E66" s="1009">
        <v>0</v>
      </c>
      <c r="F66" s="1009">
        <v>0</v>
      </c>
      <c r="G66" s="1009">
        <v>0</v>
      </c>
      <c r="H66" s="993"/>
      <c r="I66" s="993"/>
      <c r="J66" s="993"/>
      <c r="K66" s="993"/>
    </row>
    <row r="67" spans="1:11" ht="14.1" customHeight="1">
      <c r="A67" s="993"/>
      <c r="B67" s="993"/>
      <c r="C67" s="1008" t="s">
        <v>49</v>
      </c>
      <c r="D67" s="1009">
        <v>0</v>
      </c>
      <c r="E67" s="1009">
        <v>0</v>
      </c>
      <c r="F67" s="1009">
        <v>0</v>
      </c>
      <c r="G67" s="1009">
        <v>0</v>
      </c>
      <c r="H67" s="993"/>
      <c r="I67" s="993"/>
      <c r="J67" s="993"/>
      <c r="K67" s="993"/>
    </row>
    <row r="68" spans="1:11" ht="14.1" customHeight="1">
      <c r="A68" s="993"/>
      <c r="B68" s="993"/>
      <c r="C68" s="1008" t="s">
        <v>58</v>
      </c>
      <c r="D68" s="1009">
        <v>0</v>
      </c>
      <c r="E68" s="1009">
        <v>0</v>
      </c>
      <c r="F68" s="1009">
        <v>0</v>
      </c>
      <c r="G68" s="1009">
        <v>0</v>
      </c>
      <c r="H68" s="993"/>
      <c r="I68" s="993"/>
      <c r="J68" s="993"/>
      <c r="K68" s="993"/>
    </row>
    <row r="69" spans="1:11" ht="14.1" customHeight="1">
      <c r="A69" s="993"/>
      <c r="B69" s="993"/>
      <c r="C69" s="1008" t="s">
        <v>59</v>
      </c>
      <c r="D69" s="1009">
        <v>0</v>
      </c>
      <c r="E69" s="1009">
        <v>0</v>
      </c>
      <c r="F69" s="1009">
        <v>0</v>
      </c>
      <c r="G69" s="1009">
        <v>0</v>
      </c>
      <c r="H69" s="993"/>
      <c r="I69" s="993"/>
      <c r="J69" s="993"/>
      <c r="K69" s="993"/>
    </row>
    <row r="70" spans="1:11" ht="14.1" customHeight="1">
      <c r="A70" s="993"/>
      <c r="B70" s="993"/>
      <c r="C70" s="1008" t="s">
        <v>60</v>
      </c>
      <c r="D70" s="1009">
        <v>0</v>
      </c>
      <c r="E70" s="1009">
        <v>0</v>
      </c>
      <c r="F70" s="1009">
        <v>0</v>
      </c>
      <c r="G70" s="1009">
        <v>0</v>
      </c>
      <c r="H70" s="993"/>
      <c r="I70" s="993"/>
      <c r="J70" s="993"/>
      <c r="K70" s="993"/>
    </row>
    <row r="71" spans="1:11" ht="14.1" customHeight="1">
      <c r="A71" s="993"/>
      <c r="B71" s="993"/>
      <c r="C71" s="1008" t="s">
        <v>61</v>
      </c>
      <c r="D71" s="1009">
        <v>0</v>
      </c>
      <c r="E71" s="1009">
        <v>0</v>
      </c>
      <c r="F71" s="1009">
        <v>0</v>
      </c>
      <c r="G71" s="1009">
        <v>0</v>
      </c>
      <c r="H71" s="993"/>
      <c r="I71" s="993"/>
      <c r="J71" s="993"/>
      <c r="K71" s="993"/>
    </row>
    <row r="72" spans="1:11" ht="14.1" customHeight="1">
      <c r="A72" s="993"/>
      <c r="B72" s="993"/>
      <c r="C72" s="1008" t="s">
        <v>63</v>
      </c>
      <c r="D72" s="1009">
        <v>0</v>
      </c>
      <c r="E72" s="1009">
        <v>0</v>
      </c>
      <c r="F72" s="1009">
        <v>0</v>
      </c>
      <c r="G72" s="1009">
        <v>0</v>
      </c>
      <c r="H72" s="993"/>
      <c r="I72" s="993"/>
      <c r="J72" s="993"/>
      <c r="K72" s="993"/>
    </row>
    <row r="73" spans="1:11" ht="14.1" customHeight="1">
      <c r="A73" s="993"/>
      <c r="B73" s="993"/>
      <c r="C73" s="1008" t="s">
        <v>49</v>
      </c>
      <c r="D73" s="1009">
        <v>0</v>
      </c>
      <c r="E73" s="1009">
        <v>0</v>
      </c>
      <c r="F73" s="1009">
        <v>0</v>
      </c>
      <c r="G73" s="1009">
        <v>0</v>
      </c>
      <c r="H73" s="993"/>
      <c r="I73" s="993"/>
      <c r="J73" s="993"/>
      <c r="K73" s="993"/>
    </row>
    <row r="74" spans="1:11" ht="14.1" customHeight="1">
      <c r="A74" s="993"/>
      <c r="B74" s="993"/>
      <c r="C74" s="1008" t="s">
        <v>58</v>
      </c>
      <c r="D74" s="1009">
        <v>0</v>
      </c>
      <c r="E74" s="1009">
        <v>0</v>
      </c>
      <c r="F74" s="1009">
        <v>0</v>
      </c>
      <c r="G74" s="1009">
        <v>0</v>
      </c>
      <c r="H74" s="993"/>
      <c r="I74" s="993"/>
      <c r="J74" s="993"/>
      <c r="K74" s="993"/>
    </row>
    <row r="75" spans="1:11" ht="14.1" customHeight="1">
      <c r="A75" s="993"/>
      <c r="B75" s="993"/>
      <c r="C75" s="1008" t="s">
        <v>59</v>
      </c>
      <c r="D75" s="1009">
        <v>0</v>
      </c>
      <c r="E75" s="1009">
        <v>0</v>
      </c>
      <c r="F75" s="1009">
        <v>0</v>
      </c>
      <c r="G75" s="1009">
        <v>0</v>
      </c>
      <c r="H75" s="993"/>
      <c r="I75" s="993"/>
      <c r="J75" s="993"/>
      <c r="K75" s="993"/>
    </row>
    <row r="76" spans="1:11" ht="14.1" customHeight="1">
      <c r="A76" s="993"/>
      <c r="B76" s="993"/>
      <c r="C76" s="1008" t="s">
        <v>60</v>
      </c>
      <c r="D76" s="1009">
        <v>0</v>
      </c>
      <c r="E76" s="1009">
        <v>0</v>
      </c>
      <c r="F76" s="1009">
        <v>0</v>
      </c>
      <c r="G76" s="1009">
        <v>0</v>
      </c>
      <c r="H76" s="993"/>
      <c r="I76" s="993"/>
      <c r="J76" s="993"/>
      <c r="K76" s="993"/>
    </row>
    <row r="77" spans="1:11" ht="14.1" customHeight="1">
      <c r="A77" s="993"/>
      <c r="B77" s="993"/>
      <c r="C77" s="1008" t="s">
        <v>61</v>
      </c>
      <c r="D77" s="1009">
        <v>0</v>
      </c>
      <c r="E77" s="1009">
        <v>0</v>
      </c>
      <c r="F77" s="1009">
        <v>0</v>
      </c>
      <c r="G77" s="1009">
        <v>0</v>
      </c>
      <c r="H77" s="993"/>
      <c r="I77" s="993"/>
      <c r="J77" s="993"/>
      <c r="K77" s="993"/>
    </row>
    <row r="78" spans="1:11" ht="14.1" customHeight="1">
      <c r="A78" s="993"/>
      <c r="B78" s="993"/>
      <c r="C78" s="1008" t="s">
        <v>64</v>
      </c>
      <c r="D78" s="1009">
        <v>0</v>
      </c>
      <c r="E78" s="1009">
        <v>0</v>
      </c>
      <c r="F78" s="1009">
        <v>0</v>
      </c>
      <c r="G78" s="1009">
        <v>0</v>
      </c>
      <c r="H78" s="993"/>
      <c r="I78" s="993"/>
      <c r="J78" s="993"/>
      <c r="K78" s="993"/>
    </row>
    <row r="79" spans="1:11" ht="14.1" customHeight="1">
      <c r="A79" s="993"/>
      <c r="B79" s="993"/>
      <c r="C79" s="1008" t="s">
        <v>65</v>
      </c>
      <c r="D79" s="1009">
        <v>0</v>
      </c>
      <c r="E79" s="1009">
        <v>0</v>
      </c>
      <c r="F79" s="1009">
        <v>0</v>
      </c>
      <c r="G79" s="1009">
        <v>0</v>
      </c>
      <c r="H79" s="993"/>
      <c r="I79" s="993"/>
      <c r="J79" s="993"/>
      <c r="K79" s="993"/>
    </row>
    <row r="80" spans="1:11" ht="14.1" customHeight="1">
      <c r="A80" s="993"/>
      <c r="B80" s="993"/>
      <c r="C80" s="1010" t="s">
        <v>25</v>
      </c>
      <c r="D80" s="1009">
        <v>0</v>
      </c>
      <c r="E80" s="1009">
        <v>220000000</v>
      </c>
      <c r="F80" s="1009">
        <v>220000000</v>
      </c>
      <c r="G80" s="1009">
        <v>220000000</v>
      </c>
      <c r="H80" s="993"/>
      <c r="I80" s="993"/>
      <c r="J80" s="993"/>
      <c r="K80" s="993"/>
    </row>
    <row r="81" spans="1:11" ht="27" customHeight="1">
      <c r="A81" s="993"/>
      <c r="B81" s="993"/>
      <c r="C81" s="1002" t="s">
        <v>19</v>
      </c>
      <c r="D81" s="1567" t="s">
        <v>1874</v>
      </c>
      <c r="E81" s="1568"/>
      <c r="F81" s="1568"/>
      <c r="G81" s="1568"/>
      <c r="H81" s="993"/>
      <c r="I81" s="993"/>
      <c r="J81" s="993"/>
      <c r="K81" s="993"/>
    </row>
    <row r="82" spans="1:11" ht="27" customHeight="1">
      <c r="A82" s="993"/>
      <c r="B82" s="993"/>
      <c r="C82" s="1003" t="s">
        <v>20</v>
      </c>
      <c r="D82" s="1563" t="s">
        <v>1875</v>
      </c>
      <c r="E82" s="1564"/>
      <c r="F82" s="1564"/>
      <c r="G82" s="1564"/>
      <c r="H82" s="993"/>
      <c r="I82" s="993"/>
      <c r="J82" s="993"/>
      <c r="K82" s="993"/>
    </row>
    <row r="83" spans="1:11" ht="27" customHeight="1">
      <c r="A83" s="993"/>
      <c r="B83" s="993"/>
      <c r="C83" s="1003" t="s">
        <v>21</v>
      </c>
      <c r="D83" s="1563" t="s">
        <v>1870</v>
      </c>
      <c r="E83" s="1564"/>
      <c r="F83" s="1564"/>
      <c r="G83" s="1564"/>
      <c r="H83" s="993"/>
      <c r="I83" s="993"/>
      <c r="J83" s="993"/>
      <c r="K83" s="993"/>
    </row>
    <row r="84" spans="1:11" ht="15" customHeight="1">
      <c r="A84" s="993"/>
      <c r="B84" s="993"/>
      <c r="C84" s="1004"/>
      <c r="D84" s="1005">
        <v>2024</v>
      </c>
      <c r="E84" s="1005">
        <v>2025</v>
      </c>
      <c r="F84" s="1005">
        <v>2026</v>
      </c>
      <c r="G84" s="1005">
        <v>2027</v>
      </c>
      <c r="H84" s="993"/>
      <c r="I84" s="993"/>
      <c r="J84" s="993"/>
      <c r="K84" s="993"/>
    </row>
    <row r="85" spans="1:11" ht="15" customHeight="1">
      <c r="A85" s="993"/>
      <c r="B85" s="993"/>
      <c r="C85" s="1006"/>
      <c r="D85" s="1007" t="s">
        <v>22</v>
      </c>
      <c r="E85" s="1007" t="s">
        <v>23</v>
      </c>
      <c r="F85" s="1007" t="s">
        <v>23</v>
      </c>
      <c r="G85" s="1007" t="s">
        <v>23</v>
      </c>
      <c r="H85" s="993"/>
      <c r="I85" s="993"/>
      <c r="J85" s="993"/>
      <c r="K85" s="993"/>
    </row>
    <row r="86" spans="1:11" ht="14.1" customHeight="1">
      <c r="A86" s="993"/>
      <c r="B86" s="993"/>
      <c r="C86" s="996" t="s">
        <v>33</v>
      </c>
      <c r="D86" s="1000" t="s">
        <v>1876</v>
      </c>
      <c r="E86" s="1000" t="s">
        <v>1876</v>
      </c>
      <c r="F86" s="1000" t="s">
        <v>1876</v>
      </c>
      <c r="G86" s="1000" t="s">
        <v>1876</v>
      </c>
      <c r="H86" s="993"/>
      <c r="I86" s="993"/>
      <c r="J86" s="993"/>
      <c r="K86" s="993"/>
    </row>
    <row r="87" spans="1:11" ht="14.1" customHeight="1">
      <c r="A87" s="993"/>
      <c r="B87" s="993"/>
      <c r="C87" s="996" t="s">
        <v>35</v>
      </c>
      <c r="D87" s="1000" t="s">
        <v>227</v>
      </c>
      <c r="E87" s="1000" t="s">
        <v>227</v>
      </c>
      <c r="F87" s="1000" t="s">
        <v>227</v>
      </c>
      <c r="G87" s="1000" t="s">
        <v>227</v>
      </c>
      <c r="H87" s="993"/>
      <c r="I87" s="993"/>
      <c r="J87" s="993"/>
      <c r="K87" s="993"/>
    </row>
    <row r="88" spans="1:11" ht="14.1" customHeight="1">
      <c r="A88" s="993"/>
      <c r="B88" s="993"/>
      <c r="C88" s="996" t="s">
        <v>40</v>
      </c>
      <c r="D88" s="1000" t="s">
        <v>1877</v>
      </c>
      <c r="E88" s="1000" t="s">
        <v>1877</v>
      </c>
      <c r="F88" s="1000" t="s">
        <v>1877</v>
      </c>
      <c r="G88" s="1000" t="s">
        <v>1877</v>
      </c>
      <c r="H88" s="993"/>
      <c r="I88" s="993"/>
      <c r="J88" s="993"/>
      <c r="K88" s="993"/>
    </row>
    <row r="89" spans="1:11" ht="14.1" customHeight="1">
      <c r="A89" s="993"/>
      <c r="B89" s="993"/>
      <c r="C89" s="996" t="s">
        <v>41</v>
      </c>
      <c r="D89" s="1000" t="s">
        <v>18</v>
      </c>
      <c r="E89" s="1000" t="s">
        <v>42</v>
      </c>
      <c r="F89" s="1000" t="s">
        <v>42</v>
      </c>
      <c r="G89" s="1000" t="s">
        <v>42</v>
      </c>
      <c r="H89" s="993"/>
      <c r="I89" s="993"/>
      <c r="J89" s="993"/>
      <c r="K89" s="993"/>
    </row>
    <row r="90" spans="1:11" ht="14.1" customHeight="1">
      <c r="A90" s="993"/>
      <c r="B90" s="993"/>
      <c r="C90" s="996" t="s">
        <v>43</v>
      </c>
      <c r="D90" s="1000" t="s">
        <v>18</v>
      </c>
      <c r="E90" s="1000" t="s">
        <v>42</v>
      </c>
      <c r="F90" s="1000" t="s">
        <v>42</v>
      </c>
      <c r="G90" s="1000" t="s">
        <v>42</v>
      </c>
      <c r="H90" s="993"/>
      <c r="I90" s="993"/>
      <c r="J90" s="993"/>
      <c r="K90" s="993"/>
    </row>
    <row r="91" spans="1:11" ht="14.1" customHeight="1">
      <c r="A91" s="993"/>
      <c r="B91" s="993"/>
      <c r="C91" s="996" t="s">
        <v>47</v>
      </c>
      <c r="D91" s="1000" t="s">
        <v>18</v>
      </c>
      <c r="E91" s="1000" t="s">
        <v>42</v>
      </c>
      <c r="F91" s="1000" t="s">
        <v>42</v>
      </c>
      <c r="G91" s="1000" t="s">
        <v>42</v>
      </c>
      <c r="H91" s="993"/>
      <c r="I91" s="993"/>
      <c r="J91" s="993"/>
      <c r="K91" s="993"/>
    </row>
    <row r="92" spans="1:11" ht="14.1" customHeight="1">
      <c r="A92" s="993"/>
      <c r="B92" s="993"/>
      <c r="C92" s="1565" t="s">
        <v>24</v>
      </c>
      <c r="D92" s="1566"/>
      <c r="E92" s="1566"/>
      <c r="F92" s="1566"/>
      <c r="G92" s="1566"/>
      <c r="H92" s="993"/>
      <c r="I92" s="993"/>
      <c r="J92" s="993"/>
      <c r="K92" s="993"/>
    </row>
    <row r="93" spans="1:11" ht="14.1" customHeight="1">
      <c r="A93" s="993"/>
      <c r="B93" s="993"/>
      <c r="C93" s="1004"/>
      <c r="D93" s="1005">
        <v>2024</v>
      </c>
      <c r="E93" s="1005">
        <v>2025</v>
      </c>
      <c r="F93" s="1005">
        <v>2026</v>
      </c>
      <c r="G93" s="1005">
        <v>2027</v>
      </c>
      <c r="H93" s="993"/>
      <c r="I93" s="993"/>
      <c r="J93" s="993"/>
      <c r="K93" s="993"/>
    </row>
    <row r="94" spans="1:11" ht="14.1" customHeight="1">
      <c r="A94" s="993"/>
      <c r="B94" s="993"/>
      <c r="C94" s="1006"/>
      <c r="D94" s="1007" t="s">
        <v>22</v>
      </c>
      <c r="E94" s="1007" t="s">
        <v>23</v>
      </c>
      <c r="F94" s="1007" t="s">
        <v>23</v>
      </c>
      <c r="G94" s="1007" t="s">
        <v>23</v>
      </c>
      <c r="H94" s="993"/>
      <c r="I94" s="993"/>
      <c r="J94" s="993"/>
      <c r="K94" s="993"/>
    </row>
    <row r="95" spans="1:11" ht="14.1" customHeight="1">
      <c r="A95" s="993"/>
      <c r="B95" s="993"/>
      <c r="C95" s="1008" t="s">
        <v>48</v>
      </c>
      <c r="D95" s="1009">
        <v>0</v>
      </c>
      <c r="E95" s="1009">
        <v>0</v>
      </c>
      <c r="F95" s="1009">
        <v>0</v>
      </c>
      <c r="G95" s="1009">
        <v>0</v>
      </c>
      <c r="H95" s="993"/>
      <c r="I95" s="993"/>
      <c r="J95" s="993"/>
      <c r="K95" s="993"/>
    </row>
    <row r="96" spans="1:11" ht="14.1" customHeight="1">
      <c r="A96" s="993"/>
      <c r="B96" s="993"/>
      <c r="C96" s="1008" t="s">
        <v>49</v>
      </c>
      <c r="D96" s="1009">
        <v>0</v>
      </c>
      <c r="E96" s="1009">
        <v>0</v>
      </c>
      <c r="F96" s="1009">
        <v>0</v>
      </c>
      <c r="G96" s="1009">
        <v>0</v>
      </c>
      <c r="H96" s="993"/>
      <c r="I96" s="993"/>
      <c r="J96" s="993"/>
      <c r="K96" s="993"/>
    </row>
    <row r="97" spans="1:11" ht="14.1" customHeight="1">
      <c r="A97" s="993"/>
      <c r="B97" s="993"/>
      <c r="C97" s="1008" t="s">
        <v>50</v>
      </c>
      <c r="D97" s="1009">
        <v>0</v>
      </c>
      <c r="E97" s="1009">
        <v>0</v>
      </c>
      <c r="F97" s="1009">
        <v>0</v>
      </c>
      <c r="G97" s="1009">
        <v>0</v>
      </c>
      <c r="H97" s="993"/>
      <c r="I97" s="993"/>
      <c r="J97" s="993"/>
      <c r="K97" s="993"/>
    </row>
    <row r="98" spans="1:11" ht="14.1" customHeight="1">
      <c r="A98" s="993"/>
      <c r="B98" s="993"/>
      <c r="C98" s="1008" t="s">
        <v>51</v>
      </c>
      <c r="D98" s="1009">
        <v>0</v>
      </c>
      <c r="E98" s="1009">
        <v>0</v>
      </c>
      <c r="F98" s="1009">
        <v>0</v>
      </c>
      <c r="G98" s="1009">
        <v>0</v>
      </c>
      <c r="H98" s="993"/>
      <c r="I98" s="993"/>
      <c r="J98" s="993"/>
      <c r="K98" s="993"/>
    </row>
    <row r="99" spans="1:11" ht="14.1" customHeight="1">
      <c r="A99" s="993"/>
      <c r="B99" s="993"/>
      <c r="C99" s="1008" t="s">
        <v>49</v>
      </c>
      <c r="D99" s="1009">
        <v>0</v>
      </c>
      <c r="E99" s="1009">
        <v>0</v>
      </c>
      <c r="F99" s="1009">
        <v>0</v>
      </c>
      <c r="G99" s="1009">
        <v>0</v>
      </c>
      <c r="H99" s="993"/>
      <c r="I99" s="993"/>
      <c r="J99" s="993"/>
      <c r="K99" s="993"/>
    </row>
    <row r="100" spans="1:11" ht="14.1" customHeight="1">
      <c r="A100" s="993"/>
      <c r="B100" s="993"/>
      <c r="C100" s="1008" t="s">
        <v>50</v>
      </c>
      <c r="D100" s="1009">
        <v>0</v>
      </c>
      <c r="E100" s="1009">
        <v>0</v>
      </c>
      <c r="F100" s="1009">
        <v>0</v>
      </c>
      <c r="G100" s="1009">
        <v>0</v>
      </c>
      <c r="H100" s="993"/>
      <c r="I100" s="993"/>
      <c r="J100" s="993"/>
      <c r="K100" s="993"/>
    </row>
    <row r="101" spans="1:11" ht="14.1" customHeight="1">
      <c r="A101" s="993"/>
      <c r="B101" s="993"/>
      <c r="C101" s="1008" t="s">
        <v>52</v>
      </c>
      <c r="D101" s="1009">
        <v>0</v>
      </c>
      <c r="E101" s="1009">
        <v>0</v>
      </c>
      <c r="F101" s="1009">
        <v>0</v>
      </c>
      <c r="G101" s="1009">
        <v>0</v>
      </c>
      <c r="H101" s="993"/>
      <c r="I101" s="993"/>
      <c r="J101" s="993"/>
      <c r="K101" s="993"/>
    </row>
    <row r="102" spans="1:11" ht="14.1" customHeight="1">
      <c r="A102" s="993"/>
      <c r="B102" s="993"/>
      <c r="C102" s="1008" t="s">
        <v>49</v>
      </c>
      <c r="D102" s="1009">
        <v>0</v>
      </c>
      <c r="E102" s="1009">
        <v>0</v>
      </c>
      <c r="F102" s="1009">
        <v>0</v>
      </c>
      <c r="G102" s="1009">
        <v>0</v>
      </c>
      <c r="H102" s="993"/>
      <c r="I102" s="993"/>
      <c r="J102" s="993"/>
      <c r="K102" s="993"/>
    </row>
    <row r="103" spans="1:11" ht="14.1" customHeight="1">
      <c r="A103" s="993"/>
      <c r="B103" s="993"/>
      <c r="C103" s="1008" t="s">
        <v>50</v>
      </c>
      <c r="D103" s="1009">
        <v>0</v>
      </c>
      <c r="E103" s="1009">
        <v>0</v>
      </c>
      <c r="F103" s="1009">
        <v>0</v>
      </c>
      <c r="G103" s="1009">
        <v>0</v>
      </c>
      <c r="H103" s="993"/>
      <c r="I103" s="993"/>
      <c r="J103" s="993"/>
      <c r="K103" s="993"/>
    </row>
    <row r="104" spans="1:11" ht="14.1" customHeight="1">
      <c r="A104" s="993"/>
      <c r="B104" s="993"/>
      <c r="C104" s="1008" t="s">
        <v>53</v>
      </c>
      <c r="D104" s="1009">
        <v>0</v>
      </c>
      <c r="E104" s="1009">
        <v>0</v>
      </c>
      <c r="F104" s="1009">
        <v>0</v>
      </c>
      <c r="G104" s="1009">
        <v>0</v>
      </c>
      <c r="H104" s="993"/>
      <c r="I104" s="993"/>
      <c r="J104" s="993"/>
      <c r="K104" s="993"/>
    </row>
    <row r="105" spans="1:11" ht="14.1" customHeight="1">
      <c r="A105" s="993"/>
      <c r="B105" s="993"/>
      <c r="C105" s="1008" t="s">
        <v>49</v>
      </c>
      <c r="D105" s="1009">
        <v>0</v>
      </c>
      <c r="E105" s="1009">
        <v>0</v>
      </c>
      <c r="F105" s="1009">
        <v>0</v>
      </c>
      <c r="G105" s="1009">
        <v>0</v>
      </c>
      <c r="H105" s="993"/>
      <c r="I105" s="993"/>
      <c r="J105" s="993"/>
      <c r="K105" s="993"/>
    </row>
    <row r="106" spans="1:11" ht="14.1" customHeight="1">
      <c r="A106" s="993"/>
      <c r="B106" s="993"/>
      <c r="C106" s="1008" t="s">
        <v>50</v>
      </c>
      <c r="D106" s="1009">
        <v>0</v>
      </c>
      <c r="E106" s="1009">
        <v>0</v>
      </c>
      <c r="F106" s="1009">
        <v>0</v>
      </c>
      <c r="G106" s="1009">
        <v>0</v>
      </c>
      <c r="H106" s="993"/>
      <c r="I106" s="993"/>
      <c r="J106" s="993"/>
      <c r="K106" s="993"/>
    </row>
    <row r="107" spans="1:11" ht="14.1" customHeight="1">
      <c r="A107" s="993"/>
      <c r="B107" s="993"/>
      <c r="C107" s="1008" t="s">
        <v>54</v>
      </c>
      <c r="D107" s="1009">
        <v>0</v>
      </c>
      <c r="E107" s="1009">
        <v>20000000</v>
      </c>
      <c r="F107" s="1009">
        <v>20000000</v>
      </c>
      <c r="G107" s="1009">
        <v>20000000</v>
      </c>
      <c r="H107" s="993"/>
      <c r="I107" s="993"/>
      <c r="J107" s="993"/>
      <c r="K107" s="993"/>
    </row>
    <row r="108" spans="1:11" ht="14.1" customHeight="1">
      <c r="A108" s="993"/>
      <c r="B108" s="993"/>
      <c r="C108" s="1008" t="s">
        <v>49</v>
      </c>
      <c r="D108" s="1009">
        <v>0</v>
      </c>
      <c r="E108" s="1009">
        <v>20000000</v>
      </c>
      <c r="F108" s="1009">
        <v>20000000</v>
      </c>
      <c r="G108" s="1009">
        <v>20000000</v>
      </c>
      <c r="H108" s="993"/>
      <c r="I108" s="993"/>
      <c r="J108" s="993"/>
      <c r="K108" s="993"/>
    </row>
    <row r="109" spans="1:11" ht="14.1" customHeight="1">
      <c r="A109" s="993"/>
      <c r="B109" s="993"/>
      <c r="C109" s="1008" t="s">
        <v>50</v>
      </c>
      <c r="D109" s="1009">
        <v>0</v>
      </c>
      <c r="E109" s="1009">
        <v>0</v>
      </c>
      <c r="F109" s="1009">
        <v>0</v>
      </c>
      <c r="G109" s="1009">
        <v>0</v>
      </c>
      <c r="H109" s="993"/>
      <c r="I109" s="993"/>
      <c r="J109" s="993"/>
      <c r="K109" s="993"/>
    </row>
    <row r="110" spans="1:11" ht="14.1" customHeight="1">
      <c r="A110" s="993"/>
      <c r="B110" s="993"/>
      <c r="C110" s="1008" t="s">
        <v>55</v>
      </c>
      <c r="D110" s="1009">
        <v>0</v>
      </c>
      <c r="E110" s="1009">
        <v>0</v>
      </c>
      <c r="F110" s="1009">
        <v>0</v>
      </c>
      <c r="G110" s="1009">
        <v>0</v>
      </c>
      <c r="H110" s="993"/>
      <c r="I110" s="993"/>
      <c r="J110" s="993"/>
      <c r="K110" s="993"/>
    </row>
    <row r="111" spans="1:11" ht="14.1" customHeight="1">
      <c r="A111" s="993"/>
      <c r="B111" s="993"/>
      <c r="C111" s="1008" t="s">
        <v>49</v>
      </c>
      <c r="D111" s="1009">
        <v>0</v>
      </c>
      <c r="E111" s="1009">
        <v>0</v>
      </c>
      <c r="F111" s="1009">
        <v>0</v>
      </c>
      <c r="G111" s="1009">
        <v>0</v>
      </c>
      <c r="H111" s="993"/>
      <c r="I111" s="993"/>
      <c r="J111" s="993"/>
      <c r="K111" s="993"/>
    </row>
    <row r="112" spans="1:11" ht="14.1" customHeight="1">
      <c r="A112" s="993"/>
      <c r="B112" s="993"/>
      <c r="C112" s="1008" t="s">
        <v>50</v>
      </c>
      <c r="D112" s="1009">
        <v>0</v>
      </c>
      <c r="E112" s="1009">
        <v>0</v>
      </c>
      <c r="F112" s="1009">
        <v>0</v>
      </c>
      <c r="G112" s="1009">
        <v>0</v>
      </c>
      <c r="H112" s="993"/>
      <c r="I112" s="993"/>
      <c r="J112" s="993"/>
      <c r="K112" s="993"/>
    </row>
    <row r="113" spans="1:11" ht="14.1" customHeight="1">
      <c r="A113" s="993"/>
      <c r="B113" s="993"/>
      <c r="C113" s="1008" t="s">
        <v>56</v>
      </c>
      <c r="D113" s="1009">
        <v>0</v>
      </c>
      <c r="E113" s="1009">
        <v>0</v>
      </c>
      <c r="F113" s="1009">
        <v>0</v>
      </c>
      <c r="G113" s="1009">
        <v>0</v>
      </c>
      <c r="H113" s="993"/>
      <c r="I113" s="993"/>
      <c r="J113" s="993"/>
      <c r="K113" s="993"/>
    </row>
    <row r="114" spans="1:11" ht="14.1" customHeight="1">
      <c r="A114" s="993"/>
      <c r="B114" s="993"/>
      <c r="C114" s="1008" t="s">
        <v>49</v>
      </c>
      <c r="D114" s="1009">
        <v>0</v>
      </c>
      <c r="E114" s="1009">
        <v>0</v>
      </c>
      <c r="F114" s="1009">
        <v>0</v>
      </c>
      <c r="G114" s="1009">
        <v>0</v>
      </c>
      <c r="H114" s="993"/>
      <c r="I114" s="993"/>
      <c r="J114" s="993"/>
      <c r="K114" s="993"/>
    </row>
    <row r="115" spans="1:11" ht="14.1" customHeight="1">
      <c r="A115" s="993"/>
      <c r="B115" s="993"/>
      <c r="C115" s="1008" t="s">
        <v>50</v>
      </c>
      <c r="D115" s="1009">
        <v>0</v>
      </c>
      <c r="E115" s="1009">
        <v>0</v>
      </c>
      <c r="F115" s="1009">
        <v>0</v>
      </c>
      <c r="G115" s="1009">
        <v>0</v>
      </c>
      <c r="H115" s="993"/>
      <c r="I115" s="993"/>
      <c r="J115" s="993"/>
      <c r="K115" s="993"/>
    </row>
    <row r="116" spans="1:11" ht="14.1" customHeight="1">
      <c r="A116" s="993"/>
      <c r="B116" s="993"/>
      <c r="C116" s="1008" t="s">
        <v>57</v>
      </c>
      <c r="D116" s="1009">
        <v>0</v>
      </c>
      <c r="E116" s="1009">
        <v>0</v>
      </c>
      <c r="F116" s="1009">
        <v>0</v>
      </c>
      <c r="G116" s="1009">
        <v>0</v>
      </c>
      <c r="H116" s="993"/>
      <c r="I116" s="993"/>
      <c r="J116" s="993"/>
      <c r="K116" s="993"/>
    </row>
    <row r="117" spans="1:11" ht="14.1" customHeight="1">
      <c r="A117" s="993"/>
      <c r="B117" s="993"/>
      <c r="C117" s="1008" t="s">
        <v>49</v>
      </c>
      <c r="D117" s="1009">
        <v>0</v>
      </c>
      <c r="E117" s="1009">
        <v>0</v>
      </c>
      <c r="F117" s="1009">
        <v>0</v>
      </c>
      <c r="G117" s="1009">
        <v>0</v>
      </c>
      <c r="H117" s="993"/>
      <c r="I117" s="993"/>
      <c r="J117" s="993"/>
      <c r="K117" s="993"/>
    </row>
    <row r="118" spans="1:11" ht="14.1" customHeight="1">
      <c r="A118" s="993"/>
      <c r="B118" s="993"/>
      <c r="C118" s="1008" t="s">
        <v>58</v>
      </c>
      <c r="D118" s="1009">
        <v>0</v>
      </c>
      <c r="E118" s="1009">
        <v>0</v>
      </c>
      <c r="F118" s="1009">
        <v>0</v>
      </c>
      <c r="G118" s="1009">
        <v>0</v>
      </c>
      <c r="H118" s="993"/>
      <c r="I118" s="993"/>
      <c r="J118" s="993"/>
      <c r="K118" s="993"/>
    </row>
    <row r="119" spans="1:11" ht="14.1" customHeight="1">
      <c r="A119" s="993"/>
      <c r="B119" s="993"/>
      <c r="C119" s="1008" t="s">
        <v>59</v>
      </c>
      <c r="D119" s="1009">
        <v>0</v>
      </c>
      <c r="E119" s="1009">
        <v>0</v>
      </c>
      <c r="F119" s="1009">
        <v>0</v>
      </c>
      <c r="G119" s="1009">
        <v>0</v>
      </c>
      <c r="H119" s="993"/>
      <c r="I119" s="993"/>
      <c r="J119" s="993"/>
      <c r="K119" s="993"/>
    </row>
    <row r="120" spans="1:11" ht="14.1" customHeight="1">
      <c r="A120" s="993"/>
      <c r="B120" s="993"/>
      <c r="C120" s="1008" t="s">
        <v>60</v>
      </c>
      <c r="D120" s="1009">
        <v>0</v>
      </c>
      <c r="E120" s="1009">
        <v>0</v>
      </c>
      <c r="F120" s="1009">
        <v>0</v>
      </c>
      <c r="G120" s="1009">
        <v>0</v>
      </c>
      <c r="H120" s="993"/>
      <c r="I120" s="993"/>
      <c r="J120" s="993"/>
      <c r="K120" s="993"/>
    </row>
    <row r="121" spans="1:11" ht="14.1" customHeight="1">
      <c r="A121" s="993"/>
      <c r="B121" s="993"/>
      <c r="C121" s="1008" t="s">
        <v>61</v>
      </c>
      <c r="D121" s="1009">
        <v>0</v>
      </c>
      <c r="E121" s="1009">
        <v>0</v>
      </c>
      <c r="F121" s="1009">
        <v>0</v>
      </c>
      <c r="G121" s="1009">
        <v>0</v>
      </c>
      <c r="H121" s="993"/>
      <c r="I121" s="993"/>
      <c r="J121" s="993"/>
      <c r="K121" s="993"/>
    </row>
    <row r="122" spans="1:11" ht="14.1" customHeight="1">
      <c r="A122" s="993"/>
      <c r="B122" s="993"/>
      <c r="C122" s="1008" t="s">
        <v>62</v>
      </c>
      <c r="D122" s="1009">
        <v>0</v>
      </c>
      <c r="E122" s="1009">
        <v>0</v>
      </c>
      <c r="F122" s="1009">
        <v>0</v>
      </c>
      <c r="G122" s="1009">
        <v>0</v>
      </c>
      <c r="H122" s="993"/>
      <c r="I122" s="993"/>
      <c r="J122" s="993"/>
      <c r="K122" s="993"/>
    </row>
    <row r="123" spans="1:11" ht="14.1" customHeight="1">
      <c r="A123" s="993"/>
      <c r="B123" s="993"/>
      <c r="C123" s="1008" t="s">
        <v>49</v>
      </c>
      <c r="D123" s="1009">
        <v>0</v>
      </c>
      <c r="E123" s="1009">
        <v>0</v>
      </c>
      <c r="F123" s="1009">
        <v>0</v>
      </c>
      <c r="G123" s="1009">
        <v>0</v>
      </c>
      <c r="H123" s="993"/>
      <c r="I123" s="993"/>
      <c r="J123" s="993"/>
      <c r="K123" s="993"/>
    </row>
    <row r="124" spans="1:11" ht="14.1" customHeight="1">
      <c r="A124" s="993"/>
      <c r="B124" s="993"/>
      <c r="C124" s="1008" t="s">
        <v>58</v>
      </c>
      <c r="D124" s="1009">
        <v>0</v>
      </c>
      <c r="E124" s="1009">
        <v>0</v>
      </c>
      <c r="F124" s="1009">
        <v>0</v>
      </c>
      <c r="G124" s="1009">
        <v>0</v>
      </c>
      <c r="H124" s="993"/>
      <c r="I124" s="993"/>
      <c r="J124" s="993"/>
      <c r="K124" s="993"/>
    </row>
    <row r="125" spans="1:11" ht="14.1" customHeight="1">
      <c r="A125" s="993"/>
      <c r="B125" s="993"/>
      <c r="C125" s="1008" t="s">
        <v>59</v>
      </c>
      <c r="D125" s="1009">
        <v>0</v>
      </c>
      <c r="E125" s="1009">
        <v>0</v>
      </c>
      <c r="F125" s="1009">
        <v>0</v>
      </c>
      <c r="G125" s="1009">
        <v>0</v>
      </c>
      <c r="H125" s="993"/>
      <c r="I125" s="993"/>
      <c r="J125" s="993"/>
      <c r="K125" s="993"/>
    </row>
    <row r="126" spans="1:11" ht="14.1" customHeight="1">
      <c r="A126" s="993"/>
      <c r="B126" s="993"/>
      <c r="C126" s="1008" t="s">
        <v>60</v>
      </c>
      <c r="D126" s="1009">
        <v>0</v>
      </c>
      <c r="E126" s="1009">
        <v>0</v>
      </c>
      <c r="F126" s="1009">
        <v>0</v>
      </c>
      <c r="G126" s="1009">
        <v>0</v>
      </c>
      <c r="H126" s="993"/>
      <c r="I126" s="993"/>
      <c r="J126" s="993"/>
      <c r="K126" s="993"/>
    </row>
    <row r="127" spans="1:11" ht="14.1" customHeight="1">
      <c r="A127" s="993"/>
      <c r="B127" s="993"/>
      <c r="C127" s="1008" t="s">
        <v>61</v>
      </c>
      <c r="D127" s="1009">
        <v>0</v>
      </c>
      <c r="E127" s="1009">
        <v>0</v>
      </c>
      <c r="F127" s="1009">
        <v>0</v>
      </c>
      <c r="G127" s="1009">
        <v>0</v>
      </c>
      <c r="H127" s="993"/>
      <c r="I127" s="993"/>
      <c r="J127" s="993"/>
      <c r="K127" s="993"/>
    </row>
    <row r="128" spans="1:11" ht="14.1" customHeight="1">
      <c r="A128" s="993"/>
      <c r="B128" s="993"/>
      <c r="C128" s="1008" t="s">
        <v>63</v>
      </c>
      <c r="D128" s="1009">
        <v>0</v>
      </c>
      <c r="E128" s="1009">
        <v>0</v>
      </c>
      <c r="F128" s="1009">
        <v>0</v>
      </c>
      <c r="G128" s="1009">
        <v>0</v>
      </c>
      <c r="H128" s="993"/>
      <c r="I128" s="993"/>
      <c r="J128" s="993"/>
      <c r="K128" s="993"/>
    </row>
    <row r="129" spans="1:11" ht="14.1" customHeight="1">
      <c r="A129" s="993"/>
      <c r="B129" s="993"/>
      <c r="C129" s="1008" t="s">
        <v>49</v>
      </c>
      <c r="D129" s="1009">
        <v>0</v>
      </c>
      <c r="E129" s="1009">
        <v>0</v>
      </c>
      <c r="F129" s="1009">
        <v>0</v>
      </c>
      <c r="G129" s="1009">
        <v>0</v>
      </c>
      <c r="H129" s="993"/>
      <c r="I129" s="993"/>
      <c r="J129" s="993"/>
      <c r="K129" s="993"/>
    </row>
    <row r="130" spans="1:11" ht="14.1" customHeight="1">
      <c r="A130" s="993"/>
      <c r="B130" s="993"/>
      <c r="C130" s="1008" t="s">
        <v>58</v>
      </c>
      <c r="D130" s="1009">
        <v>0</v>
      </c>
      <c r="E130" s="1009">
        <v>0</v>
      </c>
      <c r="F130" s="1009">
        <v>0</v>
      </c>
      <c r="G130" s="1009">
        <v>0</v>
      </c>
      <c r="H130" s="993"/>
      <c r="I130" s="993"/>
      <c r="J130" s="993"/>
      <c r="K130" s="993"/>
    </row>
    <row r="131" spans="1:11" ht="14.1" customHeight="1">
      <c r="A131" s="993"/>
      <c r="B131" s="993"/>
      <c r="C131" s="1008" t="s">
        <v>59</v>
      </c>
      <c r="D131" s="1009">
        <v>0</v>
      </c>
      <c r="E131" s="1009">
        <v>0</v>
      </c>
      <c r="F131" s="1009">
        <v>0</v>
      </c>
      <c r="G131" s="1009">
        <v>0</v>
      </c>
      <c r="H131" s="993"/>
      <c r="I131" s="993"/>
      <c r="J131" s="993"/>
      <c r="K131" s="993"/>
    </row>
    <row r="132" spans="1:11" ht="14.1" customHeight="1">
      <c r="A132" s="993"/>
      <c r="B132" s="993"/>
      <c r="C132" s="1008" t="s">
        <v>60</v>
      </c>
      <c r="D132" s="1009">
        <v>0</v>
      </c>
      <c r="E132" s="1009">
        <v>0</v>
      </c>
      <c r="F132" s="1009">
        <v>0</v>
      </c>
      <c r="G132" s="1009">
        <v>0</v>
      </c>
      <c r="H132" s="993"/>
      <c r="I132" s="993"/>
      <c r="J132" s="993"/>
      <c r="K132" s="993"/>
    </row>
    <row r="133" spans="1:11" ht="14.1" customHeight="1">
      <c r="A133" s="993"/>
      <c r="B133" s="993"/>
      <c r="C133" s="1008" t="s">
        <v>61</v>
      </c>
      <c r="D133" s="1009">
        <v>0</v>
      </c>
      <c r="E133" s="1009">
        <v>0</v>
      </c>
      <c r="F133" s="1009">
        <v>0</v>
      </c>
      <c r="G133" s="1009">
        <v>0</v>
      </c>
      <c r="H133" s="993"/>
      <c r="I133" s="993"/>
      <c r="J133" s="993"/>
      <c r="K133" s="993"/>
    </row>
    <row r="134" spans="1:11" ht="14.1" customHeight="1">
      <c r="A134" s="993"/>
      <c r="B134" s="993"/>
      <c r="C134" s="1008" t="s">
        <v>64</v>
      </c>
      <c r="D134" s="1009">
        <v>0</v>
      </c>
      <c r="E134" s="1009">
        <v>0</v>
      </c>
      <c r="F134" s="1009">
        <v>0</v>
      </c>
      <c r="G134" s="1009">
        <v>0</v>
      </c>
      <c r="H134" s="993"/>
      <c r="I134" s="993"/>
      <c r="J134" s="993"/>
      <c r="K134" s="993"/>
    </row>
    <row r="135" spans="1:11" ht="14.1" customHeight="1">
      <c r="A135" s="993"/>
      <c r="B135" s="993"/>
      <c r="C135" s="1008" t="s">
        <v>65</v>
      </c>
      <c r="D135" s="1009">
        <v>0</v>
      </c>
      <c r="E135" s="1009">
        <v>0</v>
      </c>
      <c r="F135" s="1009">
        <v>0</v>
      </c>
      <c r="G135" s="1009">
        <v>0</v>
      </c>
      <c r="H135" s="993"/>
      <c r="I135" s="993"/>
      <c r="J135" s="993"/>
      <c r="K135" s="993"/>
    </row>
    <row r="136" spans="1:11" ht="14.1" customHeight="1">
      <c r="A136" s="993"/>
      <c r="B136" s="993"/>
      <c r="C136" s="1010" t="s">
        <v>25</v>
      </c>
      <c r="D136" s="1009">
        <v>0</v>
      </c>
      <c r="E136" s="1009">
        <v>20000000</v>
      </c>
      <c r="F136" s="1009">
        <v>20000000</v>
      </c>
      <c r="G136" s="1009">
        <v>20000000</v>
      </c>
      <c r="H136" s="993"/>
      <c r="I136" s="993"/>
      <c r="J136" s="993"/>
      <c r="K136" s="993"/>
    </row>
    <row r="137" spans="1:11" ht="15" customHeight="1">
      <c r="A137" s="993"/>
      <c r="B137" s="993"/>
      <c r="C137" s="1011" t="s">
        <v>18</v>
      </c>
      <c r="D137" s="1012" t="s">
        <v>18</v>
      </c>
      <c r="E137" s="1012" t="s">
        <v>18</v>
      </c>
      <c r="F137" s="1012" t="s">
        <v>18</v>
      </c>
      <c r="G137" s="1012" t="s">
        <v>18</v>
      </c>
      <c r="H137" s="993"/>
      <c r="I137" s="993"/>
      <c r="J137" s="993"/>
      <c r="K137" s="993"/>
    </row>
    <row r="138" spans="1:11" ht="15" customHeight="1">
      <c r="A138" s="993"/>
      <c r="B138" s="993"/>
      <c r="C138" s="995" t="s">
        <v>168</v>
      </c>
      <c r="D138" s="1013">
        <v>0</v>
      </c>
      <c r="E138" s="1013">
        <v>240000000</v>
      </c>
      <c r="F138" s="1013">
        <v>240000000</v>
      </c>
      <c r="G138" s="1013">
        <v>240000000</v>
      </c>
      <c r="H138" s="993"/>
      <c r="I138" s="993"/>
      <c r="J138" s="993"/>
      <c r="K138" s="993"/>
    </row>
    <row r="139" spans="1:11" ht="15" customHeight="1">
      <c r="A139" s="993"/>
      <c r="B139" s="993"/>
      <c r="C139" s="996" t="s">
        <v>48</v>
      </c>
      <c r="D139" s="1014">
        <v>0</v>
      </c>
      <c r="E139" s="1014">
        <v>0</v>
      </c>
      <c r="F139" s="1014">
        <v>0</v>
      </c>
      <c r="G139" s="1014">
        <v>0</v>
      </c>
      <c r="H139" s="993"/>
      <c r="I139" s="993"/>
      <c r="J139" s="993"/>
      <c r="K139" s="993"/>
    </row>
    <row r="140" spans="1:11" ht="15" customHeight="1">
      <c r="A140" s="993"/>
      <c r="B140" s="993"/>
      <c r="C140" s="996" t="s">
        <v>49</v>
      </c>
      <c r="D140" s="1014">
        <v>0</v>
      </c>
      <c r="E140" s="1014">
        <v>0</v>
      </c>
      <c r="F140" s="1014">
        <v>0</v>
      </c>
      <c r="G140" s="1014">
        <v>0</v>
      </c>
      <c r="H140" s="993"/>
      <c r="I140" s="993"/>
      <c r="J140" s="993"/>
      <c r="K140" s="993"/>
    </row>
    <row r="141" spans="1:11" ht="15" customHeight="1">
      <c r="A141" s="993"/>
      <c r="B141" s="993"/>
      <c r="C141" s="996" t="s">
        <v>50</v>
      </c>
      <c r="D141" s="1014">
        <v>0</v>
      </c>
      <c r="E141" s="1014">
        <v>0</v>
      </c>
      <c r="F141" s="1014">
        <v>0</v>
      </c>
      <c r="G141" s="1014">
        <v>0</v>
      </c>
      <c r="H141" s="993"/>
      <c r="I141" s="993"/>
      <c r="J141" s="993"/>
      <c r="K141" s="993"/>
    </row>
    <row r="142" spans="1:11" ht="15" customHeight="1">
      <c r="A142" s="993"/>
      <c r="B142" s="993"/>
      <c r="C142" s="996" t="s">
        <v>51</v>
      </c>
      <c r="D142" s="1014">
        <v>0</v>
      </c>
      <c r="E142" s="1014">
        <v>0</v>
      </c>
      <c r="F142" s="1014">
        <v>0</v>
      </c>
      <c r="G142" s="1014">
        <v>0</v>
      </c>
      <c r="H142" s="993"/>
      <c r="I142" s="993"/>
      <c r="J142" s="993"/>
      <c r="K142" s="993"/>
    </row>
    <row r="143" spans="1:11" ht="15" customHeight="1">
      <c r="A143" s="993"/>
      <c r="B143" s="993"/>
      <c r="C143" s="996" t="s">
        <v>49</v>
      </c>
      <c r="D143" s="1014">
        <v>0</v>
      </c>
      <c r="E143" s="1014">
        <v>0</v>
      </c>
      <c r="F143" s="1014">
        <v>0</v>
      </c>
      <c r="G143" s="1014">
        <v>0</v>
      </c>
      <c r="H143" s="993"/>
      <c r="I143" s="993"/>
      <c r="J143" s="993"/>
      <c r="K143" s="993"/>
    </row>
    <row r="144" spans="1:11" ht="15" customHeight="1">
      <c r="A144" s="993"/>
      <c r="B144" s="993"/>
      <c r="C144" s="996" t="s">
        <v>50</v>
      </c>
      <c r="D144" s="1014">
        <v>0</v>
      </c>
      <c r="E144" s="1014">
        <v>0</v>
      </c>
      <c r="F144" s="1014">
        <v>0</v>
      </c>
      <c r="G144" s="1014">
        <v>0</v>
      </c>
      <c r="H144" s="993"/>
      <c r="I144" s="993"/>
      <c r="J144" s="993"/>
      <c r="K144" s="993"/>
    </row>
    <row r="145" spans="1:11" ht="15" customHeight="1">
      <c r="A145" s="993"/>
      <c r="B145" s="993"/>
      <c r="C145" s="996" t="s">
        <v>52</v>
      </c>
      <c r="D145" s="1014">
        <v>0</v>
      </c>
      <c r="E145" s="1014">
        <v>0</v>
      </c>
      <c r="F145" s="1014">
        <v>0</v>
      </c>
      <c r="G145" s="1014">
        <v>0</v>
      </c>
      <c r="H145" s="993"/>
      <c r="I145" s="993"/>
      <c r="J145" s="993"/>
      <c r="K145" s="993"/>
    </row>
    <row r="146" spans="1:11" ht="15" customHeight="1">
      <c r="A146" s="993"/>
      <c r="B146" s="993"/>
      <c r="C146" s="996" t="s">
        <v>49</v>
      </c>
      <c r="D146" s="1014">
        <v>0</v>
      </c>
      <c r="E146" s="1014">
        <v>0</v>
      </c>
      <c r="F146" s="1014">
        <v>0</v>
      </c>
      <c r="G146" s="1014">
        <v>0</v>
      </c>
      <c r="H146" s="993"/>
      <c r="I146" s="993"/>
      <c r="J146" s="993"/>
      <c r="K146" s="993"/>
    </row>
    <row r="147" spans="1:11" ht="15" customHeight="1">
      <c r="A147" s="993"/>
      <c r="B147" s="993"/>
      <c r="C147" s="996" t="s">
        <v>50</v>
      </c>
      <c r="D147" s="1014">
        <v>0</v>
      </c>
      <c r="E147" s="1014">
        <v>0</v>
      </c>
      <c r="F147" s="1014">
        <v>0</v>
      </c>
      <c r="G147" s="1014">
        <v>0</v>
      </c>
      <c r="H147" s="993"/>
      <c r="I147" s="993"/>
      <c r="J147" s="993"/>
      <c r="K147" s="993"/>
    </row>
    <row r="148" spans="1:11" ht="15" customHeight="1">
      <c r="A148" s="993"/>
      <c r="B148" s="993"/>
      <c r="C148" s="996" t="s">
        <v>53</v>
      </c>
      <c r="D148" s="1014">
        <v>0</v>
      </c>
      <c r="E148" s="1014">
        <v>0</v>
      </c>
      <c r="F148" s="1014">
        <v>0</v>
      </c>
      <c r="G148" s="1014">
        <v>0</v>
      </c>
      <c r="H148" s="993"/>
      <c r="I148" s="993"/>
      <c r="J148" s="993"/>
      <c r="K148" s="993"/>
    </row>
    <row r="149" spans="1:11" ht="15" customHeight="1">
      <c r="A149" s="993"/>
      <c r="B149" s="993"/>
      <c r="C149" s="996" t="s">
        <v>49</v>
      </c>
      <c r="D149" s="1014">
        <v>0</v>
      </c>
      <c r="E149" s="1014">
        <v>0</v>
      </c>
      <c r="F149" s="1014">
        <v>0</v>
      </c>
      <c r="G149" s="1014">
        <v>0</v>
      </c>
      <c r="H149" s="993"/>
      <c r="I149" s="993"/>
      <c r="J149" s="993"/>
      <c r="K149" s="993"/>
    </row>
    <row r="150" spans="1:11" ht="15" customHeight="1">
      <c r="A150" s="993"/>
      <c r="B150" s="993"/>
      <c r="C150" s="996" t="s">
        <v>50</v>
      </c>
      <c r="D150" s="1014">
        <v>0</v>
      </c>
      <c r="E150" s="1014">
        <v>0</v>
      </c>
      <c r="F150" s="1014">
        <v>0</v>
      </c>
      <c r="G150" s="1014">
        <v>0</v>
      </c>
      <c r="H150" s="993"/>
      <c r="I150" s="993"/>
      <c r="J150" s="993"/>
      <c r="K150" s="993"/>
    </row>
    <row r="151" spans="1:11" ht="20.100000000000001" customHeight="1">
      <c r="A151" s="993"/>
      <c r="B151" s="993"/>
      <c r="C151" s="996" t="s">
        <v>169</v>
      </c>
      <c r="D151" s="1015">
        <v>0</v>
      </c>
      <c r="E151" s="1015">
        <v>240000000</v>
      </c>
      <c r="F151" s="1015">
        <v>240000000</v>
      </c>
      <c r="G151" s="1015">
        <v>240000000</v>
      </c>
      <c r="H151" s="993"/>
      <c r="I151" s="993"/>
      <c r="J151" s="993"/>
      <c r="K151" s="993"/>
    </row>
    <row r="152" spans="1:11" ht="15" customHeight="1">
      <c r="A152" s="993"/>
      <c r="B152" s="993"/>
      <c r="C152" s="996" t="s">
        <v>49</v>
      </c>
      <c r="D152" s="1014">
        <v>0</v>
      </c>
      <c r="E152" s="1014">
        <v>240000000</v>
      </c>
      <c r="F152" s="1014">
        <v>240000000</v>
      </c>
      <c r="G152" s="1014">
        <v>240000000</v>
      </c>
      <c r="H152" s="993"/>
      <c r="I152" s="993"/>
      <c r="J152" s="993"/>
      <c r="K152" s="993"/>
    </row>
    <row r="153" spans="1:11" ht="15" customHeight="1">
      <c r="A153" s="993"/>
      <c r="B153" s="993"/>
      <c r="C153" s="996" t="s">
        <v>50</v>
      </c>
      <c r="D153" s="1014">
        <v>0</v>
      </c>
      <c r="E153" s="1014">
        <v>0</v>
      </c>
      <c r="F153" s="1014">
        <v>0</v>
      </c>
      <c r="G153" s="1014">
        <v>0</v>
      </c>
      <c r="H153" s="993"/>
      <c r="I153" s="993"/>
      <c r="J153" s="993"/>
      <c r="K153" s="993"/>
    </row>
    <row r="154" spans="1:11" ht="15" customHeight="1">
      <c r="A154" s="993"/>
      <c r="B154" s="993"/>
      <c r="C154" s="996" t="s">
        <v>55</v>
      </c>
      <c r="D154" s="1014">
        <v>0</v>
      </c>
      <c r="E154" s="1014">
        <v>0</v>
      </c>
      <c r="F154" s="1014">
        <v>0</v>
      </c>
      <c r="G154" s="1014">
        <v>0</v>
      </c>
      <c r="H154" s="993"/>
      <c r="I154" s="993"/>
      <c r="J154" s="993"/>
      <c r="K154" s="993"/>
    </row>
    <row r="155" spans="1:11" ht="15" customHeight="1">
      <c r="A155" s="993"/>
      <c r="B155" s="993"/>
      <c r="C155" s="996" t="s">
        <v>49</v>
      </c>
      <c r="D155" s="1014">
        <v>0</v>
      </c>
      <c r="E155" s="1014">
        <v>0</v>
      </c>
      <c r="F155" s="1014">
        <v>0</v>
      </c>
      <c r="G155" s="1014">
        <v>0</v>
      </c>
      <c r="H155" s="993"/>
      <c r="I155" s="993"/>
      <c r="J155" s="993"/>
      <c r="K155" s="993"/>
    </row>
    <row r="156" spans="1:11" ht="15" customHeight="1">
      <c r="A156" s="993"/>
      <c r="B156" s="993"/>
      <c r="C156" s="996" t="s">
        <v>50</v>
      </c>
      <c r="D156" s="1014">
        <v>0</v>
      </c>
      <c r="E156" s="1014">
        <v>0</v>
      </c>
      <c r="F156" s="1014">
        <v>0</v>
      </c>
      <c r="G156" s="1014">
        <v>0</v>
      </c>
      <c r="H156" s="993"/>
      <c r="I156" s="993"/>
      <c r="J156" s="993"/>
      <c r="K156" s="993"/>
    </row>
    <row r="157" spans="1:11" ht="15" customHeight="1">
      <c r="A157" s="993"/>
      <c r="B157" s="993"/>
      <c r="C157" s="996" t="s">
        <v>56</v>
      </c>
      <c r="D157" s="1014">
        <v>0</v>
      </c>
      <c r="E157" s="1014">
        <v>0</v>
      </c>
      <c r="F157" s="1014">
        <v>0</v>
      </c>
      <c r="G157" s="1014">
        <v>0</v>
      </c>
      <c r="H157" s="993"/>
      <c r="I157" s="993"/>
      <c r="J157" s="993"/>
      <c r="K157" s="993"/>
    </row>
    <row r="158" spans="1:11" ht="15" customHeight="1">
      <c r="A158" s="993"/>
      <c r="B158" s="993"/>
      <c r="C158" s="996" t="s">
        <v>49</v>
      </c>
      <c r="D158" s="1014">
        <v>0</v>
      </c>
      <c r="E158" s="1014">
        <v>0</v>
      </c>
      <c r="F158" s="1014">
        <v>0</v>
      </c>
      <c r="G158" s="1014">
        <v>0</v>
      </c>
      <c r="H158" s="993"/>
      <c r="I158" s="993"/>
      <c r="J158" s="993"/>
      <c r="K158" s="993"/>
    </row>
    <row r="159" spans="1:11" ht="15" customHeight="1">
      <c r="A159" s="993"/>
      <c r="B159" s="993"/>
      <c r="C159" s="996" t="s">
        <v>50</v>
      </c>
      <c r="D159" s="1014">
        <v>0</v>
      </c>
      <c r="E159" s="1014">
        <v>0</v>
      </c>
      <c r="F159" s="1014">
        <v>0</v>
      </c>
      <c r="G159" s="1014">
        <v>0</v>
      </c>
      <c r="H159" s="993"/>
      <c r="I159" s="993"/>
      <c r="J159" s="993"/>
      <c r="K159" s="993"/>
    </row>
    <row r="160" spans="1:11" ht="15" customHeight="1">
      <c r="A160" s="993"/>
      <c r="B160" s="993"/>
      <c r="C160" s="996" t="s">
        <v>57</v>
      </c>
      <c r="D160" s="1014">
        <v>0</v>
      </c>
      <c r="E160" s="1014">
        <v>0</v>
      </c>
      <c r="F160" s="1014">
        <v>0</v>
      </c>
      <c r="G160" s="1014">
        <v>0</v>
      </c>
      <c r="H160" s="993"/>
      <c r="I160" s="993"/>
      <c r="J160" s="993"/>
      <c r="K160" s="993"/>
    </row>
    <row r="161" spans="1:11" ht="15" customHeight="1">
      <c r="A161" s="993"/>
      <c r="B161" s="993"/>
      <c r="C161" s="996" t="s">
        <v>49</v>
      </c>
      <c r="D161" s="1014">
        <v>0</v>
      </c>
      <c r="E161" s="1014">
        <v>0</v>
      </c>
      <c r="F161" s="1014">
        <v>0</v>
      </c>
      <c r="G161" s="1014">
        <v>0</v>
      </c>
      <c r="H161" s="993"/>
      <c r="I161" s="993"/>
      <c r="J161" s="993"/>
      <c r="K161" s="993"/>
    </row>
    <row r="162" spans="1:11" ht="15" customHeight="1">
      <c r="A162" s="993"/>
      <c r="B162" s="993"/>
      <c r="C162" s="996" t="s">
        <v>58</v>
      </c>
      <c r="D162" s="1014">
        <v>0</v>
      </c>
      <c r="E162" s="1014">
        <v>0</v>
      </c>
      <c r="F162" s="1014">
        <v>0</v>
      </c>
      <c r="G162" s="1014">
        <v>0</v>
      </c>
      <c r="H162" s="993"/>
      <c r="I162" s="993"/>
      <c r="J162" s="993"/>
      <c r="K162" s="993"/>
    </row>
    <row r="163" spans="1:11" ht="15" customHeight="1">
      <c r="A163" s="993"/>
      <c r="B163" s="993"/>
      <c r="C163" s="996" t="s">
        <v>59</v>
      </c>
      <c r="D163" s="1014">
        <v>0</v>
      </c>
      <c r="E163" s="1014">
        <v>0</v>
      </c>
      <c r="F163" s="1014">
        <v>0</v>
      </c>
      <c r="G163" s="1014">
        <v>0</v>
      </c>
      <c r="H163" s="993"/>
      <c r="I163" s="993"/>
      <c r="J163" s="993"/>
      <c r="K163" s="993"/>
    </row>
    <row r="164" spans="1:11" ht="15" customHeight="1">
      <c r="A164" s="993"/>
      <c r="B164" s="993"/>
      <c r="C164" s="996" t="s">
        <v>60</v>
      </c>
      <c r="D164" s="1014">
        <v>0</v>
      </c>
      <c r="E164" s="1014">
        <v>0</v>
      </c>
      <c r="F164" s="1014">
        <v>0</v>
      </c>
      <c r="G164" s="1014">
        <v>0</v>
      </c>
      <c r="H164" s="993"/>
      <c r="I164" s="993"/>
      <c r="J164" s="993"/>
      <c r="K164" s="993"/>
    </row>
    <row r="165" spans="1:11" ht="15" customHeight="1">
      <c r="A165" s="993"/>
      <c r="B165" s="993"/>
      <c r="C165" s="996" t="s">
        <v>61</v>
      </c>
      <c r="D165" s="1014">
        <v>0</v>
      </c>
      <c r="E165" s="1014">
        <v>0</v>
      </c>
      <c r="F165" s="1014">
        <v>0</v>
      </c>
      <c r="G165" s="1014">
        <v>0</v>
      </c>
      <c r="H165" s="993"/>
      <c r="I165" s="993"/>
      <c r="J165" s="993"/>
      <c r="K165" s="993"/>
    </row>
    <row r="166" spans="1:11" ht="15" customHeight="1">
      <c r="A166" s="993"/>
      <c r="B166" s="993"/>
      <c r="C166" s="996" t="s">
        <v>62</v>
      </c>
      <c r="D166" s="1014">
        <v>0</v>
      </c>
      <c r="E166" s="1014">
        <v>0</v>
      </c>
      <c r="F166" s="1014">
        <v>0</v>
      </c>
      <c r="G166" s="1014">
        <v>0</v>
      </c>
      <c r="H166" s="993"/>
      <c r="I166" s="993"/>
      <c r="J166" s="993"/>
      <c r="K166" s="993"/>
    </row>
    <row r="167" spans="1:11" ht="15" customHeight="1">
      <c r="A167" s="993"/>
      <c r="B167" s="993"/>
      <c r="C167" s="996" t="s">
        <v>49</v>
      </c>
      <c r="D167" s="1014">
        <v>0</v>
      </c>
      <c r="E167" s="1014">
        <v>0</v>
      </c>
      <c r="F167" s="1014">
        <v>0</v>
      </c>
      <c r="G167" s="1014">
        <v>0</v>
      </c>
      <c r="H167" s="993"/>
      <c r="I167" s="993"/>
      <c r="J167" s="993"/>
      <c r="K167" s="993"/>
    </row>
    <row r="168" spans="1:11" ht="15" customHeight="1">
      <c r="A168" s="993"/>
      <c r="B168" s="993"/>
      <c r="C168" s="996" t="s">
        <v>58</v>
      </c>
      <c r="D168" s="1014">
        <v>0</v>
      </c>
      <c r="E168" s="1014">
        <v>0</v>
      </c>
      <c r="F168" s="1014">
        <v>0</v>
      </c>
      <c r="G168" s="1014">
        <v>0</v>
      </c>
      <c r="H168" s="993"/>
      <c r="I168" s="993"/>
      <c r="J168" s="993"/>
      <c r="K168" s="993"/>
    </row>
    <row r="169" spans="1:11" ht="15" customHeight="1">
      <c r="A169" s="993"/>
      <c r="B169" s="993"/>
      <c r="C169" s="996" t="s">
        <v>59</v>
      </c>
      <c r="D169" s="1014">
        <v>0</v>
      </c>
      <c r="E169" s="1014">
        <v>0</v>
      </c>
      <c r="F169" s="1014">
        <v>0</v>
      </c>
      <c r="G169" s="1014">
        <v>0</v>
      </c>
      <c r="H169" s="993"/>
      <c r="I169" s="993"/>
      <c r="J169" s="993"/>
      <c r="K169" s="993"/>
    </row>
    <row r="170" spans="1:11" ht="15" customHeight="1">
      <c r="A170" s="993"/>
      <c r="B170" s="993"/>
      <c r="C170" s="996" t="s">
        <v>60</v>
      </c>
      <c r="D170" s="1014">
        <v>0</v>
      </c>
      <c r="E170" s="1014">
        <v>0</v>
      </c>
      <c r="F170" s="1014">
        <v>0</v>
      </c>
      <c r="G170" s="1014">
        <v>0</v>
      </c>
      <c r="H170" s="993"/>
      <c r="I170" s="993"/>
      <c r="J170" s="993"/>
      <c r="K170" s="993"/>
    </row>
    <row r="171" spans="1:11" ht="15" customHeight="1">
      <c r="A171" s="993"/>
      <c r="B171" s="993"/>
      <c r="C171" s="996" t="s">
        <v>61</v>
      </c>
      <c r="D171" s="1014">
        <v>0</v>
      </c>
      <c r="E171" s="1014">
        <v>0</v>
      </c>
      <c r="F171" s="1014">
        <v>0</v>
      </c>
      <c r="G171" s="1014">
        <v>0</v>
      </c>
      <c r="H171" s="993"/>
      <c r="I171" s="993"/>
      <c r="J171" s="993"/>
      <c r="K171" s="993"/>
    </row>
    <row r="172" spans="1:11" ht="15" customHeight="1">
      <c r="A172" s="993"/>
      <c r="B172" s="993"/>
      <c r="C172" s="996" t="s">
        <v>63</v>
      </c>
      <c r="D172" s="1014">
        <v>0</v>
      </c>
      <c r="E172" s="1014">
        <v>0</v>
      </c>
      <c r="F172" s="1014">
        <v>0</v>
      </c>
      <c r="G172" s="1014">
        <v>0</v>
      </c>
      <c r="H172" s="993"/>
      <c r="I172" s="993"/>
      <c r="J172" s="993"/>
      <c r="K172" s="993"/>
    </row>
    <row r="173" spans="1:11" ht="15" customHeight="1">
      <c r="A173" s="993"/>
      <c r="B173" s="993"/>
      <c r="C173" s="996" t="s">
        <v>49</v>
      </c>
      <c r="D173" s="1014">
        <v>0</v>
      </c>
      <c r="E173" s="1014">
        <v>0</v>
      </c>
      <c r="F173" s="1014">
        <v>0</v>
      </c>
      <c r="G173" s="1014">
        <v>0</v>
      </c>
      <c r="H173" s="993"/>
      <c r="I173" s="993"/>
      <c r="J173" s="993"/>
      <c r="K173" s="993"/>
    </row>
    <row r="174" spans="1:11" ht="15" customHeight="1">
      <c r="A174" s="993"/>
      <c r="B174" s="993"/>
      <c r="C174" s="996" t="s">
        <v>58</v>
      </c>
      <c r="D174" s="1014">
        <v>0</v>
      </c>
      <c r="E174" s="1014">
        <v>0</v>
      </c>
      <c r="F174" s="1014">
        <v>0</v>
      </c>
      <c r="G174" s="1014">
        <v>0</v>
      </c>
      <c r="H174" s="993"/>
      <c r="I174" s="993"/>
      <c r="J174" s="993"/>
      <c r="K174" s="993"/>
    </row>
    <row r="175" spans="1:11" ht="15" customHeight="1">
      <c r="A175" s="993"/>
      <c r="B175" s="993"/>
      <c r="C175" s="996" t="s">
        <v>59</v>
      </c>
      <c r="D175" s="1014">
        <v>0</v>
      </c>
      <c r="E175" s="1014">
        <v>0</v>
      </c>
      <c r="F175" s="1014">
        <v>0</v>
      </c>
      <c r="G175" s="1014">
        <v>0</v>
      </c>
      <c r="H175" s="993"/>
      <c r="I175" s="993"/>
      <c r="J175" s="993"/>
      <c r="K175" s="993"/>
    </row>
    <row r="176" spans="1:11" ht="15" customHeight="1">
      <c r="A176" s="993"/>
      <c r="B176" s="993"/>
      <c r="C176" s="996" t="s">
        <v>60</v>
      </c>
      <c r="D176" s="1014">
        <v>0</v>
      </c>
      <c r="E176" s="1014">
        <v>0</v>
      </c>
      <c r="F176" s="1014">
        <v>0</v>
      </c>
      <c r="G176" s="1014">
        <v>0</v>
      </c>
      <c r="H176" s="993"/>
      <c r="I176" s="993"/>
      <c r="J176" s="993"/>
      <c r="K176" s="993"/>
    </row>
    <row r="177" spans="1:11" ht="15" customHeight="1">
      <c r="A177" s="993"/>
      <c r="B177" s="993"/>
      <c r="C177" s="996" t="s">
        <v>61</v>
      </c>
      <c r="D177" s="1014">
        <v>0</v>
      </c>
      <c r="E177" s="1014">
        <v>0</v>
      </c>
      <c r="F177" s="1014">
        <v>0</v>
      </c>
      <c r="G177" s="1014">
        <v>0</v>
      </c>
      <c r="H177" s="993"/>
      <c r="I177" s="993"/>
      <c r="J177" s="993"/>
      <c r="K177" s="993"/>
    </row>
    <row r="178" spans="1:11" ht="15" customHeight="1">
      <c r="A178" s="993"/>
      <c r="B178" s="993"/>
      <c r="C178" s="996" t="s">
        <v>64</v>
      </c>
      <c r="D178" s="1014">
        <v>0</v>
      </c>
      <c r="E178" s="1014">
        <v>0</v>
      </c>
      <c r="F178" s="1014">
        <v>0</v>
      </c>
      <c r="G178" s="1014">
        <v>0</v>
      </c>
      <c r="H178" s="993"/>
      <c r="I178" s="993"/>
      <c r="J178" s="993"/>
      <c r="K178" s="993"/>
    </row>
    <row r="179" spans="1:11" ht="15" customHeight="1">
      <c r="A179" s="993"/>
      <c r="B179" s="993"/>
      <c r="C179" s="996" t="s">
        <v>65</v>
      </c>
      <c r="D179" s="1014">
        <v>0</v>
      </c>
      <c r="E179" s="1014">
        <v>0</v>
      </c>
      <c r="F179" s="1014">
        <v>0</v>
      </c>
      <c r="G179" s="1014">
        <v>0</v>
      </c>
      <c r="H179" s="993"/>
      <c r="I179" s="993"/>
      <c r="J179" s="993"/>
      <c r="K179" s="993"/>
    </row>
    <row r="180" spans="1:11" ht="20.100000000000001" customHeight="1">
      <c r="A180" s="993"/>
      <c r="B180" s="993"/>
      <c r="C180" s="1016" t="s">
        <v>18</v>
      </c>
      <c r="D180" s="993"/>
      <c r="E180" s="993"/>
      <c r="F180" s="993"/>
      <c r="G180" s="993"/>
      <c r="H180" s="993"/>
      <c r="I180" s="993"/>
      <c r="J180" s="993"/>
      <c r="K180" s="993"/>
    </row>
  </sheetData>
  <mergeCells count="21">
    <mergeCell ref="D82:G82"/>
    <mergeCell ref="D83:G83"/>
    <mergeCell ref="C92:G92"/>
    <mergeCell ref="D24:G24"/>
    <mergeCell ref="D25:G25"/>
    <mergeCell ref="D26:G26"/>
    <mergeCell ref="D27:G27"/>
    <mergeCell ref="C36:G36"/>
    <mergeCell ref="D81:G81"/>
    <mergeCell ref="C23:G23"/>
    <mergeCell ref="C1:G1"/>
    <mergeCell ref="C2:G2"/>
    <mergeCell ref="D3:G3"/>
    <mergeCell ref="D4:G4"/>
    <mergeCell ref="D5:G5"/>
    <mergeCell ref="D6:G6"/>
    <mergeCell ref="D7:G7"/>
    <mergeCell ref="C8:G8"/>
    <mergeCell ref="C9:G9"/>
    <mergeCell ref="D10:G10"/>
    <mergeCell ref="D18:G18"/>
  </mergeCells>
  <pageMargins left="0.7" right="0.7" top="0.75" bottom="0.75" header="0.3" footer="0.3"/>
  <pageSetup scale="86"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22"/>
  <sheetViews>
    <sheetView zoomScaleNormal="100" workbookViewId="0">
      <selection activeCell="F118" sqref="F118"/>
    </sheetView>
  </sheetViews>
  <sheetFormatPr defaultColWidth="9.125" defaultRowHeight="14.25"/>
  <cols>
    <col min="1" max="1" width="11.25" style="24" customWidth="1"/>
    <col min="2" max="2" width="8.25" style="24" customWidth="1"/>
    <col min="3" max="3" width="22.75" style="24" customWidth="1"/>
    <col min="4" max="5" width="15.875" style="24" customWidth="1"/>
    <col min="6" max="6" width="11.625" style="24" customWidth="1"/>
    <col min="7" max="7" width="12.125" style="24" customWidth="1"/>
    <col min="8" max="8" width="6.75" style="24" customWidth="1"/>
    <col min="9" max="9" width="17.25" style="24" customWidth="1"/>
    <col min="10" max="10" width="9.75" style="24" customWidth="1"/>
    <col min="11" max="11" width="17.375" style="24" customWidth="1"/>
    <col min="12" max="16384" width="9.125" style="24"/>
  </cols>
  <sheetData>
    <row r="1" spans="1:11" ht="20.100000000000001" customHeight="1">
      <c r="A1" s="1017"/>
      <c r="B1" s="1017"/>
      <c r="C1" s="1505" t="s">
        <v>0</v>
      </c>
      <c r="D1" s="1506"/>
      <c r="E1" s="1506"/>
      <c r="F1" s="1506"/>
      <c r="G1" s="1506"/>
      <c r="H1" s="1017"/>
      <c r="I1" s="1017"/>
      <c r="J1" s="1017"/>
      <c r="K1" s="1017"/>
    </row>
    <row r="2" spans="1:11" ht="24.95" customHeight="1">
      <c r="A2" s="1017"/>
      <c r="B2" s="1017"/>
      <c r="C2" s="1507" t="s">
        <v>1</v>
      </c>
      <c r="D2" s="1508"/>
      <c r="E2" s="1508"/>
      <c r="F2" s="1508"/>
      <c r="G2" s="1508"/>
      <c r="H2" s="1017"/>
      <c r="I2" s="1017"/>
      <c r="J2" s="1017"/>
      <c r="K2" s="1017"/>
    </row>
    <row r="3" spans="1:11" ht="14.1" customHeight="1">
      <c r="A3" s="1017"/>
      <c r="B3" s="1017"/>
      <c r="C3" s="25" t="s">
        <v>2</v>
      </c>
      <c r="D3" s="1509" t="s">
        <v>1849</v>
      </c>
      <c r="E3" s="1510"/>
      <c r="F3" s="1510"/>
      <c r="G3" s="1510"/>
      <c r="H3" s="1017"/>
      <c r="I3" s="1017"/>
      <c r="J3" s="1017"/>
      <c r="K3" s="1017"/>
    </row>
    <row r="4" spans="1:11" ht="14.1" customHeight="1">
      <c r="A4" s="1017"/>
      <c r="B4" s="1017"/>
      <c r="C4" s="25" t="s">
        <v>4</v>
      </c>
      <c r="D4" s="1509" t="s">
        <v>1256</v>
      </c>
      <c r="E4" s="1510"/>
      <c r="F4" s="1510"/>
      <c r="G4" s="1510"/>
      <c r="H4" s="1017"/>
      <c r="I4" s="1017"/>
      <c r="J4" s="1017"/>
      <c r="K4" s="1017"/>
    </row>
    <row r="5" spans="1:11" ht="14.1" customHeight="1">
      <c r="A5" s="1017"/>
      <c r="B5" s="1017"/>
      <c r="C5" s="25" t="s">
        <v>6</v>
      </c>
      <c r="D5" s="1509" t="s">
        <v>1878</v>
      </c>
      <c r="E5" s="1510"/>
      <c r="F5" s="1510"/>
      <c r="G5" s="1510"/>
      <c r="H5" s="1017"/>
      <c r="I5" s="1017"/>
      <c r="J5" s="1017"/>
      <c r="K5" s="1017"/>
    </row>
    <row r="6" spans="1:11" ht="14.1" customHeight="1">
      <c r="A6" s="1017"/>
      <c r="B6" s="1017"/>
      <c r="C6" s="25" t="s">
        <v>8</v>
      </c>
      <c r="D6" s="1509" t="s">
        <v>1879</v>
      </c>
      <c r="E6" s="1510"/>
      <c r="F6" s="1510"/>
      <c r="G6" s="1510"/>
      <c r="H6" s="1017"/>
      <c r="I6" s="1017"/>
      <c r="J6" s="1017"/>
      <c r="K6" s="1017"/>
    </row>
    <row r="7" spans="1:11" ht="14.1" customHeight="1">
      <c r="A7" s="1017"/>
      <c r="B7" s="1017"/>
      <c r="C7" s="25" t="s">
        <v>10</v>
      </c>
      <c r="D7" s="1511" t="s">
        <v>11</v>
      </c>
      <c r="E7" s="1512"/>
      <c r="F7" s="1512"/>
      <c r="G7" s="1512"/>
      <c r="H7" s="1017"/>
      <c r="I7" s="1017"/>
      <c r="J7" s="1017"/>
      <c r="K7" s="1017"/>
    </row>
    <row r="8" spans="1:11" ht="14.1" customHeight="1">
      <c r="A8" s="1017"/>
      <c r="B8" s="1017"/>
      <c r="C8" s="1513" t="s">
        <v>12</v>
      </c>
      <c r="D8" s="1514"/>
      <c r="E8" s="1514"/>
      <c r="F8" s="1514"/>
      <c r="G8" s="1514"/>
      <c r="H8" s="1017"/>
      <c r="I8" s="1017"/>
      <c r="J8" s="1017"/>
      <c r="K8" s="1017"/>
    </row>
    <row r="9" spans="1:11" ht="30.95" customHeight="1">
      <c r="A9" s="1017"/>
      <c r="B9" s="1017"/>
      <c r="C9" s="1515" t="s">
        <v>1880</v>
      </c>
      <c r="D9" s="1516"/>
      <c r="E9" s="1516"/>
      <c r="F9" s="1516"/>
      <c r="G9" s="1516"/>
      <c r="H9" s="1017"/>
      <c r="I9" s="1017"/>
      <c r="J9" s="1017"/>
      <c r="K9" s="1017"/>
    </row>
    <row r="10" spans="1:11" ht="33" customHeight="1">
      <c r="A10" s="1017"/>
      <c r="B10" s="1017"/>
      <c r="C10" s="26" t="s">
        <v>14</v>
      </c>
      <c r="D10" s="1517" t="s">
        <v>1881</v>
      </c>
      <c r="E10" s="1518"/>
      <c r="F10" s="1518"/>
      <c r="G10" s="1518"/>
      <c r="H10" s="1017"/>
      <c r="I10" s="1017"/>
      <c r="J10" s="1017"/>
      <c r="K10" s="1017"/>
    </row>
    <row r="11" spans="1:11" ht="27.95" customHeight="1">
      <c r="A11" s="1017"/>
      <c r="B11" s="1017"/>
      <c r="C11" s="27" t="s">
        <v>176</v>
      </c>
      <c r="D11" s="28">
        <v>2024</v>
      </c>
      <c r="E11" s="28">
        <v>2025</v>
      </c>
      <c r="F11" s="28">
        <v>2026</v>
      </c>
      <c r="G11" s="28">
        <v>2027</v>
      </c>
      <c r="H11" s="1017"/>
      <c r="I11" s="1017"/>
      <c r="J11" s="1017"/>
      <c r="K11" s="1017"/>
    </row>
    <row r="12" spans="1:11" ht="14.1" customHeight="1">
      <c r="A12" s="1017"/>
      <c r="B12" s="1017"/>
      <c r="C12" s="29"/>
      <c r="D12" s="30" t="s">
        <v>22</v>
      </c>
      <c r="E12" s="30" t="s">
        <v>23</v>
      </c>
      <c r="F12" s="30" t="s">
        <v>23</v>
      </c>
      <c r="G12" s="30" t="s">
        <v>23</v>
      </c>
      <c r="H12" s="1017"/>
      <c r="I12" s="1017"/>
      <c r="J12" s="1017"/>
      <c r="K12" s="1017"/>
    </row>
    <row r="13" spans="1:11" ht="20.100000000000001" customHeight="1">
      <c r="A13" s="1017"/>
      <c r="B13" s="1017"/>
      <c r="C13" s="27" t="s">
        <v>1854</v>
      </c>
      <c r="D13" s="31" t="s">
        <v>1863</v>
      </c>
      <c r="E13" s="31" t="s">
        <v>1882</v>
      </c>
      <c r="F13" s="31" t="s">
        <v>1882</v>
      </c>
      <c r="G13" s="31" t="s">
        <v>1882</v>
      </c>
      <c r="H13" s="1017"/>
      <c r="I13" s="1017"/>
      <c r="J13" s="1017"/>
      <c r="K13" s="1017"/>
    </row>
    <row r="14" spans="1:11" ht="84.95" customHeight="1">
      <c r="A14" s="1017"/>
      <c r="B14" s="1017"/>
      <c r="C14" s="26" t="s">
        <v>16</v>
      </c>
      <c r="D14" s="1517" t="s">
        <v>1883</v>
      </c>
      <c r="E14" s="1518"/>
      <c r="F14" s="1518"/>
      <c r="G14" s="1518"/>
      <c r="H14" s="1017"/>
      <c r="I14" s="1017"/>
      <c r="J14" s="1017"/>
      <c r="K14" s="1017"/>
    </row>
    <row r="15" spans="1:11" ht="27.95" customHeight="1">
      <c r="A15" s="1017"/>
      <c r="B15" s="1017"/>
      <c r="C15" s="27" t="s">
        <v>187</v>
      </c>
      <c r="D15" s="28">
        <v>2024</v>
      </c>
      <c r="E15" s="28">
        <v>2025</v>
      </c>
      <c r="F15" s="28">
        <v>2026</v>
      </c>
      <c r="G15" s="28">
        <v>2027</v>
      </c>
      <c r="H15" s="1017"/>
      <c r="I15" s="1017"/>
      <c r="J15" s="1017"/>
      <c r="K15" s="1017"/>
    </row>
    <row r="16" spans="1:11" ht="14.1" customHeight="1">
      <c r="A16" s="1017"/>
      <c r="B16" s="1017"/>
      <c r="C16" s="29"/>
      <c r="D16" s="30" t="s">
        <v>22</v>
      </c>
      <c r="E16" s="30" t="s">
        <v>23</v>
      </c>
      <c r="F16" s="30" t="s">
        <v>23</v>
      </c>
      <c r="G16" s="30" t="s">
        <v>23</v>
      </c>
      <c r="H16" s="1017"/>
      <c r="I16" s="1017"/>
      <c r="J16" s="1017"/>
      <c r="K16" s="1017"/>
    </row>
    <row r="17" spans="1:11" ht="14.1" customHeight="1">
      <c r="A17" s="1017"/>
      <c r="B17" s="1017"/>
      <c r="C17" s="27" t="s">
        <v>1884</v>
      </c>
      <c r="D17" s="31" t="s">
        <v>1863</v>
      </c>
      <c r="E17" s="31" t="s">
        <v>1882</v>
      </c>
      <c r="F17" s="31" t="s">
        <v>1882</v>
      </c>
      <c r="G17" s="31" t="s">
        <v>1882</v>
      </c>
      <c r="H17" s="1017"/>
      <c r="I17" s="1017"/>
      <c r="J17" s="1017"/>
      <c r="K17" s="1017"/>
    </row>
    <row r="18" spans="1:11" ht="14.1" customHeight="1">
      <c r="A18" s="1017"/>
      <c r="B18" s="1017"/>
      <c r="C18" s="27" t="s">
        <v>1885</v>
      </c>
      <c r="D18" s="31" t="s">
        <v>18</v>
      </c>
      <c r="E18" s="31" t="s">
        <v>260</v>
      </c>
      <c r="F18" s="31" t="s">
        <v>260</v>
      </c>
      <c r="G18" s="31" t="s">
        <v>260</v>
      </c>
      <c r="H18" s="1017"/>
      <c r="I18" s="1017"/>
      <c r="J18" s="1017"/>
      <c r="K18" s="1017"/>
    </row>
    <row r="19" spans="1:11" ht="14.1" customHeight="1">
      <c r="A19" s="1017"/>
      <c r="B19" s="1017"/>
      <c r="C19" s="27" t="s">
        <v>1886</v>
      </c>
      <c r="D19" s="31" t="s">
        <v>18</v>
      </c>
      <c r="E19" s="31" t="s">
        <v>1240</v>
      </c>
      <c r="F19" s="31" t="s">
        <v>1240</v>
      </c>
      <c r="G19" s="31" t="s">
        <v>1240</v>
      </c>
      <c r="H19" s="1017"/>
      <c r="I19" s="1017"/>
      <c r="J19" s="1017"/>
      <c r="K19" s="1017"/>
    </row>
    <row r="20" spans="1:11" ht="30.95" customHeight="1">
      <c r="A20" s="1017"/>
      <c r="B20" s="1017"/>
      <c r="C20" s="27" t="s">
        <v>1887</v>
      </c>
      <c r="D20" s="31" t="s">
        <v>18</v>
      </c>
      <c r="E20" s="31" t="s">
        <v>178</v>
      </c>
      <c r="F20" s="31" t="s">
        <v>178</v>
      </c>
      <c r="G20" s="31" t="s">
        <v>178</v>
      </c>
      <c r="H20" s="1017"/>
      <c r="I20" s="1017"/>
      <c r="J20" s="1017"/>
      <c r="K20" s="1017"/>
    </row>
    <row r="21" spans="1:11" ht="14.1" customHeight="1">
      <c r="A21" s="1017"/>
      <c r="B21" s="1017"/>
      <c r="C21" s="1503" t="s">
        <v>27</v>
      </c>
      <c r="D21" s="1504"/>
      <c r="E21" s="1504"/>
      <c r="F21" s="1504"/>
      <c r="G21" s="1504"/>
      <c r="H21" s="1017"/>
      <c r="I21" s="1017"/>
      <c r="J21" s="1017"/>
      <c r="K21" s="1017"/>
    </row>
    <row r="22" spans="1:11" ht="14.1" customHeight="1">
      <c r="A22" s="1017"/>
      <c r="B22" s="1017"/>
      <c r="C22" s="32" t="s">
        <v>1888</v>
      </c>
      <c r="D22" s="1503" t="s">
        <v>1889</v>
      </c>
      <c r="E22" s="1504"/>
      <c r="F22" s="1504"/>
      <c r="G22" s="1504"/>
      <c r="H22" s="1017"/>
      <c r="I22" s="1017"/>
      <c r="J22" s="1017"/>
      <c r="K22" s="1017"/>
    </row>
    <row r="23" spans="1:11" ht="14.1" customHeight="1">
      <c r="A23" s="1017"/>
      <c r="B23" s="1017"/>
      <c r="C23" s="33" t="s">
        <v>19</v>
      </c>
      <c r="D23" s="1519" t="s">
        <v>1890</v>
      </c>
      <c r="E23" s="1520"/>
      <c r="F23" s="1520"/>
      <c r="G23" s="1520"/>
      <c r="H23" s="1017"/>
      <c r="I23" s="1017"/>
      <c r="J23" s="1017"/>
      <c r="K23" s="1017"/>
    </row>
    <row r="24" spans="1:11" ht="14.1" customHeight="1">
      <c r="A24" s="1017"/>
      <c r="B24" s="1017"/>
      <c r="C24" s="34" t="s">
        <v>20</v>
      </c>
      <c r="D24" s="1521" t="s">
        <v>1891</v>
      </c>
      <c r="E24" s="1522"/>
      <c r="F24" s="1522"/>
      <c r="G24" s="1522"/>
      <c r="H24" s="1017"/>
      <c r="I24" s="1017"/>
      <c r="J24" s="1017"/>
      <c r="K24" s="1017"/>
    </row>
    <row r="25" spans="1:11" ht="14.1" customHeight="1">
      <c r="A25" s="1017"/>
      <c r="B25" s="1017"/>
      <c r="C25" s="34" t="s">
        <v>21</v>
      </c>
      <c r="D25" s="1521" t="s">
        <v>1892</v>
      </c>
      <c r="E25" s="1522"/>
      <c r="F25" s="1522"/>
      <c r="G25" s="1522"/>
      <c r="H25" s="1017"/>
      <c r="I25" s="1017"/>
      <c r="J25" s="1017"/>
      <c r="K25" s="1017"/>
    </row>
    <row r="26" spans="1:11" ht="15" customHeight="1">
      <c r="A26" s="1017"/>
      <c r="B26" s="1017"/>
      <c r="C26" s="1018"/>
      <c r="D26" s="36">
        <v>2024</v>
      </c>
      <c r="E26" s="36">
        <v>2025</v>
      </c>
      <c r="F26" s="36">
        <v>2026</v>
      </c>
      <c r="G26" s="36">
        <v>2027</v>
      </c>
      <c r="H26" s="1017"/>
      <c r="I26" s="1017"/>
      <c r="J26" s="1017"/>
      <c r="K26" s="1017"/>
    </row>
    <row r="27" spans="1:11" ht="15" customHeight="1">
      <c r="A27" s="1017"/>
      <c r="B27" s="1017"/>
      <c r="C27" s="1019"/>
      <c r="D27" s="38" t="s">
        <v>22</v>
      </c>
      <c r="E27" s="38" t="s">
        <v>23</v>
      </c>
      <c r="F27" s="38" t="s">
        <v>23</v>
      </c>
      <c r="G27" s="38" t="s">
        <v>23</v>
      </c>
      <c r="H27" s="1017"/>
      <c r="I27" s="1017"/>
      <c r="J27" s="1017"/>
      <c r="K27" s="1017"/>
    </row>
    <row r="28" spans="1:11" ht="14.1" customHeight="1">
      <c r="A28" s="1017"/>
      <c r="B28" s="1017"/>
      <c r="C28" s="27" t="s">
        <v>33</v>
      </c>
      <c r="D28" s="31" t="s">
        <v>1623</v>
      </c>
      <c r="E28" s="31" t="s">
        <v>1623</v>
      </c>
      <c r="F28" s="31" t="s">
        <v>1623</v>
      </c>
      <c r="G28" s="31" t="s">
        <v>1623</v>
      </c>
      <c r="H28" s="1017"/>
      <c r="I28" s="1017"/>
      <c r="J28" s="1017"/>
      <c r="K28" s="1017"/>
    </row>
    <row r="29" spans="1:11" ht="14.1" customHeight="1">
      <c r="A29" s="1017"/>
      <c r="B29" s="1017"/>
      <c r="C29" s="27" t="s">
        <v>35</v>
      </c>
      <c r="D29" s="31" t="s">
        <v>1893</v>
      </c>
      <c r="E29" s="31" t="s">
        <v>1893</v>
      </c>
      <c r="F29" s="31" t="s">
        <v>1893</v>
      </c>
      <c r="G29" s="31" t="s">
        <v>1893</v>
      </c>
      <c r="H29" s="1017"/>
      <c r="I29" s="1017"/>
      <c r="J29" s="1017"/>
      <c r="K29" s="1017"/>
    </row>
    <row r="30" spans="1:11" ht="14.1" customHeight="1">
      <c r="A30" s="1017"/>
      <c r="B30" s="1017"/>
      <c r="C30" s="27" t="s">
        <v>40</v>
      </c>
      <c r="D30" s="31" t="s">
        <v>1894</v>
      </c>
      <c r="E30" s="31" t="s">
        <v>1894</v>
      </c>
      <c r="F30" s="31" t="s">
        <v>1894</v>
      </c>
      <c r="G30" s="31" t="s">
        <v>1894</v>
      </c>
      <c r="H30" s="1017"/>
      <c r="I30" s="1017"/>
      <c r="J30" s="1017"/>
      <c r="K30" s="1017"/>
    </row>
    <row r="31" spans="1:11" ht="14.1" customHeight="1">
      <c r="A31" s="1017"/>
      <c r="B31" s="1017"/>
      <c r="C31" s="27" t="s">
        <v>41</v>
      </c>
      <c r="D31" s="31" t="s">
        <v>18</v>
      </c>
      <c r="E31" s="31" t="s">
        <v>42</v>
      </c>
      <c r="F31" s="31" t="s">
        <v>42</v>
      </c>
      <c r="G31" s="31" t="s">
        <v>42</v>
      </c>
      <c r="H31" s="1017"/>
      <c r="I31" s="1017"/>
      <c r="J31" s="1017"/>
      <c r="K31" s="1017"/>
    </row>
    <row r="32" spans="1:11" ht="14.1" customHeight="1">
      <c r="A32" s="1017"/>
      <c r="B32" s="1017"/>
      <c r="C32" s="27" t="s">
        <v>43</v>
      </c>
      <c r="D32" s="31" t="s">
        <v>18</v>
      </c>
      <c r="E32" s="31" t="s">
        <v>42</v>
      </c>
      <c r="F32" s="31" t="s">
        <v>42</v>
      </c>
      <c r="G32" s="31" t="s">
        <v>42</v>
      </c>
      <c r="H32" s="1017"/>
      <c r="I32" s="1017"/>
      <c r="J32" s="1017"/>
      <c r="K32" s="1017"/>
    </row>
    <row r="33" spans="1:11" ht="14.1" customHeight="1">
      <c r="A33" s="1017"/>
      <c r="B33" s="1017"/>
      <c r="C33" s="27" t="s">
        <v>47</v>
      </c>
      <c r="D33" s="31" t="s">
        <v>18</v>
      </c>
      <c r="E33" s="31" t="s">
        <v>42</v>
      </c>
      <c r="F33" s="31" t="s">
        <v>42</v>
      </c>
      <c r="G33" s="31" t="s">
        <v>42</v>
      </c>
      <c r="H33" s="1017"/>
      <c r="I33" s="1017"/>
      <c r="J33" s="1017"/>
      <c r="K33" s="1017"/>
    </row>
    <row r="34" spans="1:11" ht="14.1" customHeight="1">
      <c r="A34" s="1017"/>
      <c r="B34" s="1017"/>
      <c r="C34" s="1523" t="s">
        <v>24</v>
      </c>
      <c r="D34" s="1524"/>
      <c r="E34" s="1524"/>
      <c r="F34" s="1524"/>
      <c r="G34" s="1524"/>
      <c r="H34" s="1017"/>
      <c r="I34" s="1017"/>
      <c r="J34" s="1017"/>
      <c r="K34" s="1017"/>
    </row>
    <row r="35" spans="1:11" ht="14.1" customHeight="1">
      <c r="A35" s="1017"/>
      <c r="B35" s="1017"/>
      <c r="C35" s="1018"/>
      <c r="D35" s="36">
        <v>2024</v>
      </c>
      <c r="E35" s="36">
        <v>2025</v>
      </c>
      <c r="F35" s="36">
        <v>2026</v>
      </c>
      <c r="G35" s="36">
        <v>2027</v>
      </c>
      <c r="H35" s="1017"/>
      <c r="I35" s="1017"/>
      <c r="J35" s="1017"/>
      <c r="K35" s="1017"/>
    </row>
    <row r="36" spans="1:11" ht="14.1" customHeight="1">
      <c r="A36" s="1017"/>
      <c r="B36" s="1017"/>
      <c r="C36" s="1019"/>
      <c r="D36" s="38" t="s">
        <v>22</v>
      </c>
      <c r="E36" s="38" t="s">
        <v>23</v>
      </c>
      <c r="F36" s="38" t="s">
        <v>23</v>
      </c>
      <c r="G36" s="38" t="s">
        <v>23</v>
      </c>
      <c r="H36" s="1017"/>
      <c r="I36" s="1017"/>
      <c r="J36" s="1017"/>
      <c r="K36" s="1017"/>
    </row>
    <row r="37" spans="1:11" ht="14.1" customHeight="1">
      <c r="A37" s="1017"/>
      <c r="B37" s="1017"/>
      <c r="C37" s="39" t="s">
        <v>48</v>
      </c>
      <c r="D37" s="40">
        <v>0</v>
      </c>
      <c r="E37" s="40">
        <v>0</v>
      </c>
      <c r="F37" s="40">
        <v>0</v>
      </c>
      <c r="G37" s="40">
        <v>0</v>
      </c>
      <c r="H37" s="1017"/>
      <c r="I37" s="1017"/>
      <c r="J37" s="1017"/>
      <c r="K37" s="1017"/>
    </row>
    <row r="38" spans="1:11" ht="14.1" customHeight="1">
      <c r="A38" s="1017"/>
      <c r="B38" s="1017"/>
      <c r="C38" s="39" t="s">
        <v>49</v>
      </c>
      <c r="D38" s="40">
        <v>0</v>
      </c>
      <c r="E38" s="40">
        <v>0</v>
      </c>
      <c r="F38" s="40">
        <v>0</v>
      </c>
      <c r="G38" s="40">
        <v>0</v>
      </c>
      <c r="H38" s="1017"/>
      <c r="I38" s="1017"/>
      <c r="J38" s="1017"/>
      <c r="K38" s="1017"/>
    </row>
    <row r="39" spans="1:11" ht="14.1" customHeight="1">
      <c r="A39" s="1017"/>
      <c r="B39" s="1017"/>
      <c r="C39" s="39" t="s">
        <v>50</v>
      </c>
      <c r="D39" s="40">
        <v>0</v>
      </c>
      <c r="E39" s="40">
        <v>0</v>
      </c>
      <c r="F39" s="40">
        <v>0</v>
      </c>
      <c r="G39" s="40">
        <v>0</v>
      </c>
      <c r="H39" s="1017"/>
      <c r="I39" s="1017"/>
      <c r="J39" s="1017"/>
      <c r="K39" s="1017"/>
    </row>
    <row r="40" spans="1:11" ht="14.1" customHeight="1">
      <c r="A40" s="1017"/>
      <c r="B40" s="1017"/>
      <c r="C40" s="39" t="s">
        <v>51</v>
      </c>
      <c r="D40" s="40">
        <v>0</v>
      </c>
      <c r="E40" s="40">
        <v>0</v>
      </c>
      <c r="F40" s="40">
        <v>0</v>
      </c>
      <c r="G40" s="40">
        <v>0</v>
      </c>
      <c r="H40" s="1017"/>
      <c r="I40" s="1017"/>
      <c r="J40" s="1017"/>
      <c r="K40" s="1017"/>
    </row>
    <row r="41" spans="1:11" ht="14.1" customHeight="1">
      <c r="A41" s="1017"/>
      <c r="B41" s="1017"/>
      <c r="C41" s="39" t="s">
        <v>49</v>
      </c>
      <c r="D41" s="40">
        <v>0</v>
      </c>
      <c r="E41" s="40">
        <v>0</v>
      </c>
      <c r="F41" s="40">
        <v>0</v>
      </c>
      <c r="G41" s="40">
        <v>0</v>
      </c>
      <c r="H41" s="1017"/>
      <c r="I41" s="1017"/>
      <c r="J41" s="1017"/>
      <c r="K41" s="1017"/>
    </row>
    <row r="42" spans="1:11" ht="14.1" customHeight="1">
      <c r="A42" s="1017"/>
      <c r="B42" s="1017"/>
      <c r="C42" s="39" t="s">
        <v>50</v>
      </c>
      <c r="D42" s="40">
        <v>0</v>
      </c>
      <c r="E42" s="40">
        <v>0</v>
      </c>
      <c r="F42" s="40">
        <v>0</v>
      </c>
      <c r="G42" s="40">
        <v>0</v>
      </c>
      <c r="H42" s="1017"/>
      <c r="I42" s="1017"/>
      <c r="J42" s="1017"/>
      <c r="K42" s="1017"/>
    </row>
    <row r="43" spans="1:11" ht="14.1" customHeight="1">
      <c r="A43" s="1017"/>
      <c r="B43" s="1017"/>
      <c r="C43" s="39" t="s">
        <v>52</v>
      </c>
      <c r="D43" s="40">
        <v>0</v>
      </c>
      <c r="E43" s="40">
        <v>0</v>
      </c>
      <c r="F43" s="40">
        <v>0</v>
      </c>
      <c r="G43" s="40">
        <v>0</v>
      </c>
      <c r="H43" s="1017"/>
      <c r="I43" s="1017"/>
      <c r="J43" s="1017"/>
      <c r="K43" s="1017"/>
    </row>
    <row r="44" spans="1:11" ht="14.1" customHeight="1">
      <c r="A44" s="1017"/>
      <c r="B44" s="1017"/>
      <c r="C44" s="39" t="s">
        <v>49</v>
      </c>
      <c r="D44" s="40">
        <v>0</v>
      </c>
      <c r="E44" s="40">
        <v>0</v>
      </c>
      <c r="F44" s="40">
        <v>0</v>
      </c>
      <c r="G44" s="40">
        <v>0</v>
      </c>
      <c r="H44" s="1017"/>
      <c r="I44" s="1017"/>
      <c r="J44" s="1017"/>
      <c r="K44" s="1017"/>
    </row>
    <row r="45" spans="1:11" ht="14.1" customHeight="1">
      <c r="A45" s="1017"/>
      <c r="B45" s="1017"/>
      <c r="C45" s="39" t="s">
        <v>50</v>
      </c>
      <c r="D45" s="40">
        <v>0</v>
      </c>
      <c r="E45" s="40">
        <v>0</v>
      </c>
      <c r="F45" s="40">
        <v>0</v>
      </c>
      <c r="G45" s="40">
        <v>0</v>
      </c>
      <c r="H45" s="1017"/>
      <c r="I45" s="1017"/>
      <c r="J45" s="1017"/>
      <c r="K45" s="1017"/>
    </row>
    <row r="46" spans="1:11" ht="14.1" customHeight="1">
      <c r="A46" s="1017"/>
      <c r="B46" s="1017"/>
      <c r="C46" s="39" t="s">
        <v>53</v>
      </c>
      <c r="D46" s="40">
        <v>0</v>
      </c>
      <c r="E46" s="40">
        <v>0</v>
      </c>
      <c r="F46" s="40">
        <v>0</v>
      </c>
      <c r="G46" s="40">
        <v>0</v>
      </c>
      <c r="H46" s="1017"/>
      <c r="I46" s="1017"/>
      <c r="J46" s="1017"/>
      <c r="K46" s="1017"/>
    </row>
    <row r="47" spans="1:11" ht="14.1" customHeight="1">
      <c r="A47" s="1017"/>
      <c r="B47" s="1017"/>
      <c r="C47" s="39" t="s">
        <v>49</v>
      </c>
      <c r="D47" s="40">
        <v>0</v>
      </c>
      <c r="E47" s="40">
        <v>0</v>
      </c>
      <c r="F47" s="40">
        <v>0</v>
      </c>
      <c r="G47" s="40">
        <v>0</v>
      </c>
      <c r="H47" s="1017"/>
      <c r="I47" s="1017"/>
      <c r="J47" s="1017"/>
      <c r="K47" s="1017"/>
    </row>
    <row r="48" spans="1:11" ht="14.1" customHeight="1">
      <c r="A48" s="1017"/>
      <c r="B48" s="1017"/>
      <c r="C48" s="39" t="s">
        <v>50</v>
      </c>
      <c r="D48" s="40">
        <v>0</v>
      </c>
      <c r="E48" s="40">
        <v>0</v>
      </c>
      <c r="F48" s="40">
        <v>0</v>
      </c>
      <c r="G48" s="40">
        <v>0</v>
      </c>
      <c r="H48" s="1017"/>
      <c r="I48" s="1017"/>
      <c r="J48" s="1017"/>
      <c r="K48" s="1017"/>
    </row>
    <row r="49" spans="1:11" ht="14.1" customHeight="1">
      <c r="A49" s="1017"/>
      <c r="B49" s="1017"/>
      <c r="C49" s="39" t="s">
        <v>54</v>
      </c>
      <c r="D49" s="40">
        <v>0</v>
      </c>
      <c r="E49" s="40">
        <v>68000000</v>
      </c>
      <c r="F49" s="40">
        <v>68000000</v>
      </c>
      <c r="G49" s="40">
        <v>68000000</v>
      </c>
      <c r="H49" s="1017"/>
      <c r="I49" s="1017"/>
      <c r="J49" s="1017"/>
      <c r="K49" s="1017"/>
    </row>
    <row r="50" spans="1:11" ht="14.1" customHeight="1">
      <c r="A50" s="1017"/>
      <c r="B50" s="1017"/>
      <c r="C50" s="39" t="s">
        <v>49</v>
      </c>
      <c r="D50" s="40">
        <v>0</v>
      </c>
      <c r="E50" s="40">
        <v>68000000</v>
      </c>
      <c r="F50" s="40">
        <v>68000000</v>
      </c>
      <c r="G50" s="40">
        <v>68000000</v>
      </c>
      <c r="H50" s="1017"/>
      <c r="I50" s="1017"/>
      <c r="J50" s="1017"/>
      <c r="K50" s="1017"/>
    </row>
    <row r="51" spans="1:11" ht="14.1" customHeight="1">
      <c r="A51" s="1017"/>
      <c r="B51" s="1017"/>
      <c r="C51" s="39" t="s">
        <v>50</v>
      </c>
      <c r="D51" s="40">
        <v>0</v>
      </c>
      <c r="E51" s="40">
        <v>0</v>
      </c>
      <c r="F51" s="40">
        <v>0</v>
      </c>
      <c r="G51" s="40">
        <v>0</v>
      </c>
      <c r="H51" s="1017"/>
      <c r="I51" s="1017"/>
      <c r="J51" s="1017"/>
      <c r="K51" s="1017"/>
    </row>
    <row r="52" spans="1:11" ht="14.1" customHeight="1">
      <c r="A52" s="1017"/>
      <c r="B52" s="1017"/>
      <c r="C52" s="39" t="s">
        <v>55</v>
      </c>
      <c r="D52" s="40">
        <v>0</v>
      </c>
      <c r="E52" s="40">
        <v>0</v>
      </c>
      <c r="F52" s="40">
        <v>0</v>
      </c>
      <c r="G52" s="40">
        <v>0</v>
      </c>
      <c r="H52" s="1017"/>
      <c r="I52" s="1017"/>
      <c r="J52" s="1017"/>
      <c r="K52" s="1017"/>
    </row>
    <row r="53" spans="1:11" ht="14.1" customHeight="1">
      <c r="A53" s="1017"/>
      <c r="B53" s="1017"/>
      <c r="C53" s="39" t="s">
        <v>49</v>
      </c>
      <c r="D53" s="40">
        <v>0</v>
      </c>
      <c r="E53" s="40">
        <v>0</v>
      </c>
      <c r="F53" s="40">
        <v>0</v>
      </c>
      <c r="G53" s="40">
        <v>0</v>
      </c>
      <c r="H53" s="1017"/>
      <c r="I53" s="1017"/>
      <c r="J53" s="1017"/>
      <c r="K53" s="1017"/>
    </row>
    <row r="54" spans="1:11" ht="14.1" customHeight="1">
      <c r="A54" s="1017"/>
      <c r="B54" s="1017"/>
      <c r="C54" s="39" t="s">
        <v>50</v>
      </c>
      <c r="D54" s="40">
        <v>0</v>
      </c>
      <c r="E54" s="40">
        <v>0</v>
      </c>
      <c r="F54" s="40">
        <v>0</v>
      </c>
      <c r="G54" s="40">
        <v>0</v>
      </c>
      <c r="H54" s="1017"/>
      <c r="I54" s="1017"/>
      <c r="J54" s="1017"/>
      <c r="K54" s="1017"/>
    </row>
    <row r="55" spans="1:11" ht="14.1" customHeight="1">
      <c r="A55" s="1017"/>
      <c r="B55" s="1017"/>
      <c r="C55" s="39" t="s">
        <v>56</v>
      </c>
      <c r="D55" s="40">
        <v>0</v>
      </c>
      <c r="E55" s="40">
        <v>0</v>
      </c>
      <c r="F55" s="40">
        <v>0</v>
      </c>
      <c r="G55" s="40">
        <v>0</v>
      </c>
      <c r="H55" s="1017"/>
      <c r="I55" s="1017"/>
      <c r="J55" s="1017"/>
      <c r="K55" s="1017"/>
    </row>
    <row r="56" spans="1:11" ht="14.1" customHeight="1">
      <c r="A56" s="1017"/>
      <c r="B56" s="1017"/>
      <c r="C56" s="39" t="s">
        <v>49</v>
      </c>
      <c r="D56" s="40">
        <v>0</v>
      </c>
      <c r="E56" s="40">
        <v>0</v>
      </c>
      <c r="F56" s="40">
        <v>0</v>
      </c>
      <c r="G56" s="40">
        <v>0</v>
      </c>
      <c r="H56" s="1017"/>
      <c r="I56" s="1017"/>
      <c r="J56" s="1017"/>
      <c r="K56" s="1017"/>
    </row>
    <row r="57" spans="1:11" ht="14.1" customHeight="1">
      <c r="A57" s="1017"/>
      <c r="B57" s="1017"/>
      <c r="C57" s="39" t="s">
        <v>50</v>
      </c>
      <c r="D57" s="40">
        <v>0</v>
      </c>
      <c r="E57" s="40">
        <v>0</v>
      </c>
      <c r="F57" s="40">
        <v>0</v>
      </c>
      <c r="G57" s="40">
        <v>0</v>
      </c>
      <c r="H57" s="1017"/>
      <c r="I57" s="1017"/>
      <c r="J57" s="1017"/>
      <c r="K57" s="1017"/>
    </row>
    <row r="58" spans="1:11" ht="14.1" customHeight="1">
      <c r="A58" s="1017"/>
      <c r="B58" s="1017"/>
      <c r="C58" s="39" t="s">
        <v>57</v>
      </c>
      <c r="D58" s="40">
        <v>0</v>
      </c>
      <c r="E58" s="40">
        <v>0</v>
      </c>
      <c r="F58" s="40">
        <v>0</v>
      </c>
      <c r="G58" s="40">
        <v>0</v>
      </c>
      <c r="H58" s="1017"/>
      <c r="I58" s="1017"/>
      <c r="J58" s="1017"/>
      <c r="K58" s="1017"/>
    </row>
    <row r="59" spans="1:11" ht="14.1" customHeight="1">
      <c r="A59" s="1017"/>
      <c r="B59" s="1017"/>
      <c r="C59" s="39" t="s">
        <v>49</v>
      </c>
      <c r="D59" s="40">
        <v>0</v>
      </c>
      <c r="E59" s="40">
        <v>0</v>
      </c>
      <c r="F59" s="40">
        <v>0</v>
      </c>
      <c r="G59" s="40">
        <v>0</v>
      </c>
      <c r="H59" s="1017"/>
      <c r="I59" s="1017"/>
      <c r="J59" s="1017"/>
      <c r="K59" s="1017"/>
    </row>
    <row r="60" spans="1:11" ht="14.1" customHeight="1">
      <c r="A60" s="1017"/>
      <c r="B60" s="1017"/>
      <c r="C60" s="39" t="s">
        <v>58</v>
      </c>
      <c r="D60" s="40">
        <v>0</v>
      </c>
      <c r="E60" s="40">
        <v>0</v>
      </c>
      <c r="F60" s="40">
        <v>0</v>
      </c>
      <c r="G60" s="40">
        <v>0</v>
      </c>
      <c r="H60" s="1017"/>
      <c r="I60" s="1017"/>
      <c r="J60" s="1017"/>
      <c r="K60" s="1017"/>
    </row>
    <row r="61" spans="1:11" ht="14.1" customHeight="1">
      <c r="A61" s="1017"/>
      <c r="B61" s="1017"/>
      <c r="C61" s="39" t="s">
        <v>59</v>
      </c>
      <c r="D61" s="40">
        <v>0</v>
      </c>
      <c r="E61" s="40">
        <v>0</v>
      </c>
      <c r="F61" s="40">
        <v>0</v>
      </c>
      <c r="G61" s="40">
        <v>0</v>
      </c>
      <c r="H61" s="1017"/>
      <c r="I61" s="1017"/>
      <c r="J61" s="1017"/>
      <c r="K61" s="1017"/>
    </row>
    <row r="62" spans="1:11" ht="14.1" customHeight="1">
      <c r="A62" s="1017"/>
      <c r="B62" s="1017"/>
      <c r="C62" s="39" t="s">
        <v>60</v>
      </c>
      <c r="D62" s="40">
        <v>0</v>
      </c>
      <c r="E62" s="40">
        <v>0</v>
      </c>
      <c r="F62" s="40">
        <v>0</v>
      </c>
      <c r="G62" s="40">
        <v>0</v>
      </c>
      <c r="H62" s="1017"/>
      <c r="I62" s="1017"/>
      <c r="J62" s="1017"/>
      <c r="K62" s="1017"/>
    </row>
    <row r="63" spans="1:11" ht="14.1" customHeight="1">
      <c r="A63" s="1017"/>
      <c r="B63" s="1017"/>
      <c r="C63" s="39" t="s">
        <v>61</v>
      </c>
      <c r="D63" s="40">
        <v>0</v>
      </c>
      <c r="E63" s="40">
        <v>0</v>
      </c>
      <c r="F63" s="40">
        <v>0</v>
      </c>
      <c r="G63" s="40">
        <v>0</v>
      </c>
      <c r="H63" s="1017"/>
      <c r="I63" s="1017"/>
      <c r="J63" s="1017"/>
      <c r="K63" s="1017"/>
    </row>
    <row r="64" spans="1:11" ht="14.1" customHeight="1">
      <c r="A64" s="1017"/>
      <c r="B64" s="1017"/>
      <c r="C64" s="39" t="s">
        <v>62</v>
      </c>
      <c r="D64" s="40">
        <v>0</v>
      </c>
      <c r="E64" s="40">
        <v>0</v>
      </c>
      <c r="F64" s="40">
        <v>0</v>
      </c>
      <c r="G64" s="40">
        <v>0</v>
      </c>
      <c r="H64" s="1017"/>
      <c r="I64" s="1017"/>
      <c r="J64" s="1017"/>
      <c r="K64" s="1017"/>
    </row>
    <row r="65" spans="1:11" ht="14.1" customHeight="1">
      <c r="A65" s="1017"/>
      <c r="B65" s="1017"/>
      <c r="C65" s="39" t="s">
        <v>49</v>
      </c>
      <c r="D65" s="40">
        <v>0</v>
      </c>
      <c r="E65" s="40">
        <v>0</v>
      </c>
      <c r="F65" s="40">
        <v>0</v>
      </c>
      <c r="G65" s="40">
        <v>0</v>
      </c>
      <c r="H65" s="1017"/>
      <c r="I65" s="1017"/>
      <c r="J65" s="1017"/>
      <c r="K65" s="1017"/>
    </row>
    <row r="66" spans="1:11" ht="14.1" customHeight="1">
      <c r="A66" s="1017"/>
      <c r="B66" s="1017"/>
      <c r="C66" s="39" t="s">
        <v>58</v>
      </c>
      <c r="D66" s="40">
        <v>0</v>
      </c>
      <c r="E66" s="40">
        <v>0</v>
      </c>
      <c r="F66" s="40">
        <v>0</v>
      </c>
      <c r="G66" s="40">
        <v>0</v>
      </c>
      <c r="H66" s="1017"/>
      <c r="I66" s="1017"/>
      <c r="J66" s="1017"/>
      <c r="K66" s="1017"/>
    </row>
    <row r="67" spans="1:11" ht="14.1" customHeight="1">
      <c r="A67" s="1017"/>
      <c r="B67" s="1017"/>
      <c r="C67" s="39" t="s">
        <v>59</v>
      </c>
      <c r="D67" s="40">
        <v>0</v>
      </c>
      <c r="E67" s="40">
        <v>0</v>
      </c>
      <c r="F67" s="40">
        <v>0</v>
      </c>
      <c r="G67" s="40">
        <v>0</v>
      </c>
      <c r="H67" s="1017"/>
      <c r="I67" s="1017"/>
      <c r="J67" s="1017"/>
      <c r="K67" s="1017"/>
    </row>
    <row r="68" spans="1:11" ht="14.1" customHeight="1">
      <c r="A68" s="1017"/>
      <c r="B68" s="1017"/>
      <c r="C68" s="39" t="s">
        <v>60</v>
      </c>
      <c r="D68" s="40">
        <v>0</v>
      </c>
      <c r="E68" s="40">
        <v>0</v>
      </c>
      <c r="F68" s="40">
        <v>0</v>
      </c>
      <c r="G68" s="40">
        <v>0</v>
      </c>
      <c r="H68" s="1017"/>
      <c r="I68" s="1017"/>
      <c r="J68" s="1017"/>
      <c r="K68" s="1017"/>
    </row>
    <row r="69" spans="1:11" ht="14.1" customHeight="1">
      <c r="A69" s="1017"/>
      <c r="B69" s="1017"/>
      <c r="C69" s="39" t="s">
        <v>61</v>
      </c>
      <c r="D69" s="40">
        <v>0</v>
      </c>
      <c r="E69" s="40">
        <v>0</v>
      </c>
      <c r="F69" s="40">
        <v>0</v>
      </c>
      <c r="G69" s="40">
        <v>0</v>
      </c>
      <c r="H69" s="1017"/>
      <c r="I69" s="1017"/>
      <c r="J69" s="1017"/>
      <c r="K69" s="1017"/>
    </row>
    <row r="70" spans="1:11" ht="14.1" customHeight="1">
      <c r="A70" s="1017"/>
      <c r="B70" s="1017"/>
      <c r="C70" s="39" t="s">
        <v>63</v>
      </c>
      <c r="D70" s="40">
        <v>0</v>
      </c>
      <c r="E70" s="40">
        <v>0</v>
      </c>
      <c r="F70" s="40">
        <v>0</v>
      </c>
      <c r="G70" s="40">
        <v>0</v>
      </c>
      <c r="H70" s="1017"/>
      <c r="I70" s="1017"/>
      <c r="J70" s="1017"/>
      <c r="K70" s="1017"/>
    </row>
    <row r="71" spans="1:11" ht="14.1" customHeight="1">
      <c r="A71" s="1017"/>
      <c r="B71" s="1017"/>
      <c r="C71" s="39" t="s">
        <v>49</v>
      </c>
      <c r="D71" s="40">
        <v>0</v>
      </c>
      <c r="E71" s="40">
        <v>0</v>
      </c>
      <c r="F71" s="40">
        <v>0</v>
      </c>
      <c r="G71" s="40">
        <v>0</v>
      </c>
      <c r="H71" s="1017"/>
      <c r="I71" s="1017"/>
      <c r="J71" s="1017"/>
      <c r="K71" s="1017"/>
    </row>
    <row r="72" spans="1:11" ht="14.1" customHeight="1">
      <c r="A72" s="1017"/>
      <c r="B72" s="1017"/>
      <c r="C72" s="39" t="s">
        <v>58</v>
      </c>
      <c r="D72" s="40">
        <v>0</v>
      </c>
      <c r="E72" s="40">
        <v>0</v>
      </c>
      <c r="F72" s="40">
        <v>0</v>
      </c>
      <c r="G72" s="40">
        <v>0</v>
      </c>
      <c r="H72" s="1017"/>
      <c r="I72" s="1017"/>
      <c r="J72" s="1017"/>
      <c r="K72" s="1017"/>
    </row>
    <row r="73" spans="1:11" ht="14.1" customHeight="1">
      <c r="A73" s="1017"/>
      <c r="B73" s="1017"/>
      <c r="C73" s="39" t="s">
        <v>59</v>
      </c>
      <c r="D73" s="40">
        <v>0</v>
      </c>
      <c r="E73" s="40">
        <v>0</v>
      </c>
      <c r="F73" s="40">
        <v>0</v>
      </c>
      <c r="G73" s="40">
        <v>0</v>
      </c>
      <c r="H73" s="1017"/>
      <c r="I73" s="1017"/>
      <c r="J73" s="1017"/>
      <c r="K73" s="1017"/>
    </row>
    <row r="74" spans="1:11" ht="14.1" customHeight="1">
      <c r="A74" s="1017"/>
      <c r="B74" s="1017"/>
      <c r="C74" s="39" t="s">
        <v>60</v>
      </c>
      <c r="D74" s="40">
        <v>0</v>
      </c>
      <c r="E74" s="40">
        <v>0</v>
      </c>
      <c r="F74" s="40">
        <v>0</v>
      </c>
      <c r="G74" s="40">
        <v>0</v>
      </c>
      <c r="H74" s="1017"/>
      <c r="I74" s="1017"/>
      <c r="J74" s="1017"/>
      <c r="K74" s="1017"/>
    </row>
    <row r="75" spans="1:11" ht="14.1" customHeight="1">
      <c r="A75" s="1017"/>
      <c r="B75" s="1017"/>
      <c r="C75" s="39" t="s">
        <v>61</v>
      </c>
      <c r="D75" s="40">
        <v>0</v>
      </c>
      <c r="E75" s="40">
        <v>0</v>
      </c>
      <c r="F75" s="40">
        <v>0</v>
      </c>
      <c r="G75" s="40">
        <v>0</v>
      </c>
      <c r="H75" s="1017"/>
      <c r="I75" s="1017"/>
      <c r="J75" s="1017"/>
      <c r="K75" s="1017"/>
    </row>
    <row r="76" spans="1:11" ht="14.1" customHeight="1">
      <c r="A76" s="1017"/>
      <c r="B76" s="1017"/>
      <c r="C76" s="39" t="s">
        <v>64</v>
      </c>
      <c r="D76" s="40">
        <v>0</v>
      </c>
      <c r="E76" s="40">
        <v>0</v>
      </c>
      <c r="F76" s="40">
        <v>0</v>
      </c>
      <c r="G76" s="40">
        <v>0</v>
      </c>
      <c r="H76" s="1017"/>
      <c r="I76" s="1017"/>
      <c r="J76" s="1017"/>
      <c r="K76" s="1017"/>
    </row>
    <row r="77" spans="1:11" ht="14.1" customHeight="1">
      <c r="A77" s="1017"/>
      <c r="B77" s="1017"/>
      <c r="C77" s="39" t="s">
        <v>65</v>
      </c>
      <c r="D77" s="40">
        <v>0</v>
      </c>
      <c r="E77" s="40">
        <v>0</v>
      </c>
      <c r="F77" s="40">
        <v>0</v>
      </c>
      <c r="G77" s="40">
        <v>0</v>
      </c>
      <c r="H77" s="1017"/>
      <c r="I77" s="1017"/>
      <c r="J77" s="1017"/>
      <c r="K77" s="1017"/>
    </row>
    <row r="78" spans="1:11" ht="14.1" customHeight="1">
      <c r="A78" s="1017"/>
      <c r="B78" s="1017"/>
      <c r="C78" s="41" t="s">
        <v>25</v>
      </c>
      <c r="D78" s="40">
        <v>0</v>
      </c>
      <c r="E78" s="40">
        <v>68000000</v>
      </c>
      <c r="F78" s="40">
        <v>68000000</v>
      </c>
      <c r="G78" s="40">
        <v>68000000</v>
      </c>
      <c r="H78" s="1017"/>
      <c r="I78" s="1017"/>
      <c r="J78" s="1017"/>
      <c r="K78" s="1017"/>
    </row>
    <row r="79" spans="1:11" ht="15" customHeight="1">
      <c r="A79" s="1017"/>
      <c r="B79" s="1017"/>
      <c r="C79" s="43" t="s">
        <v>18</v>
      </c>
      <c r="D79" s="44" t="s">
        <v>18</v>
      </c>
      <c r="E79" s="44" t="s">
        <v>18</v>
      </c>
      <c r="F79" s="44" t="s">
        <v>18</v>
      </c>
      <c r="G79" s="44" t="s">
        <v>18</v>
      </c>
      <c r="H79" s="1017"/>
      <c r="I79" s="1017"/>
      <c r="J79" s="1017"/>
      <c r="K79" s="1017"/>
    </row>
    <row r="80" spans="1:11" ht="15" customHeight="1">
      <c r="A80" s="1017"/>
      <c r="B80" s="1017"/>
      <c r="C80" s="26" t="s">
        <v>168</v>
      </c>
      <c r="D80" s="45">
        <v>0</v>
      </c>
      <c r="E80" s="45">
        <v>68000000</v>
      </c>
      <c r="F80" s="45">
        <v>68000000</v>
      </c>
      <c r="G80" s="45">
        <v>68000000</v>
      </c>
      <c r="H80" s="1017"/>
      <c r="I80" s="1017"/>
      <c r="J80" s="1017"/>
      <c r="K80" s="1017"/>
    </row>
    <row r="81" spans="1:11" ht="15" customHeight="1">
      <c r="A81" s="1017"/>
      <c r="B81" s="1017"/>
      <c r="C81" s="27" t="s">
        <v>48</v>
      </c>
      <c r="D81" s="46">
        <v>0</v>
      </c>
      <c r="E81" s="46">
        <v>0</v>
      </c>
      <c r="F81" s="46">
        <v>0</v>
      </c>
      <c r="G81" s="46">
        <v>0</v>
      </c>
      <c r="H81" s="1017"/>
      <c r="I81" s="1017"/>
      <c r="J81" s="1017"/>
      <c r="K81" s="1017"/>
    </row>
    <row r="82" spans="1:11" ht="15" customHeight="1">
      <c r="A82" s="1017"/>
      <c r="B82" s="1017"/>
      <c r="C82" s="27" t="s">
        <v>49</v>
      </c>
      <c r="D82" s="46">
        <v>0</v>
      </c>
      <c r="E82" s="46">
        <v>0</v>
      </c>
      <c r="F82" s="46">
        <v>0</v>
      </c>
      <c r="G82" s="46">
        <v>0</v>
      </c>
      <c r="H82" s="1017"/>
      <c r="I82" s="1017"/>
      <c r="J82" s="1017"/>
      <c r="K82" s="1017"/>
    </row>
    <row r="83" spans="1:11" ht="15" customHeight="1">
      <c r="A83" s="1017"/>
      <c r="B83" s="1017"/>
      <c r="C83" s="27" t="s">
        <v>50</v>
      </c>
      <c r="D83" s="46">
        <v>0</v>
      </c>
      <c r="E83" s="46">
        <v>0</v>
      </c>
      <c r="F83" s="46">
        <v>0</v>
      </c>
      <c r="G83" s="46">
        <v>0</v>
      </c>
      <c r="H83" s="1017"/>
      <c r="I83" s="1017"/>
      <c r="J83" s="1017"/>
      <c r="K83" s="1017"/>
    </row>
    <row r="84" spans="1:11" ht="15" customHeight="1">
      <c r="A84" s="1017"/>
      <c r="B84" s="1017"/>
      <c r="C84" s="27" t="s">
        <v>51</v>
      </c>
      <c r="D84" s="46">
        <v>0</v>
      </c>
      <c r="E84" s="46">
        <v>0</v>
      </c>
      <c r="F84" s="46">
        <v>0</v>
      </c>
      <c r="G84" s="46">
        <v>0</v>
      </c>
      <c r="H84" s="1017"/>
      <c r="I84" s="1017"/>
      <c r="J84" s="1017"/>
      <c r="K84" s="1017"/>
    </row>
    <row r="85" spans="1:11" ht="15" customHeight="1">
      <c r="A85" s="1017"/>
      <c r="B85" s="1017"/>
      <c r="C85" s="27" t="s">
        <v>49</v>
      </c>
      <c r="D85" s="46">
        <v>0</v>
      </c>
      <c r="E85" s="46">
        <v>0</v>
      </c>
      <c r="F85" s="46">
        <v>0</v>
      </c>
      <c r="G85" s="46">
        <v>0</v>
      </c>
      <c r="H85" s="1017"/>
      <c r="I85" s="1017"/>
      <c r="J85" s="1017"/>
      <c r="K85" s="1017"/>
    </row>
    <row r="86" spans="1:11" ht="15" customHeight="1">
      <c r="A86" s="1017"/>
      <c r="B86" s="1017"/>
      <c r="C86" s="27" t="s">
        <v>50</v>
      </c>
      <c r="D86" s="46">
        <v>0</v>
      </c>
      <c r="E86" s="46">
        <v>0</v>
      </c>
      <c r="F86" s="46">
        <v>0</v>
      </c>
      <c r="G86" s="46">
        <v>0</v>
      </c>
      <c r="H86" s="1017"/>
      <c r="I86" s="1017"/>
      <c r="J86" s="1017"/>
      <c r="K86" s="1017"/>
    </row>
    <row r="87" spans="1:11" ht="15" customHeight="1">
      <c r="A87" s="1017"/>
      <c r="B87" s="1017"/>
      <c r="C87" s="27" t="s">
        <v>52</v>
      </c>
      <c r="D87" s="46">
        <v>0</v>
      </c>
      <c r="E87" s="46">
        <v>0</v>
      </c>
      <c r="F87" s="46">
        <v>0</v>
      </c>
      <c r="G87" s="46">
        <v>0</v>
      </c>
      <c r="H87" s="1017"/>
      <c r="I87" s="1017"/>
      <c r="J87" s="1017"/>
      <c r="K87" s="1017"/>
    </row>
    <row r="88" spans="1:11" ht="15" customHeight="1">
      <c r="A88" s="1017"/>
      <c r="B88" s="1017"/>
      <c r="C88" s="27" t="s">
        <v>49</v>
      </c>
      <c r="D88" s="46">
        <v>0</v>
      </c>
      <c r="E88" s="46">
        <v>0</v>
      </c>
      <c r="F88" s="46">
        <v>0</v>
      </c>
      <c r="G88" s="46">
        <v>0</v>
      </c>
      <c r="H88" s="1017"/>
      <c r="I88" s="1017"/>
      <c r="J88" s="1017"/>
      <c r="K88" s="1017"/>
    </row>
    <row r="89" spans="1:11" ht="15" customHeight="1">
      <c r="A89" s="1017"/>
      <c r="B89" s="1017"/>
      <c r="C89" s="27" t="s">
        <v>50</v>
      </c>
      <c r="D89" s="46">
        <v>0</v>
      </c>
      <c r="E89" s="46">
        <v>0</v>
      </c>
      <c r="F89" s="46">
        <v>0</v>
      </c>
      <c r="G89" s="46">
        <v>0</v>
      </c>
      <c r="H89" s="1017"/>
      <c r="I89" s="1017"/>
      <c r="J89" s="1017"/>
      <c r="K89" s="1017"/>
    </row>
    <row r="90" spans="1:11" ht="15" customHeight="1">
      <c r="A90" s="1017"/>
      <c r="B90" s="1017"/>
      <c r="C90" s="27" t="s">
        <v>53</v>
      </c>
      <c r="D90" s="46">
        <v>0</v>
      </c>
      <c r="E90" s="46">
        <v>0</v>
      </c>
      <c r="F90" s="46">
        <v>0</v>
      </c>
      <c r="G90" s="46">
        <v>0</v>
      </c>
      <c r="H90" s="1017"/>
      <c r="I90" s="1017"/>
      <c r="J90" s="1017"/>
      <c r="K90" s="1017"/>
    </row>
    <row r="91" spans="1:11" ht="15" customHeight="1">
      <c r="A91" s="1017"/>
      <c r="B91" s="1017"/>
      <c r="C91" s="27" t="s">
        <v>49</v>
      </c>
      <c r="D91" s="46">
        <v>0</v>
      </c>
      <c r="E91" s="46">
        <v>0</v>
      </c>
      <c r="F91" s="46">
        <v>0</v>
      </c>
      <c r="G91" s="46">
        <v>0</v>
      </c>
      <c r="H91" s="1017"/>
      <c r="I91" s="1017"/>
      <c r="J91" s="1017"/>
      <c r="K91" s="1017"/>
    </row>
    <row r="92" spans="1:11" ht="15" customHeight="1">
      <c r="A92" s="1017"/>
      <c r="B92" s="1017"/>
      <c r="C92" s="27" t="s">
        <v>50</v>
      </c>
      <c r="D92" s="46">
        <v>0</v>
      </c>
      <c r="E92" s="46">
        <v>0</v>
      </c>
      <c r="F92" s="46">
        <v>0</v>
      </c>
      <c r="G92" s="46">
        <v>0</v>
      </c>
      <c r="H92" s="1017"/>
      <c r="I92" s="1017"/>
      <c r="J92" s="1017"/>
      <c r="K92" s="1017"/>
    </row>
    <row r="93" spans="1:11" ht="20.100000000000001" customHeight="1">
      <c r="A93" s="1017"/>
      <c r="B93" s="1017"/>
      <c r="C93" s="27" t="s">
        <v>169</v>
      </c>
      <c r="D93" s="47">
        <v>0</v>
      </c>
      <c r="E93" s="47">
        <v>68000000</v>
      </c>
      <c r="F93" s="47">
        <v>68000000</v>
      </c>
      <c r="G93" s="47">
        <v>68000000</v>
      </c>
      <c r="H93" s="1017"/>
      <c r="I93" s="1017"/>
      <c r="J93" s="1017"/>
      <c r="K93" s="1017"/>
    </row>
    <row r="94" spans="1:11" ht="15" customHeight="1">
      <c r="A94" s="1017"/>
      <c r="B94" s="1017"/>
      <c r="C94" s="27" t="s">
        <v>49</v>
      </c>
      <c r="D94" s="46">
        <v>0</v>
      </c>
      <c r="E94" s="46">
        <v>68000000</v>
      </c>
      <c r="F94" s="46">
        <v>68000000</v>
      </c>
      <c r="G94" s="46">
        <v>68000000</v>
      </c>
      <c r="H94" s="1017"/>
      <c r="I94" s="1017"/>
      <c r="J94" s="1017"/>
      <c r="K94" s="1017"/>
    </row>
    <row r="95" spans="1:11" ht="15" customHeight="1">
      <c r="A95" s="1017"/>
      <c r="B95" s="1017"/>
      <c r="C95" s="27" t="s">
        <v>50</v>
      </c>
      <c r="D95" s="46">
        <v>0</v>
      </c>
      <c r="E95" s="46">
        <v>0</v>
      </c>
      <c r="F95" s="46">
        <v>0</v>
      </c>
      <c r="G95" s="46">
        <v>0</v>
      </c>
      <c r="H95" s="1017"/>
      <c r="I95" s="1017"/>
      <c r="J95" s="1017"/>
      <c r="K95" s="1017"/>
    </row>
    <row r="96" spans="1:11" ht="15" customHeight="1">
      <c r="A96" s="1017"/>
      <c r="B96" s="1017"/>
      <c r="C96" s="27" t="s">
        <v>55</v>
      </c>
      <c r="D96" s="46">
        <v>0</v>
      </c>
      <c r="E96" s="46">
        <v>0</v>
      </c>
      <c r="F96" s="46">
        <v>0</v>
      </c>
      <c r="G96" s="46">
        <v>0</v>
      </c>
      <c r="H96" s="1017"/>
      <c r="I96" s="1017"/>
      <c r="J96" s="1017"/>
      <c r="K96" s="1017"/>
    </row>
    <row r="97" spans="1:11" ht="15" customHeight="1">
      <c r="A97" s="1017"/>
      <c r="B97" s="1017"/>
      <c r="C97" s="27" t="s">
        <v>49</v>
      </c>
      <c r="D97" s="46">
        <v>0</v>
      </c>
      <c r="E97" s="46">
        <v>0</v>
      </c>
      <c r="F97" s="46">
        <v>0</v>
      </c>
      <c r="G97" s="46">
        <v>0</v>
      </c>
      <c r="H97" s="1017"/>
      <c r="I97" s="1017"/>
      <c r="J97" s="1017"/>
      <c r="K97" s="1017"/>
    </row>
    <row r="98" spans="1:11" ht="15" customHeight="1">
      <c r="A98" s="1017"/>
      <c r="B98" s="1017"/>
      <c r="C98" s="27" t="s">
        <v>50</v>
      </c>
      <c r="D98" s="46">
        <v>0</v>
      </c>
      <c r="E98" s="46">
        <v>0</v>
      </c>
      <c r="F98" s="46">
        <v>0</v>
      </c>
      <c r="G98" s="46">
        <v>0</v>
      </c>
      <c r="H98" s="1017"/>
      <c r="I98" s="1017"/>
      <c r="J98" s="1017"/>
      <c r="K98" s="1017"/>
    </row>
    <row r="99" spans="1:11" ht="15" customHeight="1">
      <c r="A99" s="1017"/>
      <c r="B99" s="1017"/>
      <c r="C99" s="27" t="s">
        <v>56</v>
      </c>
      <c r="D99" s="46">
        <v>0</v>
      </c>
      <c r="E99" s="46">
        <v>0</v>
      </c>
      <c r="F99" s="46">
        <v>0</v>
      </c>
      <c r="G99" s="46">
        <v>0</v>
      </c>
      <c r="H99" s="1017"/>
      <c r="I99" s="1017"/>
      <c r="J99" s="1017"/>
      <c r="K99" s="1017"/>
    </row>
    <row r="100" spans="1:11" ht="15" customHeight="1">
      <c r="A100" s="1017"/>
      <c r="B100" s="1017"/>
      <c r="C100" s="27" t="s">
        <v>49</v>
      </c>
      <c r="D100" s="46">
        <v>0</v>
      </c>
      <c r="E100" s="46">
        <v>0</v>
      </c>
      <c r="F100" s="46">
        <v>0</v>
      </c>
      <c r="G100" s="46">
        <v>0</v>
      </c>
      <c r="H100" s="1017"/>
      <c r="I100" s="1017"/>
      <c r="J100" s="1017"/>
      <c r="K100" s="1017"/>
    </row>
    <row r="101" spans="1:11" ht="15" customHeight="1">
      <c r="A101" s="1017"/>
      <c r="B101" s="1017"/>
      <c r="C101" s="27" t="s">
        <v>50</v>
      </c>
      <c r="D101" s="46">
        <v>0</v>
      </c>
      <c r="E101" s="46">
        <v>0</v>
      </c>
      <c r="F101" s="46">
        <v>0</v>
      </c>
      <c r="G101" s="46">
        <v>0</v>
      </c>
      <c r="H101" s="1017"/>
      <c r="I101" s="1017"/>
      <c r="J101" s="1017"/>
      <c r="K101" s="1017"/>
    </row>
    <row r="102" spans="1:11" ht="15" customHeight="1">
      <c r="A102" s="1017"/>
      <c r="B102" s="1017"/>
      <c r="C102" s="27" t="s">
        <v>57</v>
      </c>
      <c r="D102" s="46">
        <v>0</v>
      </c>
      <c r="E102" s="46">
        <v>0</v>
      </c>
      <c r="F102" s="46">
        <v>0</v>
      </c>
      <c r="G102" s="46">
        <v>0</v>
      </c>
      <c r="H102" s="1017"/>
      <c r="I102" s="1017"/>
      <c r="J102" s="1017"/>
      <c r="K102" s="1017"/>
    </row>
    <row r="103" spans="1:11" ht="15" customHeight="1">
      <c r="A103" s="1017"/>
      <c r="B103" s="1017"/>
      <c r="C103" s="27" t="s">
        <v>49</v>
      </c>
      <c r="D103" s="46">
        <v>0</v>
      </c>
      <c r="E103" s="46">
        <v>0</v>
      </c>
      <c r="F103" s="46">
        <v>0</v>
      </c>
      <c r="G103" s="46">
        <v>0</v>
      </c>
      <c r="H103" s="1017"/>
      <c r="I103" s="1017"/>
      <c r="J103" s="1017"/>
      <c r="K103" s="1017"/>
    </row>
    <row r="104" spans="1:11" ht="15" customHeight="1">
      <c r="A104" s="1017"/>
      <c r="B104" s="1017"/>
      <c r="C104" s="27" t="s">
        <v>58</v>
      </c>
      <c r="D104" s="46">
        <v>0</v>
      </c>
      <c r="E104" s="46">
        <v>0</v>
      </c>
      <c r="F104" s="46">
        <v>0</v>
      </c>
      <c r="G104" s="46">
        <v>0</v>
      </c>
      <c r="H104" s="1017"/>
      <c r="I104" s="1017"/>
      <c r="J104" s="1017"/>
      <c r="K104" s="1017"/>
    </row>
    <row r="105" spans="1:11" ht="15" customHeight="1">
      <c r="A105" s="1017"/>
      <c r="B105" s="1017"/>
      <c r="C105" s="27" t="s">
        <v>59</v>
      </c>
      <c r="D105" s="46">
        <v>0</v>
      </c>
      <c r="E105" s="46">
        <v>0</v>
      </c>
      <c r="F105" s="46">
        <v>0</v>
      </c>
      <c r="G105" s="46">
        <v>0</v>
      </c>
      <c r="H105" s="1017"/>
      <c r="I105" s="1017"/>
      <c r="J105" s="1017"/>
      <c r="K105" s="1017"/>
    </row>
    <row r="106" spans="1:11" ht="15" customHeight="1">
      <c r="A106" s="1017"/>
      <c r="B106" s="1017"/>
      <c r="C106" s="27" t="s">
        <v>60</v>
      </c>
      <c r="D106" s="46">
        <v>0</v>
      </c>
      <c r="E106" s="46">
        <v>0</v>
      </c>
      <c r="F106" s="46">
        <v>0</v>
      </c>
      <c r="G106" s="46">
        <v>0</v>
      </c>
      <c r="H106" s="1017"/>
      <c r="I106" s="1017"/>
      <c r="J106" s="1017"/>
      <c r="K106" s="1017"/>
    </row>
    <row r="107" spans="1:11" ht="15" customHeight="1">
      <c r="A107" s="1017"/>
      <c r="B107" s="1017"/>
      <c r="C107" s="27" t="s">
        <v>61</v>
      </c>
      <c r="D107" s="46">
        <v>0</v>
      </c>
      <c r="E107" s="46">
        <v>0</v>
      </c>
      <c r="F107" s="46">
        <v>0</v>
      </c>
      <c r="G107" s="46">
        <v>0</v>
      </c>
      <c r="H107" s="1017"/>
      <c r="I107" s="1017"/>
      <c r="J107" s="1017"/>
      <c r="K107" s="1017"/>
    </row>
    <row r="108" spans="1:11" ht="15" customHeight="1">
      <c r="A108" s="1017"/>
      <c r="B108" s="1017"/>
      <c r="C108" s="27" t="s">
        <v>62</v>
      </c>
      <c r="D108" s="46">
        <v>0</v>
      </c>
      <c r="E108" s="46">
        <v>0</v>
      </c>
      <c r="F108" s="46">
        <v>0</v>
      </c>
      <c r="G108" s="46">
        <v>0</v>
      </c>
      <c r="H108" s="1017"/>
      <c r="I108" s="1017"/>
      <c r="J108" s="1017"/>
      <c r="K108" s="1017"/>
    </row>
    <row r="109" spans="1:11" ht="15" customHeight="1">
      <c r="A109" s="1017"/>
      <c r="B109" s="1017"/>
      <c r="C109" s="27" t="s">
        <v>49</v>
      </c>
      <c r="D109" s="46">
        <v>0</v>
      </c>
      <c r="E109" s="46">
        <v>0</v>
      </c>
      <c r="F109" s="46">
        <v>0</v>
      </c>
      <c r="G109" s="46">
        <v>0</v>
      </c>
      <c r="H109" s="1017"/>
      <c r="I109" s="1017"/>
      <c r="J109" s="1017"/>
      <c r="K109" s="1017"/>
    </row>
    <row r="110" spans="1:11" ht="15" customHeight="1">
      <c r="A110" s="1017"/>
      <c r="B110" s="1017"/>
      <c r="C110" s="27" t="s">
        <v>58</v>
      </c>
      <c r="D110" s="46">
        <v>0</v>
      </c>
      <c r="E110" s="46">
        <v>0</v>
      </c>
      <c r="F110" s="46">
        <v>0</v>
      </c>
      <c r="G110" s="46">
        <v>0</v>
      </c>
      <c r="H110" s="1017"/>
      <c r="I110" s="1017"/>
      <c r="J110" s="1017"/>
      <c r="K110" s="1017"/>
    </row>
    <row r="111" spans="1:11" ht="15" customHeight="1">
      <c r="A111" s="1017"/>
      <c r="B111" s="1017"/>
      <c r="C111" s="27" t="s">
        <v>59</v>
      </c>
      <c r="D111" s="46">
        <v>0</v>
      </c>
      <c r="E111" s="46">
        <v>0</v>
      </c>
      <c r="F111" s="46">
        <v>0</v>
      </c>
      <c r="G111" s="46">
        <v>0</v>
      </c>
      <c r="H111" s="1017"/>
      <c r="I111" s="1017"/>
      <c r="J111" s="1017"/>
      <c r="K111" s="1017"/>
    </row>
    <row r="112" spans="1:11" ht="15" customHeight="1">
      <c r="A112" s="1017"/>
      <c r="B112" s="1017"/>
      <c r="C112" s="27" t="s">
        <v>60</v>
      </c>
      <c r="D112" s="46">
        <v>0</v>
      </c>
      <c r="E112" s="46">
        <v>0</v>
      </c>
      <c r="F112" s="46">
        <v>0</v>
      </c>
      <c r="G112" s="46">
        <v>0</v>
      </c>
      <c r="H112" s="1017"/>
      <c r="I112" s="1017"/>
      <c r="J112" s="1017"/>
      <c r="K112" s="1017"/>
    </row>
    <row r="113" spans="1:11" ht="15" customHeight="1">
      <c r="A113" s="1017"/>
      <c r="B113" s="1017"/>
      <c r="C113" s="27" t="s">
        <v>61</v>
      </c>
      <c r="D113" s="46">
        <v>0</v>
      </c>
      <c r="E113" s="46">
        <v>0</v>
      </c>
      <c r="F113" s="46">
        <v>0</v>
      </c>
      <c r="G113" s="46">
        <v>0</v>
      </c>
      <c r="H113" s="1017"/>
      <c r="I113" s="1017"/>
      <c r="J113" s="1017"/>
      <c r="K113" s="1017"/>
    </row>
    <row r="114" spans="1:11" ht="15" customHeight="1">
      <c r="A114" s="1017"/>
      <c r="B114" s="1017"/>
      <c r="C114" s="27" t="s">
        <v>63</v>
      </c>
      <c r="D114" s="46">
        <v>0</v>
      </c>
      <c r="E114" s="46">
        <v>0</v>
      </c>
      <c r="F114" s="46">
        <v>0</v>
      </c>
      <c r="G114" s="46">
        <v>0</v>
      </c>
      <c r="H114" s="1017"/>
      <c r="I114" s="1017"/>
      <c r="J114" s="1017"/>
      <c r="K114" s="1017"/>
    </row>
    <row r="115" spans="1:11" ht="15" customHeight="1">
      <c r="A115" s="1017"/>
      <c r="B115" s="1017"/>
      <c r="C115" s="27" t="s">
        <v>49</v>
      </c>
      <c r="D115" s="46">
        <v>0</v>
      </c>
      <c r="E115" s="46">
        <v>0</v>
      </c>
      <c r="F115" s="46">
        <v>0</v>
      </c>
      <c r="G115" s="46">
        <v>0</v>
      </c>
      <c r="H115" s="1017"/>
      <c r="I115" s="1017"/>
      <c r="J115" s="1017"/>
      <c r="K115" s="1017"/>
    </row>
    <row r="116" spans="1:11" ht="15" customHeight="1">
      <c r="A116" s="1017"/>
      <c r="B116" s="1017"/>
      <c r="C116" s="27" t="s">
        <v>58</v>
      </c>
      <c r="D116" s="46">
        <v>0</v>
      </c>
      <c r="E116" s="46">
        <v>0</v>
      </c>
      <c r="F116" s="46">
        <v>0</v>
      </c>
      <c r="G116" s="46">
        <v>0</v>
      </c>
      <c r="H116" s="1017"/>
      <c r="I116" s="1017"/>
      <c r="J116" s="1017"/>
      <c r="K116" s="1017"/>
    </row>
    <row r="117" spans="1:11" ht="15" customHeight="1">
      <c r="A117" s="1017"/>
      <c r="B117" s="1017"/>
      <c r="C117" s="27" t="s">
        <v>59</v>
      </c>
      <c r="D117" s="46">
        <v>0</v>
      </c>
      <c r="E117" s="46">
        <v>0</v>
      </c>
      <c r="F117" s="46">
        <v>0</v>
      </c>
      <c r="G117" s="46">
        <v>0</v>
      </c>
      <c r="H117" s="1017"/>
      <c r="I117" s="1017"/>
      <c r="J117" s="1017"/>
      <c r="K117" s="1017"/>
    </row>
    <row r="118" spans="1:11" ht="15" customHeight="1">
      <c r="A118" s="1017"/>
      <c r="B118" s="1017"/>
      <c r="C118" s="27" t="s">
        <v>60</v>
      </c>
      <c r="D118" s="46">
        <v>0</v>
      </c>
      <c r="E118" s="46">
        <v>0</v>
      </c>
      <c r="F118" s="46">
        <v>0</v>
      </c>
      <c r="G118" s="46">
        <v>0</v>
      </c>
      <c r="H118" s="1017"/>
      <c r="I118" s="1017"/>
      <c r="J118" s="1017"/>
      <c r="K118" s="1017"/>
    </row>
    <row r="119" spans="1:11" ht="15" customHeight="1">
      <c r="A119" s="1017"/>
      <c r="B119" s="1017"/>
      <c r="C119" s="27" t="s">
        <v>61</v>
      </c>
      <c r="D119" s="46">
        <v>0</v>
      </c>
      <c r="E119" s="46">
        <v>0</v>
      </c>
      <c r="F119" s="46">
        <v>0</v>
      </c>
      <c r="G119" s="46">
        <v>0</v>
      </c>
      <c r="H119" s="1017"/>
      <c r="I119" s="1017"/>
      <c r="J119" s="1017"/>
      <c r="K119" s="1017"/>
    </row>
    <row r="120" spans="1:11" ht="15" customHeight="1">
      <c r="A120" s="1017"/>
      <c r="B120" s="1017"/>
      <c r="C120" s="27" t="s">
        <v>64</v>
      </c>
      <c r="D120" s="46">
        <v>0</v>
      </c>
      <c r="E120" s="46">
        <v>0</v>
      </c>
      <c r="F120" s="46">
        <v>0</v>
      </c>
      <c r="G120" s="46">
        <v>0</v>
      </c>
      <c r="H120" s="1017"/>
      <c r="I120" s="1017"/>
      <c r="J120" s="1017"/>
      <c r="K120" s="1017"/>
    </row>
    <row r="121" spans="1:11" ht="15" customHeight="1">
      <c r="A121" s="1017"/>
      <c r="B121" s="1017"/>
      <c r="C121" s="27" t="s">
        <v>65</v>
      </c>
      <c r="D121" s="46">
        <v>0</v>
      </c>
      <c r="E121" s="46">
        <v>0</v>
      </c>
      <c r="F121" s="46">
        <v>0</v>
      </c>
      <c r="G121" s="46">
        <v>0</v>
      </c>
      <c r="H121" s="1017"/>
      <c r="I121" s="1017"/>
      <c r="J121" s="1017"/>
      <c r="K121" s="1017"/>
    </row>
    <row r="122" spans="1:11" ht="20.100000000000001" customHeight="1">
      <c r="A122" s="1017"/>
      <c r="B122" s="1017"/>
      <c r="C122" s="48" t="s">
        <v>18</v>
      </c>
      <c r="D122" s="1017"/>
      <c r="E122" s="1017"/>
      <c r="F122" s="1017"/>
      <c r="G122" s="1017"/>
      <c r="H122" s="1017"/>
      <c r="I122" s="1017"/>
      <c r="J122" s="1017"/>
      <c r="K122" s="1017"/>
    </row>
  </sheetData>
  <mergeCells count="17">
    <mergeCell ref="D22:G22"/>
    <mergeCell ref="D23:G23"/>
    <mergeCell ref="D24:G24"/>
    <mergeCell ref="D25:G25"/>
    <mergeCell ref="C34:G34"/>
    <mergeCell ref="C21:G21"/>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7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21"/>
  <sheetViews>
    <sheetView zoomScaleNormal="100" workbookViewId="0">
      <selection activeCell="E109" sqref="E109"/>
    </sheetView>
  </sheetViews>
  <sheetFormatPr defaultColWidth="9.125" defaultRowHeight="14.25"/>
  <cols>
    <col min="1" max="1" width="12.375" style="24" customWidth="1"/>
    <col min="2" max="2" width="7.875" style="24" customWidth="1"/>
    <col min="3" max="3" width="25" style="24" customWidth="1"/>
    <col min="4" max="4" width="14.125" style="24" customWidth="1"/>
    <col min="5" max="5" width="14.75" style="24" customWidth="1"/>
    <col min="6" max="6" width="10.875" style="24" customWidth="1"/>
    <col min="7" max="7" width="13" style="24" customWidth="1"/>
    <col min="8" max="8" width="6.75" style="24" customWidth="1"/>
    <col min="9" max="9" width="17.375" style="24" customWidth="1"/>
    <col min="10" max="10" width="7.75" style="24" customWidth="1"/>
    <col min="11" max="11" width="17.375" style="24" customWidth="1"/>
    <col min="12" max="16384" width="9.125" style="24"/>
  </cols>
  <sheetData>
    <row r="1" spans="1:11" ht="20.100000000000001" customHeight="1">
      <c r="A1" s="1017"/>
      <c r="B1" s="1017"/>
      <c r="C1" s="1505" t="s">
        <v>0</v>
      </c>
      <c r="D1" s="1506"/>
      <c r="E1" s="1506"/>
      <c r="F1" s="1506"/>
      <c r="G1" s="1506"/>
      <c r="H1" s="1017"/>
      <c r="I1" s="1017"/>
      <c r="J1" s="1017"/>
      <c r="K1" s="1017"/>
    </row>
    <row r="2" spans="1:11" ht="24.95" customHeight="1">
      <c r="A2" s="1017"/>
      <c r="B2" s="1017"/>
      <c r="C2" s="1507" t="s">
        <v>1</v>
      </c>
      <c r="D2" s="1508"/>
      <c r="E2" s="1508"/>
      <c r="F2" s="1508"/>
      <c r="G2" s="1508"/>
      <c r="H2" s="1017"/>
      <c r="I2" s="1017"/>
      <c r="J2" s="1017"/>
      <c r="K2" s="1017"/>
    </row>
    <row r="3" spans="1:11" ht="14.1" customHeight="1">
      <c r="A3" s="1017"/>
      <c r="B3" s="1017"/>
      <c r="C3" s="25" t="s">
        <v>2</v>
      </c>
      <c r="D3" s="1509" t="s">
        <v>1849</v>
      </c>
      <c r="E3" s="1510"/>
      <c r="F3" s="1510"/>
      <c r="G3" s="1510"/>
      <c r="H3" s="1017"/>
      <c r="I3" s="1017"/>
      <c r="J3" s="1017"/>
      <c r="K3" s="1017"/>
    </row>
    <row r="4" spans="1:11" ht="14.1" customHeight="1">
      <c r="A4" s="1017"/>
      <c r="B4" s="1017"/>
      <c r="C4" s="25" t="s">
        <v>4</v>
      </c>
      <c r="D4" s="1509" t="s">
        <v>1256</v>
      </c>
      <c r="E4" s="1510"/>
      <c r="F4" s="1510"/>
      <c r="G4" s="1510"/>
      <c r="H4" s="1017"/>
      <c r="I4" s="1017"/>
      <c r="J4" s="1017"/>
      <c r="K4" s="1017"/>
    </row>
    <row r="5" spans="1:11" ht="14.1" customHeight="1">
      <c r="A5" s="1017"/>
      <c r="B5" s="1017"/>
      <c r="C5" s="25" t="s">
        <v>6</v>
      </c>
      <c r="D5" s="1509" t="s">
        <v>1895</v>
      </c>
      <c r="E5" s="1510"/>
      <c r="F5" s="1510"/>
      <c r="G5" s="1510"/>
      <c r="H5" s="1017"/>
      <c r="I5" s="1017"/>
      <c r="J5" s="1017"/>
      <c r="K5" s="1017"/>
    </row>
    <row r="6" spans="1:11" ht="14.1" customHeight="1">
      <c r="A6" s="1017"/>
      <c r="B6" s="1017"/>
      <c r="C6" s="25" t="s">
        <v>8</v>
      </c>
      <c r="D6" s="1509" t="s">
        <v>1896</v>
      </c>
      <c r="E6" s="1510"/>
      <c r="F6" s="1510"/>
      <c r="G6" s="1510"/>
      <c r="H6" s="1017"/>
      <c r="I6" s="1017"/>
      <c r="J6" s="1017"/>
      <c r="K6" s="1017"/>
    </row>
    <row r="7" spans="1:11" ht="14.1" customHeight="1">
      <c r="A7" s="1017"/>
      <c r="B7" s="1017"/>
      <c r="C7" s="25" t="s">
        <v>10</v>
      </c>
      <c r="D7" s="1511" t="s">
        <v>11</v>
      </c>
      <c r="E7" s="1512"/>
      <c r="F7" s="1512"/>
      <c r="G7" s="1512"/>
      <c r="H7" s="1017"/>
      <c r="I7" s="1017"/>
      <c r="J7" s="1017"/>
      <c r="K7" s="1017"/>
    </row>
    <row r="8" spans="1:11" ht="14.1" customHeight="1">
      <c r="A8" s="1017"/>
      <c r="B8" s="1017"/>
      <c r="C8" s="1513" t="s">
        <v>12</v>
      </c>
      <c r="D8" s="1514"/>
      <c r="E8" s="1514"/>
      <c r="F8" s="1514"/>
      <c r="G8" s="1514"/>
      <c r="H8" s="1017"/>
      <c r="I8" s="1017"/>
      <c r="J8" s="1017"/>
      <c r="K8" s="1017"/>
    </row>
    <row r="9" spans="1:11" ht="30.95" customHeight="1">
      <c r="A9" s="1017"/>
      <c r="B9" s="1017"/>
      <c r="C9" s="1515" t="s">
        <v>1897</v>
      </c>
      <c r="D9" s="1516"/>
      <c r="E9" s="1516"/>
      <c r="F9" s="1516"/>
      <c r="G9" s="1516"/>
      <c r="H9" s="1017"/>
      <c r="I9" s="1017"/>
      <c r="J9" s="1017"/>
      <c r="K9" s="1017"/>
    </row>
    <row r="10" spans="1:11" ht="41.1" customHeight="1">
      <c r="A10" s="1017"/>
      <c r="B10" s="1017"/>
      <c r="C10" s="26" t="s">
        <v>14</v>
      </c>
      <c r="D10" s="1517" t="s">
        <v>1898</v>
      </c>
      <c r="E10" s="1518"/>
      <c r="F10" s="1518"/>
      <c r="G10" s="1518"/>
      <c r="H10" s="1017"/>
      <c r="I10" s="1017"/>
      <c r="J10" s="1017"/>
      <c r="K10" s="1017"/>
    </row>
    <row r="11" spans="1:11" ht="27.95" customHeight="1">
      <c r="A11" s="1017"/>
      <c r="B11" s="1017"/>
      <c r="C11" s="27" t="s">
        <v>176</v>
      </c>
      <c r="D11" s="28">
        <v>2024</v>
      </c>
      <c r="E11" s="28">
        <v>2025</v>
      </c>
      <c r="F11" s="28">
        <v>2026</v>
      </c>
      <c r="G11" s="28">
        <v>2027</v>
      </c>
      <c r="H11" s="1017"/>
      <c r="I11" s="1017"/>
      <c r="J11" s="1017"/>
      <c r="K11" s="1017"/>
    </row>
    <row r="12" spans="1:11" ht="14.1" customHeight="1">
      <c r="A12" s="1017"/>
      <c r="B12" s="1017"/>
      <c r="C12" s="29"/>
      <c r="D12" s="30" t="s">
        <v>22</v>
      </c>
      <c r="E12" s="30" t="s">
        <v>23</v>
      </c>
      <c r="F12" s="30" t="s">
        <v>23</v>
      </c>
      <c r="G12" s="30" t="s">
        <v>23</v>
      </c>
      <c r="H12" s="1017"/>
      <c r="I12" s="1017"/>
      <c r="J12" s="1017"/>
      <c r="K12" s="1017"/>
    </row>
    <row r="13" spans="1:11" ht="14.1" customHeight="1">
      <c r="A13" s="1017"/>
      <c r="B13" s="1017"/>
      <c r="C13" s="27" t="s">
        <v>1899</v>
      </c>
      <c r="D13" s="31" t="s">
        <v>18</v>
      </c>
      <c r="E13" s="31" t="s">
        <v>74</v>
      </c>
      <c r="F13" s="31" t="s">
        <v>74</v>
      </c>
      <c r="G13" s="31" t="s">
        <v>72</v>
      </c>
      <c r="H13" s="1017"/>
      <c r="I13" s="1017"/>
      <c r="J13" s="1017"/>
      <c r="K13" s="1017"/>
    </row>
    <row r="14" spans="1:11" ht="60" customHeight="1">
      <c r="A14" s="1017"/>
      <c r="B14" s="1017"/>
      <c r="C14" s="26" t="s">
        <v>16</v>
      </c>
      <c r="D14" s="1517" t="s">
        <v>1900</v>
      </c>
      <c r="E14" s="1518"/>
      <c r="F14" s="1518"/>
      <c r="G14" s="1518"/>
      <c r="H14" s="1017"/>
      <c r="I14" s="1017"/>
      <c r="J14" s="1017"/>
      <c r="K14" s="1017"/>
    </row>
    <row r="15" spans="1:11" ht="27.95" customHeight="1">
      <c r="A15" s="1017"/>
      <c r="B15" s="1017"/>
      <c r="C15" s="27" t="s">
        <v>187</v>
      </c>
      <c r="D15" s="28">
        <v>2024</v>
      </c>
      <c r="E15" s="28">
        <v>2025</v>
      </c>
      <c r="F15" s="28">
        <v>2026</v>
      </c>
      <c r="G15" s="28">
        <v>2027</v>
      </c>
      <c r="H15" s="1017"/>
      <c r="I15" s="1017"/>
      <c r="J15" s="1017"/>
      <c r="K15" s="1017"/>
    </row>
    <row r="16" spans="1:11" ht="14.1" customHeight="1">
      <c r="A16" s="1017"/>
      <c r="B16" s="1017"/>
      <c r="C16" s="29"/>
      <c r="D16" s="30" t="s">
        <v>22</v>
      </c>
      <c r="E16" s="30" t="s">
        <v>23</v>
      </c>
      <c r="F16" s="30" t="s">
        <v>23</v>
      </c>
      <c r="G16" s="30" t="s">
        <v>23</v>
      </c>
      <c r="H16" s="1017"/>
      <c r="I16" s="1017"/>
      <c r="J16" s="1017"/>
      <c r="K16" s="1017"/>
    </row>
    <row r="17" spans="1:11" ht="14.1" customHeight="1">
      <c r="A17" s="1017"/>
      <c r="B17" s="1017"/>
      <c r="C17" s="27" t="s">
        <v>1901</v>
      </c>
      <c r="D17" s="31" t="s">
        <v>265</v>
      </c>
      <c r="E17" s="31" t="s">
        <v>265</v>
      </c>
      <c r="F17" s="31" t="s">
        <v>265</v>
      </c>
      <c r="G17" s="31" t="s">
        <v>265</v>
      </c>
      <c r="H17" s="1017"/>
      <c r="I17" s="1017"/>
      <c r="J17" s="1017"/>
      <c r="K17" s="1017"/>
    </row>
    <row r="18" spans="1:11" ht="20.100000000000001" customHeight="1">
      <c r="A18" s="1017"/>
      <c r="B18" s="1017"/>
      <c r="C18" s="27" t="s">
        <v>1902</v>
      </c>
      <c r="D18" s="31" t="s">
        <v>1250</v>
      </c>
      <c r="E18" s="31" t="s">
        <v>1250</v>
      </c>
      <c r="F18" s="31" t="s">
        <v>1250</v>
      </c>
      <c r="G18" s="31" t="s">
        <v>1250</v>
      </c>
      <c r="H18" s="1017"/>
      <c r="I18" s="1017"/>
      <c r="J18" s="1017"/>
      <c r="K18" s="1017"/>
    </row>
    <row r="19" spans="1:11" ht="14.1" customHeight="1">
      <c r="A19" s="1017"/>
      <c r="B19" s="1017"/>
      <c r="C19" s="27" t="s">
        <v>1886</v>
      </c>
      <c r="D19" s="31" t="s">
        <v>1238</v>
      </c>
      <c r="E19" s="31" t="s">
        <v>1238</v>
      </c>
      <c r="F19" s="31" t="s">
        <v>1239</v>
      </c>
      <c r="G19" s="31" t="s">
        <v>1239</v>
      </c>
      <c r="H19" s="1017"/>
      <c r="I19" s="1017"/>
      <c r="J19" s="1017"/>
      <c r="K19" s="1017"/>
    </row>
    <row r="20" spans="1:11" ht="14.1" customHeight="1">
      <c r="A20" s="1017"/>
      <c r="B20" s="1017"/>
      <c r="C20" s="1503" t="s">
        <v>27</v>
      </c>
      <c r="D20" s="1504"/>
      <c r="E20" s="1504"/>
      <c r="F20" s="1504"/>
      <c r="G20" s="1504"/>
      <c r="H20" s="1017"/>
      <c r="I20" s="1017"/>
      <c r="J20" s="1017"/>
      <c r="K20" s="1017"/>
    </row>
    <row r="21" spans="1:11" ht="14.1" customHeight="1">
      <c r="A21" s="1017"/>
      <c r="B21" s="1017"/>
      <c r="C21" s="32" t="s">
        <v>1903</v>
      </c>
      <c r="D21" s="1503" t="s">
        <v>1904</v>
      </c>
      <c r="E21" s="1504"/>
      <c r="F21" s="1504"/>
      <c r="G21" s="1504"/>
      <c r="H21" s="1017"/>
      <c r="I21" s="1017"/>
      <c r="J21" s="1017"/>
      <c r="K21" s="1017"/>
    </row>
    <row r="22" spans="1:11" ht="14.1" customHeight="1">
      <c r="A22" s="1017"/>
      <c r="B22" s="1017"/>
      <c r="C22" s="33" t="s">
        <v>19</v>
      </c>
      <c r="D22" s="1519" t="s">
        <v>1905</v>
      </c>
      <c r="E22" s="1520"/>
      <c r="F22" s="1520"/>
      <c r="G22" s="1520"/>
      <c r="H22" s="1017"/>
      <c r="I22" s="1017"/>
      <c r="J22" s="1017"/>
      <c r="K22" s="1017"/>
    </row>
    <row r="23" spans="1:11" ht="14.1" customHeight="1">
      <c r="A23" s="1017"/>
      <c r="B23" s="1017"/>
      <c r="C23" s="34" t="s">
        <v>20</v>
      </c>
      <c r="D23" s="1521" t="s">
        <v>1906</v>
      </c>
      <c r="E23" s="1522"/>
      <c r="F23" s="1522"/>
      <c r="G23" s="1522"/>
      <c r="H23" s="1017"/>
      <c r="I23" s="1017"/>
      <c r="J23" s="1017"/>
      <c r="K23" s="1017"/>
    </row>
    <row r="24" spans="1:11" ht="14.1" customHeight="1">
      <c r="A24" s="1017"/>
      <c r="B24" s="1017"/>
      <c r="C24" s="34" t="s">
        <v>21</v>
      </c>
      <c r="D24" s="1521" t="s">
        <v>1907</v>
      </c>
      <c r="E24" s="1522"/>
      <c r="F24" s="1522"/>
      <c r="G24" s="1522"/>
      <c r="H24" s="1017"/>
      <c r="I24" s="1017"/>
      <c r="J24" s="1017"/>
      <c r="K24" s="1017"/>
    </row>
    <row r="25" spans="1:11" ht="15" customHeight="1">
      <c r="A25" s="1017"/>
      <c r="B25" s="1017"/>
      <c r="C25" s="1018"/>
      <c r="D25" s="36">
        <v>2024</v>
      </c>
      <c r="E25" s="36">
        <v>2025</v>
      </c>
      <c r="F25" s="36">
        <v>2026</v>
      </c>
      <c r="G25" s="36">
        <v>2027</v>
      </c>
      <c r="H25" s="1017"/>
      <c r="I25" s="1017"/>
      <c r="J25" s="1017"/>
      <c r="K25" s="1017"/>
    </row>
    <row r="26" spans="1:11" ht="15" customHeight="1">
      <c r="A26" s="1017"/>
      <c r="B26" s="1017"/>
      <c r="C26" s="1019"/>
      <c r="D26" s="38" t="s">
        <v>22</v>
      </c>
      <c r="E26" s="38" t="s">
        <v>23</v>
      </c>
      <c r="F26" s="38" t="s">
        <v>23</v>
      </c>
      <c r="G26" s="38" t="s">
        <v>23</v>
      </c>
      <c r="H26" s="1017"/>
      <c r="I26" s="1017"/>
      <c r="J26" s="1017"/>
      <c r="K26" s="1017"/>
    </row>
    <row r="27" spans="1:11" ht="14.1" customHeight="1">
      <c r="A27" s="1017"/>
      <c r="B27" s="1017"/>
      <c r="C27" s="27" t="s">
        <v>33</v>
      </c>
      <c r="D27" s="31" t="s">
        <v>265</v>
      </c>
      <c r="E27" s="31" t="s">
        <v>265</v>
      </c>
      <c r="F27" s="31" t="s">
        <v>265</v>
      </c>
      <c r="G27" s="31" t="s">
        <v>265</v>
      </c>
      <c r="H27" s="1017"/>
      <c r="I27" s="1017"/>
      <c r="J27" s="1017"/>
      <c r="K27" s="1017"/>
    </row>
    <row r="28" spans="1:11" ht="14.1" customHeight="1">
      <c r="A28" s="1017"/>
      <c r="B28" s="1017"/>
      <c r="C28" s="27" t="s">
        <v>35</v>
      </c>
      <c r="D28" s="31" t="s">
        <v>1908</v>
      </c>
      <c r="E28" s="31" t="s">
        <v>1908</v>
      </c>
      <c r="F28" s="31" t="s">
        <v>1908</v>
      </c>
      <c r="G28" s="31" t="s">
        <v>1908</v>
      </c>
      <c r="H28" s="1017"/>
      <c r="I28" s="1017"/>
      <c r="J28" s="1017"/>
      <c r="K28" s="1017"/>
    </row>
    <row r="29" spans="1:11" ht="14.1" customHeight="1">
      <c r="A29" s="1017"/>
      <c r="B29" s="1017"/>
      <c r="C29" s="27" t="s">
        <v>40</v>
      </c>
      <c r="D29" s="31" t="s">
        <v>1909</v>
      </c>
      <c r="E29" s="31" t="s">
        <v>1909</v>
      </c>
      <c r="F29" s="31" t="s">
        <v>1909</v>
      </c>
      <c r="G29" s="31" t="s">
        <v>1909</v>
      </c>
      <c r="H29" s="1017"/>
      <c r="I29" s="1017"/>
      <c r="J29" s="1017"/>
      <c r="K29" s="1017"/>
    </row>
    <row r="30" spans="1:11" ht="14.1" customHeight="1">
      <c r="A30" s="1017"/>
      <c r="B30" s="1017"/>
      <c r="C30" s="27" t="s">
        <v>41</v>
      </c>
      <c r="D30" s="31" t="s">
        <v>18</v>
      </c>
      <c r="E30" s="31" t="s">
        <v>42</v>
      </c>
      <c r="F30" s="31" t="s">
        <v>42</v>
      </c>
      <c r="G30" s="31" t="s">
        <v>42</v>
      </c>
      <c r="H30" s="1017"/>
      <c r="I30" s="1017"/>
      <c r="J30" s="1017"/>
      <c r="K30" s="1017"/>
    </row>
    <row r="31" spans="1:11" ht="14.1" customHeight="1">
      <c r="A31" s="1017"/>
      <c r="B31" s="1017"/>
      <c r="C31" s="27" t="s">
        <v>43</v>
      </c>
      <c r="D31" s="31" t="s">
        <v>18</v>
      </c>
      <c r="E31" s="31" t="s">
        <v>42</v>
      </c>
      <c r="F31" s="31" t="s">
        <v>42</v>
      </c>
      <c r="G31" s="31" t="s">
        <v>42</v>
      </c>
      <c r="H31" s="1017"/>
      <c r="I31" s="1017"/>
      <c r="J31" s="1017"/>
      <c r="K31" s="1017"/>
    </row>
    <row r="32" spans="1:11" ht="14.1" customHeight="1">
      <c r="A32" s="1017"/>
      <c r="B32" s="1017"/>
      <c r="C32" s="27" t="s">
        <v>47</v>
      </c>
      <c r="D32" s="31" t="s">
        <v>18</v>
      </c>
      <c r="E32" s="31" t="s">
        <v>42</v>
      </c>
      <c r="F32" s="31" t="s">
        <v>42</v>
      </c>
      <c r="G32" s="31" t="s">
        <v>42</v>
      </c>
      <c r="H32" s="1017"/>
      <c r="I32" s="1017"/>
      <c r="J32" s="1017"/>
      <c r="K32" s="1017"/>
    </row>
    <row r="33" spans="1:11" ht="14.1" customHeight="1">
      <c r="A33" s="1017"/>
      <c r="B33" s="1017"/>
      <c r="C33" s="1523" t="s">
        <v>24</v>
      </c>
      <c r="D33" s="1524"/>
      <c r="E33" s="1524"/>
      <c r="F33" s="1524"/>
      <c r="G33" s="1524"/>
      <c r="H33" s="1017"/>
      <c r="I33" s="1017"/>
      <c r="J33" s="1017"/>
      <c r="K33" s="1017"/>
    </row>
    <row r="34" spans="1:11" ht="14.1" customHeight="1">
      <c r="A34" s="1017"/>
      <c r="B34" s="1017"/>
      <c r="C34" s="1018"/>
      <c r="D34" s="36">
        <v>2024</v>
      </c>
      <c r="E34" s="36">
        <v>2025</v>
      </c>
      <c r="F34" s="36">
        <v>2026</v>
      </c>
      <c r="G34" s="36">
        <v>2027</v>
      </c>
      <c r="H34" s="1017"/>
      <c r="I34" s="1017"/>
      <c r="J34" s="1017"/>
      <c r="K34" s="1017"/>
    </row>
    <row r="35" spans="1:11" ht="14.1" customHeight="1">
      <c r="A35" s="1017"/>
      <c r="B35" s="1017"/>
      <c r="C35" s="1019"/>
      <c r="D35" s="38" t="s">
        <v>22</v>
      </c>
      <c r="E35" s="38" t="s">
        <v>23</v>
      </c>
      <c r="F35" s="38" t="s">
        <v>23</v>
      </c>
      <c r="G35" s="38" t="s">
        <v>23</v>
      </c>
      <c r="H35" s="1017"/>
      <c r="I35" s="1017"/>
      <c r="J35" s="1017"/>
      <c r="K35" s="1017"/>
    </row>
    <row r="36" spans="1:11" ht="14.1" customHeight="1">
      <c r="A36" s="1017"/>
      <c r="B36" s="1017"/>
      <c r="C36" s="39" t="s">
        <v>48</v>
      </c>
      <c r="D36" s="40">
        <v>0</v>
      </c>
      <c r="E36" s="40">
        <v>0</v>
      </c>
      <c r="F36" s="40">
        <v>0</v>
      </c>
      <c r="G36" s="40">
        <v>0</v>
      </c>
      <c r="H36" s="1017"/>
      <c r="I36" s="1017"/>
      <c r="J36" s="1017"/>
      <c r="K36" s="1017"/>
    </row>
    <row r="37" spans="1:11" ht="14.1" customHeight="1">
      <c r="A37" s="1017"/>
      <c r="B37" s="1017"/>
      <c r="C37" s="39" t="s">
        <v>49</v>
      </c>
      <c r="D37" s="40">
        <v>0</v>
      </c>
      <c r="E37" s="40">
        <v>0</v>
      </c>
      <c r="F37" s="40">
        <v>0</v>
      </c>
      <c r="G37" s="40">
        <v>0</v>
      </c>
      <c r="H37" s="1017"/>
      <c r="I37" s="1017"/>
      <c r="J37" s="1017"/>
      <c r="K37" s="1017"/>
    </row>
    <row r="38" spans="1:11" ht="14.1" customHeight="1">
      <c r="A38" s="1017"/>
      <c r="B38" s="1017"/>
      <c r="C38" s="39" t="s">
        <v>50</v>
      </c>
      <c r="D38" s="40">
        <v>0</v>
      </c>
      <c r="E38" s="40">
        <v>0</v>
      </c>
      <c r="F38" s="40">
        <v>0</v>
      </c>
      <c r="G38" s="40">
        <v>0</v>
      </c>
      <c r="H38" s="1017"/>
      <c r="I38" s="1017"/>
      <c r="J38" s="1017"/>
      <c r="K38" s="1017"/>
    </row>
    <row r="39" spans="1:11" ht="14.1" customHeight="1">
      <c r="A39" s="1017"/>
      <c r="B39" s="1017"/>
      <c r="C39" s="39" t="s">
        <v>51</v>
      </c>
      <c r="D39" s="40">
        <v>0</v>
      </c>
      <c r="E39" s="40">
        <v>0</v>
      </c>
      <c r="F39" s="40">
        <v>0</v>
      </c>
      <c r="G39" s="40">
        <v>0</v>
      </c>
      <c r="H39" s="1017"/>
      <c r="I39" s="1017"/>
      <c r="J39" s="1017"/>
      <c r="K39" s="1017"/>
    </row>
    <row r="40" spans="1:11" ht="14.1" customHeight="1">
      <c r="A40" s="1017"/>
      <c r="B40" s="1017"/>
      <c r="C40" s="39" t="s">
        <v>49</v>
      </c>
      <c r="D40" s="40">
        <v>0</v>
      </c>
      <c r="E40" s="40">
        <v>0</v>
      </c>
      <c r="F40" s="40">
        <v>0</v>
      </c>
      <c r="G40" s="40">
        <v>0</v>
      </c>
      <c r="H40" s="1017"/>
      <c r="I40" s="1017"/>
      <c r="J40" s="1017"/>
      <c r="K40" s="1017"/>
    </row>
    <row r="41" spans="1:11" ht="14.1" customHeight="1">
      <c r="A41" s="1017"/>
      <c r="B41" s="1017"/>
      <c r="C41" s="39" t="s">
        <v>50</v>
      </c>
      <c r="D41" s="40">
        <v>0</v>
      </c>
      <c r="E41" s="40">
        <v>0</v>
      </c>
      <c r="F41" s="40">
        <v>0</v>
      </c>
      <c r="G41" s="40">
        <v>0</v>
      </c>
      <c r="H41" s="1017"/>
      <c r="I41" s="1017"/>
      <c r="J41" s="1017"/>
      <c r="K41" s="1017"/>
    </row>
    <row r="42" spans="1:11" ht="14.1" customHeight="1">
      <c r="A42" s="1017"/>
      <c r="B42" s="1017"/>
      <c r="C42" s="39" t="s">
        <v>52</v>
      </c>
      <c r="D42" s="40">
        <v>0</v>
      </c>
      <c r="E42" s="40">
        <v>0</v>
      </c>
      <c r="F42" s="40">
        <v>0</v>
      </c>
      <c r="G42" s="40">
        <v>0</v>
      </c>
      <c r="H42" s="1017"/>
      <c r="I42" s="1017"/>
      <c r="J42" s="1017"/>
      <c r="K42" s="1017"/>
    </row>
    <row r="43" spans="1:11" ht="14.1" customHeight="1">
      <c r="A43" s="1017"/>
      <c r="B43" s="1017"/>
      <c r="C43" s="39" t="s">
        <v>49</v>
      </c>
      <c r="D43" s="40">
        <v>0</v>
      </c>
      <c r="E43" s="40">
        <v>0</v>
      </c>
      <c r="F43" s="40">
        <v>0</v>
      </c>
      <c r="G43" s="40">
        <v>0</v>
      </c>
      <c r="H43" s="1017"/>
      <c r="I43" s="1017"/>
      <c r="J43" s="1017"/>
      <c r="K43" s="1017"/>
    </row>
    <row r="44" spans="1:11" ht="14.1" customHeight="1">
      <c r="A44" s="1017"/>
      <c r="B44" s="1017"/>
      <c r="C44" s="39" t="s">
        <v>50</v>
      </c>
      <c r="D44" s="40">
        <v>0</v>
      </c>
      <c r="E44" s="40">
        <v>0</v>
      </c>
      <c r="F44" s="40">
        <v>0</v>
      </c>
      <c r="G44" s="40">
        <v>0</v>
      </c>
      <c r="H44" s="1017"/>
      <c r="I44" s="1017"/>
      <c r="J44" s="1017"/>
      <c r="K44" s="1017"/>
    </row>
    <row r="45" spans="1:11" ht="14.1" customHeight="1">
      <c r="A45" s="1017"/>
      <c r="B45" s="1017"/>
      <c r="C45" s="39" t="s">
        <v>53</v>
      </c>
      <c r="D45" s="40">
        <v>0</v>
      </c>
      <c r="E45" s="40">
        <v>0</v>
      </c>
      <c r="F45" s="40">
        <v>0</v>
      </c>
      <c r="G45" s="40">
        <v>0</v>
      </c>
      <c r="H45" s="1017"/>
      <c r="I45" s="1017"/>
      <c r="J45" s="1017"/>
      <c r="K45" s="1017"/>
    </row>
    <row r="46" spans="1:11" ht="14.1" customHeight="1">
      <c r="A46" s="1017"/>
      <c r="B46" s="1017"/>
      <c r="C46" s="39" t="s">
        <v>49</v>
      </c>
      <c r="D46" s="40">
        <v>0</v>
      </c>
      <c r="E46" s="40">
        <v>0</v>
      </c>
      <c r="F46" s="40">
        <v>0</v>
      </c>
      <c r="G46" s="40">
        <v>0</v>
      </c>
      <c r="H46" s="1017"/>
      <c r="I46" s="1017"/>
      <c r="J46" s="1017"/>
      <c r="K46" s="1017"/>
    </row>
    <row r="47" spans="1:11" ht="14.1" customHeight="1">
      <c r="A47" s="1017"/>
      <c r="B47" s="1017"/>
      <c r="C47" s="39" t="s">
        <v>50</v>
      </c>
      <c r="D47" s="40">
        <v>0</v>
      </c>
      <c r="E47" s="40">
        <v>0</v>
      </c>
      <c r="F47" s="40">
        <v>0</v>
      </c>
      <c r="G47" s="40">
        <v>0</v>
      </c>
      <c r="H47" s="1017"/>
      <c r="I47" s="1017"/>
      <c r="J47" s="1017"/>
      <c r="K47" s="1017"/>
    </row>
    <row r="48" spans="1:11" ht="14.1" customHeight="1">
      <c r="A48" s="1017"/>
      <c r="B48" s="1017"/>
      <c r="C48" s="39" t="s">
        <v>54</v>
      </c>
      <c r="D48" s="40">
        <v>0</v>
      </c>
      <c r="E48" s="40">
        <v>82000000</v>
      </c>
      <c r="F48" s="40">
        <v>82000000</v>
      </c>
      <c r="G48" s="40">
        <v>82000000</v>
      </c>
      <c r="H48" s="1017"/>
      <c r="I48" s="1017"/>
      <c r="J48" s="1017"/>
      <c r="K48" s="1017"/>
    </row>
    <row r="49" spans="1:11" ht="14.1" customHeight="1">
      <c r="A49" s="1017"/>
      <c r="B49" s="1017"/>
      <c r="C49" s="39" t="s">
        <v>49</v>
      </c>
      <c r="D49" s="40">
        <v>0</v>
      </c>
      <c r="E49" s="40">
        <v>82000000</v>
      </c>
      <c r="F49" s="40">
        <v>82000000</v>
      </c>
      <c r="G49" s="40">
        <v>82000000</v>
      </c>
      <c r="H49" s="1017"/>
      <c r="I49" s="1017"/>
      <c r="J49" s="1017"/>
      <c r="K49" s="1017"/>
    </row>
    <row r="50" spans="1:11" ht="14.1" customHeight="1">
      <c r="A50" s="1017"/>
      <c r="B50" s="1017"/>
      <c r="C50" s="39" t="s">
        <v>50</v>
      </c>
      <c r="D50" s="40">
        <v>0</v>
      </c>
      <c r="E50" s="40">
        <v>0</v>
      </c>
      <c r="F50" s="40">
        <v>0</v>
      </c>
      <c r="G50" s="40">
        <v>0</v>
      </c>
      <c r="H50" s="1017"/>
      <c r="I50" s="1017"/>
      <c r="J50" s="1017"/>
      <c r="K50" s="1017"/>
    </row>
    <row r="51" spans="1:11" ht="14.1" customHeight="1">
      <c r="A51" s="1017"/>
      <c r="B51" s="1017"/>
      <c r="C51" s="39" t="s">
        <v>55</v>
      </c>
      <c r="D51" s="40">
        <v>0</v>
      </c>
      <c r="E51" s="40">
        <v>0</v>
      </c>
      <c r="F51" s="40">
        <v>0</v>
      </c>
      <c r="G51" s="40">
        <v>0</v>
      </c>
      <c r="H51" s="1017"/>
      <c r="I51" s="1017"/>
      <c r="J51" s="1017"/>
      <c r="K51" s="1017"/>
    </row>
    <row r="52" spans="1:11" ht="14.1" customHeight="1">
      <c r="A52" s="1017"/>
      <c r="B52" s="1017"/>
      <c r="C52" s="39" t="s">
        <v>49</v>
      </c>
      <c r="D52" s="40">
        <v>0</v>
      </c>
      <c r="E52" s="40">
        <v>0</v>
      </c>
      <c r="F52" s="40">
        <v>0</v>
      </c>
      <c r="G52" s="40">
        <v>0</v>
      </c>
      <c r="H52" s="1017"/>
      <c r="I52" s="1017"/>
      <c r="J52" s="1017"/>
      <c r="K52" s="1017"/>
    </row>
    <row r="53" spans="1:11" ht="14.1" customHeight="1">
      <c r="A53" s="1017"/>
      <c r="B53" s="1017"/>
      <c r="C53" s="39" t="s">
        <v>50</v>
      </c>
      <c r="D53" s="40">
        <v>0</v>
      </c>
      <c r="E53" s="40">
        <v>0</v>
      </c>
      <c r="F53" s="40">
        <v>0</v>
      </c>
      <c r="G53" s="40">
        <v>0</v>
      </c>
      <c r="H53" s="1017"/>
      <c r="I53" s="1017"/>
      <c r="J53" s="1017"/>
      <c r="K53" s="1017"/>
    </row>
    <row r="54" spans="1:11" ht="14.1" customHeight="1">
      <c r="A54" s="1017"/>
      <c r="B54" s="1017"/>
      <c r="C54" s="39" t="s">
        <v>56</v>
      </c>
      <c r="D54" s="40">
        <v>0</v>
      </c>
      <c r="E54" s="40">
        <v>0</v>
      </c>
      <c r="F54" s="40">
        <v>0</v>
      </c>
      <c r="G54" s="40">
        <v>0</v>
      </c>
      <c r="H54" s="1017"/>
      <c r="I54" s="1017"/>
      <c r="J54" s="1017"/>
      <c r="K54" s="1017"/>
    </row>
    <row r="55" spans="1:11" ht="14.1" customHeight="1">
      <c r="A55" s="1017"/>
      <c r="B55" s="1017"/>
      <c r="C55" s="39" t="s">
        <v>49</v>
      </c>
      <c r="D55" s="40">
        <v>0</v>
      </c>
      <c r="E55" s="40">
        <v>0</v>
      </c>
      <c r="F55" s="40">
        <v>0</v>
      </c>
      <c r="G55" s="40">
        <v>0</v>
      </c>
      <c r="H55" s="1017"/>
      <c r="I55" s="1017"/>
      <c r="J55" s="1017"/>
      <c r="K55" s="1017"/>
    </row>
    <row r="56" spans="1:11" ht="14.1" customHeight="1">
      <c r="A56" s="1017"/>
      <c r="B56" s="1017"/>
      <c r="C56" s="39" t="s">
        <v>50</v>
      </c>
      <c r="D56" s="40">
        <v>0</v>
      </c>
      <c r="E56" s="40">
        <v>0</v>
      </c>
      <c r="F56" s="40">
        <v>0</v>
      </c>
      <c r="G56" s="40">
        <v>0</v>
      </c>
      <c r="H56" s="1017"/>
      <c r="I56" s="1017"/>
      <c r="J56" s="1017"/>
      <c r="K56" s="1017"/>
    </row>
    <row r="57" spans="1:11" ht="14.1" customHeight="1">
      <c r="A57" s="1017"/>
      <c r="B57" s="1017"/>
      <c r="C57" s="39" t="s">
        <v>57</v>
      </c>
      <c r="D57" s="40">
        <v>0</v>
      </c>
      <c r="E57" s="40">
        <v>0</v>
      </c>
      <c r="F57" s="40">
        <v>0</v>
      </c>
      <c r="G57" s="40">
        <v>0</v>
      </c>
      <c r="H57" s="1017"/>
      <c r="I57" s="1017"/>
      <c r="J57" s="1017"/>
      <c r="K57" s="1017"/>
    </row>
    <row r="58" spans="1:11" ht="14.1" customHeight="1">
      <c r="A58" s="1017"/>
      <c r="B58" s="1017"/>
      <c r="C58" s="39" t="s">
        <v>49</v>
      </c>
      <c r="D58" s="40">
        <v>0</v>
      </c>
      <c r="E58" s="40">
        <v>0</v>
      </c>
      <c r="F58" s="40">
        <v>0</v>
      </c>
      <c r="G58" s="40">
        <v>0</v>
      </c>
      <c r="H58" s="1017"/>
      <c r="I58" s="1017"/>
      <c r="J58" s="1017"/>
      <c r="K58" s="1017"/>
    </row>
    <row r="59" spans="1:11" ht="14.1" customHeight="1">
      <c r="A59" s="1017"/>
      <c r="B59" s="1017"/>
      <c r="C59" s="39" t="s">
        <v>58</v>
      </c>
      <c r="D59" s="40">
        <v>0</v>
      </c>
      <c r="E59" s="40">
        <v>0</v>
      </c>
      <c r="F59" s="40">
        <v>0</v>
      </c>
      <c r="G59" s="40">
        <v>0</v>
      </c>
      <c r="H59" s="1017"/>
      <c r="I59" s="1017"/>
      <c r="J59" s="1017"/>
      <c r="K59" s="1017"/>
    </row>
    <row r="60" spans="1:11" ht="14.1" customHeight="1">
      <c r="A60" s="1017"/>
      <c r="B60" s="1017"/>
      <c r="C60" s="39" t="s">
        <v>59</v>
      </c>
      <c r="D60" s="40">
        <v>0</v>
      </c>
      <c r="E60" s="40">
        <v>0</v>
      </c>
      <c r="F60" s="40">
        <v>0</v>
      </c>
      <c r="G60" s="40">
        <v>0</v>
      </c>
      <c r="H60" s="1017"/>
      <c r="I60" s="1017"/>
      <c r="J60" s="1017"/>
      <c r="K60" s="1017"/>
    </row>
    <row r="61" spans="1:11" ht="14.1" customHeight="1">
      <c r="A61" s="1017"/>
      <c r="B61" s="1017"/>
      <c r="C61" s="39" t="s">
        <v>60</v>
      </c>
      <c r="D61" s="40">
        <v>0</v>
      </c>
      <c r="E61" s="40">
        <v>0</v>
      </c>
      <c r="F61" s="40">
        <v>0</v>
      </c>
      <c r="G61" s="40">
        <v>0</v>
      </c>
      <c r="H61" s="1017"/>
      <c r="I61" s="1017"/>
      <c r="J61" s="1017"/>
      <c r="K61" s="1017"/>
    </row>
    <row r="62" spans="1:11" ht="14.1" customHeight="1">
      <c r="A62" s="1017"/>
      <c r="B62" s="1017"/>
      <c r="C62" s="39" t="s">
        <v>61</v>
      </c>
      <c r="D62" s="40">
        <v>0</v>
      </c>
      <c r="E62" s="40">
        <v>0</v>
      </c>
      <c r="F62" s="40">
        <v>0</v>
      </c>
      <c r="G62" s="40">
        <v>0</v>
      </c>
      <c r="H62" s="1017"/>
      <c r="I62" s="1017"/>
      <c r="J62" s="1017"/>
      <c r="K62" s="1017"/>
    </row>
    <row r="63" spans="1:11" ht="14.1" customHeight="1">
      <c r="A63" s="1017"/>
      <c r="B63" s="1017"/>
      <c r="C63" s="39" t="s">
        <v>62</v>
      </c>
      <c r="D63" s="40">
        <v>0</v>
      </c>
      <c r="E63" s="40">
        <v>0</v>
      </c>
      <c r="F63" s="40">
        <v>0</v>
      </c>
      <c r="G63" s="40">
        <v>0</v>
      </c>
      <c r="H63" s="1017"/>
      <c r="I63" s="1017"/>
      <c r="J63" s="1017"/>
      <c r="K63" s="1017"/>
    </row>
    <row r="64" spans="1:11" ht="14.1" customHeight="1">
      <c r="A64" s="1017"/>
      <c r="B64" s="1017"/>
      <c r="C64" s="39" t="s">
        <v>49</v>
      </c>
      <c r="D64" s="40">
        <v>0</v>
      </c>
      <c r="E64" s="40">
        <v>0</v>
      </c>
      <c r="F64" s="40">
        <v>0</v>
      </c>
      <c r="G64" s="40">
        <v>0</v>
      </c>
      <c r="H64" s="1017"/>
      <c r="I64" s="1017"/>
      <c r="J64" s="1017"/>
      <c r="K64" s="1017"/>
    </row>
    <row r="65" spans="1:11" ht="14.1" customHeight="1">
      <c r="A65" s="1017"/>
      <c r="B65" s="1017"/>
      <c r="C65" s="39" t="s">
        <v>58</v>
      </c>
      <c r="D65" s="40">
        <v>0</v>
      </c>
      <c r="E65" s="40">
        <v>0</v>
      </c>
      <c r="F65" s="40">
        <v>0</v>
      </c>
      <c r="G65" s="40">
        <v>0</v>
      </c>
      <c r="H65" s="1017"/>
      <c r="I65" s="1017"/>
      <c r="J65" s="1017"/>
      <c r="K65" s="1017"/>
    </row>
    <row r="66" spans="1:11" ht="14.1" customHeight="1">
      <c r="A66" s="1017"/>
      <c r="B66" s="1017"/>
      <c r="C66" s="39" t="s">
        <v>59</v>
      </c>
      <c r="D66" s="40">
        <v>0</v>
      </c>
      <c r="E66" s="40">
        <v>0</v>
      </c>
      <c r="F66" s="40">
        <v>0</v>
      </c>
      <c r="G66" s="40">
        <v>0</v>
      </c>
      <c r="H66" s="1017"/>
      <c r="I66" s="1017"/>
      <c r="J66" s="1017"/>
      <c r="K66" s="1017"/>
    </row>
    <row r="67" spans="1:11" ht="14.1" customHeight="1">
      <c r="A67" s="1017"/>
      <c r="B67" s="1017"/>
      <c r="C67" s="39" t="s">
        <v>60</v>
      </c>
      <c r="D67" s="40">
        <v>0</v>
      </c>
      <c r="E67" s="40">
        <v>0</v>
      </c>
      <c r="F67" s="40">
        <v>0</v>
      </c>
      <c r="G67" s="40">
        <v>0</v>
      </c>
      <c r="H67" s="1017"/>
      <c r="I67" s="1017"/>
      <c r="J67" s="1017"/>
      <c r="K67" s="1017"/>
    </row>
    <row r="68" spans="1:11" ht="14.1" customHeight="1">
      <c r="A68" s="1017"/>
      <c r="B68" s="1017"/>
      <c r="C68" s="39" t="s">
        <v>61</v>
      </c>
      <c r="D68" s="40">
        <v>0</v>
      </c>
      <c r="E68" s="40">
        <v>0</v>
      </c>
      <c r="F68" s="40">
        <v>0</v>
      </c>
      <c r="G68" s="40">
        <v>0</v>
      </c>
      <c r="H68" s="1017"/>
      <c r="I68" s="1017"/>
      <c r="J68" s="1017"/>
      <c r="K68" s="1017"/>
    </row>
    <row r="69" spans="1:11" ht="14.1" customHeight="1">
      <c r="A69" s="1017"/>
      <c r="B69" s="1017"/>
      <c r="C69" s="39" t="s">
        <v>63</v>
      </c>
      <c r="D69" s="40">
        <v>0</v>
      </c>
      <c r="E69" s="40">
        <v>0</v>
      </c>
      <c r="F69" s="40">
        <v>0</v>
      </c>
      <c r="G69" s="40">
        <v>0</v>
      </c>
      <c r="H69" s="1017"/>
      <c r="I69" s="1017"/>
      <c r="J69" s="1017"/>
      <c r="K69" s="1017"/>
    </row>
    <row r="70" spans="1:11" ht="14.1" customHeight="1">
      <c r="A70" s="1017"/>
      <c r="B70" s="1017"/>
      <c r="C70" s="39" t="s">
        <v>49</v>
      </c>
      <c r="D70" s="40">
        <v>0</v>
      </c>
      <c r="E70" s="40">
        <v>0</v>
      </c>
      <c r="F70" s="40">
        <v>0</v>
      </c>
      <c r="G70" s="40">
        <v>0</v>
      </c>
      <c r="H70" s="1017"/>
      <c r="I70" s="1017"/>
      <c r="J70" s="1017"/>
      <c r="K70" s="1017"/>
    </row>
    <row r="71" spans="1:11" ht="14.1" customHeight="1">
      <c r="A71" s="1017"/>
      <c r="B71" s="1017"/>
      <c r="C71" s="39" t="s">
        <v>58</v>
      </c>
      <c r="D71" s="40">
        <v>0</v>
      </c>
      <c r="E71" s="40">
        <v>0</v>
      </c>
      <c r="F71" s="40">
        <v>0</v>
      </c>
      <c r="G71" s="40">
        <v>0</v>
      </c>
      <c r="H71" s="1017"/>
      <c r="I71" s="1017"/>
      <c r="J71" s="1017"/>
      <c r="K71" s="1017"/>
    </row>
    <row r="72" spans="1:11" ht="14.1" customHeight="1">
      <c r="A72" s="1017"/>
      <c r="B72" s="1017"/>
      <c r="C72" s="39" t="s">
        <v>59</v>
      </c>
      <c r="D72" s="40">
        <v>0</v>
      </c>
      <c r="E72" s="40">
        <v>0</v>
      </c>
      <c r="F72" s="40">
        <v>0</v>
      </c>
      <c r="G72" s="40">
        <v>0</v>
      </c>
      <c r="H72" s="1017"/>
      <c r="I72" s="1017"/>
      <c r="J72" s="1017"/>
      <c r="K72" s="1017"/>
    </row>
    <row r="73" spans="1:11" ht="14.1" customHeight="1">
      <c r="A73" s="1017"/>
      <c r="B73" s="1017"/>
      <c r="C73" s="39" t="s">
        <v>60</v>
      </c>
      <c r="D73" s="40">
        <v>0</v>
      </c>
      <c r="E73" s="40">
        <v>0</v>
      </c>
      <c r="F73" s="40">
        <v>0</v>
      </c>
      <c r="G73" s="40">
        <v>0</v>
      </c>
      <c r="H73" s="1017"/>
      <c r="I73" s="1017"/>
      <c r="J73" s="1017"/>
      <c r="K73" s="1017"/>
    </row>
    <row r="74" spans="1:11" ht="14.1" customHeight="1">
      <c r="A74" s="1017"/>
      <c r="B74" s="1017"/>
      <c r="C74" s="39" t="s">
        <v>61</v>
      </c>
      <c r="D74" s="40">
        <v>0</v>
      </c>
      <c r="E74" s="40">
        <v>0</v>
      </c>
      <c r="F74" s="40">
        <v>0</v>
      </c>
      <c r="G74" s="40">
        <v>0</v>
      </c>
      <c r="H74" s="1017"/>
      <c r="I74" s="1017"/>
      <c r="J74" s="1017"/>
      <c r="K74" s="1017"/>
    </row>
    <row r="75" spans="1:11" ht="14.1" customHeight="1">
      <c r="A75" s="1017"/>
      <c r="B75" s="1017"/>
      <c r="C75" s="39" t="s">
        <v>64</v>
      </c>
      <c r="D75" s="40">
        <v>0</v>
      </c>
      <c r="E75" s="40">
        <v>0</v>
      </c>
      <c r="F75" s="40">
        <v>0</v>
      </c>
      <c r="G75" s="40">
        <v>0</v>
      </c>
      <c r="H75" s="1017"/>
      <c r="I75" s="1017"/>
      <c r="J75" s="1017"/>
      <c r="K75" s="1017"/>
    </row>
    <row r="76" spans="1:11" ht="14.1" customHeight="1">
      <c r="A76" s="1017"/>
      <c r="B76" s="1017"/>
      <c r="C76" s="39" t="s">
        <v>65</v>
      </c>
      <c r="D76" s="40">
        <v>0</v>
      </c>
      <c r="E76" s="40">
        <v>0</v>
      </c>
      <c r="F76" s="40">
        <v>0</v>
      </c>
      <c r="G76" s="40">
        <v>0</v>
      </c>
      <c r="H76" s="1017"/>
      <c r="I76" s="1017"/>
      <c r="J76" s="1017"/>
      <c r="K76" s="1017"/>
    </row>
    <row r="77" spans="1:11" ht="14.1" customHeight="1">
      <c r="A77" s="1017"/>
      <c r="B77" s="1017"/>
      <c r="C77" s="41" t="s">
        <v>25</v>
      </c>
      <c r="D77" s="40">
        <v>0</v>
      </c>
      <c r="E77" s="40">
        <v>82000000</v>
      </c>
      <c r="F77" s="40">
        <v>82000000</v>
      </c>
      <c r="G77" s="40">
        <v>82000000</v>
      </c>
      <c r="H77" s="1017"/>
      <c r="I77" s="1017"/>
      <c r="J77" s="1017"/>
      <c r="K77" s="1017"/>
    </row>
    <row r="78" spans="1:11" ht="15" customHeight="1">
      <c r="A78" s="1017"/>
      <c r="B78" s="1017"/>
      <c r="C78" s="43" t="s">
        <v>18</v>
      </c>
      <c r="D78" s="44" t="s">
        <v>18</v>
      </c>
      <c r="E78" s="44" t="s">
        <v>18</v>
      </c>
      <c r="F78" s="44" t="s">
        <v>18</v>
      </c>
      <c r="G78" s="44" t="s">
        <v>18</v>
      </c>
      <c r="H78" s="1017"/>
      <c r="I78" s="1017"/>
      <c r="J78" s="1017"/>
      <c r="K78" s="1017"/>
    </row>
    <row r="79" spans="1:11" ht="15" customHeight="1">
      <c r="A79" s="1017"/>
      <c r="B79" s="1017"/>
      <c r="C79" s="26" t="s">
        <v>168</v>
      </c>
      <c r="D79" s="45">
        <v>0</v>
      </c>
      <c r="E79" s="45">
        <v>82000000</v>
      </c>
      <c r="F79" s="45">
        <v>82000000</v>
      </c>
      <c r="G79" s="45">
        <v>82000000</v>
      </c>
      <c r="H79" s="1017"/>
      <c r="I79" s="1017"/>
      <c r="J79" s="1017"/>
      <c r="K79" s="1017"/>
    </row>
    <row r="80" spans="1:11" ht="15" customHeight="1">
      <c r="A80" s="1017"/>
      <c r="B80" s="1017"/>
      <c r="C80" s="27" t="s">
        <v>48</v>
      </c>
      <c r="D80" s="46">
        <v>0</v>
      </c>
      <c r="E80" s="46">
        <v>0</v>
      </c>
      <c r="F80" s="46">
        <v>0</v>
      </c>
      <c r="G80" s="46">
        <v>0</v>
      </c>
      <c r="H80" s="1017"/>
      <c r="I80" s="1017"/>
      <c r="J80" s="1017"/>
      <c r="K80" s="1017"/>
    </row>
    <row r="81" spans="1:11" ht="15" customHeight="1">
      <c r="A81" s="1017"/>
      <c r="B81" s="1017"/>
      <c r="C81" s="27" t="s">
        <v>49</v>
      </c>
      <c r="D81" s="46">
        <v>0</v>
      </c>
      <c r="E81" s="46">
        <v>0</v>
      </c>
      <c r="F81" s="46">
        <v>0</v>
      </c>
      <c r="G81" s="46">
        <v>0</v>
      </c>
      <c r="H81" s="1017"/>
      <c r="I81" s="1017"/>
      <c r="J81" s="1017"/>
      <c r="K81" s="1017"/>
    </row>
    <row r="82" spans="1:11" ht="15" customHeight="1">
      <c r="A82" s="1017"/>
      <c r="B82" s="1017"/>
      <c r="C82" s="27" t="s">
        <v>50</v>
      </c>
      <c r="D82" s="46">
        <v>0</v>
      </c>
      <c r="E82" s="46">
        <v>0</v>
      </c>
      <c r="F82" s="46">
        <v>0</v>
      </c>
      <c r="G82" s="46">
        <v>0</v>
      </c>
      <c r="H82" s="1017"/>
      <c r="I82" s="1017"/>
      <c r="J82" s="1017"/>
      <c r="K82" s="1017"/>
    </row>
    <row r="83" spans="1:11" ht="15" customHeight="1">
      <c r="A83" s="1017"/>
      <c r="B83" s="1017"/>
      <c r="C83" s="27" t="s">
        <v>51</v>
      </c>
      <c r="D83" s="46">
        <v>0</v>
      </c>
      <c r="E83" s="46">
        <v>0</v>
      </c>
      <c r="F83" s="46">
        <v>0</v>
      </c>
      <c r="G83" s="46">
        <v>0</v>
      </c>
      <c r="H83" s="1017"/>
      <c r="I83" s="1017"/>
      <c r="J83" s="1017"/>
      <c r="K83" s="1017"/>
    </row>
    <row r="84" spans="1:11" ht="15" customHeight="1">
      <c r="A84" s="1017"/>
      <c r="B84" s="1017"/>
      <c r="C84" s="27" t="s">
        <v>49</v>
      </c>
      <c r="D84" s="46">
        <v>0</v>
      </c>
      <c r="E84" s="46">
        <v>0</v>
      </c>
      <c r="F84" s="46">
        <v>0</v>
      </c>
      <c r="G84" s="46">
        <v>0</v>
      </c>
      <c r="H84" s="1017"/>
      <c r="I84" s="1017"/>
      <c r="J84" s="1017"/>
      <c r="K84" s="1017"/>
    </row>
    <row r="85" spans="1:11" ht="15" customHeight="1">
      <c r="A85" s="1017"/>
      <c r="B85" s="1017"/>
      <c r="C85" s="27" t="s">
        <v>50</v>
      </c>
      <c r="D85" s="46">
        <v>0</v>
      </c>
      <c r="E85" s="46">
        <v>0</v>
      </c>
      <c r="F85" s="46">
        <v>0</v>
      </c>
      <c r="G85" s="46">
        <v>0</v>
      </c>
      <c r="H85" s="1017"/>
      <c r="I85" s="1017"/>
      <c r="J85" s="1017"/>
      <c r="K85" s="1017"/>
    </row>
    <row r="86" spans="1:11" ht="15" customHeight="1">
      <c r="A86" s="1017"/>
      <c r="B86" s="1017"/>
      <c r="C86" s="27" t="s">
        <v>52</v>
      </c>
      <c r="D86" s="46">
        <v>0</v>
      </c>
      <c r="E86" s="46">
        <v>0</v>
      </c>
      <c r="F86" s="46">
        <v>0</v>
      </c>
      <c r="G86" s="46">
        <v>0</v>
      </c>
      <c r="H86" s="1017"/>
      <c r="I86" s="1017"/>
      <c r="J86" s="1017"/>
      <c r="K86" s="1017"/>
    </row>
    <row r="87" spans="1:11" ht="15" customHeight="1">
      <c r="A87" s="1017"/>
      <c r="B87" s="1017"/>
      <c r="C87" s="27" t="s">
        <v>49</v>
      </c>
      <c r="D87" s="46">
        <v>0</v>
      </c>
      <c r="E87" s="46">
        <v>0</v>
      </c>
      <c r="F87" s="46">
        <v>0</v>
      </c>
      <c r="G87" s="46">
        <v>0</v>
      </c>
      <c r="H87" s="1017"/>
      <c r="I87" s="1017"/>
      <c r="J87" s="1017"/>
      <c r="K87" s="1017"/>
    </row>
    <row r="88" spans="1:11" ht="15" customHeight="1">
      <c r="A88" s="1017"/>
      <c r="B88" s="1017"/>
      <c r="C88" s="27" t="s">
        <v>50</v>
      </c>
      <c r="D88" s="46">
        <v>0</v>
      </c>
      <c r="E88" s="46">
        <v>0</v>
      </c>
      <c r="F88" s="46">
        <v>0</v>
      </c>
      <c r="G88" s="46">
        <v>0</v>
      </c>
      <c r="H88" s="1017"/>
      <c r="I88" s="1017"/>
      <c r="J88" s="1017"/>
      <c r="K88" s="1017"/>
    </row>
    <row r="89" spans="1:11" ht="15" customHeight="1">
      <c r="A89" s="1017"/>
      <c r="B89" s="1017"/>
      <c r="C89" s="27" t="s">
        <v>53</v>
      </c>
      <c r="D89" s="46">
        <v>0</v>
      </c>
      <c r="E89" s="46">
        <v>0</v>
      </c>
      <c r="F89" s="46">
        <v>0</v>
      </c>
      <c r="G89" s="46">
        <v>0</v>
      </c>
      <c r="H89" s="1017"/>
      <c r="I89" s="1017"/>
      <c r="J89" s="1017"/>
      <c r="K89" s="1017"/>
    </row>
    <row r="90" spans="1:11" ht="15" customHeight="1">
      <c r="A90" s="1017"/>
      <c r="B90" s="1017"/>
      <c r="C90" s="27" t="s">
        <v>49</v>
      </c>
      <c r="D90" s="46">
        <v>0</v>
      </c>
      <c r="E90" s="46">
        <v>0</v>
      </c>
      <c r="F90" s="46">
        <v>0</v>
      </c>
      <c r="G90" s="46">
        <v>0</v>
      </c>
      <c r="H90" s="1017"/>
      <c r="I90" s="1017"/>
      <c r="J90" s="1017"/>
      <c r="K90" s="1017"/>
    </row>
    <row r="91" spans="1:11" ht="15" customHeight="1">
      <c r="A91" s="1017"/>
      <c r="B91" s="1017"/>
      <c r="C91" s="27" t="s">
        <v>50</v>
      </c>
      <c r="D91" s="46">
        <v>0</v>
      </c>
      <c r="E91" s="46">
        <v>0</v>
      </c>
      <c r="F91" s="46">
        <v>0</v>
      </c>
      <c r="G91" s="46">
        <v>0</v>
      </c>
      <c r="H91" s="1017"/>
      <c r="I91" s="1017"/>
      <c r="J91" s="1017"/>
      <c r="K91" s="1017"/>
    </row>
    <row r="92" spans="1:11" ht="20.100000000000001" customHeight="1">
      <c r="A92" s="1017"/>
      <c r="B92" s="1017"/>
      <c r="C92" s="27" t="s">
        <v>169</v>
      </c>
      <c r="D92" s="47">
        <v>0</v>
      </c>
      <c r="E92" s="47">
        <v>82000000</v>
      </c>
      <c r="F92" s="47">
        <v>82000000</v>
      </c>
      <c r="G92" s="47">
        <v>82000000</v>
      </c>
      <c r="H92" s="1017"/>
      <c r="I92" s="1017"/>
      <c r="J92" s="1017"/>
      <c r="K92" s="1017"/>
    </row>
    <row r="93" spans="1:11" ht="15" customHeight="1">
      <c r="A93" s="1017"/>
      <c r="B93" s="1017"/>
      <c r="C93" s="27" t="s">
        <v>49</v>
      </c>
      <c r="D93" s="46">
        <v>0</v>
      </c>
      <c r="E93" s="46">
        <v>82000000</v>
      </c>
      <c r="F93" s="46">
        <v>82000000</v>
      </c>
      <c r="G93" s="46">
        <v>82000000</v>
      </c>
      <c r="H93" s="1017"/>
      <c r="I93" s="1017"/>
      <c r="J93" s="1017"/>
      <c r="K93" s="1017"/>
    </row>
    <row r="94" spans="1:11" ht="15" customHeight="1">
      <c r="A94" s="1017"/>
      <c r="B94" s="1017"/>
      <c r="C94" s="27" t="s">
        <v>50</v>
      </c>
      <c r="D94" s="46">
        <v>0</v>
      </c>
      <c r="E94" s="46">
        <v>0</v>
      </c>
      <c r="F94" s="46">
        <v>0</v>
      </c>
      <c r="G94" s="46">
        <v>0</v>
      </c>
      <c r="H94" s="1017"/>
      <c r="I94" s="1017"/>
      <c r="J94" s="1017"/>
      <c r="K94" s="1017"/>
    </row>
    <row r="95" spans="1:11" ht="15" customHeight="1">
      <c r="A95" s="1017"/>
      <c r="B95" s="1017"/>
      <c r="C95" s="27" t="s">
        <v>55</v>
      </c>
      <c r="D95" s="46">
        <v>0</v>
      </c>
      <c r="E95" s="46">
        <v>0</v>
      </c>
      <c r="F95" s="46">
        <v>0</v>
      </c>
      <c r="G95" s="46">
        <v>0</v>
      </c>
      <c r="H95" s="1017"/>
      <c r="I95" s="1017"/>
      <c r="J95" s="1017"/>
      <c r="K95" s="1017"/>
    </row>
    <row r="96" spans="1:11" ht="15" customHeight="1">
      <c r="A96" s="1017"/>
      <c r="B96" s="1017"/>
      <c r="C96" s="27" t="s">
        <v>49</v>
      </c>
      <c r="D96" s="46">
        <v>0</v>
      </c>
      <c r="E96" s="46">
        <v>0</v>
      </c>
      <c r="F96" s="46">
        <v>0</v>
      </c>
      <c r="G96" s="46">
        <v>0</v>
      </c>
      <c r="H96" s="1017"/>
      <c r="I96" s="1017"/>
      <c r="J96" s="1017"/>
      <c r="K96" s="1017"/>
    </row>
    <row r="97" spans="1:11" ht="15" customHeight="1">
      <c r="A97" s="1017"/>
      <c r="B97" s="1017"/>
      <c r="C97" s="27" t="s">
        <v>50</v>
      </c>
      <c r="D97" s="46">
        <v>0</v>
      </c>
      <c r="E97" s="46">
        <v>0</v>
      </c>
      <c r="F97" s="46">
        <v>0</v>
      </c>
      <c r="G97" s="46">
        <v>0</v>
      </c>
      <c r="H97" s="1017"/>
      <c r="I97" s="1017"/>
      <c r="J97" s="1017"/>
      <c r="K97" s="1017"/>
    </row>
    <row r="98" spans="1:11" ht="15" customHeight="1">
      <c r="A98" s="1017"/>
      <c r="B98" s="1017"/>
      <c r="C98" s="27" t="s">
        <v>56</v>
      </c>
      <c r="D98" s="46">
        <v>0</v>
      </c>
      <c r="E98" s="46">
        <v>0</v>
      </c>
      <c r="F98" s="46">
        <v>0</v>
      </c>
      <c r="G98" s="46">
        <v>0</v>
      </c>
      <c r="H98" s="1017"/>
      <c r="I98" s="1017"/>
      <c r="J98" s="1017"/>
      <c r="K98" s="1017"/>
    </row>
    <row r="99" spans="1:11" ht="15" customHeight="1">
      <c r="A99" s="1017"/>
      <c r="B99" s="1017"/>
      <c r="C99" s="27" t="s">
        <v>49</v>
      </c>
      <c r="D99" s="46">
        <v>0</v>
      </c>
      <c r="E99" s="46">
        <v>0</v>
      </c>
      <c r="F99" s="46">
        <v>0</v>
      </c>
      <c r="G99" s="46">
        <v>0</v>
      </c>
      <c r="H99" s="1017"/>
      <c r="I99" s="1017"/>
      <c r="J99" s="1017"/>
      <c r="K99" s="1017"/>
    </row>
    <row r="100" spans="1:11" ht="15" customHeight="1">
      <c r="A100" s="1017"/>
      <c r="B100" s="1017"/>
      <c r="C100" s="27" t="s">
        <v>50</v>
      </c>
      <c r="D100" s="46">
        <v>0</v>
      </c>
      <c r="E100" s="46">
        <v>0</v>
      </c>
      <c r="F100" s="46">
        <v>0</v>
      </c>
      <c r="G100" s="46">
        <v>0</v>
      </c>
      <c r="H100" s="1017"/>
      <c r="I100" s="1017"/>
      <c r="J100" s="1017"/>
      <c r="K100" s="1017"/>
    </row>
    <row r="101" spans="1:11" ht="15" customHeight="1">
      <c r="A101" s="1017"/>
      <c r="B101" s="1017"/>
      <c r="C101" s="27" t="s">
        <v>57</v>
      </c>
      <c r="D101" s="46">
        <v>0</v>
      </c>
      <c r="E101" s="46">
        <v>0</v>
      </c>
      <c r="F101" s="46">
        <v>0</v>
      </c>
      <c r="G101" s="46">
        <v>0</v>
      </c>
      <c r="H101" s="1017"/>
      <c r="I101" s="1017"/>
      <c r="J101" s="1017"/>
      <c r="K101" s="1017"/>
    </row>
    <row r="102" spans="1:11" ht="15" customHeight="1">
      <c r="A102" s="1017"/>
      <c r="B102" s="1017"/>
      <c r="C102" s="27" t="s">
        <v>49</v>
      </c>
      <c r="D102" s="46">
        <v>0</v>
      </c>
      <c r="E102" s="46">
        <v>0</v>
      </c>
      <c r="F102" s="46">
        <v>0</v>
      </c>
      <c r="G102" s="46">
        <v>0</v>
      </c>
      <c r="H102" s="1017"/>
      <c r="I102" s="1017"/>
      <c r="J102" s="1017"/>
      <c r="K102" s="1017"/>
    </row>
    <row r="103" spans="1:11" ht="15" customHeight="1">
      <c r="A103" s="1017"/>
      <c r="B103" s="1017"/>
      <c r="C103" s="27" t="s">
        <v>58</v>
      </c>
      <c r="D103" s="46">
        <v>0</v>
      </c>
      <c r="E103" s="46">
        <v>0</v>
      </c>
      <c r="F103" s="46">
        <v>0</v>
      </c>
      <c r="G103" s="46">
        <v>0</v>
      </c>
      <c r="H103" s="1017"/>
      <c r="I103" s="1017"/>
      <c r="J103" s="1017"/>
      <c r="K103" s="1017"/>
    </row>
    <row r="104" spans="1:11" ht="15" customHeight="1">
      <c r="A104" s="1017"/>
      <c r="B104" s="1017"/>
      <c r="C104" s="27" t="s">
        <v>59</v>
      </c>
      <c r="D104" s="46">
        <v>0</v>
      </c>
      <c r="E104" s="46">
        <v>0</v>
      </c>
      <c r="F104" s="46">
        <v>0</v>
      </c>
      <c r="G104" s="46">
        <v>0</v>
      </c>
      <c r="H104" s="1017"/>
      <c r="I104" s="1017"/>
      <c r="J104" s="1017"/>
      <c r="K104" s="1017"/>
    </row>
    <row r="105" spans="1:11" ht="15" customHeight="1">
      <c r="A105" s="1017"/>
      <c r="B105" s="1017"/>
      <c r="C105" s="27" t="s">
        <v>60</v>
      </c>
      <c r="D105" s="46">
        <v>0</v>
      </c>
      <c r="E105" s="46">
        <v>0</v>
      </c>
      <c r="F105" s="46">
        <v>0</v>
      </c>
      <c r="G105" s="46">
        <v>0</v>
      </c>
      <c r="H105" s="1017"/>
      <c r="I105" s="1017"/>
      <c r="J105" s="1017"/>
      <c r="K105" s="1017"/>
    </row>
    <row r="106" spans="1:11" ht="15" customHeight="1">
      <c r="A106" s="1017"/>
      <c r="B106" s="1017"/>
      <c r="C106" s="27" t="s">
        <v>61</v>
      </c>
      <c r="D106" s="46">
        <v>0</v>
      </c>
      <c r="E106" s="46">
        <v>0</v>
      </c>
      <c r="F106" s="46">
        <v>0</v>
      </c>
      <c r="G106" s="46">
        <v>0</v>
      </c>
      <c r="H106" s="1017"/>
      <c r="I106" s="1017"/>
      <c r="J106" s="1017"/>
      <c r="K106" s="1017"/>
    </row>
    <row r="107" spans="1:11" ht="15" customHeight="1">
      <c r="A107" s="1017"/>
      <c r="B107" s="1017"/>
      <c r="C107" s="27" t="s">
        <v>62</v>
      </c>
      <c r="D107" s="46">
        <v>0</v>
      </c>
      <c r="E107" s="46">
        <v>0</v>
      </c>
      <c r="F107" s="46">
        <v>0</v>
      </c>
      <c r="G107" s="46">
        <v>0</v>
      </c>
      <c r="H107" s="1017"/>
      <c r="I107" s="1017"/>
      <c r="J107" s="1017"/>
      <c r="K107" s="1017"/>
    </row>
    <row r="108" spans="1:11" ht="15" customHeight="1">
      <c r="A108" s="1017"/>
      <c r="B108" s="1017"/>
      <c r="C108" s="27" t="s">
        <v>49</v>
      </c>
      <c r="D108" s="46">
        <v>0</v>
      </c>
      <c r="E108" s="46">
        <v>0</v>
      </c>
      <c r="F108" s="46">
        <v>0</v>
      </c>
      <c r="G108" s="46">
        <v>0</v>
      </c>
      <c r="H108" s="1017"/>
      <c r="I108" s="1017"/>
      <c r="J108" s="1017"/>
      <c r="K108" s="1017"/>
    </row>
    <row r="109" spans="1:11" ht="15" customHeight="1">
      <c r="A109" s="1017"/>
      <c r="B109" s="1017"/>
      <c r="C109" s="27" t="s">
        <v>58</v>
      </c>
      <c r="D109" s="46">
        <v>0</v>
      </c>
      <c r="E109" s="46">
        <v>0</v>
      </c>
      <c r="F109" s="46">
        <v>0</v>
      </c>
      <c r="G109" s="46">
        <v>0</v>
      </c>
      <c r="H109" s="1017"/>
      <c r="I109" s="1017"/>
      <c r="J109" s="1017"/>
      <c r="K109" s="1017"/>
    </row>
    <row r="110" spans="1:11" ht="15" customHeight="1">
      <c r="A110" s="1017"/>
      <c r="B110" s="1017"/>
      <c r="C110" s="27" t="s">
        <v>59</v>
      </c>
      <c r="D110" s="46">
        <v>0</v>
      </c>
      <c r="E110" s="46">
        <v>0</v>
      </c>
      <c r="F110" s="46">
        <v>0</v>
      </c>
      <c r="G110" s="46">
        <v>0</v>
      </c>
      <c r="H110" s="1017"/>
      <c r="I110" s="1017"/>
      <c r="J110" s="1017"/>
      <c r="K110" s="1017"/>
    </row>
    <row r="111" spans="1:11" ht="15" customHeight="1">
      <c r="A111" s="1017"/>
      <c r="B111" s="1017"/>
      <c r="C111" s="27" t="s">
        <v>60</v>
      </c>
      <c r="D111" s="46">
        <v>0</v>
      </c>
      <c r="E111" s="46">
        <v>0</v>
      </c>
      <c r="F111" s="46">
        <v>0</v>
      </c>
      <c r="G111" s="46">
        <v>0</v>
      </c>
      <c r="H111" s="1017"/>
      <c r="I111" s="1017"/>
      <c r="J111" s="1017"/>
      <c r="K111" s="1017"/>
    </row>
    <row r="112" spans="1:11" ht="15" customHeight="1">
      <c r="A112" s="1017"/>
      <c r="B112" s="1017"/>
      <c r="C112" s="27" t="s">
        <v>61</v>
      </c>
      <c r="D112" s="46">
        <v>0</v>
      </c>
      <c r="E112" s="46">
        <v>0</v>
      </c>
      <c r="F112" s="46">
        <v>0</v>
      </c>
      <c r="G112" s="46">
        <v>0</v>
      </c>
      <c r="H112" s="1017"/>
      <c r="I112" s="1017"/>
      <c r="J112" s="1017"/>
      <c r="K112" s="1017"/>
    </row>
    <row r="113" spans="1:11" ht="15" customHeight="1">
      <c r="A113" s="1017"/>
      <c r="B113" s="1017"/>
      <c r="C113" s="27" t="s">
        <v>63</v>
      </c>
      <c r="D113" s="46">
        <v>0</v>
      </c>
      <c r="E113" s="46">
        <v>0</v>
      </c>
      <c r="F113" s="46">
        <v>0</v>
      </c>
      <c r="G113" s="46">
        <v>0</v>
      </c>
      <c r="H113" s="1017"/>
      <c r="I113" s="1017"/>
      <c r="J113" s="1017"/>
      <c r="K113" s="1017"/>
    </row>
    <row r="114" spans="1:11" ht="15" customHeight="1">
      <c r="A114" s="1017"/>
      <c r="B114" s="1017"/>
      <c r="C114" s="27" t="s">
        <v>49</v>
      </c>
      <c r="D114" s="46">
        <v>0</v>
      </c>
      <c r="E114" s="46">
        <v>0</v>
      </c>
      <c r="F114" s="46">
        <v>0</v>
      </c>
      <c r="G114" s="46">
        <v>0</v>
      </c>
      <c r="H114" s="1017"/>
      <c r="I114" s="1017"/>
      <c r="J114" s="1017"/>
      <c r="K114" s="1017"/>
    </row>
    <row r="115" spans="1:11" ht="15" customHeight="1">
      <c r="A115" s="1017"/>
      <c r="B115" s="1017"/>
      <c r="C115" s="27" t="s">
        <v>58</v>
      </c>
      <c r="D115" s="46">
        <v>0</v>
      </c>
      <c r="E115" s="46">
        <v>0</v>
      </c>
      <c r="F115" s="46">
        <v>0</v>
      </c>
      <c r="G115" s="46">
        <v>0</v>
      </c>
      <c r="H115" s="1017"/>
      <c r="I115" s="1017"/>
      <c r="J115" s="1017"/>
      <c r="K115" s="1017"/>
    </row>
    <row r="116" spans="1:11" ht="15" customHeight="1">
      <c r="A116" s="1017"/>
      <c r="B116" s="1017"/>
      <c r="C116" s="27" t="s">
        <v>59</v>
      </c>
      <c r="D116" s="46">
        <v>0</v>
      </c>
      <c r="E116" s="46">
        <v>0</v>
      </c>
      <c r="F116" s="46">
        <v>0</v>
      </c>
      <c r="G116" s="46">
        <v>0</v>
      </c>
      <c r="H116" s="1017"/>
      <c r="I116" s="1017"/>
      <c r="J116" s="1017"/>
      <c r="K116" s="1017"/>
    </row>
    <row r="117" spans="1:11" ht="15" customHeight="1">
      <c r="A117" s="1017"/>
      <c r="B117" s="1017"/>
      <c r="C117" s="27" t="s">
        <v>60</v>
      </c>
      <c r="D117" s="46">
        <v>0</v>
      </c>
      <c r="E117" s="46">
        <v>0</v>
      </c>
      <c r="F117" s="46">
        <v>0</v>
      </c>
      <c r="G117" s="46">
        <v>0</v>
      </c>
      <c r="H117" s="1017"/>
      <c r="I117" s="1017"/>
      <c r="J117" s="1017"/>
      <c r="K117" s="1017"/>
    </row>
    <row r="118" spans="1:11" ht="15" customHeight="1">
      <c r="A118" s="1017"/>
      <c r="B118" s="1017"/>
      <c r="C118" s="27" t="s">
        <v>61</v>
      </c>
      <c r="D118" s="46">
        <v>0</v>
      </c>
      <c r="E118" s="46">
        <v>0</v>
      </c>
      <c r="F118" s="46">
        <v>0</v>
      </c>
      <c r="G118" s="46">
        <v>0</v>
      </c>
      <c r="H118" s="1017"/>
      <c r="I118" s="1017"/>
      <c r="J118" s="1017"/>
      <c r="K118" s="1017"/>
    </row>
    <row r="119" spans="1:11" ht="15" customHeight="1">
      <c r="A119" s="1017"/>
      <c r="B119" s="1017"/>
      <c r="C119" s="27" t="s">
        <v>64</v>
      </c>
      <c r="D119" s="46">
        <v>0</v>
      </c>
      <c r="E119" s="46">
        <v>0</v>
      </c>
      <c r="F119" s="46">
        <v>0</v>
      </c>
      <c r="G119" s="46">
        <v>0</v>
      </c>
      <c r="H119" s="1017"/>
      <c r="I119" s="1017"/>
      <c r="J119" s="1017"/>
      <c r="K119" s="1017"/>
    </row>
    <row r="120" spans="1:11" ht="15" customHeight="1">
      <c r="A120" s="1017"/>
      <c r="B120" s="1017"/>
      <c r="C120" s="27" t="s">
        <v>65</v>
      </c>
      <c r="D120" s="46">
        <v>0</v>
      </c>
      <c r="E120" s="46">
        <v>0</v>
      </c>
      <c r="F120" s="46">
        <v>0</v>
      </c>
      <c r="G120" s="46">
        <v>0</v>
      </c>
      <c r="H120" s="1017"/>
      <c r="I120" s="1017"/>
      <c r="J120" s="1017"/>
      <c r="K120" s="1017"/>
    </row>
    <row r="121" spans="1:11" ht="20.100000000000001" customHeight="1">
      <c r="A121" s="1017"/>
      <c r="B121" s="1017"/>
      <c r="C121" s="48" t="s">
        <v>18</v>
      </c>
      <c r="D121" s="1017"/>
      <c r="E121" s="1017"/>
      <c r="F121" s="1017"/>
      <c r="G121" s="1017"/>
      <c r="H121" s="1017"/>
      <c r="I121" s="1017"/>
      <c r="J121" s="1017"/>
      <c r="K121" s="1017"/>
    </row>
  </sheetData>
  <mergeCells count="17">
    <mergeCell ref="D21:G21"/>
    <mergeCell ref="D22:G22"/>
    <mergeCell ref="D23:G23"/>
    <mergeCell ref="D24:G24"/>
    <mergeCell ref="C33:G33"/>
    <mergeCell ref="C20:G20"/>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79"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1"/>
  <sheetViews>
    <sheetView zoomScaleNormal="100" workbookViewId="0">
      <selection activeCell="D10" sqref="D10:G10"/>
    </sheetView>
  </sheetViews>
  <sheetFormatPr defaultColWidth="9.125" defaultRowHeight="14.25"/>
  <cols>
    <col min="1" max="1" width="12.25" style="24" customWidth="1"/>
    <col min="2" max="2" width="7.625" style="24" customWidth="1"/>
    <col min="3" max="3" width="26.75" style="24" customWidth="1"/>
    <col min="4" max="4" width="12.625" style="24" customWidth="1"/>
    <col min="5" max="5" width="14.875" style="24" customWidth="1"/>
    <col min="6" max="6" width="10.625" style="24" customWidth="1"/>
    <col min="7" max="7" width="12.125" style="24" customWidth="1"/>
    <col min="8" max="8" width="6.75" style="24" customWidth="1"/>
    <col min="9" max="9" width="16.625" style="24" customWidth="1"/>
    <col min="10" max="10" width="8.875" style="24" customWidth="1"/>
    <col min="11" max="11" width="15.125" style="24" customWidth="1"/>
    <col min="12" max="16384" width="9.125" style="24"/>
  </cols>
  <sheetData>
    <row r="1" spans="1:11" ht="20.100000000000001" customHeight="1">
      <c r="A1" s="1017"/>
      <c r="B1" s="1017"/>
      <c r="C1" s="1505" t="s">
        <v>0</v>
      </c>
      <c r="D1" s="1506"/>
      <c r="E1" s="1506"/>
      <c r="F1" s="1506"/>
      <c r="G1" s="1506"/>
      <c r="H1" s="1017"/>
      <c r="I1" s="1017"/>
      <c r="J1" s="1017"/>
      <c r="K1" s="1017"/>
    </row>
    <row r="2" spans="1:11" ht="24.95" customHeight="1">
      <c r="A2" s="1017"/>
      <c r="B2" s="1017"/>
      <c r="C2" s="1507" t="s">
        <v>1</v>
      </c>
      <c r="D2" s="1508"/>
      <c r="E2" s="1508"/>
      <c r="F2" s="1508"/>
      <c r="G2" s="1508"/>
      <c r="H2" s="1017"/>
      <c r="I2" s="1017"/>
      <c r="J2" s="1017"/>
      <c r="K2" s="1017"/>
    </row>
    <row r="3" spans="1:11" ht="14.1" customHeight="1">
      <c r="A3" s="1017"/>
      <c r="B3" s="1017"/>
      <c r="C3" s="25" t="s">
        <v>2</v>
      </c>
      <c r="D3" s="1509" t="s">
        <v>1849</v>
      </c>
      <c r="E3" s="1510"/>
      <c r="F3" s="1510"/>
      <c r="G3" s="1510"/>
      <c r="H3" s="1017"/>
      <c r="I3" s="1017"/>
      <c r="J3" s="1017"/>
      <c r="K3" s="1017"/>
    </row>
    <row r="4" spans="1:11" ht="14.1" customHeight="1">
      <c r="A4" s="1017"/>
      <c r="B4" s="1017"/>
      <c r="C4" s="25" t="s">
        <v>4</v>
      </c>
      <c r="D4" s="1509" t="s">
        <v>1256</v>
      </c>
      <c r="E4" s="1510"/>
      <c r="F4" s="1510"/>
      <c r="G4" s="1510"/>
      <c r="H4" s="1017"/>
      <c r="I4" s="1017"/>
      <c r="J4" s="1017"/>
      <c r="K4" s="1017"/>
    </row>
    <row r="5" spans="1:11" ht="14.1" customHeight="1">
      <c r="A5" s="1017"/>
      <c r="B5" s="1017"/>
      <c r="C5" s="25" t="s">
        <v>6</v>
      </c>
      <c r="D5" s="1509" t="s">
        <v>1910</v>
      </c>
      <c r="E5" s="1510"/>
      <c r="F5" s="1510"/>
      <c r="G5" s="1510"/>
      <c r="H5" s="1017"/>
      <c r="I5" s="1017"/>
      <c r="J5" s="1017"/>
      <c r="K5" s="1017"/>
    </row>
    <row r="6" spans="1:11" ht="14.1" customHeight="1">
      <c r="A6" s="1017"/>
      <c r="B6" s="1017"/>
      <c r="C6" s="25" t="s">
        <v>8</v>
      </c>
      <c r="D6" s="1509" t="s">
        <v>1911</v>
      </c>
      <c r="E6" s="1510"/>
      <c r="F6" s="1510"/>
      <c r="G6" s="1510"/>
      <c r="H6" s="1017"/>
      <c r="I6" s="1017"/>
      <c r="J6" s="1017"/>
      <c r="K6" s="1017"/>
    </row>
    <row r="7" spans="1:11" ht="14.1" customHeight="1">
      <c r="A7" s="1017"/>
      <c r="B7" s="1017"/>
      <c r="C7" s="25" t="s">
        <v>10</v>
      </c>
      <c r="D7" s="1511" t="s">
        <v>11</v>
      </c>
      <c r="E7" s="1512"/>
      <c r="F7" s="1512"/>
      <c r="G7" s="1512"/>
      <c r="H7" s="1017"/>
      <c r="I7" s="1017"/>
      <c r="J7" s="1017"/>
      <c r="K7" s="1017"/>
    </row>
    <row r="8" spans="1:11" ht="14.1" customHeight="1">
      <c r="A8" s="1017"/>
      <c r="B8" s="1017"/>
      <c r="C8" s="1513" t="s">
        <v>12</v>
      </c>
      <c r="D8" s="1514"/>
      <c r="E8" s="1514"/>
      <c r="F8" s="1514"/>
      <c r="G8" s="1514"/>
      <c r="H8" s="1017"/>
      <c r="I8" s="1017"/>
      <c r="J8" s="1017"/>
      <c r="K8" s="1017"/>
    </row>
    <row r="9" spans="1:11" ht="62.25" customHeight="1">
      <c r="A9" s="1017"/>
      <c r="B9" s="1017"/>
      <c r="C9" s="1515" t="s">
        <v>1912</v>
      </c>
      <c r="D9" s="1516"/>
      <c r="E9" s="1516"/>
      <c r="F9" s="1516"/>
      <c r="G9" s="1516"/>
      <c r="H9" s="1017"/>
      <c r="I9" s="1017"/>
      <c r="J9" s="1017"/>
      <c r="K9" s="1017"/>
    </row>
    <row r="10" spans="1:11" ht="108" customHeight="1">
      <c r="A10" s="1017"/>
      <c r="B10" s="1017"/>
      <c r="C10" s="26" t="s">
        <v>14</v>
      </c>
      <c r="D10" s="1517" t="s">
        <v>1913</v>
      </c>
      <c r="E10" s="1518"/>
      <c r="F10" s="1518"/>
      <c r="G10" s="1518"/>
      <c r="H10" s="1017"/>
      <c r="I10" s="1017"/>
      <c r="J10" s="1017"/>
      <c r="K10" s="1017"/>
    </row>
    <row r="11" spans="1:11" ht="27.95" customHeight="1">
      <c r="A11" s="1017"/>
      <c r="B11" s="1017"/>
      <c r="C11" s="27" t="s">
        <v>176</v>
      </c>
      <c r="D11" s="28">
        <v>2024</v>
      </c>
      <c r="E11" s="28">
        <v>2025</v>
      </c>
      <c r="F11" s="28">
        <v>2026</v>
      </c>
      <c r="G11" s="28">
        <v>2027</v>
      </c>
      <c r="H11" s="1017"/>
      <c r="I11" s="1017"/>
      <c r="J11" s="1017"/>
      <c r="K11" s="1017"/>
    </row>
    <row r="12" spans="1:11" ht="14.1" customHeight="1">
      <c r="A12" s="1017"/>
      <c r="B12" s="1017"/>
      <c r="C12" s="29"/>
      <c r="D12" s="30" t="s">
        <v>22</v>
      </c>
      <c r="E12" s="30" t="s">
        <v>23</v>
      </c>
      <c r="F12" s="30" t="s">
        <v>23</v>
      </c>
      <c r="G12" s="30" t="s">
        <v>23</v>
      </c>
      <c r="H12" s="1017"/>
      <c r="I12" s="1017"/>
      <c r="J12" s="1017"/>
      <c r="K12" s="1017"/>
    </row>
    <row r="13" spans="1:11" ht="14.1" customHeight="1">
      <c r="A13" s="1017"/>
      <c r="B13" s="1017"/>
      <c r="C13" s="27" t="s">
        <v>1914</v>
      </c>
      <c r="D13" s="31" t="s">
        <v>290</v>
      </c>
      <c r="E13" s="31" t="s">
        <v>290</v>
      </c>
      <c r="F13" s="31" t="s">
        <v>290</v>
      </c>
      <c r="G13" s="31" t="s">
        <v>1915</v>
      </c>
      <c r="H13" s="1017"/>
      <c r="I13" s="1017"/>
      <c r="J13" s="1017"/>
      <c r="K13" s="1017"/>
    </row>
    <row r="14" spans="1:11" ht="93.95" customHeight="1">
      <c r="A14" s="1017"/>
      <c r="B14" s="1017"/>
      <c r="C14" s="26" t="s">
        <v>16</v>
      </c>
      <c r="D14" s="1517" t="s">
        <v>1916</v>
      </c>
      <c r="E14" s="1518"/>
      <c r="F14" s="1518"/>
      <c r="G14" s="1518"/>
      <c r="H14" s="1017"/>
      <c r="I14" s="1017"/>
      <c r="J14" s="1017"/>
      <c r="K14" s="1017"/>
    </row>
    <row r="15" spans="1:11" ht="27.95" customHeight="1">
      <c r="A15" s="1017"/>
      <c r="B15" s="1017"/>
      <c r="C15" s="27" t="s">
        <v>187</v>
      </c>
      <c r="D15" s="28">
        <v>2024</v>
      </c>
      <c r="E15" s="28">
        <v>2025</v>
      </c>
      <c r="F15" s="28">
        <v>2026</v>
      </c>
      <c r="G15" s="28">
        <v>2027</v>
      </c>
      <c r="H15" s="1017"/>
      <c r="I15" s="1017"/>
      <c r="J15" s="1017"/>
      <c r="K15" s="1017"/>
    </row>
    <row r="16" spans="1:11" ht="14.1" customHeight="1">
      <c r="A16" s="1017"/>
      <c r="B16" s="1017"/>
      <c r="C16" s="29"/>
      <c r="D16" s="30" t="s">
        <v>22</v>
      </c>
      <c r="E16" s="30" t="s">
        <v>23</v>
      </c>
      <c r="F16" s="30" t="s">
        <v>23</v>
      </c>
      <c r="G16" s="30" t="s">
        <v>23</v>
      </c>
      <c r="H16" s="1017"/>
      <c r="I16" s="1017"/>
      <c r="J16" s="1017"/>
      <c r="K16" s="1017"/>
    </row>
    <row r="17" spans="1:11" ht="14.1" customHeight="1">
      <c r="A17" s="1017"/>
      <c r="B17" s="1017"/>
      <c r="C17" s="27" t="s">
        <v>1917</v>
      </c>
      <c r="D17" s="31" t="s">
        <v>290</v>
      </c>
      <c r="E17" s="31" t="s">
        <v>290</v>
      </c>
      <c r="F17" s="31" t="s">
        <v>290</v>
      </c>
      <c r="G17" s="31" t="s">
        <v>290</v>
      </c>
      <c r="H17" s="1017"/>
      <c r="I17" s="1017"/>
      <c r="J17" s="1017"/>
      <c r="K17" s="1017"/>
    </row>
    <row r="18" spans="1:11" ht="14.1" customHeight="1">
      <c r="A18" s="1017"/>
      <c r="B18" s="1017"/>
      <c r="C18" s="27" t="s">
        <v>1918</v>
      </c>
      <c r="D18" s="31" t="s">
        <v>261</v>
      </c>
      <c r="E18" s="31" t="s">
        <v>261</v>
      </c>
      <c r="F18" s="31" t="s">
        <v>1649</v>
      </c>
      <c r="G18" s="31" t="s">
        <v>1548</v>
      </c>
      <c r="H18" s="1017"/>
      <c r="I18" s="1017"/>
      <c r="J18" s="1017"/>
      <c r="K18" s="1017"/>
    </row>
    <row r="19" spans="1:11" ht="20.100000000000001" customHeight="1">
      <c r="A19" s="1017"/>
      <c r="B19" s="1017"/>
      <c r="C19" s="27" t="s">
        <v>1919</v>
      </c>
      <c r="D19" s="31" t="s">
        <v>1240</v>
      </c>
      <c r="E19" s="31" t="s">
        <v>359</v>
      </c>
      <c r="F19" s="31" t="s">
        <v>359</v>
      </c>
      <c r="G19" s="31" t="s">
        <v>359</v>
      </c>
      <c r="H19" s="1017"/>
      <c r="I19" s="1017"/>
      <c r="J19" s="1017"/>
      <c r="K19" s="1017"/>
    </row>
    <row r="20" spans="1:11" ht="20.100000000000001" customHeight="1">
      <c r="A20" s="1017"/>
      <c r="B20" s="1017"/>
      <c r="C20" s="27" t="s">
        <v>1920</v>
      </c>
      <c r="D20" s="31" t="s">
        <v>18</v>
      </c>
      <c r="E20" s="31" t="s">
        <v>1921</v>
      </c>
      <c r="F20" s="31" t="s">
        <v>1780</v>
      </c>
      <c r="G20" s="31" t="s">
        <v>18</v>
      </c>
      <c r="H20" s="1017"/>
      <c r="I20" s="1017"/>
      <c r="J20" s="1017"/>
      <c r="K20" s="1017"/>
    </row>
    <row r="21" spans="1:11" ht="14.1" customHeight="1">
      <c r="A21" s="1017"/>
      <c r="B21" s="1017"/>
      <c r="C21" s="27" t="s">
        <v>1922</v>
      </c>
      <c r="D21" s="31" t="s">
        <v>18</v>
      </c>
      <c r="E21" s="31" t="s">
        <v>1243</v>
      </c>
      <c r="F21" s="31" t="s">
        <v>1240</v>
      </c>
      <c r="G21" s="31" t="s">
        <v>1243</v>
      </c>
      <c r="H21" s="1017"/>
      <c r="I21" s="1017"/>
      <c r="J21" s="1017"/>
      <c r="K21" s="1017"/>
    </row>
    <row r="22" spans="1:11" ht="14.1" customHeight="1">
      <c r="A22" s="1017"/>
      <c r="B22" s="1017"/>
      <c r="C22" s="1503" t="s">
        <v>27</v>
      </c>
      <c r="D22" s="1504"/>
      <c r="E22" s="1504"/>
      <c r="F22" s="1504"/>
      <c r="G22" s="1504"/>
      <c r="H22" s="1017"/>
      <c r="I22" s="1017"/>
      <c r="J22" s="1017"/>
      <c r="K22" s="1017"/>
    </row>
    <row r="23" spans="1:11" ht="14.1" customHeight="1">
      <c r="A23" s="1017"/>
      <c r="B23" s="1017"/>
      <c r="C23" s="32" t="s">
        <v>1923</v>
      </c>
      <c r="D23" s="1503" t="s">
        <v>1924</v>
      </c>
      <c r="E23" s="1504"/>
      <c r="F23" s="1504"/>
      <c r="G23" s="1504"/>
      <c r="H23" s="1017"/>
      <c r="I23" s="1017"/>
      <c r="J23" s="1017"/>
      <c r="K23" s="1017"/>
    </row>
    <row r="24" spans="1:11" ht="14.1" customHeight="1">
      <c r="A24" s="1017"/>
      <c r="B24" s="1017"/>
      <c r="C24" s="33" t="s">
        <v>19</v>
      </c>
      <c r="D24" s="1519" t="s">
        <v>1925</v>
      </c>
      <c r="E24" s="1520"/>
      <c r="F24" s="1520"/>
      <c r="G24" s="1520"/>
      <c r="H24" s="1017"/>
      <c r="I24" s="1017"/>
      <c r="J24" s="1017"/>
      <c r="K24" s="1017"/>
    </row>
    <row r="25" spans="1:11" ht="14.1" customHeight="1">
      <c r="A25" s="1017"/>
      <c r="B25" s="1017"/>
      <c r="C25" s="34" t="s">
        <v>20</v>
      </c>
      <c r="D25" s="1521" t="s">
        <v>1926</v>
      </c>
      <c r="E25" s="1522"/>
      <c r="F25" s="1522"/>
      <c r="G25" s="1522"/>
      <c r="H25" s="1017"/>
      <c r="I25" s="1017"/>
      <c r="J25" s="1017"/>
      <c r="K25" s="1017"/>
    </row>
    <row r="26" spans="1:11" ht="14.1" customHeight="1">
      <c r="A26" s="1017"/>
      <c r="B26" s="1017"/>
      <c r="C26" s="34" t="s">
        <v>21</v>
      </c>
      <c r="D26" s="1521" t="s">
        <v>1927</v>
      </c>
      <c r="E26" s="1522"/>
      <c r="F26" s="1522"/>
      <c r="G26" s="1522"/>
      <c r="H26" s="1017"/>
      <c r="I26" s="1017"/>
      <c r="J26" s="1017"/>
      <c r="K26" s="1017"/>
    </row>
    <row r="27" spans="1:11" ht="15" customHeight="1">
      <c r="A27" s="1017"/>
      <c r="B27" s="1017"/>
      <c r="C27" s="1018"/>
      <c r="D27" s="36">
        <v>2024</v>
      </c>
      <c r="E27" s="36">
        <v>2025</v>
      </c>
      <c r="F27" s="36">
        <v>2026</v>
      </c>
      <c r="G27" s="36">
        <v>2027</v>
      </c>
      <c r="H27" s="1017"/>
      <c r="I27" s="1017"/>
      <c r="J27" s="1017"/>
      <c r="K27" s="1017"/>
    </row>
    <row r="28" spans="1:11" ht="15" customHeight="1">
      <c r="A28" s="1017"/>
      <c r="B28" s="1017"/>
      <c r="C28" s="1019"/>
      <c r="D28" s="38" t="s">
        <v>22</v>
      </c>
      <c r="E28" s="38" t="s">
        <v>23</v>
      </c>
      <c r="F28" s="38" t="s">
        <v>23</v>
      </c>
      <c r="G28" s="38" t="s">
        <v>23</v>
      </c>
      <c r="H28" s="1017"/>
      <c r="I28" s="1017"/>
      <c r="J28" s="1017"/>
      <c r="K28" s="1017"/>
    </row>
    <row r="29" spans="1:11" ht="14.1" customHeight="1">
      <c r="A29" s="1017"/>
      <c r="B29" s="1017"/>
      <c r="C29" s="27" t="s">
        <v>33</v>
      </c>
      <c r="D29" s="31" t="s">
        <v>1871</v>
      </c>
      <c r="E29" s="31" t="s">
        <v>1871</v>
      </c>
      <c r="F29" s="31" t="s">
        <v>1871</v>
      </c>
      <c r="G29" s="31" t="s">
        <v>1871</v>
      </c>
      <c r="H29" s="1017"/>
      <c r="I29" s="1017"/>
      <c r="J29" s="1017"/>
      <c r="K29" s="1017"/>
    </row>
    <row r="30" spans="1:11" ht="14.1" customHeight="1">
      <c r="A30" s="1017"/>
      <c r="B30" s="1017"/>
      <c r="C30" s="27" t="s">
        <v>35</v>
      </c>
      <c r="D30" s="31" t="s">
        <v>1928</v>
      </c>
      <c r="E30" s="31" t="s">
        <v>1928</v>
      </c>
      <c r="F30" s="31" t="s">
        <v>1928</v>
      </c>
      <c r="G30" s="31" t="s">
        <v>1928</v>
      </c>
      <c r="H30" s="1017"/>
      <c r="I30" s="1017"/>
      <c r="J30" s="1017"/>
      <c r="K30" s="1017"/>
    </row>
    <row r="31" spans="1:11" ht="14.1" customHeight="1">
      <c r="A31" s="1017"/>
      <c r="B31" s="1017"/>
      <c r="C31" s="27" t="s">
        <v>40</v>
      </c>
      <c r="D31" s="31" t="s">
        <v>1929</v>
      </c>
      <c r="E31" s="31" t="s">
        <v>1929</v>
      </c>
      <c r="F31" s="31" t="s">
        <v>1929</v>
      </c>
      <c r="G31" s="31" t="s">
        <v>1929</v>
      </c>
      <c r="H31" s="1017"/>
      <c r="I31" s="1017"/>
      <c r="J31" s="1017"/>
      <c r="K31" s="1017"/>
    </row>
    <row r="32" spans="1:11" ht="14.1" customHeight="1">
      <c r="A32" s="1017"/>
      <c r="B32" s="1017"/>
      <c r="C32" s="27" t="s">
        <v>41</v>
      </c>
      <c r="D32" s="31" t="s">
        <v>18</v>
      </c>
      <c r="E32" s="31" t="s">
        <v>42</v>
      </c>
      <c r="F32" s="31" t="s">
        <v>42</v>
      </c>
      <c r="G32" s="31" t="s">
        <v>42</v>
      </c>
      <c r="H32" s="1017"/>
      <c r="I32" s="1017"/>
      <c r="J32" s="1017"/>
      <c r="K32" s="1017"/>
    </row>
    <row r="33" spans="1:11" ht="14.1" customHeight="1">
      <c r="A33" s="1017"/>
      <c r="B33" s="1017"/>
      <c r="C33" s="27" t="s">
        <v>43</v>
      </c>
      <c r="D33" s="31" t="s">
        <v>18</v>
      </c>
      <c r="E33" s="31" t="s">
        <v>42</v>
      </c>
      <c r="F33" s="31" t="s">
        <v>42</v>
      </c>
      <c r="G33" s="31" t="s">
        <v>42</v>
      </c>
      <c r="H33" s="1017"/>
      <c r="I33" s="1017"/>
      <c r="J33" s="1017"/>
      <c r="K33" s="1017"/>
    </row>
    <row r="34" spans="1:11" ht="14.1" customHeight="1">
      <c r="A34" s="1017"/>
      <c r="B34" s="1017"/>
      <c r="C34" s="27" t="s">
        <v>47</v>
      </c>
      <c r="D34" s="31" t="s">
        <v>18</v>
      </c>
      <c r="E34" s="31" t="s">
        <v>42</v>
      </c>
      <c r="F34" s="31" t="s">
        <v>42</v>
      </c>
      <c r="G34" s="31" t="s">
        <v>42</v>
      </c>
      <c r="H34" s="1017"/>
      <c r="I34" s="1017"/>
      <c r="J34" s="1017"/>
      <c r="K34" s="1017"/>
    </row>
    <row r="35" spans="1:11" ht="14.1" customHeight="1">
      <c r="A35" s="1017"/>
      <c r="B35" s="1017"/>
      <c r="C35" s="1523" t="s">
        <v>24</v>
      </c>
      <c r="D35" s="1524"/>
      <c r="E35" s="1524"/>
      <c r="F35" s="1524"/>
      <c r="G35" s="1524"/>
      <c r="H35" s="1017"/>
      <c r="I35" s="1017"/>
      <c r="J35" s="1017"/>
      <c r="K35" s="1017"/>
    </row>
    <row r="36" spans="1:11" ht="14.1" customHeight="1">
      <c r="A36" s="1017"/>
      <c r="B36" s="1017"/>
      <c r="C36" s="1018"/>
      <c r="D36" s="36">
        <v>2024</v>
      </c>
      <c r="E36" s="36">
        <v>2025</v>
      </c>
      <c r="F36" s="36">
        <v>2026</v>
      </c>
      <c r="G36" s="36">
        <v>2027</v>
      </c>
      <c r="H36" s="1017"/>
      <c r="I36" s="1017"/>
      <c r="J36" s="1017"/>
      <c r="K36" s="1017"/>
    </row>
    <row r="37" spans="1:11" ht="14.1" customHeight="1">
      <c r="A37" s="1017"/>
      <c r="B37" s="1017"/>
      <c r="C37" s="1019"/>
      <c r="D37" s="38" t="s">
        <v>22</v>
      </c>
      <c r="E37" s="38" t="s">
        <v>23</v>
      </c>
      <c r="F37" s="38" t="s">
        <v>23</v>
      </c>
      <c r="G37" s="38" t="s">
        <v>23</v>
      </c>
      <c r="H37" s="1017"/>
      <c r="I37" s="1017"/>
      <c r="J37" s="1017"/>
      <c r="K37" s="1017"/>
    </row>
    <row r="38" spans="1:11" ht="14.1" customHeight="1">
      <c r="A38" s="1017"/>
      <c r="B38" s="1017"/>
      <c r="C38" s="39" t="s">
        <v>48</v>
      </c>
      <c r="D38" s="40">
        <v>0</v>
      </c>
      <c r="E38" s="40">
        <v>0</v>
      </c>
      <c r="F38" s="40">
        <v>0</v>
      </c>
      <c r="G38" s="40">
        <v>0</v>
      </c>
      <c r="H38" s="1017"/>
      <c r="I38" s="1017"/>
      <c r="J38" s="1017"/>
      <c r="K38" s="1017"/>
    </row>
    <row r="39" spans="1:11" ht="14.1" customHeight="1">
      <c r="A39" s="1017"/>
      <c r="B39" s="1017"/>
      <c r="C39" s="39" t="s">
        <v>49</v>
      </c>
      <c r="D39" s="40">
        <v>0</v>
      </c>
      <c r="E39" s="40">
        <v>0</v>
      </c>
      <c r="F39" s="40">
        <v>0</v>
      </c>
      <c r="G39" s="40">
        <v>0</v>
      </c>
      <c r="H39" s="1017"/>
      <c r="I39" s="1017"/>
      <c r="J39" s="1017"/>
      <c r="K39" s="1017"/>
    </row>
    <row r="40" spans="1:11" ht="14.1" customHeight="1">
      <c r="A40" s="1017"/>
      <c r="B40" s="1017"/>
      <c r="C40" s="39" t="s">
        <v>50</v>
      </c>
      <c r="D40" s="40">
        <v>0</v>
      </c>
      <c r="E40" s="40">
        <v>0</v>
      </c>
      <c r="F40" s="40">
        <v>0</v>
      </c>
      <c r="G40" s="40">
        <v>0</v>
      </c>
      <c r="H40" s="1017"/>
      <c r="I40" s="1017"/>
      <c r="J40" s="1017"/>
      <c r="K40" s="1017"/>
    </row>
    <row r="41" spans="1:11" ht="14.1" customHeight="1">
      <c r="A41" s="1017"/>
      <c r="B41" s="1017"/>
      <c r="C41" s="39" t="s">
        <v>51</v>
      </c>
      <c r="D41" s="40">
        <v>0</v>
      </c>
      <c r="E41" s="40">
        <v>0</v>
      </c>
      <c r="F41" s="40">
        <v>0</v>
      </c>
      <c r="G41" s="40">
        <v>0</v>
      </c>
      <c r="H41" s="1017"/>
      <c r="I41" s="1017"/>
      <c r="J41" s="1017"/>
      <c r="K41" s="1017"/>
    </row>
    <row r="42" spans="1:11" ht="14.1" customHeight="1">
      <c r="A42" s="1017"/>
      <c r="B42" s="1017"/>
      <c r="C42" s="39" t="s">
        <v>49</v>
      </c>
      <c r="D42" s="40">
        <v>0</v>
      </c>
      <c r="E42" s="40">
        <v>0</v>
      </c>
      <c r="F42" s="40">
        <v>0</v>
      </c>
      <c r="G42" s="40">
        <v>0</v>
      </c>
      <c r="H42" s="1017"/>
      <c r="I42" s="1017"/>
      <c r="J42" s="1017"/>
      <c r="K42" s="1017"/>
    </row>
    <row r="43" spans="1:11" ht="14.1" customHeight="1">
      <c r="A43" s="1017"/>
      <c r="B43" s="1017"/>
      <c r="C43" s="39" t="s">
        <v>50</v>
      </c>
      <c r="D43" s="40">
        <v>0</v>
      </c>
      <c r="E43" s="40">
        <v>0</v>
      </c>
      <c r="F43" s="40">
        <v>0</v>
      </c>
      <c r="G43" s="40">
        <v>0</v>
      </c>
      <c r="H43" s="1017"/>
      <c r="I43" s="1017"/>
      <c r="J43" s="1017"/>
      <c r="K43" s="1017"/>
    </row>
    <row r="44" spans="1:11" ht="14.1" customHeight="1">
      <c r="A44" s="1017"/>
      <c r="B44" s="1017"/>
      <c r="C44" s="39" t="s">
        <v>52</v>
      </c>
      <c r="D44" s="40">
        <v>0</v>
      </c>
      <c r="E44" s="40">
        <v>0</v>
      </c>
      <c r="F44" s="40">
        <v>0</v>
      </c>
      <c r="G44" s="40">
        <v>0</v>
      </c>
      <c r="H44" s="1017"/>
      <c r="I44" s="1017"/>
      <c r="J44" s="1017"/>
      <c r="K44" s="1017"/>
    </row>
    <row r="45" spans="1:11" ht="14.1" customHeight="1">
      <c r="A45" s="1017"/>
      <c r="B45" s="1017"/>
      <c r="C45" s="39" t="s">
        <v>49</v>
      </c>
      <c r="D45" s="40">
        <v>0</v>
      </c>
      <c r="E45" s="40">
        <v>0</v>
      </c>
      <c r="F45" s="40">
        <v>0</v>
      </c>
      <c r="G45" s="40">
        <v>0</v>
      </c>
      <c r="H45" s="1017"/>
      <c r="I45" s="1017"/>
      <c r="J45" s="1017"/>
      <c r="K45" s="1017"/>
    </row>
    <row r="46" spans="1:11" ht="14.1" customHeight="1">
      <c r="A46" s="1017"/>
      <c r="B46" s="1017"/>
      <c r="C46" s="39" t="s">
        <v>50</v>
      </c>
      <c r="D46" s="40">
        <v>0</v>
      </c>
      <c r="E46" s="40">
        <v>0</v>
      </c>
      <c r="F46" s="40">
        <v>0</v>
      </c>
      <c r="G46" s="40">
        <v>0</v>
      </c>
      <c r="H46" s="1017"/>
      <c r="I46" s="1017"/>
      <c r="J46" s="1017"/>
      <c r="K46" s="1017"/>
    </row>
    <row r="47" spans="1:11" ht="14.1" customHeight="1">
      <c r="A47" s="1017"/>
      <c r="B47" s="1017"/>
      <c r="C47" s="39" t="s">
        <v>53</v>
      </c>
      <c r="D47" s="40">
        <v>0</v>
      </c>
      <c r="E47" s="40">
        <v>0</v>
      </c>
      <c r="F47" s="40">
        <v>0</v>
      </c>
      <c r="G47" s="40">
        <v>0</v>
      </c>
      <c r="H47" s="1017"/>
      <c r="I47" s="1017"/>
      <c r="J47" s="1017"/>
      <c r="K47" s="1017"/>
    </row>
    <row r="48" spans="1:11" ht="14.1" customHeight="1">
      <c r="A48" s="1017"/>
      <c r="B48" s="1017"/>
      <c r="C48" s="39" t="s">
        <v>49</v>
      </c>
      <c r="D48" s="40">
        <v>0</v>
      </c>
      <c r="E48" s="40">
        <v>0</v>
      </c>
      <c r="F48" s="40">
        <v>0</v>
      </c>
      <c r="G48" s="40">
        <v>0</v>
      </c>
      <c r="H48" s="1017"/>
      <c r="I48" s="1017"/>
      <c r="J48" s="1017"/>
      <c r="K48" s="1017"/>
    </row>
    <row r="49" spans="1:11" ht="14.1" customHeight="1">
      <c r="A49" s="1017"/>
      <c r="B49" s="1017"/>
      <c r="C49" s="39" t="s">
        <v>50</v>
      </c>
      <c r="D49" s="40">
        <v>0</v>
      </c>
      <c r="E49" s="40">
        <v>0</v>
      </c>
      <c r="F49" s="40">
        <v>0</v>
      </c>
      <c r="G49" s="40">
        <v>0</v>
      </c>
      <c r="H49" s="1017"/>
      <c r="I49" s="1017"/>
      <c r="J49" s="1017"/>
      <c r="K49" s="1017"/>
    </row>
    <row r="50" spans="1:11" ht="14.1" customHeight="1">
      <c r="A50" s="1017"/>
      <c r="B50" s="1017"/>
      <c r="C50" s="39" t="s">
        <v>54</v>
      </c>
      <c r="D50" s="40">
        <v>0</v>
      </c>
      <c r="E50" s="40">
        <v>200000000</v>
      </c>
      <c r="F50" s="40">
        <v>200000000</v>
      </c>
      <c r="G50" s="40">
        <v>200000000</v>
      </c>
      <c r="H50" s="1017"/>
      <c r="I50" s="1017"/>
      <c r="J50" s="1017"/>
      <c r="K50" s="1017"/>
    </row>
    <row r="51" spans="1:11" ht="14.1" customHeight="1">
      <c r="A51" s="1017"/>
      <c r="B51" s="1017"/>
      <c r="C51" s="39" t="s">
        <v>49</v>
      </c>
      <c r="D51" s="40">
        <v>0</v>
      </c>
      <c r="E51" s="40">
        <v>200000000</v>
      </c>
      <c r="F51" s="40">
        <v>200000000</v>
      </c>
      <c r="G51" s="40">
        <v>200000000</v>
      </c>
      <c r="H51" s="1017"/>
      <c r="I51" s="1017"/>
      <c r="J51" s="1017"/>
      <c r="K51" s="1017"/>
    </row>
    <row r="52" spans="1:11" ht="14.1" customHeight="1">
      <c r="A52" s="1017"/>
      <c r="B52" s="1017"/>
      <c r="C52" s="39" t="s">
        <v>50</v>
      </c>
      <c r="D52" s="40">
        <v>0</v>
      </c>
      <c r="E52" s="40">
        <v>0</v>
      </c>
      <c r="F52" s="40">
        <v>0</v>
      </c>
      <c r="G52" s="40">
        <v>0</v>
      </c>
      <c r="H52" s="1017"/>
      <c r="I52" s="1017"/>
      <c r="J52" s="1017"/>
      <c r="K52" s="1017"/>
    </row>
    <row r="53" spans="1:11" ht="14.1" customHeight="1">
      <c r="A53" s="1017"/>
      <c r="B53" s="1017"/>
      <c r="C53" s="39" t="s">
        <v>55</v>
      </c>
      <c r="D53" s="40">
        <v>0</v>
      </c>
      <c r="E53" s="40">
        <v>0</v>
      </c>
      <c r="F53" s="40">
        <v>0</v>
      </c>
      <c r="G53" s="40">
        <v>0</v>
      </c>
      <c r="H53" s="1017"/>
      <c r="I53" s="1017"/>
      <c r="J53" s="1017"/>
      <c r="K53" s="1017"/>
    </row>
    <row r="54" spans="1:11" ht="14.1" customHeight="1">
      <c r="A54" s="1017"/>
      <c r="B54" s="1017"/>
      <c r="C54" s="39" t="s">
        <v>49</v>
      </c>
      <c r="D54" s="40">
        <v>0</v>
      </c>
      <c r="E54" s="40">
        <v>0</v>
      </c>
      <c r="F54" s="40">
        <v>0</v>
      </c>
      <c r="G54" s="40">
        <v>0</v>
      </c>
      <c r="H54" s="1017"/>
      <c r="I54" s="1017"/>
      <c r="J54" s="1017"/>
      <c r="K54" s="1017"/>
    </row>
    <row r="55" spans="1:11" ht="14.1" customHeight="1">
      <c r="A55" s="1017"/>
      <c r="B55" s="1017"/>
      <c r="C55" s="39" t="s">
        <v>50</v>
      </c>
      <c r="D55" s="40">
        <v>0</v>
      </c>
      <c r="E55" s="40">
        <v>0</v>
      </c>
      <c r="F55" s="40">
        <v>0</v>
      </c>
      <c r="G55" s="40">
        <v>0</v>
      </c>
      <c r="H55" s="1017"/>
      <c r="I55" s="1017"/>
      <c r="J55" s="1017"/>
      <c r="K55" s="1017"/>
    </row>
    <row r="56" spans="1:11" ht="14.1" customHeight="1">
      <c r="A56" s="1017"/>
      <c r="B56" s="1017"/>
      <c r="C56" s="39" t="s">
        <v>56</v>
      </c>
      <c r="D56" s="40">
        <v>0</v>
      </c>
      <c r="E56" s="40">
        <v>0</v>
      </c>
      <c r="F56" s="40">
        <v>0</v>
      </c>
      <c r="G56" s="40">
        <v>0</v>
      </c>
      <c r="H56" s="1017"/>
      <c r="I56" s="1017"/>
      <c r="J56" s="1017"/>
      <c r="K56" s="1017"/>
    </row>
    <row r="57" spans="1:11" ht="14.1" customHeight="1">
      <c r="A57" s="1017"/>
      <c r="B57" s="1017"/>
      <c r="C57" s="39" t="s">
        <v>49</v>
      </c>
      <c r="D57" s="40">
        <v>0</v>
      </c>
      <c r="E57" s="40">
        <v>0</v>
      </c>
      <c r="F57" s="40">
        <v>0</v>
      </c>
      <c r="G57" s="40">
        <v>0</v>
      </c>
      <c r="H57" s="1017"/>
      <c r="I57" s="1017"/>
      <c r="J57" s="1017"/>
      <c r="K57" s="1017"/>
    </row>
    <row r="58" spans="1:11" ht="14.1" customHeight="1">
      <c r="A58" s="1017"/>
      <c r="B58" s="1017"/>
      <c r="C58" s="39" t="s">
        <v>50</v>
      </c>
      <c r="D58" s="40">
        <v>0</v>
      </c>
      <c r="E58" s="40">
        <v>0</v>
      </c>
      <c r="F58" s="40">
        <v>0</v>
      </c>
      <c r="G58" s="40">
        <v>0</v>
      </c>
      <c r="H58" s="1017"/>
      <c r="I58" s="1017"/>
      <c r="J58" s="1017"/>
      <c r="K58" s="1017"/>
    </row>
    <row r="59" spans="1:11" ht="14.1" customHeight="1">
      <c r="A59" s="1017"/>
      <c r="B59" s="1017"/>
      <c r="C59" s="39" t="s">
        <v>57</v>
      </c>
      <c r="D59" s="40">
        <v>0</v>
      </c>
      <c r="E59" s="40">
        <v>0</v>
      </c>
      <c r="F59" s="40">
        <v>0</v>
      </c>
      <c r="G59" s="40">
        <v>0</v>
      </c>
      <c r="H59" s="1017"/>
      <c r="I59" s="1017"/>
      <c r="J59" s="1017"/>
      <c r="K59" s="1017"/>
    </row>
    <row r="60" spans="1:11" ht="14.1" customHeight="1">
      <c r="A60" s="1017"/>
      <c r="B60" s="1017"/>
      <c r="C60" s="39" t="s">
        <v>49</v>
      </c>
      <c r="D60" s="40">
        <v>0</v>
      </c>
      <c r="E60" s="40">
        <v>0</v>
      </c>
      <c r="F60" s="40">
        <v>0</v>
      </c>
      <c r="G60" s="40">
        <v>0</v>
      </c>
      <c r="H60" s="1017"/>
      <c r="I60" s="1017"/>
      <c r="J60" s="1017"/>
      <c r="K60" s="1017"/>
    </row>
    <row r="61" spans="1:11" ht="14.1" customHeight="1">
      <c r="A61" s="1017"/>
      <c r="B61" s="1017"/>
      <c r="C61" s="39" t="s">
        <v>58</v>
      </c>
      <c r="D61" s="40">
        <v>0</v>
      </c>
      <c r="E61" s="40">
        <v>0</v>
      </c>
      <c r="F61" s="40">
        <v>0</v>
      </c>
      <c r="G61" s="40">
        <v>0</v>
      </c>
      <c r="H61" s="1017"/>
      <c r="I61" s="1017"/>
      <c r="J61" s="1017"/>
      <c r="K61" s="1017"/>
    </row>
    <row r="62" spans="1:11" ht="14.1" customHeight="1">
      <c r="A62" s="1017"/>
      <c r="B62" s="1017"/>
      <c r="C62" s="39" t="s">
        <v>59</v>
      </c>
      <c r="D62" s="40">
        <v>0</v>
      </c>
      <c r="E62" s="40">
        <v>0</v>
      </c>
      <c r="F62" s="40">
        <v>0</v>
      </c>
      <c r="G62" s="40">
        <v>0</v>
      </c>
      <c r="H62" s="1017"/>
      <c r="I62" s="1017"/>
      <c r="J62" s="1017"/>
      <c r="K62" s="1017"/>
    </row>
    <row r="63" spans="1:11" ht="14.1" customHeight="1">
      <c r="A63" s="1017"/>
      <c r="B63" s="1017"/>
      <c r="C63" s="39" t="s">
        <v>60</v>
      </c>
      <c r="D63" s="40">
        <v>0</v>
      </c>
      <c r="E63" s="40">
        <v>0</v>
      </c>
      <c r="F63" s="40">
        <v>0</v>
      </c>
      <c r="G63" s="40">
        <v>0</v>
      </c>
      <c r="H63" s="1017"/>
      <c r="I63" s="1017"/>
      <c r="J63" s="1017"/>
      <c r="K63" s="1017"/>
    </row>
    <row r="64" spans="1:11" ht="14.1" customHeight="1">
      <c r="A64" s="1017"/>
      <c r="B64" s="1017"/>
      <c r="C64" s="39" t="s">
        <v>61</v>
      </c>
      <c r="D64" s="40">
        <v>0</v>
      </c>
      <c r="E64" s="40">
        <v>0</v>
      </c>
      <c r="F64" s="40">
        <v>0</v>
      </c>
      <c r="G64" s="40">
        <v>0</v>
      </c>
      <c r="H64" s="1017"/>
      <c r="I64" s="1017"/>
      <c r="J64" s="1017"/>
      <c r="K64" s="1017"/>
    </row>
    <row r="65" spans="1:11" ht="14.1" customHeight="1">
      <c r="A65" s="1017"/>
      <c r="B65" s="1017"/>
      <c r="C65" s="39" t="s">
        <v>62</v>
      </c>
      <c r="D65" s="40">
        <v>0</v>
      </c>
      <c r="E65" s="40">
        <v>0</v>
      </c>
      <c r="F65" s="40">
        <v>0</v>
      </c>
      <c r="G65" s="40">
        <v>0</v>
      </c>
      <c r="H65" s="1017"/>
      <c r="I65" s="1017"/>
      <c r="J65" s="1017"/>
      <c r="K65" s="1017"/>
    </row>
    <row r="66" spans="1:11" ht="14.1" customHeight="1">
      <c r="A66" s="1017"/>
      <c r="B66" s="1017"/>
      <c r="C66" s="39" t="s">
        <v>49</v>
      </c>
      <c r="D66" s="40">
        <v>0</v>
      </c>
      <c r="E66" s="40">
        <v>0</v>
      </c>
      <c r="F66" s="40">
        <v>0</v>
      </c>
      <c r="G66" s="40">
        <v>0</v>
      </c>
      <c r="H66" s="1017"/>
      <c r="I66" s="1017"/>
      <c r="J66" s="1017"/>
      <c r="K66" s="1017"/>
    </row>
    <row r="67" spans="1:11" ht="14.1" customHeight="1">
      <c r="A67" s="1017"/>
      <c r="B67" s="1017"/>
      <c r="C67" s="39" t="s">
        <v>58</v>
      </c>
      <c r="D67" s="40">
        <v>0</v>
      </c>
      <c r="E67" s="40">
        <v>0</v>
      </c>
      <c r="F67" s="40">
        <v>0</v>
      </c>
      <c r="G67" s="40">
        <v>0</v>
      </c>
      <c r="H67" s="1017"/>
      <c r="I67" s="1017"/>
      <c r="J67" s="1017"/>
      <c r="K67" s="1017"/>
    </row>
    <row r="68" spans="1:11" ht="14.1" customHeight="1">
      <c r="A68" s="1017"/>
      <c r="B68" s="1017"/>
      <c r="C68" s="39" t="s">
        <v>59</v>
      </c>
      <c r="D68" s="40">
        <v>0</v>
      </c>
      <c r="E68" s="40">
        <v>0</v>
      </c>
      <c r="F68" s="40">
        <v>0</v>
      </c>
      <c r="G68" s="40">
        <v>0</v>
      </c>
      <c r="H68" s="1017"/>
      <c r="I68" s="1017"/>
      <c r="J68" s="1017"/>
      <c r="K68" s="1017"/>
    </row>
    <row r="69" spans="1:11" ht="14.1" customHeight="1">
      <c r="A69" s="1017"/>
      <c r="B69" s="1017"/>
      <c r="C69" s="39" t="s">
        <v>60</v>
      </c>
      <c r="D69" s="40">
        <v>0</v>
      </c>
      <c r="E69" s="40">
        <v>0</v>
      </c>
      <c r="F69" s="40">
        <v>0</v>
      </c>
      <c r="G69" s="40">
        <v>0</v>
      </c>
      <c r="H69" s="1017"/>
      <c r="I69" s="1017"/>
      <c r="J69" s="1017"/>
      <c r="K69" s="1017"/>
    </row>
    <row r="70" spans="1:11" ht="14.1" customHeight="1">
      <c r="A70" s="1017"/>
      <c r="B70" s="1017"/>
      <c r="C70" s="39" t="s">
        <v>61</v>
      </c>
      <c r="D70" s="40">
        <v>0</v>
      </c>
      <c r="E70" s="40">
        <v>0</v>
      </c>
      <c r="F70" s="40">
        <v>0</v>
      </c>
      <c r="G70" s="40">
        <v>0</v>
      </c>
      <c r="H70" s="1017"/>
      <c r="I70" s="1017"/>
      <c r="J70" s="1017"/>
      <c r="K70" s="1017"/>
    </row>
    <row r="71" spans="1:11" ht="14.1" customHeight="1">
      <c r="A71" s="1017"/>
      <c r="B71" s="1017"/>
      <c r="C71" s="39" t="s">
        <v>63</v>
      </c>
      <c r="D71" s="40">
        <v>0</v>
      </c>
      <c r="E71" s="40">
        <v>0</v>
      </c>
      <c r="F71" s="40">
        <v>0</v>
      </c>
      <c r="G71" s="40">
        <v>0</v>
      </c>
      <c r="H71" s="1017"/>
      <c r="I71" s="1017"/>
      <c r="J71" s="1017"/>
      <c r="K71" s="1017"/>
    </row>
    <row r="72" spans="1:11" ht="14.1" customHeight="1">
      <c r="A72" s="1017"/>
      <c r="B72" s="1017"/>
      <c r="C72" s="39" t="s">
        <v>49</v>
      </c>
      <c r="D72" s="40">
        <v>0</v>
      </c>
      <c r="E72" s="40">
        <v>0</v>
      </c>
      <c r="F72" s="40">
        <v>0</v>
      </c>
      <c r="G72" s="40">
        <v>0</v>
      </c>
      <c r="H72" s="1017"/>
      <c r="I72" s="1017"/>
      <c r="J72" s="1017"/>
      <c r="K72" s="1017"/>
    </row>
    <row r="73" spans="1:11" ht="14.1" customHeight="1">
      <c r="A73" s="1017"/>
      <c r="B73" s="1017"/>
      <c r="C73" s="39" t="s">
        <v>58</v>
      </c>
      <c r="D73" s="40">
        <v>0</v>
      </c>
      <c r="E73" s="40">
        <v>0</v>
      </c>
      <c r="F73" s="40">
        <v>0</v>
      </c>
      <c r="G73" s="40">
        <v>0</v>
      </c>
      <c r="H73" s="1017"/>
      <c r="I73" s="1017"/>
      <c r="J73" s="1017"/>
      <c r="K73" s="1017"/>
    </row>
    <row r="74" spans="1:11" ht="14.1" customHeight="1">
      <c r="A74" s="1017"/>
      <c r="B74" s="1017"/>
      <c r="C74" s="39" t="s">
        <v>59</v>
      </c>
      <c r="D74" s="40">
        <v>0</v>
      </c>
      <c r="E74" s="40">
        <v>0</v>
      </c>
      <c r="F74" s="40">
        <v>0</v>
      </c>
      <c r="G74" s="40">
        <v>0</v>
      </c>
      <c r="H74" s="1017"/>
      <c r="I74" s="1017"/>
      <c r="J74" s="1017"/>
      <c r="K74" s="1017"/>
    </row>
    <row r="75" spans="1:11" ht="14.1" customHeight="1">
      <c r="A75" s="1017"/>
      <c r="B75" s="1017"/>
      <c r="C75" s="39" t="s">
        <v>60</v>
      </c>
      <c r="D75" s="40">
        <v>0</v>
      </c>
      <c r="E75" s="40">
        <v>0</v>
      </c>
      <c r="F75" s="40">
        <v>0</v>
      </c>
      <c r="G75" s="40">
        <v>0</v>
      </c>
      <c r="H75" s="1017"/>
      <c r="I75" s="1017"/>
      <c r="J75" s="1017"/>
      <c r="K75" s="1017"/>
    </row>
    <row r="76" spans="1:11" ht="14.1" customHeight="1">
      <c r="A76" s="1017"/>
      <c r="B76" s="1017"/>
      <c r="C76" s="39" t="s">
        <v>61</v>
      </c>
      <c r="D76" s="40">
        <v>0</v>
      </c>
      <c r="E76" s="40">
        <v>0</v>
      </c>
      <c r="F76" s="40">
        <v>0</v>
      </c>
      <c r="G76" s="40">
        <v>0</v>
      </c>
      <c r="H76" s="1017"/>
      <c r="I76" s="1017"/>
      <c r="J76" s="1017"/>
      <c r="K76" s="1017"/>
    </row>
    <row r="77" spans="1:11" ht="14.1" customHeight="1">
      <c r="A77" s="1017"/>
      <c r="B77" s="1017"/>
      <c r="C77" s="39" t="s">
        <v>64</v>
      </c>
      <c r="D77" s="40">
        <v>0</v>
      </c>
      <c r="E77" s="40">
        <v>0</v>
      </c>
      <c r="F77" s="40">
        <v>0</v>
      </c>
      <c r="G77" s="40">
        <v>0</v>
      </c>
      <c r="H77" s="1017"/>
      <c r="I77" s="1017"/>
      <c r="J77" s="1017"/>
      <c r="K77" s="1017"/>
    </row>
    <row r="78" spans="1:11" ht="14.1" customHeight="1">
      <c r="A78" s="1017"/>
      <c r="B78" s="1017"/>
      <c r="C78" s="39" t="s">
        <v>65</v>
      </c>
      <c r="D78" s="40">
        <v>0</v>
      </c>
      <c r="E78" s="40">
        <v>0</v>
      </c>
      <c r="F78" s="40">
        <v>0</v>
      </c>
      <c r="G78" s="40">
        <v>0</v>
      </c>
      <c r="H78" s="1017"/>
      <c r="I78" s="1017"/>
      <c r="J78" s="1017"/>
      <c r="K78" s="1017"/>
    </row>
    <row r="79" spans="1:11" ht="14.1" customHeight="1">
      <c r="A79" s="1017"/>
      <c r="B79" s="1017"/>
      <c r="C79" s="41" t="s">
        <v>25</v>
      </c>
      <c r="D79" s="40">
        <v>0</v>
      </c>
      <c r="E79" s="40">
        <v>200000000</v>
      </c>
      <c r="F79" s="40">
        <v>200000000</v>
      </c>
      <c r="G79" s="40">
        <v>200000000</v>
      </c>
      <c r="H79" s="1017"/>
      <c r="I79" s="1017"/>
      <c r="J79" s="1017"/>
      <c r="K79" s="1017"/>
    </row>
    <row r="80" spans="1:11" ht="14.1" customHeight="1">
      <c r="A80" s="1017"/>
      <c r="B80" s="1017"/>
      <c r="C80" s="1503" t="s">
        <v>66</v>
      </c>
      <c r="D80" s="1504"/>
      <c r="E80" s="1504"/>
      <c r="F80" s="1504"/>
      <c r="G80" s="1504"/>
      <c r="H80" s="1017"/>
      <c r="I80" s="1017"/>
      <c r="J80" s="1017"/>
      <c r="K80" s="1017"/>
    </row>
    <row r="81" spans="1:11" ht="14.1" customHeight="1">
      <c r="A81" s="1017"/>
      <c r="B81" s="1017"/>
      <c r="C81" s="32" t="s">
        <v>1930</v>
      </c>
      <c r="D81" s="1503" t="s">
        <v>1931</v>
      </c>
      <c r="E81" s="1504"/>
      <c r="F81" s="1504"/>
      <c r="G81" s="1504"/>
      <c r="H81" s="1017"/>
      <c r="I81" s="1017"/>
      <c r="J81" s="1017"/>
      <c r="K81" s="1017"/>
    </row>
    <row r="82" spans="1:11" ht="14.1" customHeight="1">
      <c r="A82" s="1017"/>
      <c r="B82" s="1017"/>
      <c r="C82" s="33" t="s">
        <v>19</v>
      </c>
      <c r="D82" s="1519" t="s">
        <v>1932</v>
      </c>
      <c r="E82" s="1520"/>
      <c r="F82" s="1520"/>
      <c r="G82" s="1520"/>
      <c r="H82" s="1017"/>
      <c r="I82" s="1017"/>
      <c r="J82" s="1017"/>
      <c r="K82" s="1017"/>
    </row>
    <row r="83" spans="1:11" ht="14.1" customHeight="1">
      <c r="A83" s="1017"/>
      <c r="B83" s="1017"/>
      <c r="C83" s="34" t="s">
        <v>20</v>
      </c>
      <c r="D83" s="1521" t="s">
        <v>1933</v>
      </c>
      <c r="E83" s="1522"/>
      <c r="F83" s="1522"/>
      <c r="G83" s="1522"/>
      <c r="H83" s="1017"/>
      <c r="I83" s="1017"/>
      <c r="J83" s="1017"/>
      <c r="K83" s="1017"/>
    </row>
    <row r="84" spans="1:11" ht="14.1" customHeight="1">
      <c r="A84" s="1017"/>
      <c r="B84" s="1017"/>
      <c r="C84" s="34" t="s">
        <v>21</v>
      </c>
      <c r="D84" s="1521" t="s">
        <v>918</v>
      </c>
      <c r="E84" s="1522"/>
      <c r="F84" s="1522"/>
      <c r="G84" s="1522"/>
      <c r="H84" s="1017"/>
      <c r="I84" s="1017"/>
      <c r="J84" s="1017"/>
      <c r="K84" s="1017"/>
    </row>
    <row r="85" spans="1:11" ht="15" customHeight="1">
      <c r="A85" s="1017"/>
      <c r="B85" s="1017"/>
      <c r="C85" s="1018"/>
      <c r="D85" s="36">
        <v>2024</v>
      </c>
      <c r="E85" s="36">
        <v>2025</v>
      </c>
      <c r="F85" s="36">
        <v>2026</v>
      </c>
      <c r="G85" s="36">
        <v>2027</v>
      </c>
      <c r="H85" s="1017"/>
      <c r="I85" s="1017"/>
      <c r="J85" s="1017"/>
      <c r="K85" s="1017"/>
    </row>
    <row r="86" spans="1:11" ht="15" customHeight="1">
      <c r="A86" s="1017"/>
      <c r="B86" s="1017"/>
      <c r="C86" s="1019"/>
      <c r="D86" s="38" t="s">
        <v>22</v>
      </c>
      <c r="E86" s="38" t="s">
        <v>23</v>
      </c>
      <c r="F86" s="38" t="s">
        <v>23</v>
      </c>
      <c r="G86" s="38" t="s">
        <v>23</v>
      </c>
      <c r="H86" s="1017"/>
      <c r="I86" s="1017"/>
      <c r="J86" s="1017"/>
      <c r="K86" s="1017"/>
    </row>
    <row r="87" spans="1:11" ht="14.1" customHeight="1">
      <c r="A87" s="1017"/>
      <c r="B87" s="1017"/>
      <c r="C87" s="27" t="s">
        <v>33</v>
      </c>
      <c r="D87" s="31" t="s">
        <v>42</v>
      </c>
      <c r="E87" s="31" t="s">
        <v>34</v>
      </c>
      <c r="F87" s="31" t="s">
        <v>42</v>
      </c>
      <c r="G87" s="31" t="s">
        <v>42</v>
      </c>
      <c r="H87" s="1017"/>
      <c r="I87" s="1017"/>
      <c r="J87" s="1017"/>
      <c r="K87" s="1017"/>
    </row>
    <row r="88" spans="1:11" ht="14.1" customHeight="1">
      <c r="A88" s="1017"/>
      <c r="B88" s="1017"/>
      <c r="C88" s="27" t="s">
        <v>35</v>
      </c>
      <c r="D88" s="31" t="s">
        <v>18</v>
      </c>
      <c r="E88" s="31" t="s">
        <v>1934</v>
      </c>
      <c r="F88" s="31" t="s">
        <v>42</v>
      </c>
      <c r="G88" s="31" t="s">
        <v>42</v>
      </c>
      <c r="H88" s="1017"/>
      <c r="I88" s="1017"/>
      <c r="J88" s="1017"/>
      <c r="K88" s="1017"/>
    </row>
    <row r="89" spans="1:11" ht="14.1" customHeight="1">
      <c r="A89" s="1017"/>
      <c r="B89" s="1017"/>
      <c r="C89" s="27" t="s">
        <v>40</v>
      </c>
      <c r="D89" s="31" t="s">
        <v>42</v>
      </c>
      <c r="E89" s="31" t="s">
        <v>1934</v>
      </c>
      <c r="F89" s="31" t="s">
        <v>42</v>
      </c>
      <c r="G89" s="31" t="s">
        <v>42</v>
      </c>
      <c r="H89" s="1017"/>
      <c r="I89" s="1017"/>
      <c r="J89" s="1017"/>
      <c r="K89" s="1017"/>
    </row>
    <row r="90" spans="1:11" ht="14.1" customHeight="1">
      <c r="A90" s="1017"/>
      <c r="B90" s="1017"/>
      <c r="C90" s="27" t="s">
        <v>41</v>
      </c>
      <c r="D90" s="31" t="s">
        <v>18</v>
      </c>
      <c r="E90" s="31" t="s">
        <v>18</v>
      </c>
      <c r="F90" s="31" t="s">
        <v>82</v>
      </c>
      <c r="G90" s="31" t="s">
        <v>18</v>
      </c>
      <c r="H90" s="1017"/>
      <c r="I90" s="1017"/>
      <c r="J90" s="1017"/>
      <c r="K90" s="1017"/>
    </row>
    <row r="91" spans="1:11" ht="14.1" customHeight="1">
      <c r="A91" s="1017"/>
      <c r="B91" s="1017"/>
      <c r="C91" s="27" t="s">
        <v>43</v>
      </c>
      <c r="D91" s="31" t="s">
        <v>18</v>
      </c>
      <c r="E91" s="31" t="s">
        <v>18</v>
      </c>
      <c r="F91" s="31" t="s">
        <v>82</v>
      </c>
      <c r="G91" s="31" t="s">
        <v>18</v>
      </c>
      <c r="H91" s="1017"/>
      <c r="I91" s="1017"/>
      <c r="J91" s="1017"/>
      <c r="K91" s="1017"/>
    </row>
    <row r="92" spans="1:11" ht="14.1" customHeight="1">
      <c r="A92" s="1017"/>
      <c r="B92" s="1017"/>
      <c r="C92" s="27" t="s">
        <v>47</v>
      </c>
      <c r="D92" s="31" t="s">
        <v>18</v>
      </c>
      <c r="E92" s="31" t="s">
        <v>18</v>
      </c>
      <c r="F92" s="31" t="s">
        <v>82</v>
      </c>
      <c r="G92" s="31" t="s">
        <v>18</v>
      </c>
      <c r="H92" s="1017"/>
      <c r="I92" s="1017"/>
      <c r="J92" s="1017"/>
      <c r="K92" s="1017"/>
    </row>
    <row r="93" spans="1:11" ht="14.1" customHeight="1">
      <c r="A93" s="1017"/>
      <c r="B93" s="1017"/>
      <c r="C93" s="1523" t="s">
        <v>24</v>
      </c>
      <c r="D93" s="1524"/>
      <c r="E93" s="1524"/>
      <c r="F93" s="1524"/>
      <c r="G93" s="1524"/>
      <c r="H93" s="1017"/>
      <c r="I93" s="1017"/>
      <c r="J93" s="1017"/>
      <c r="K93" s="1017"/>
    </row>
    <row r="94" spans="1:11" ht="14.1" customHeight="1">
      <c r="A94" s="1017"/>
      <c r="B94" s="1017"/>
      <c r="C94" s="1018"/>
      <c r="D94" s="36">
        <v>2024</v>
      </c>
      <c r="E94" s="36">
        <v>2025</v>
      </c>
      <c r="F94" s="36">
        <v>2026</v>
      </c>
      <c r="G94" s="36">
        <v>2027</v>
      </c>
      <c r="H94" s="1017"/>
      <c r="I94" s="1017"/>
      <c r="J94" s="1017"/>
      <c r="K94" s="1017"/>
    </row>
    <row r="95" spans="1:11" ht="14.1" customHeight="1">
      <c r="A95" s="1017"/>
      <c r="B95" s="1017"/>
      <c r="C95" s="1019"/>
      <c r="D95" s="38" t="s">
        <v>22</v>
      </c>
      <c r="E95" s="38" t="s">
        <v>23</v>
      </c>
      <c r="F95" s="38" t="s">
        <v>23</v>
      </c>
      <c r="G95" s="38" t="s">
        <v>23</v>
      </c>
      <c r="H95" s="1017"/>
      <c r="I95" s="1017"/>
      <c r="J95" s="1017"/>
      <c r="K95" s="1017"/>
    </row>
    <row r="96" spans="1:11" ht="14.1" customHeight="1">
      <c r="A96" s="1017"/>
      <c r="B96" s="1017"/>
      <c r="C96" s="39" t="s">
        <v>48</v>
      </c>
      <c r="D96" s="42" t="s">
        <v>18</v>
      </c>
      <c r="E96" s="40">
        <v>0</v>
      </c>
      <c r="F96" s="40">
        <v>0</v>
      </c>
      <c r="G96" s="40">
        <v>0</v>
      </c>
      <c r="H96" s="1017"/>
      <c r="I96" s="1017"/>
      <c r="J96" s="1017"/>
      <c r="K96" s="1017"/>
    </row>
    <row r="97" spans="1:11" ht="14.1" customHeight="1">
      <c r="A97" s="1017"/>
      <c r="B97" s="1017"/>
      <c r="C97" s="39" t="s">
        <v>49</v>
      </c>
      <c r="D97" s="42" t="s">
        <v>18</v>
      </c>
      <c r="E97" s="40">
        <v>0</v>
      </c>
      <c r="F97" s="40">
        <v>0</v>
      </c>
      <c r="G97" s="40">
        <v>0</v>
      </c>
      <c r="H97" s="1017"/>
      <c r="I97" s="1017"/>
      <c r="J97" s="1017"/>
      <c r="K97" s="1017"/>
    </row>
    <row r="98" spans="1:11" ht="14.1" customHeight="1">
      <c r="A98" s="1017"/>
      <c r="B98" s="1017"/>
      <c r="C98" s="39" t="s">
        <v>50</v>
      </c>
      <c r="D98" s="42" t="s">
        <v>18</v>
      </c>
      <c r="E98" s="40">
        <v>0</v>
      </c>
      <c r="F98" s="40">
        <v>0</v>
      </c>
      <c r="G98" s="40">
        <v>0</v>
      </c>
      <c r="H98" s="1017"/>
      <c r="I98" s="1017"/>
      <c r="J98" s="1017"/>
      <c r="K98" s="1017"/>
    </row>
    <row r="99" spans="1:11" ht="14.1" customHeight="1">
      <c r="A99" s="1017"/>
      <c r="B99" s="1017"/>
      <c r="C99" s="39" t="s">
        <v>51</v>
      </c>
      <c r="D99" s="42" t="s">
        <v>18</v>
      </c>
      <c r="E99" s="40">
        <v>0</v>
      </c>
      <c r="F99" s="40">
        <v>0</v>
      </c>
      <c r="G99" s="40">
        <v>0</v>
      </c>
      <c r="H99" s="1017"/>
      <c r="I99" s="1017"/>
      <c r="J99" s="1017"/>
      <c r="K99" s="1017"/>
    </row>
    <row r="100" spans="1:11" ht="14.1" customHeight="1">
      <c r="A100" s="1017"/>
      <c r="B100" s="1017"/>
      <c r="C100" s="39" t="s">
        <v>49</v>
      </c>
      <c r="D100" s="42" t="s">
        <v>18</v>
      </c>
      <c r="E100" s="40">
        <v>0</v>
      </c>
      <c r="F100" s="40">
        <v>0</v>
      </c>
      <c r="G100" s="40">
        <v>0</v>
      </c>
      <c r="H100" s="1017"/>
      <c r="I100" s="1017"/>
      <c r="J100" s="1017"/>
      <c r="K100" s="1017"/>
    </row>
    <row r="101" spans="1:11" ht="14.1" customHeight="1">
      <c r="A101" s="1017"/>
      <c r="B101" s="1017"/>
      <c r="C101" s="39" t="s">
        <v>50</v>
      </c>
      <c r="D101" s="42" t="s">
        <v>18</v>
      </c>
      <c r="E101" s="40">
        <v>0</v>
      </c>
      <c r="F101" s="40">
        <v>0</v>
      </c>
      <c r="G101" s="40">
        <v>0</v>
      </c>
      <c r="H101" s="1017"/>
      <c r="I101" s="1017"/>
      <c r="J101" s="1017"/>
      <c r="K101" s="1017"/>
    </row>
    <row r="102" spans="1:11" ht="14.1" customHeight="1">
      <c r="A102" s="1017"/>
      <c r="B102" s="1017"/>
      <c r="C102" s="39" t="s">
        <v>52</v>
      </c>
      <c r="D102" s="42" t="s">
        <v>18</v>
      </c>
      <c r="E102" s="40">
        <v>0</v>
      </c>
      <c r="F102" s="40">
        <v>0</v>
      </c>
      <c r="G102" s="40">
        <v>0</v>
      </c>
      <c r="H102" s="1017"/>
      <c r="I102" s="1017"/>
      <c r="J102" s="1017"/>
      <c r="K102" s="1017"/>
    </row>
    <row r="103" spans="1:11" ht="14.1" customHeight="1">
      <c r="A103" s="1017"/>
      <c r="B103" s="1017"/>
      <c r="C103" s="39" t="s">
        <v>49</v>
      </c>
      <c r="D103" s="42" t="s">
        <v>18</v>
      </c>
      <c r="E103" s="40">
        <v>0</v>
      </c>
      <c r="F103" s="40">
        <v>0</v>
      </c>
      <c r="G103" s="40">
        <v>0</v>
      </c>
      <c r="H103" s="1017"/>
      <c r="I103" s="1017"/>
      <c r="J103" s="1017"/>
      <c r="K103" s="1017"/>
    </row>
    <row r="104" spans="1:11" ht="14.1" customHeight="1">
      <c r="A104" s="1017"/>
      <c r="B104" s="1017"/>
      <c r="C104" s="39" t="s">
        <v>50</v>
      </c>
      <c r="D104" s="42" t="s">
        <v>18</v>
      </c>
      <c r="E104" s="40">
        <v>0</v>
      </c>
      <c r="F104" s="40">
        <v>0</v>
      </c>
      <c r="G104" s="40">
        <v>0</v>
      </c>
      <c r="H104" s="1017"/>
      <c r="I104" s="1017"/>
      <c r="J104" s="1017"/>
      <c r="K104" s="1017"/>
    </row>
    <row r="105" spans="1:11" ht="14.1" customHeight="1">
      <c r="A105" s="1017"/>
      <c r="B105" s="1017"/>
      <c r="C105" s="39" t="s">
        <v>53</v>
      </c>
      <c r="D105" s="42" t="s">
        <v>18</v>
      </c>
      <c r="E105" s="40">
        <v>0</v>
      </c>
      <c r="F105" s="40">
        <v>0</v>
      </c>
      <c r="G105" s="40">
        <v>0</v>
      </c>
      <c r="H105" s="1017"/>
      <c r="I105" s="1017"/>
      <c r="J105" s="1017"/>
      <c r="K105" s="1017"/>
    </row>
    <row r="106" spans="1:11" ht="14.1" customHeight="1">
      <c r="A106" s="1017"/>
      <c r="B106" s="1017"/>
      <c r="C106" s="39" t="s">
        <v>49</v>
      </c>
      <c r="D106" s="42" t="s">
        <v>18</v>
      </c>
      <c r="E106" s="40">
        <v>0</v>
      </c>
      <c r="F106" s="40">
        <v>0</v>
      </c>
      <c r="G106" s="40">
        <v>0</v>
      </c>
      <c r="H106" s="1017"/>
      <c r="I106" s="1017"/>
      <c r="J106" s="1017"/>
      <c r="K106" s="1017"/>
    </row>
    <row r="107" spans="1:11" ht="14.1" customHeight="1">
      <c r="A107" s="1017"/>
      <c r="B107" s="1017"/>
      <c r="C107" s="39" t="s">
        <v>50</v>
      </c>
      <c r="D107" s="42" t="s">
        <v>18</v>
      </c>
      <c r="E107" s="40">
        <v>0</v>
      </c>
      <c r="F107" s="40">
        <v>0</v>
      </c>
      <c r="G107" s="40">
        <v>0</v>
      </c>
      <c r="H107" s="1017"/>
      <c r="I107" s="1017"/>
      <c r="J107" s="1017"/>
      <c r="K107" s="1017"/>
    </row>
    <row r="108" spans="1:11" ht="14.1" customHeight="1">
      <c r="A108" s="1017"/>
      <c r="B108" s="1017"/>
      <c r="C108" s="39" t="s">
        <v>54</v>
      </c>
      <c r="D108" s="42" t="s">
        <v>18</v>
      </c>
      <c r="E108" s="40">
        <v>0</v>
      </c>
      <c r="F108" s="40">
        <v>0</v>
      </c>
      <c r="G108" s="40">
        <v>0</v>
      </c>
      <c r="H108" s="1017"/>
      <c r="I108" s="1017"/>
      <c r="J108" s="1017"/>
      <c r="K108" s="1017"/>
    </row>
    <row r="109" spans="1:11" ht="14.1" customHeight="1">
      <c r="A109" s="1017"/>
      <c r="B109" s="1017"/>
      <c r="C109" s="39" t="s">
        <v>49</v>
      </c>
      <c r="D109" s="42" t="s">
        <v>18</v>
      </c>
      <c r="E109" s="40">
        <v>0</v>
      </c>
      <c r="F109" s="40">
        <v>0</v>
      </c>
      <c r="G109" s="40">
        <v>0</v>
      </c>
      <c r="H109" s="1017"/>
      <c r="I109" s="1017"/>
      <c r="J109" s="1017"/>
      <c r="K109" s="1017"/>
    </row>
    <row r="110" spans="1:11" ht="14.1" customHeight="1">
      <c r="A110" s="1017"/>
      <c r="B110" s="1017"/>
      <c r="C110" s="39" t="s">
        <v>50</v>
      </c>
      <c r="D110" s="42" t="s">
        <v>18</v>
      </c>
      <c r="E110" s="40">
        <v>0</v>
      </c>
      <c r="F110" s="40">
        <v>0</v>
      </c>
      <c r="G110" s="40">
        <v>0</v>
      </c>
      <c r="H110" s="1017"/>
      <c r="I110" s="1017"/>
      <c r="J110" s="1017"/>
      <c r="K110" s="1017"/>
    </row>
    <row r="111" spans="1:11" ht="14.1" customHeight="1">
      <c r="A111" s="1017"/>
      <c r="B111" s="1017"/>
      <c r="C111" s="39" t="s">
        <v>55</v>
      </c>
      <c r="D111" s="42" t="s">
        <v>18</v>
      </c>
      <c r="E111" s="40">
        <v>0</v>
      </c>
      <c r="F111" s="40">
        <v>0</v>
      </c>
      <c r="G111" s="40">
        <v>0</v>
      </c>
      <c r="H111" s="1017"/>
      <c r="I111" s="1017"/>
      <c r="J111" s="1017"/>
      <c r="K111" s="1017"/>
    </row>
    <row r="112" spans="1:11" ht="14.1" customHeight="1">
      <c r="A112" s="1017"/>
      <c r="B112" s="1017"/>
      <c r="C112" s="39" t="s">
        <v>49</v>
      </c>
      <c r="D112" s="42" t="s">
        <v>18</v>
      </c>
      <c r="E112" s="40">
        <v>0</v>
      </c>
      <c r="F112" s="40">
        <v>0</v>
      </c>
      <c r="G112" s="40">
        <v>0</v>
      </c>
      <c r="H112" s="1017"/>
      <c r="I112" s="1017"/>
      <c r="J112" s="1017"/>
      <c r="K112" s="1017"/>
    </row>
    <row r="113" spans="1:11" ht="14.1" customHeight="1">
      <c r="A113" s="1017"/>
      <c r="B113" s="1017"/>
      <c r="C113" s="39" t="s">
        <v>50</v>
      </c>
      <c r="D113" s="42" t="s">
        <v>18</v>
      </c>
      <c r="E113" s="40">
        <v>0</v>
      </c>
      <c r="F113" s="40">
        <v>0</v>
      </c>
      <c r="G113" s="40">
        <v>0</v>
      </c>
      <c r="H113" s="1017"/>
      <c r="I113" s="1017"/>
      <c r="J113" s="1017"/>
      <c r="K113" s="1017"/>
    </row>
    <row r="114" spans="1:11" ht="14.1" customHeight="1">
      <c r="A114" s="1017"/>
      <c r="B114" s="1017"/>
      <c r="C114" s="39" t="s">
        <v>56</v>
      </c>
      <c r="D114" s="42" t="s">
        <v>18</v>
      </c>
      <c r="E114" s="40">
        <v>0</v>
      </c>
      <c r="F114" s="40">
        <v>0</v>
      </c>
      <c r="G114" s="40">
        <v>0</v>
      </c>
      <c r="H114" s="1017"/>
      <c r="I114" s="1017"/>
      <c r="J114" s="1017"/>
      <c r="K114" s="1017"/>
    </row>
    <row r="115" spans="1:11" ht="14.1" customHeight="1">
      <c r="A115" s="1017"/>
      <c r="B115" s="1017"/>
      <c r="C115" s="39" t="s">
        <v>49</v>
      </c>
      <c r="D115" s="42" t="s">
        <v>18</v>
      </c>
      <c r="E115" s="40">
        <v>0</v>
      </c>
      <c r="F115" s="40">
        <v>0</v>
      </c>
      <c r="G115" s="40">
        <v>0</v>
      </c>
      <c r="H115" s="1017"/>
      <c r="I115" s="1017"/>
      <c r="J115" s="1017"/>
      <c r="K115" s="1017"/>
    </row>
    <row r="116" spans="1:11" ht="14.1" customHeight="1">
      <c r="A116" s="1017"/>
      <c r="B116" s="1017"/>
      <c r="C116" s="39" t="s">
        <v>50</v>
      </c>
      <c r="D116" s="42" t="s">
        <v>18</v>
      </c>
      <c r="E116" s="40">
        <v>0</v>
      </c>
      <c r="F116" s="40">
        <v>0</v>
      </c>
      <c r="G116" s="40">
        <v>0</v>
      </c>
      <c r="H116" s="1017"/>
      <c r="I116" s="1017"/>
      <c r="J116" s="1017"/>
      <c r="K116" s="1017"/>
    </row>
    <row r="117" spans="1:11" ht="14.1" customHeight="1">
      <c r="A117" s="1017"/>
      <c r="B117" s="1017"/>
      <c r="C117" s="39" t="s">
        <v>57</v>
      </c>
      <c r="D117" s="42" t="s">
        <v>18</v>
      </c>
      <c r="E117" s="40">
        <v>0</v>
      </c>
      <c r="F117" s="40">
        <v>0</v>
      </c>
      <c r="G117" s="40">
        <v>0</v>
      </c>
      <c r="H117" s="1017"/>
      <c r="I117" s="1017"/>
      <c r="J117" s="1017"/>
      <c r="K117" s="1017"/>
    </row>
    <row r="118" spans="1:11" ht="14.1" customHeight="1">
      <c r="A118" s="1017"/>
      <c r="B118" s="1017"/>
      <c r="C118" s="39" t="s">
        <v>49</v>
      </c>
      <c r="D118" s="42" t="s">
        <v>18</v>
      </c>
      <c r="E118" s="40">
        <v>0</v>
      </c>
      <c r="F118" s="40">
        <v>0</v>
      </c>
      <c r="G118" s="40">
        <v>0</v>
      </c>
      <c r="H118" s="1017"/>
      <c r="I118" s="1017"/>
      <c r="J118" s="1017"/>
      <c r="K118" s="1017"/>
    </row>
    <row r="119" spans="1:11" ht="14.1" customHeight="1">
      <c r="A119" s="1017"/>
      <c r="B119" s="1017"/>
      <c r="C119" s="39" t="s">
        <v>58</v>
      </c>
      <c r="D119" s="42" t="s">
        <v>18</v>
      </c>
      <c r="E119" s="40">
        <v>0</v>
      </c>
      <c r="F119" s="40">
        <v>0</v>
      </c>
      <c r="G119" s="40">
        <v>0</v>
      </c>
      <c r="H119" s="1017"/>
      <c r="I119" s="1017"/>
      <c r="J119" s="1017"/>
      <c r="K119" s="1017"/>
    </row>
    <row r="120" spans="1:11" ht="14.1" customHeight="1">
      <c r="A120" s="1017"/>
      <c r="B120" s="1017"/>
      <c r="C120" s="39" t="s">
        <v>59</v>
      </c>
      <c r="D120" s="42" t="s">
        <v>18</v>
      </c>
      <c r="E120" s="40">
        <v>0</v>
      </c>
      <c r="F120" s="40">
        <v>0</v>
      </c>
      <c r="G120" s="40">
        <v>0</v>
      </c>
      <c r="H120" s="1017"/>
      <c r="I120" s="1017"/>
      <c r="J120" s="1017"/>
      <c r="K120" s="1017"/>
    </row>
    <row r="121" spans="1:11" ht="14.1" customHeight="1">
      <c r="A121" s="1017"/>
      <c r="B121" s="1017"/>
      <c r="C121" s="39" t="s">
        <v>60</v>
      </c>
      <c r="D121" s="42" t="s">
        <v>18</v>
      </c>
      <c r="E121" s="40">
        <v>0</v>
      </c>
      <c r="F121" s="40">
        <v>0</v>
      </c>
      <c r="G121" s="40">
        <v>0</v>
      </c>
      <c r="H121" s="1017"/>
      <c r="I121" s="1017"/>
      <c r="J121" s="1017"/>
      <c r="K121" s="1017"/>
    </row>
    <row r="122" spans="1:11" ht="14.1" customHeight="1">
      <c r="A122" s="1017"/>
      <c r="B122" s="1017"/>
      <c r="C122" s="39" t="s">
        <v>61</v>
      </c>
      <c r="D122" s="42" t="s">
        <v>18</v>
      </c>
      <c r="E122" s="40">
        <v>0</v>
      </c>
      <c r="F122" s="40">
        <v>0</v>
      </c>
      <c r="G122" s="40">
        <v>0</v>
      </c>
      <c r="H122" s="1017"/>
      <c r="I122" s="1017"/>
      <c r="J122" s="1017"/>
      <c r="K122" s="1017"/>
    </row>
    <row r="123" spans="1:11" ht="14.1" customHeight="1">
      <c r="A123" s="1017"/>
      <c r="B123" s="1017"/>
      <c r="C123" s="39" t="s">
        <v>62</v>
      </c>
      <c r="D123" s="42" t="s">
        <v>18</v>
      </c>
      <c r="E123" s="40">
        <v>50000000</v>
      </c>
      <c r="F123" s="40">
        <v>0</v>
      </c>
      <c r="G123" s="40">
        <v>0</v>
      </c>
      <c r="H123" s="1017"/>
      <c r="I123" s="1017"/>
      <c r="J123" s="1017"/>
      <c r="K123" s="1017"/>
    </row>
    <row r="124" spans="1:11" ht="14.1" customHeight="1">
      <c r="A124" s="1017"/>
      <c r="B124" s="1017"/>
      <c r="C124" s="39" t="s">
        <v>49</v>
      </c>
      <c r="D124" s="42" t="s">
        <v>18</v>
      </c>
      <c r="E124" s="40">
        <v>50000000</v>
      </c>
      <c r="F124" s="40">
        <v>0</v>
      </c>
      <c r="G124" s="40">
        <v>0</v>
      </c>
      <c r="H124" s="1017"/>
      <c r="I124" s="1017"/>
      <c r="J124" s="1017"/>
      <c r="K124" s="1017"/>
    </row>
    <row r="125" spans="1:11" ht="14.1" customHeight="1">
      <c r="A125" s="1017"/>
      <c r="B125" s="1017"/>
      <c r="C125" s="39" t="s">
        <v>58</v>
      </c>
      <c r="D125" s="42" t="s">
        <v>18</v>
      </c>
      <c r="E125" s="40">
        <v>0</v>
      </c>
      <c r="F125" s="40">
        <v>0</v>
      </c>
      <c r="G125" s="40">
        <v>0</v>
      </c>
      <c r="H125" s="1017"/>
      <c r="I125" s="1017"/>
      <c r="J125" s="1017"/>
      <c r="K125" s="1017"/>
    </row>
    <row r="126" spans="1:11" ht="14.1" customHeight="1">
      <c r="A126" s="1017"/>
      <c r="B126" s="1017"/>
      <c r="C126" s="39" t="s">
        <v>59</v>
      </c>
      <c r="D126" s="42" t="s">
        <v>18</v>
      </c>
      <c r="E126" s="40">
        <v>0</v>
      </c>
      <c r="F126" s="40">
        <v>0</v>
      </c>
      <c r="G126" s="40">
        <v>0</v>
      </c>
      <c r="H126" s="1017"/>
      <c r="I126" s="1017"/>
      <c r="J126" s="1017"/>
      <c r="K126" s="1017"/>
    </row>
    <row r="127" spans="1:11" ht="14.1" customHeight="1">
      <c r="A127" s="1017"/>
      <c r="B127" s="1017"/>
      <c r="C127" s="39" t="s">
        <v>60</v>
      </c>
      <c r="D127" s="42" t="s">
        <v>18</v>
      </c>
      <c r="E127" s="40">
        <v>0</v>
      </c>
      <c r="F127" s="40">
        <v>0</v>
      </c>
      <c r="G127" s="40">
        <v>0</v>
      </c>
      <c r="H127" s="1017"/>
      <c r="I127" s="1017"/>
      <c r="J127" s="1017"/>
      <c r="K127" s="1017"/>
    </row>
    <row r="128" spans="1:11" ht="14.1" customHeight="1">
      <c r="A128" s="1017"/>
      <c r="B128" s="1017"/>
      <c r="C128" s="39" t="s">
        <v>61</v>
      </c>
      <c r="D128" s="42" t="s">
        <v>18</v>
      </c>
      <c r="E128" s="40">
        <v>0</v>
      </c>
      <c r="F128" s="40">
        <v>0</v>
      </c>
      <c r="G128" s="40">
        <v>0</v>
      </c>
      <c r="H128" s="1017"/>
      <c r="I128" s="1017"/>
      <c r="J128" s="1017"/>
      <c r="K128" s="1017"/>
    </row>
    <row r="129" spans="1:11" ht="14.1" customHeight="1">
      <c r="A129" s="1017"/>
      <c r="B129" s="1017"/>
      <c r="C129" s="39" t="s">
        <v>63</v>
      </c>
      <c r="D129" s="42" t="s">
        <v>18</v>
      </c>
      <c r="E129" s="40">
        <v>0</v>
      </c>
      <c r="F129" s="40">
        <v>0</v>
      </c>
      <c r="G129" s="40">
        <v>0</v>
      </c>
      <c r="H129" s="1017"/>
      <c r="I129" s="1017"/>
      <c r="J129" s="1017"/>
      <c r="K129" s="1017"/>
    </row>
    <row r="130" spans="1:11" ht="14.1" customHeight="1">
      <c r="A130" s="1017"/>
      <c r="B130" s="1017"/>
      <c r="C130" s="39" t="s">
        <v>49</v>
      </c>
      <c r="D130" s="42" t="s">
        <v>18</v>
      </c>
      <c r="E130" s="40">
        <v>0</v>
      </c>
      <c r="F130" s="40">
        <v>0</v>
      </c>
      <c r="G130" s="40">
        <v>0</v>
      </c>
      <c r="H130" s="1017"/>
      <c r="I130" s="1017"/>
      <c r="J130" s="1017"/>
      <c r="K130" s="1017"/>
    </row>
    <row r="131" spans="1:11" ht="14.1" customHeight="1">
      <c r="A131" s="1017"/>
      <c r="B131" s="1017"/>
      <c r="C131" s="39" t="s">
        <v>58</v>
      </c>
      <c r="D131" s="42" t="s">
        <v>18</v>
      </c>
      <c r="E131" s="40">
        <v>0</v>
      </c>
      <c r="F131" s="40">
        <v>0</v>
      </c>
      <c r="G131" s="40">
        <v>0</v>
      </c>
      <c r="H131" s="1017"/>
      <c r="I131" s="1017"/>
      <c r="J131" s="1017"/>
      <c r="K131" s="1017"/>
    </row>
    <row r="132" spans="1:11" ht="14.1" customHeight="1">
      <c r="A132" s="1017"/>
      <c r="B132" s="1017"/>
      <c r="C132" s="39" t="s">
        <v>59</v>
      </c>
      <c r="D132" s="42" t="s">
        <v>18</v>
      </c>
      <c r="E132" s="40">
        <v>0</v>
      </c>
      <c r="F132" s="40">
        <v>0</v>
      </c>
      <c r="G132" s="40">
        <v>0</v>
      </c>
      <c r="H132" s="1017"/>
      <c r="I132" s="1017"/>
      <c r="J132" s="1017"/>
      <c r="K132" s="1017"/>
    </row>
    <row r="133" spans="1:11" ht="14.1" customHeight="1">
      <c r="A133" s="1017"/>
      <c r="B133" s="1017"/>
      <c r="C133" s="39" t="s">
        <v>60</v>
      </c>
      <c r="D133" s="42" t="s">
        <v>18</v>
      </c>
      <c r="E133" s="40">
        <v>0</v>
      </c>
      <c r="F133" s="40">
        <v>0</v>
      </c>
      <c r="G133" s="40">
        <v>0</v>
      </c>
      <c r="H133" s="1017"/>
      <c r="I133" s="1017"/>
      <c r="J133" s="1017"/>
      <c r="K133" s="1017"/>
    </row>
    <row r="134" spans="1:11" ht="14.1" customHeight="1">
      <c r="A134" s="1017"/>
      <c r="B134" s="1017"/>
      <c r="C134" s="39" t="s">
        <v>61</v>
      </c>
      <c r="D134" s="42" t="s">
        <v>18</v>
      </c>
      <c r="E134" s="40">
        <v>0</v>
      </c>
      <c r="F134" s="40">
        <v>0</v>
      </c>
      <c r="G134" s="40">
        <v>0</v>
      </c>
      <c r="H134" s="1017"/>
      <c r="I134" s="1017"/>
      <c r="J134" s="1017"/>
      <c r="K134" s="1017"/>
    </row>
    <row r="135" spans="1:11" ht="14.1" customHeight="1">
      <c r="A135" s="1017"/>
      <c r="B135" s="1017"/>
      <c r="C135" s="39" t="s">
        <v>64</v>
      </c>
      <c r="D135" s="42" t="s">
        <v>18</v>
      </c>
      <c r="E135" s="40">
        <v>0</v>
      </c>
      <c r="F135" s="40">
        <v>0</v>
      </c>
      <c r="G135" s="40">
        <v>0</v>
      </c>
      <c r="H135" s="1017"/>
      <c r="I135" s="1017"/>
      <c r="J135" s="1017"/>
      <c r="K135" s="1017"/>
    </row>
    <row r="136" spans="1:11" ht="14.1" customHeight="1">
      <c r="A136" s="1017"/>
      <c r="B136" s="1017"/>
      <c r="C136" s="39" t="s">
        <v>65</v>
      </c>
      <c r="D136" s="42" t="s">
        <v>18</v>
      </c>
      <c r="E136" s="40">
        <v>0</v>
      </c>
      <c r="F136" s="40">
        <v>0</v>
      </c>
      <c r="G136" s="40">
        <v>0</v>
      </c>
      <c r="H136" s="1017"/>
      <c r="I136" s="1017"/>
      <c r="J136" s="1017"/>
      <c r="K136" s="1017"/>
    </row>
    <row r="137" spans="1:11" ht="14.1" customHeight="1">
      <c r="A137" s="1017"/>
      <c r="B137" s="1017"/>
      <c r="C137" s="41" t="s">
        <v>25</v>
      </c>
      <c r="D137" s="40">
        <v>0</v>
      </c>
      <c r="E137" s="40">
        <v>50000000</v>
      </c>
      <c r="F137" s="40">
        <v>0</v>
      </c>
      <c r="G137" s="40">
        <v>0</v>
      </c>
      <c r="H137" s="1017"/>
      <c r="I137" s="1017"/>
      <c r="J137" s="1017"/>
      <c r="K137" s="1017"/>
    </row>
    <row r="138" spans="1:11" ht="15" customHeight="1">
      <c r="A138" s="1017"/>
      <c r="B138" s="1017"/>
      <c r="C138" s="43" t="s">
        <v>18</v>
      </c>
      <c r="D138" s="44" t="s">
        <v>18</v>
      </c>
      <c r="E138" s="44" t="s">
        <v>18</v>
      </c>
      <c r="F138" s="44" t="s">
        <v>18</v>
      </c>
      <c r="G138" s="44" t="s">
        <v>18</v>
      </c>
      <c r="H138" s="1017"/>
      <c r="I138" s="1017"/>
      <c r="J138" s="1017"/>
      <c r="K138" s="1017"/>
    </row>
    <row r="139" spans="1:11" ht="15" customHeight="1">
      <c r="A139" s="1017"/>
      <c r="B139" s="1017"/>
      <c r="C139" s="26" t="s">
        <v>168</v>
      </c>
      <c r="D139" s="45">
        <v>0</v>
      </c>
      <c r="E139" s="45">
        <v>250000000</v>
      </c>
      <c r="F139" s="45">
        <v>200000000</v>
      </c>
      <c r="G139" s="45">
        <v>200000000</v>
      </c>
      <c r="H139" s="1017"/>
      <c r="I139" s="1017"/>
      <c r="J139" s="1017"/>
      <c r="K139" s="1017"/>
    </row>
    <row r="140" spans="1:11" ht="15" customHeight="1">
      <c r="A140" s="1017"/>
      <c r="B140" s="1017"/>
      <c r="C140" s="27" t="s">
        <v>48</v>
      </c>
      <c r="D140" s="46">
        <v>0</v>
      </c>
      <c r="E140" s="46">
        <v>0</v>
      </c>
      <c r="F140" s="46">
        <v>0</v>
      </c>
      <c r="G140" s="46">
        <v>0</v>
      </c>
      <c r="H140" s="1017"/>
      <c r="I140" s="1017"/>
      <c r="J140" s="1017"/>
      <c r="K140" s="1017"/>
    </row>
    <row r="141" spans="1:11" ht="15" customHeight="1">
      <c r="A141" s="1017"/>
      <c r="B141" s="1017"/>
      <c r="C141" s="27" t="s">
        <v>49</v>
      </c>
      <c r="D141" s="46">
        <v>0</v>
      </c>
      <c r="E141" s="46">
        <v>0</v>
      </c>
      <c r="F141" s="46">
        <v>0</v>
      </c>
      <c r="G141" s="46">
        <v>0</v>
      </c>
      <c r="H141" s="1017"/>
      <c r="I141" s="1017"/>
      <c r="J141" s="1017"/>
      <c r="K141" s="1017"/>
    </row>
    <row r="142" spans="1:11" ht="15" customHeight="1">
      <c r="A142" s="1017"/>
      <c r="B142" s="1017"/>
      <c r="C142" s="27" t="s">
        <v>50</v>
      </c>
      <c r="D142" s="46">
        <v>0</v>
      </c>
      <c r="E142" s="46">
        <v>0</v>
      </c>
      <c r="F142" s="46">
        <v>0</v>
      </c>
      <c r="G142" s="46">
        <v>0</v>
      </c>
      <c r="H142" s="1017"/>
      <c r="I142" s="1017"/>
      <c r="J142" s="1017"/>
      <c r="K142" s="1017"/>
    </row>
    <row r="143" spans="1:11" ht="15" customHeight="1">
      <c r="A143" s="1017"/>
      <c r="B143" s="1017"/>
      <c r="C143" s="27" t="s">
        <v>51</v>
      </c>
      <c r="D143" s="46">
        <v>0</v>
      </c>
      <c r="E143" s="46">
        <v>0</v>
      </c>
      <c r="F143" s="46">
        <v>0</v>
      </c>
      <c r="G143" s="46">
        <v>0</v>
      </c>
      <c r="H143" s="1017"/>
      <c r="I143" s="1017"/>
      <c r="J143" s="1017"/>
      <c r="K143" s="1017"/>
    </row>
    <row r="144" spans="1:11" ht="15" customHeight="1">
      <c r="A144" s="1017"/>
      <c r="B144" s="1017"/>
      <c r="C144" s="27" t="s">
        <v>49</v>
      </c>
      <c r="D144" s="46">
        <v>0</v>
      </c>
      <c r="E144" s="46">
        <v>0</v>
      </c>
      <c r="F144" s="46">
        <v>0</v>
      </c>
      <c r="G144" s="46">
        <v>0</v>
      </c>
      <c r="H144" s="1017"/>
      <c r="I144" s="1017"/>
      <c r="J144" s="1017"/>
      <c r="K144" s="1017"/>
    </row>
    <row r="145" spans="1:11" ht="15" customHeight="1">
      <c r="A145" s="1017"/>
      <c r="B145" s="1017"/>
      <c r="C145" s="27" t="s">
        <v>50</v>
      </c>
      <c r="D145" s="46">
        <v>0</v>
      </c>
      <c r="E145" s="46">
        <v>0</v>
      </c>
      <c r="F145" s="46">
        <v>0</v>
      </c>
      <c r="G145" s="46">
        <v>0</v>
      </c>
      <c r="H145" s="1017"/>
      <c r="I145" s="1017"/>
      <c r="J145" s="1017"/>
      <c r="K145" s="1017"/>
    </row>
    <row r="146" spans="1:11" ht="15" customHeight="1">
      <c r="A146" s="1017"/>
      <c r="B146" s="1017"/>
      <c r="C146" s="27" t="s">
        <v>52</v>
      </c>
      <c r="D146" s="46">
        <v>0</v>
      </c>
      <c r="E146" s="46">
        <v>0</v>
      </c>
      <c r="F146" s="46">
        <v>0</v>
      </c>
      <c r="G146" s="46">
        <v>0</v>
      </c>
      <c r="H146" s="1017"/>
      <c r="I146" s="1017"/>
      <c r="J146" s="1017"/>
      <c r="K146" s="1017"/>
    </row>
    <row r="147" spans="1:11" ht="15" customHeight="1">
      <c r="A147" s="1017"/>
      <c r="B147" s="1017"/>
      <c r="C147" s="27" t="s">
        <v>49</v>
      </c>
      <c r="D147" s="46">
        <v>0</v>
      </c>
      <c r="E147" s="46">
        <v>0</v>
      </c>
      <c r="F147" s="46">
        <v>0</v>
      </c>
      <c r="G147" s="46">
        <v>0</v>
      </c>
      <c r="H147" s="1017"/>
      <c r="I147" s="1017"/>
      <c r="J147" s="1017"/>
      <c r="K147" s="1017"/>
    </row>
    <row r="148" spans="1:11" ht="15" customHeight="1">
      <c r="A148" s="1017"/>
      <c r="B148" s="1017"/>
      <c r="C148" s="27" t="s">
        <v>50</v>
      </c>
      <c r="D148" s="46">
        <v>0</v>
      </c>
      <c r="E148" s="46">
        <v>0</v>
      </c>
      <c r="F148" s="46">
        <v>0</v>
      </c>
      <c r="G148" s="46">
        <v>0</v>
      </c>
      <c r="H148" s="1017"/>
      <c r="I148" s="1017"/>
      <c r="J148" s="1017"/>
      <c r="K148" s="1017"/>
    </row>
    <row r="149" spans="1:11" ht="15" customHeight="1">
      <c r="A149" s="1017"/>
      <c r="B149" s="1017"/>
      <c r="C149" s="27" t="s">
        <v>53</v>
      </c>
      <c r="D149" s="46">
        <v>0</v>
      </c>
      <c r="E149" s="46">
        <v>0</v>
      </c>
      <c r="F149" s="46">
        <v>0</v>
      </c>
      <c r="G149" s="46">
        <v>0</v>
      </c>
      <c r="H149" s="1017"/>
      <c r="I149" s="1017"/>
      <c r="J149" s="1017"/>
      <c r="K149" s="1017"/>
    </row>
    <row r="150" spans="1:11" ht="15" customHeight="1">
      <c r="A150" s="1017"/>
      <c r="B150" s="1017"/>
      <c r="C150" s="27" t="s">
        <v>49</v>
      </c>
      <c r="D150" s="46">
        <v>0</v>
      </c>
      <c r="E150" s="46">
        <v>0</v>
      </c>
      <c r="F150" s="46">
        <v>0</v>
      </c>
      <c r="G150" s="46">
        <v>0</v>
      </c>
      <c r="H150" s="1017"/>
      <c r="I150" s="1017"/>
      <c r="J150" s="1017"/>
      <c r="K150" s="1017"/>
    </row>
    <row r="151" spans="1:11" ht="15" customHeight="1">
      <c r="A151" s="1017"/>
      <c r="B151" s="1017"/>
      <c r="C151" s="27" t="s">
        <v>50</v>
      </c>
      <c r="D151" s="46">
        <v>0</v>
      </c>
      <c r="E151" s="46">
        <v>0</v>
      </c>
      <c r="F151" s="46">
        <v>0</v>
      </c>
      <c r="G151" s="46">
        <v>0</v>
      </c>
      <c r="H151" s="1017"/>
      <c r="I151" s="1017"/>
      <c r="J151" s="1017"/>
      <c r="K151" s="1017"/>
    </row>
    <row r="152" spans="1:11" ht="20.100000000000001" customHeight="1">
      <c r="A152" s="1017"/>
      <c r="B152" s="1017"/>
      <c r="C152" s="27" t="s">
        <v>169</v>
      </c>
      <c r="D152" s="47">
        <v>0</v>
      </c>
      <c r="E152" s="47">
        <v>200000000</v>
      </c>
      <c r="F152" s="47">
        <v>200000000</v>
      </c>
      <c r="G152" s="47">
        <v>200000000</v>
      </c>
      <c r="H152" s="1017"/>
      <c r="I152" s="1017"/>
      <c r="J152" s="1017"/>
      <c r="K152" s="1017"/>
    </row>
    <row r="153" spans="1:11" ht="15" customHeight="1">
      <c r="A153" s="1017"/>
      <c r="B153" s="1017"/>
      <c r="C153" s="27" t="s">
        <v>49</v>
      </c>
      <c r="D153" s="46">
        <v>0</v>
      </c>
      <c r="E153" s="46">
        <v>200000000</v>
      </c>
      <c r="F153" s="46">
        <v>200000000</v>
      </c>
      <c r="G153" s="46">
        <v>200000000</v>
      </c>
      <c r="H153" s="1017"/>
      <c r="I153" s="1017"/>
      <c r="J153" s="1017"/>
      <c r="K153" s="1017"/>
    </row>
    <row r="154" spans="1:11" ht="15" customHeight="1">
      <c r="A154" s="1017"/>
      <c r="B154" s="1017"/>
      <c r="C154" s="27" t="s">
        <v>50</v>
      </c>
      <c r="D154" s="46">
        <v>0</v>
      </c>
      <c r="E154" s="46">
        <v>0</v>
      </c>
      <c r="F154" s="46">
        <v>0</v>
      </c>
      <c r="G154" s="46">
        <v>0</v>
      </c>
      <c r="H154" s="1017"/>
      <c r="I154" s="1017"/>
      <c r="J154" s="1017"/>
      <c r="K154" s="1017"/>
    </row>
    <row r="155" spans="1:11" ht="15" customHeight="1">
      <c r="A155" s="1017"/>
      <c r="B155" s="1017"/>
      <c r="C155" s="27" t="s">
        <v>55</v>
      </c>
      <c r="D155" s="46">
        <v>0</v>
      </c>
      <c r="E155" s="46">
        <v>0</v>
      </c>
      <c r="F155" s="46">
        <v>0</v>
      </c>
      <c r="G155" s="46">
        <v>0</v>
      </c>
      <c r="H155" s="1017"/>
      <c r="I155" s="1017"/>
      <c r="J155" s="1017"/>
      <c r="K155" s="1017"/>
    </row>
    <row r="156" spans="1:11" ht="15" customHeight="1">
      <c r="A156" s="1017"/>
      <c r="B156" s="1017"/>
      <c r="C156" s="27" t="s">
        <v>49</v>
      </c>
      <c r="D156" s="46">
        <v>0</v>
      </c>
      <c r="E156" s="46">
        <v>0</v>
      </c>
      <c r="F156" s="46">
        <v>0</v>
      </c>
      <c r="G156" s="46">
        <v>0</v>
      </c>
      <c r="H156" s="1017"/>
      <c r="I156" s="1017"/>
      <c r="J156" s="1017"/>
      <c r="K156" s="1017"/>
    </row>
    <row r="157" spans="1:11" ht="15" customHeight="1">
      <c r="A157" s="1017"/>
      <c r="B157" s="1017"/>
      <c r="C157" s="27" t="s">
        <v>50</v>
      </c>
      <c r="D157" s="46">
        <v>0</v>
      </c>
      <c r="E157" s="46">
        <v>0</v>
      </c>
      <c r="F157" s="46">
        <v>0</v>
      </c>
      <c r="G157" s="46">
        <v>0</v>
      </c>
      <c r="H157" s="1017"/>
      <c r="I157" s="1017"/>
      <c r="J157" s="1017"/>
      <c r="K157" s="1017"/>
    </row>
    <row r="158" spans="1:11" ht="15" customHeight="1">
      <c r="A158" s="1017"/>
      <c r="B158" s="1017"/>
      <c r="C158" s="27" t="s">
        <v>56</v>
      </c>
      <c r="D158" s="46">
        <v>0</v>
      </c>
      <c r="E158" s="46">
        <v>0</v>
      </c>
      <c r="F158" s="46">
        <v>0</v>
      </c>
      <c r="G158" s="46">
        <v>0</v>
      </c>
      <c r="H158" s="1017"/>
      <c r="I158" s="1017"/>
      <c r="J158" s="1017"/>
      <c r="K158" s="1017"/>
    </row>
    <row r="159" spans="1:11" ht="15" customHeight="1">
      <c r="A159" s="1017"/>
      <c r="B159" s="1017"/>
      <c r="C159" s="27" t="s">
        <v>49</v>
      </c>
      <c r="D159" s="46">
        <v>0</v>
      </c>
      <c r="E159" s="46">
        <v>0</v>
      </c>
      <c r="F159" s="46">
        <v>0</v>
      </c>
      <c r="G159" s="46">
        <v>0</v>
      </c>
      <c r="H159" s="1017"/>
      <c r="I159" s="1017"/>
      <c r="J159" s="1017"/>
      <c r="K159" s="1017"/>
    </row>
    <row r="160" spans="1:11" ht="15" customHeight="1">
      <c r="A160" s="1017"/>
      <c r="B160" s="1017"/>
      <c r="C160" s="27" t="s">
        <v>50</v>
      </c>
      <c r="D160" s="46">
        <v>0</v>
      </c>
      <c r="E160" s="46">
        <v>0</v>
      </c>
      <c r="F160" s="46">
        <v>0</v>
      </c>
      <c r="G160" s="46">
        <v>0</v>
      </c>
      <c r="H160" s="1017"/>
      <c r="I160" s="1017"/>
      <c r="J160" s="1017"/>
      <c r="K160" s="1017"/>
    </row>
    <row r="161" spans="1:11" ht="15" customHeight="1">
      <c r="A161" s="1017"/>
      <c r="B161" s="1017"/>
      <c r="C161" s="27" t="s">
        <v>57</v>
      </c>
      <c r="D161" s="46">
        <v>0</v>
      </c>
      <c r="E161" s="46">
        <v>0</v>
      </c>
      <c r="F161" s="46">
        <v>0</v>
      </c>
      <c r="G161" s="46">
        <v>0</v>
      </c>
      <c r="H161" s="1017"/>
      <c r="I161" s="1017"/>
      <c r="J161" s="1017"/>
      <c r="K161" s="1017"/>
    </row>
    <row r="162" spans="1:11" ht="15" customHeight="1">
      <c r="A162" s="1017"/>
      <c r="B162" s="1017"/>
      <c r="C162" s="27" t="s">
        <v>49</v>
      </c>
      <c r="D162" s="46">
        <v>0</v>
      </c>
      <c r="E162" s="46">
        <v>0</v>
      </c>
      <c r="F162" s="46">
        <v>0</v>
      </c>
      <c r="G162" s="46">
        <v>0</v>
      </c>
      <c r="H162" s="1017"/>
      <c r="I162" s="1017"/>
      <c r="J162" s="1017"/>
      <c r="K162" s="1017"/>
    </row>
    <row r="163" spans="1:11" ht="15" customHeight="1">
      <c r="A163" s="1017"/>
      <c r="B163" s="1017"/>
      <c r="C163" s="27" t="s">
        <v>58</v>
      </c>
      <c r="D163" s="46">
        <v>0</v>
      </c>
      <c r="E163" s="46">
        <v>0</v>
      </c>
      <c r="F163" s="46">
        <v>0</v>
      </c>
      <c r="G163" s="46">
        <v>0</v>
      </c>
      <c r="H163" s="1017"/>
      <c r="I163" s="1017"/>
      <c r="J163" s="1017"/>
      <c r="K163" s="1017"/>
    </row>
    <row r="164" spans="1:11" ht="15" customHeight="1">
      <c r="A164" s="1017"/>
      <c r="B164" s="1017"/>
      <c r="C164" s="27" t="s">
        <v>59</v>
      </c>
      <c r="D164" s="46">
        <v>0</v>
      </c>
      <c r="E164" s="46">
        <v>0</v>
      </c>
      <c r="F164" s="46">
        <v>0</v>
      </c>
      <c r="G164" s="46">
        <v>0</v>
      </c>
      <c r="H164" s="1017"/>
      <c r="I164" s="1017"/>
      <c r="J164" s="1017"/>
      <c r="K164" s="1017"/>
    </row>
    <row r="165" spans="1:11" ht="15" customHeight="1">
      <c r="A165" s="1017"/>
      <c r="B165" s="1017"/>
      <c r="C165" s="27" t="s">
        <v>60</v>
      </c>
      <c r="D165" s="46">
        <v>0</v>
      </c>
      <c r="E165" s="46">
        <v>0</v>
      </c>
      <c r="F165" s="46">
        <v>0</v>
      </c>
      <c r="G165" s="46">
        <v>0</v>
      </c>
      <c r="H165" s="1017"/>
      <c r="I165" s="1017"/>
      <c r="J165" s="1017"/>
      <c r="K165" s="1017"/>
    </row>
    <row r="166" spans="1:11" ht="15" customHeight="1">
      <c r="A166" s="1017"/>
      <c r="B166" s="1017"/>
      <c r="C166" s="27" t="s">
        <v>61</v>
      </c>
      <c r="D166" s="46">
        <v>0</v>
      </c>
      <c r="E166" s="46">
        <v>0</v>
      </c>
      <c r="F166" s="46">
        <v>0</v>
      </c>
      <c r="G166" s="46">
        <v>0</v>
      </c>
      <c r="H166" s="1017"/>
      <c r="I166" s="1017"/>
      <c r="J166" s="1017"/>
      <c r="K166" s="1017"/>
    </row>
    <row r="167" spans="1:11" ht="15" customHeight="1">
      <c r="A167" s="1017"/>
      <c r="B167" s="1017"/>
      <c r="C167" s="27" t="s">
        <v>62</v>
      </c>
      <c r="D167" s="46">
        <v>0</v>
      </c>
      <c r="E167" s="46">
        <v>50000000</v>
      </c>
      <c r="F167" s="46">
        <v>0</v>
      </c>
      <c r="G167" s="46">
        <v>0</v>
      </c>
      <c r="H167" s="1017"/>
      <c r="I167" s="1017"/>
      <c r="J167" s="1017"/>
      <c r="K167" s="1017"/>
    </row>
    <row r="168" spans="1:11" ht="15" customHeight="1">
      <c r="A168" s="1017"/>
      <c r="B168" s="1017"/>
      <c r="C168" s="27" t="s">
        <v>49</v>
      </c>
      <c r="D168" s="46">
        <v>0</v>
      </c>
      <c r="E168" s="46">
        <v>50000000</v>
      </c>
      <c r="F168" s="46">
        <v>0</v>
      </c>
      <c r="G168" s="46">
        <v>0</v>
      </c>
      <c r="H168" s="1017"/>
      <c r="I168" s="1017"/>
      <c r="J168" s="1017"/>
      <c r="K168" s="1017"/>
    </row>
    <row r="169" spans="1:11" ht="15" customHeight="1">
      <c r="A169" s="1017"/>
      <c r="B169" s="1017"/>
      <c r="C169" s="27" t="s">
        <v>58</v>
      </c>
      <c r="D169" s="46">
        <v>0</v>
      </c>
      <c r="E169" s="46">
        <v>0</v>
      </c>
      <c r="F169" s="46">
        <v>0</v>
      </c>
      <c r="G169" s="46">
        <v>0</v>
      </c>
      <c r="H169" s="1017"/>
      <c r="I169" s="1017"/>
      <c r="J169" s="1017"/>
      <c r="K169" s="1017"/>
    </row>
    <row r="170" spans="1:11" ht="15" customHeight="1">
      <c r="A170" s="1017"/>
      <c r="B170" s="1017"/>
      <c r="C170" s="27" t="s">
        <v>59</v>
      </c>
      <c r="D170" s="46">
        <v>0</v>
      </c>
      <c r="E170" s="46">
        <v>0</v>
      </c>
      <c r="F170" s="46">
        <v>0</v>
      </c>
      <c r="G170" s="46">
        <v>0</v>
      </c>
      <c r="H170" s="1017"/>
      <c r="I170" s="1017"/>
      <c r="J170" s="1017"/>
      <c r="K170" s="1017"/>
    </row>
    <row r="171" spans="1:11" ht="15" customHeight="1">
      <c r="A171" s="1017"/>
      <c r="B171" s="1017"/>
      <c r="C171" s="27" t="s">
        <v>60</v>
      </c>
      <c r="D171" s="46">
        <v>0</v>
      </c>
      <c r="E171" s="46">
        <v>0</v>
      </c>
      <c r="F171" s="46">
        <v>0</v>
      </c>
      <c r="G171" s="46">
        <v>0</v>
      </c>
      <c r="H171" s="1017"/>
      <c r="I171" s="1017"/>
      <c r="J171" s="1017"/>
      <c r="K171" s="1017"/>
    </row>
    <row r="172" spans="1:11" ht="15" customHeight="1">
      <c r="A172" s="1017"/>
      <c r="B172" s="1017"/>
      <c r="C172" s="27" t="s">
        <v>61</v>
      </c>
      <c r="D172" s="46">
        <v>0</v>
      </c>
      <c r="E172" s="46">
        <v>0</v>
      </c>
      <c r="F172" s="46">
        <v>0</v>
      </c>
      <c r="G172" s="46">
        <v>0</v>
      </c>
      <c r="H172" s="1017"/>
      <c r="I172" s="1017"/>
      <c r="J172" s="1017"/>
      <c r="K172" s="1017"/>
    </row>
    <row r="173" spans="1:11" ht="15" customHeight="1">
      <c r="A173" s="1017"/>
      <c r="B173" s="1017"/>
      <c r="C173" s="27" t="s">
        <v>63</v>
      </c>
      <c r="D173" s="46">
        <v>0</v>
      </c>
      <c r="E173" s="46">
        <v>0</v>
      </c>
      <c r="F173" s="46">
        <v>0</v>
      </c>
      <c r="G173" s="46">
        <v>0</v>
      </c>
      <c r="H173" s="1017"/>
      <c r="I173" s="1017"/>
      <c r="J173" s="1017"/>
      <c r="K173" s="1017"/>
    </row>
    <row r="174" spans="1:11" ht="15" customHeight="1">
      <c r="A174" s="1017"/>
      <c r="B174" s="1017"/>
      <c r="C174" s="27" t="s">
        <v>49</v>
      </c>
      <c r="D174" s="46">
        <v>0</v>
      </c>
      <c r="E174" s="46">
        <v>0</v>
      </c>
      <c r="F174" s="46">
        <v>0</v>
      </c>
      <c r="G174" s="46">
        <v>0</v>
      </c>
      <c r="H174" s="1017"/>
      <c r="I174" s="1017"/>
      <c r="J174" s="1017"/>
      <c r="K174" s="1017"/>
    </row>
    <row r="175" spans="1:11" ht="15" customHeight="1">
      <c r="A175" s="1017"/>
      <c r="B175" s="1017"/>
      <c r="C175" s="27" t="s">
        <v>58</v>
      </c>
      <c r="D175" s="46">
        <v>0</v>
      </c>
      <c r="E175" s="46">
        <v>0</v>
      </c>
      <c r="F175" s="46">
        <v>0</v>
      </c>
      <c r="G175" s="46">
        <v>0</v>
      </c>
      <c r="H175" s="1017"/>
      <c r="I175" s="1017"/>
      <c r="J175" s="1017"/>
      <c r="K175" s="1017"/>
    </row>
    <row r="176" spans="1:11" ht="15" customHeight="1">
      <c r="A176" s="1017"/>
      <c r="B176" s="1017"/>
      <c r="C176" s="27" t="s">
        <v>59</v>
      </c>
      <c r="D176" s="46">
        <v>0</v>
      </c>
      <c r="E176" s="46">
        <v>0</v>
      </c>
      <c r="F176" s="46">
        <v>0</v>
      </c>
      <c r="G176" s="46">
        <v>0</v>
      </c>
      <c r="H176" s="1017"/>
      <c r="I176" s="1017"/>
      <c r="J176" s="1017"/>
      <c r="K176" s="1017"/>
    </row>
    <row r="177" spans="1:11" ht="15" customHeight="1">
      <c r="A177" s="1017"/>
      <c r="B177" s="1017"/>
      <c r="C177" s="27" t="s">
        <v>60</v>
      </c>
      <c r="D177" s="46">
        <v>0</v>
      </c>
      <c r="E177" s="46">
        <v>0</v>
      </c>
      <c r="F177" s="46">
        <v>0</v>
      </c>
      <c r="G177" s="46">
        <v>0</v>
      </c>
      <c r="H177" s="1017"/>
      <c r="I177" s="1017"/>
      <c r="J177" s="1017"/>
      <c r="K177" s="1017"/>
    </row>
    <row r="178" spans="1:11" ht="15" customHeight="1">
      <c r="A178" s="1017"/>
      <c r="B178" s="1017"/>
      <c r="C178" s="27" t="s">
        <v>61</v>
      </c>
      <c r="D178" s="46">
        <v>0</v>
      </c>
      <c r="E178" s="46">
        <v>0</v>
      </c>
      <c r="F178" s="46">
        <v>0</v>
      </c>
      <c r="G178" s="46">
        <v>0</v>
      </c>
      <c r="H178" s="1017"/>
      <c r="I178" s="1017"/>
      <c r="J178" s="1017"/>
      <c r="K178" s="1017"/>
    </row>
    <row r="179" spans="1:11" ht="15" customHeight="1">
      <c r="A179" s="1017"/>
      <c r="B179" s="1017"/>
      <c r="C179" s="27" t="s">
        <v>64</v>
      </c>
      <c r="D179" s="46">
        <v>0</v>
      </c>
      <c r="E179" s="46">
        <v>0</v>
      </c>
      <c r="F179" s="46">
        <v>0</v>
      </c>
      <c r="G179" s="46">
        <v>0</v>
      </c>
      <c r="H179" s="1017"/>
      <c r="I179" s="1017"/>
      <c r="J179" s="1017"/>
      <c r="K179" s="1017"/>
    </row>
    <row r="180" spans="1:11" ht="15" customHeight="1">
      <c r="A180" s="1017"/>
      <c r="B180" s="1017"/>
      <c r="C180" s="27" t="s">
        <v>65</v>
      </c>
      <c r="D180" s="46">
        <v>0</v>
      </c>
      <c r="E180" s="46">
        <v>0</v>
      </c>
      <c r="F180" s="46">
        <v>0</v>
      </c>
      <c r="G180" s="46">
        <v>0</v>
      </c>
      <c r="H180" s="1017"/>
      <c r="I180" s="1017"/>
      <c r="J180" s="1017"/>
      <c r="K180" s="1017"/>
    </row>
    <row r="181" spans="1:11" ht="20.100000000000001" customHeight="1">
      <c r="A181" s="1017"/>
      <c r="B181" s="1017"/>
      <c r="C181" s="48" t="s">
        <v>18</v>
      </c>
      <c r="D181" s="1017"/>
      <c r="E181" s="1017"/>
      <c r="F181" s="1017"/>
      <c r="G181" s="1017"/>
      <c r="H181" s="1017"/>
      <c r="I181" s="1017"/>
      <c r="J181" s="1017"/>
      <c r="K181" s="1017"/>
    </row>
  </sheetData>
  <mergeCells count="23">
    <mergeCell ref="D81:G81"/>
    <mergeCell ref="D82:G82"/>
    <mergeCell ref="D83:G83"/>
    <mergeCell ref="D84:G84"/>
    <mergeCell ref="C93:G93"/>
    <mergeCell ref="C80:G80"/>
    <mergeCell ref="D7:G7"/>
    <mergeCell ref="C8:G8"/>
    <mergeCell ref="C9:G9"/>
    <mergeCell ref="D10:G10"/>
    <mergeCell ref="D14:G14"/>
    <mergeCell ref="C22:G22"/>
    <mergeCell ref="D23:G23"/>
    <mergeCell ref="D24:G24"/>
    <mergeCell ref="D25:G25"/>
    <mergeCell ref="D26:G26"/>
    <mergeCell ref="C35:G35"/>
    <mergeCell ref="D6:G6"/>
    <mergeCell ref="C1:G1"/>
    <mergeCell ref="C2:G2"/>
    <mergeCell ref="D3:G3"/>
    <mergeCell ref="D4:G4"/>
    <mergeCell ref="D5:G5"/>
  </mergeCells>
  <pageMargins left="0.7" right="0.7" top="0.75" bottom="0.75" header="0.3" footer="0.3"/>
  <pageSetup scale="80"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48"/>
  <sheetViews>
    <sheetView zoomScaleNormal="100" workbookViewId="0">
      <selection activeCell="G340" sqref="G340"/>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1017"/>
      <c r="B1" s="1017"/>
      <c r="C1" s="1505" t="s">
        <v>0</v>
      </c>
      <c r="D1" s="1506"/>
      <c r="E1" s="1506"/>
      <c r="F1" s="1506"/>
      <c r="G1" s="1506"/>
      <c r="H1" s="1017"/>
      <c r="I1" s="1017"/>
      <c r="J1" s="1017"/>
      <c r="K1" s="1017"/>
    </row>
    <row r="2" spans="1:11" ht="24.95" customHeight="1">
      <c r="A2" s="1017"/>
      <c r="B2" s="1017"/>
      <c r="C2" s="1507" t="s">
        <v>1</v>
      </c>
      <c r="D2" s="1508"/>
      <c r="E2" s="1508"/>
      <c r="F2" s="1508"/>
      <c r="G2" s="1508"/>
      <c r="H2" s="1017"/>
      <c r="I2" s="1017"/>
      <c r="J2" s="1017"/>
      <c r="K2" s="1017"/>
    </row>
    <row r="3" spans="1:11" ht="14.1" customHeight="1">
      <c r="A3" s="1017"/>
      <c r="B3" s="1017"/>
      <c r="C3" s="25" t="s">
        <v>2</v>
      </c>
      <c r="D3" s="1509" t="s">
        <v>1935</v>
      </c>
      <c r="E3" s="1510"/>
      <c r="F3" s="1510"/>
      <c r="G3" s="1510"/>
      <c r="H3" s="1017"/>
      <c r="I3" s="1017"/>
      <c r="J3" s="1017"/>
      <c r="K3" s="1017"/>
    </row>
    <row r="4" spans="1:11" ht="14.1" customHeight="1">
      <c r="A4" s="1017"/>
      <c r="B4" s="1017"/>
      <c r="C4" s="25" t="s">
        <v>4</v>
      </c>
      <c r="D4" s="1509" t="s">
        <v>72</v>
      </c>
      <c r="E4" s="1510"/>
      <c r="F4" s="1510"/>
      <c r="G4" s="1510"/>
      <c r="H4" s="1017"/>
      <c r="I4" s="1017"/>
      <c r="J4" s="1017"/>
      <c r="K4" s="1017"/>
    </row>
    <row r="5" spans="1:11" ht="14.1" customHeight="1">
      <c r="A5" s="1017"/>
      <c r="B5" s="1017"/>
      <c r="C5" s="25" t="s">
        <v>6</v>
      </c>
      <c r="D5" s="1509" t="s">
        <v>459</v>
      </c>
      <c r="E5" s="1510"/>
      <c r="F5" s="1510"/>
      <c r="G5" s="1510"/>
      <c r="H5" s="1017"/>
      <c r="I5" s="1017"/>
      <c r="J5" s="1017"/>
      <c r="K5" s="1017"/>
    </row>
    <row r="6" spans="1:11" ht="14.1" customHeight="1">
      <c r="A6" s="1017"/>
      <c r="B6" s="1017"/>
      <c r="C6" s="25" t="s">
        <v>8</v>
      </c>
      <c r="D6" s="1509" t="s">
        <v>460</v>
      </c>
      <c r="E6" s="1510"/>
      <c r="F6" s="1510"/>
      <c r="G6" s="1510"/>
      <c r="H6" s="1017"/>
      <c r="I6" s="1017"/>
      <c r="J6" s="1017"/>
      <c r="K6" s="1017"/>
    </row>
    <row r="7" spans="1:11" ht="14.1" customHeight="1">
      <c r="A7" s="1017"/>
      <c r="B7" s="1017"/>
      <c r="C7" s="25" t="s">
        <v>10</v>
      </c>
      <c r="D7" s="1511" t="s">
        <v>11</v>
      </c>
      <c r="E7" s="1512"/>
      <c r="F7" s="1512"/>
      <c r="G7" s="1512"/>
      <c r="H7" s="1017"/>
      <c r="I7" s="1017"/>
      <c r="J7" s="1017"/>
      <c r="K7" s="1017"/>
    </row>
    <row r="8" spans="1:11" ht="14.1" customHeight="1">
      <c r="A8" s="1017"/>
      <c r="B8" s="1017"/>
      <c r="C8" s="1513" t="s">
        <v>12</v>
      </c>
      <c r="D8" s="1514"/>
      <c r="E8" s="1514"/>
      <c r="F8" s="1514"/>
      <c r="G8" s="1514"/>
      <c r="H8" s="1017"/>
      <c r="I8" s="1017"/>
      <c r="J8" s="1017"/>
      <c r="K8" s="1017"/>
    </row>
    <row r="9" spans="1:11" ht="20.100000000000001" customHeight="1">
      <c r="A9" s="1017"/>
      <c r="B9" s="1017"/>
      <c r="C9" s="1515" t="s">
        <v>1936</v>
      </c>
      <c r="D9" s="1516"/>
      <c r="E9" s="1516"/>
      <c r="F9" s="1516"/>
      <c r="G9" s="1516"/>
      <c r="H9" s="1017"/>
      <c r="I9" s="1017"/>
      <c r="J9" s="1017"/>
      <c r="K9" s="1017"/>
    </row>
    <row r="10" spans="1:11" ht="27" customHeight="1">
      <c r="A10" s="1017"/>
      <c r="B10" s="1017"/>
      <c r="C10" s="26" t="s">
        <v>14</v>
      </c>
      <c r="D10" s="1517" t="s">
        <v>1937</v>
      </c>
      <c r="E10" s="1518"/>
      <c r="F10" s="1518"/>
      <c r="G10" s="1518"/>
      <c r="H10" s="1017"/>
      <c r="I10" s="1017"/>
      <c r="J10" s="1017"/>
      <c r="K10" s="1017"/>
    </row>
    <row r="11" spans="1:11" ht="27.95" customHeight="1">
      <c r="A11" s="1017"/>
      <c r="B11" s="1017"/>
      <c r="C11" s="27" t="s">
        <v>176</v>
      </c>
      <c r="D11" s="28">
        <v>2024</v>
      </c>
      <c r="E11" s="28">
        <v>2025</v>
      </c>
      <c r="F11" s="28">
        <v>2026</v>
      </c>
      <c r="G11" s="28">
        <v>2027</v>
      </c>
      <c r="H11" s="1017"/>
      <c r="I11" s="1017"/>
      <c r="J11" s="1017"/>
      <c r="K11" s="1017"/>
    </row>
    <row r="12" spans="1:11" ht="14.1" customHeight="1">
      <c r="A12" s="1017"/>
      <c r="B12" s="1017"/>
      <c r="C12" s="29"/>
      <c r="D12" s="30" t="s">
        <v>22</v>
      </c>
      <c r="E12" s="30" t="s">
        <v>23</v>
      </c>
      <c r="F12" s="30" t="s">
        <v>23</v>
      </c>
      <c r="G12" s="30" t="s">
        <v>23</v>
      </c>
      <c r="H12" s="1017"/>
      <c r="I12" s="1017"/>
      <c r="J12" s="1017"/>
      <c r="K12" s="1017"/>
    </row>
    <row r="13" spans="1:11" ht="14.1" customHeight="1">
      <c r="A13" s="1017"/>
      <c r="B13" s="1017"/>
      <c r="C13" s="27" t="s">
        <v>1938</v>
      </c>
      <c r="D13" s="31" t="s">
        <v>1939</v>
      </c>
      <c r="E13" s="31" t="s">
        <v>1940</v>
      </c>
      <c r="F13" s="31" t="s">
        <v>1940</v>
      </c>
      <c r="G13" s="31" t="s">
        <v>1939</v>
      </c>
      <c r="H13" s="1017"/>
      <c r="I13" s="1017"/>
      <c r="J13" s="1017"/>
      <c r="K13" s="1017"/>
    </row>
    <row r="14" spans="1:11" ht="72" customHeight="1">
      <c r="A14" s="1017"/>
      <c r="B14" s="1017"/>
      <c r="C14" s="26" t="s">
        <v>16</v>
      </c>
      <c r="D14" s="1517" t="s">
        <v>1941</v>
      </c>
      <c r="E14" s="1518"/>
      <c r="F14" s="1518"/>
      <c r="G14" s="1518"/>
      <c r="H14" s="1017"/>
      <c r="I14" s="1017"/>
      <c r="J14" s="1017"/>
      <c r="K14" s="1017"/>
    </row>
    <row r="15" spans="1:11" ht="27.95" customHeight="1">
      <c r="A15" s="1017"/>
      <c r="B15" s="1017"/>
      <c r="C15" s="27" t="s">
        <v>187</v>
      </c>
      <c r="D15" s="28">
        <v>2024</v>
      </c>
      <c r="E15" s="28">
        <v>2025</v>
      </c>
      <c r="F15" s="28">
        <v>2026</v>
      </c>
      <c r="G15" s="28">
        <v>2027</v>
      </c>
      <c r="H15" s="1017"/>
      <c r="I15" s="1017"/>
      <c r="J15" s="1017"/>
      <c r="K15" s="1017"/>
    </row>
    <row r="16" spans="1:11" ht="14.1" customHeight="1">
      <c r="A16" s="1017"/>
      <c r="B16" s="1017"/>
      <c r="C16" s="29"/>
      <c r="D16" s="30" t="s">
        <v>22</v>
      </c>
      <c r="E16" s="30" t="s">
        <v>23</v>
      </c>
      <c r="F16" s="30" t="s">
        <v>23</v>
      </c>
      <c r="G16" s="30" t="s">
        <v>23</v>
      </c>
      <c r="H16" s="1017"/>
      <c r="I16" s="1017"/>
      <c r="J16" s="1017"/>
      <c r="K16" s="1017"/>
    </row>
    <row r="17" spans="1:11" ht="20.100000000000001" customHeight="1">
      <c r="A17" s="1017"/>
      <c r="B17" s="1017"/>
      <c r="C17" s="27" t="s">
        <v>1942</v>
      </c>
      <c r="D17" s="31" t="s">
        <v>1940</v>
      </c>
      <c r="E17" s="31" t="s">
        <v>1943</v>
      </c>
      <c r="F17" s="31" t="s">
        <v>1943</v>
      </c>
      <c r="G17" s="31" t="s">
        <v>1943</v>
      </c>
      <c r="H17" s="1017"/>
      <c r="I17" s="1017"/>
      <c r="J17" s="1017"/>
      <c r="K17" s="1017"/>
    </row>
    <row r="18" spans="1:11" ht="20.100000000000001" customHeight="1">
      <c r="A18" s="1017"/>
      <c r="B18" s="1017"/>
      <c r="C18" s="27" t="s">
        <v>1944</v>
      </c>
      <c r="D18" s="31" t="s">
        <v>1721</v>
      </c>
      <c r="E18" s="31" t="s">
        <v>1721</v>
      </c>
      <c r="F18" s="31" t="s">
        <v>1721</v>
      </c>
      <c r="G18" s="31" t="s">
        <v>1721</v>
      </c>
      <c r="H18" s="1017"/>
      <c r="I18" s="1017"/>
      <c r="J18" s="1017"/>
      <c r="K18" s="1017"/>
    </row>
    <row r="19" spans="1:11" ht="20.100000000000001" customHeight="1">
      <c r="A19" s="1017"/>
      <c r="B19" s="1017"/>
      <c r="C19" s="27" t="s">
        <v>1945</v>
      </c>
      <c r="D19" s="31" t="s">
        <v>396</v>
      </c>
      <c r="E19" s="31" t="s">
        <v>1946</v>
      </c>
      <c r="F19" s="31" t="s">
        <v>1946</v>
      </c>
      <c r="G19" s="31" t="s">
        <v>1946</v>
      </c>
      <c r="H19" s="1017"/>
      <c r="I19" s="1017"/>
      <c r="J19" s="1017"/>
      <c r="K19" s="1017"/>
    </row>
    <row r="20" spans="1:11" ht="14.1" customHeight="1">
      <c r="A20" s="1017"/>
      <c r="B20" s="1017"/>
      <c r="C20" s="1503" t="s">
        <v>27</v>
      </c>
      <c r="D20" s="1504"/>
      <c r="E20" s="1504"/>
      <c r="F20" s="1504"/>
      <c r="G20" s="1504"/>
      <c r="H20" s="1017"/>
      <c r="I20" s="1017"/>
      <c r="J20" s="1017"/>
      <c r="K20" s="1017"/>
    </row>
    <row r="21" spans="1:11" ht="14.1" customHeight="1">
      <c r="A21" s="1017"/>
      <c r="B21" s="1017"/>
      <c r="C21" s="32" t="s">
        <v>1947</v>
      </c>
      <c r="D21" s="1503" t="s">
        <v>1948</v>
      </c>
      <c r="E21" s="1504"/>
      <c r="F21" s="1504"/>
      <c r="G21" s="1504"/>
      <c r="H21" s="1017"/>
      <c r="I21" s="1017"/>
      <c r="J21" s="1017"/>
      <c r="K21" s="1017"/>
    </row>
    <row r="22" spans="1:11" ht="14.1" customHeight="1">
      <c r="A22" s="1017"/>
      <c r="B22" s="1017"/>
      <c r="C22" s="33" t="s">
        <v>19</v>
      </c>
      <c r="D22" s="1519" t="s">
        <v>1949</v>
      </c>
      <c r="E22" s="1520"/>
      <c r="F22" s="1520"/>
      <c r="G22" s="1520"/>
      <c r="H22" s="1017"/>
      <c r="I22" s="1017"/>
      <c r="J22" s="1017"/>
      <c r="K22" s="1017"/>
    </row>
    <row r="23" spans="1:11" ht="14.1" customHeight="1">
      <c r="A23" s="1017"/>
      <c r="B23" s="1017"/>
      <c r="C23" s="34" t="s">
        <v>20</v>
      </c>
      <c r="D23" s="1521" t="s">
        <v>1950</v>
      </c>
      <c r="E23" s="1522"/>
      <c r="F23" s="1522"/>
      <c r="G23" s="1522"/>
      <c r="H23" s="1017"/>
      <c r="I23" s="1017"/>
      <c r="J23" s="1017"/>
      <c r="K23" s="1017"/>
    </row>
    <row r="24" spans="1:11" ht="14.1" customHeight="1">
      <c r="A24" s="1017"/>
      <c r="B24" s="1017"/>
      <c r="C24" s="34" t="s">
        <v>21</v>
      </c>
      <c r="D24" s="1521" t="s">
        <v>1951</v>
      </c>
      <c r="E24" s="1522"/>
      <c r="F24" s="1522"/>
      <c r="G24" s="1522"/>
      <c r="H24" s="1017"/>
      <c r="I24" s="1017"/>
      <c r="J24" s="1017"/>
      <c r="K24" s="1017"/>
    </row>
    <row r="25" spans="1:11" ht="15" customHeight="1">
      <c r="A25" s="1017"/>
      <c r="B25" s="1017"/>
      <c r="C25" s="1018"/>
      <c r="D25" s="36">
        <v>2024</v>
      </c>
      <c r="E25" s="36">
        <v>2025</v>
      </c>
      <c r="F25" s="36">
        <v>2026</v>
      </c>
      <c r="G25" s="36">
        <v>2027</v>
      </c>
      <c r="H25" s="1017"/>
      <c r="I25" s="1017"/>
      <c r="J25" s="1017"/>
      <c r="K25" s="1017"/>
    </row>
    <row r="26" spans="1:11" ht="15" customHeight="1">
      <c r="A26" s="1017"/>
      <c r="B26" s="1017"/>
      <c r="C26" s="1019"/>
      <c r="D26" s="38" t="s">
        <v>22</v>
      </c>
      <c r="E26" s="38" t="s">
        <v>23</v>
      </c>
      <c r="F26" s="38" t="s">
        <v>23</v>
      </c>
      <c r="G26" s="38" t="s">
        <v>23</v>
      </c>
      <c r="H26" s="1017"/>
      <c r="I26" s="1017"/>
      <c r="J26" s="1017"/>
      <c r="K26" s="1017"/>
    </row>
    <row r="27" spans="1:11" ht="14.1" customHeight="1">
      <c r="A27" s="1017"/>
      <c r="B27" s="1017"/>
      <c r="C27" s="27" t="s">
        <v>33</v>
      </c>
      <c r="D27" s="31" t="s">
        <v>1952</v>
      </c>
      <c r="E27" s="31" t="s">
        <v>1952</v>
      </c>
      <c r="F27" s="31" t="s">
        <v>1952</v>
      </c>
      <c r="G27" s="31" t="s">
        <v>1952</v>
      </c>
      <c r="H27" s="1017"/>
      <c r="I27" s="1017"/>
      <c r="J27" s="1017"/>
      <c r="K27" s="1017"/>
    </row>
    <row r="28" spans="1:11" ht="14.1" customHeight="1">
      <c r="A28" s="1017"/>
      <c r="B28" s="1017"/>
      <c r="C28" s="27" t="s">
        <v>35</v>
      </c>
      <c r="D28" s="31" t="s">
        <v>1953</v>
      </c>
      <c r="E28" s="31" t="s">
        <v>1954</v>
      </c>
      <c r="F28" s="31" t="s">
        <v>1955</v>
      </c>
      <c r="G28" s="31" t="s">
        <v>1956</v>
      </c>
      <c r="H28" s="1017"/>
      <c r="I28" s="1017"/>
      <c r="J28" s="1017"/>
      <c r="K28" s="1017"/>
    </row>
    <row r="29" spans="1:11" ht="14.1" customHeight="1">
      <c r="A29" s="1017"/>
      <c r="B29" s="1017"/>
      <c r="C29" s="27" t="s">
        <v>40</v>
      </c>
      <c r="D29" s="31" t="s">
        <v>1957</v>
      </c>
      <c r="E29" s="31" t="s">
        <v>1958</v>
      </c>
      <c r="F29" s="31" t="s">
        <v>1959</v>
      </c>
      <c r="G29" s="31" t="s">
        <v>1960</v>
      </c>
      <c r="H29" s="1017"/>
      <c r="I29" s="1017"/>
      <c r="J29" s="1017"/>
      <c r="K29" s="1017"/>
    </row>
    <row r="30" spans="1:11" ht="14.1" customHeight="1">
      <c r="A30" s="1017"/>
      <c r="B30" s="1017"/>
      <c r="C30" s="27" t="s">
        <v>41</v>
      </c>
      <c r="D30" s="31" t="s">
        <v>18</v>
      </c>
      <c r="E30" s="31" t="s">
        <v>42</v>
      </c>
      <c r="F30" s="31" t="s">
        <v>42</v>
      </c>
      <c r="G30" s="31" t="s">
        <v>42</v>
      </c>
      <c r="H30" s="1017"/>
      <c r="I30" s="1017"/>
      <c r="J30" s="1017"/>
      <c r="K30" s="1017"/>
    </row>
    <row r="31" spans="1:11" ht="14.1" customHeight="1">
      <c r="A31" s="1017"/>
      <c r="B31" s="1017"/>
      <c r="C31" s="27" t="s">
        <v>43</v>
      </c>
      <c r="D31" s="31" t="s">
        <v>18</v>
      </c>
      <c r="E31" s="31" t="s">
        <v>1961</v>
      </c>
      <c r="F31" s="31" t="s">
        <v>1314</v>
      </c>
      <c r="G31" s="31" t="s">
        <v>1314</v>
      </c>
      <c r="H31" s="1017"/>
      <c r="I31" s="1017"/>
      <c r="J31" s="1017"/>
      <c r="K31" s="1017"/>
    </row>
    <row r="32" spans="1:11" ht="14.1" customHeight="1">
      <c r="A32" s="1017"/>
      <c r="B32" s="1017"/>
      <c r="C32" s="27" t="s">
        <v>47</v>
      </c>
      <c r="D32" s="31" t="s">
        <v>18</v>
      </c>
      <c r="E32" s="31" t="s">
        <v>1961</v>
      </c>
      <c r="F32" s="31" t="s">
        <v>1314</v>
      </c>
      <c r="G32" s="31" t="s">
        <v>1314</v>
      </c>
      <c r="H32" s="1017"/>
      <c r="I32" s="1017"/>
      <c r="J32" s="1017"/>
      <c r="K32" s="1017"/>
    </row>
    <row r="33" spans="1:11" ht="14.1" customHeight="1">
      <c r="A33" s="1017"/>
      <c r="B33" s="1017"/>
      <c r="C33" s="1523" t="s">
        <v>24</v>
      </c>
      <c r="D33" s="1524"/>
      <c r="E33" s="1524"/>
      <c r="F33" s="1524"/>
      <c r="G33" s="1524"/>
      <c r="H33" s="1017"/>
      <c r="I33" s="1017"/>
      <c r="J33" s="1017"/>
      <c r="K33" s="1017"/>
    </row>
    <row r="34" spans="1:11" ht="14.1" customHeight="1">
      <c r="A34" s="1017"/>
      <c r="B34" s="1017"/>
      <c r="C34" s="1018"/>
      <c r="D34" s="36">
        <v>2024</v>
      </c>
      <c r="E34" s="36">
        <v>2025</v>
      </c>
      <c r="F34" s="36">
        <v>2026</v>
      </c>
      <c r="G34" s="36">
        <v>2027</v>
      </c>
      <c r="H34" s="1017"/>
      <c r="I34" s="1017"/>
      <c r="J34" s="1017"/>
      <c r="K34" s="1017"/>
    </row>
    <row r="35" spans="1:11" ht="14.1" customHeight="1">
      <c r="A35" s="1017"/>
      <c r="B35" s="1017"/>
      <c r="C35" s="1019"/>
      <c r="D35" s="38" t="s">
        <v>22</v>
      </c>
      <c r="E35" s="38" t="s">
        <v>23</v>
      </c>
      <c r="F35" s="38" t="s">
        <v>23</v>
      </c>
      <c r="G35" s="38" t="s">
        <v>23</v>
      </c>
      <c r="H35" s="1017"/>
      <c r="I35" s="1017"/>
      <c r="J35" s="1017"/>
      <c r="K35" s="1017"/>
    </row>
    <row r="36" spans="1:11" ht="14.1" customHeight="1">
      <c r="A36" s="1017"/>
      <c r="B36" s="1017"/>
      <c r="C36" s="39" t="s">
        <v>48</v>
      </c>
      <c r="D36" s="40">
        <v>0</v>
      </c>
      <c r="E36" s="40">
        <v>173500000</v>
      </c>
      <c r="F36" s="40">
        <v>173500000</v>
      </c>
      <c r="G36" s="40">
        <v>173500000</v>
      </c>
      <c r="H36" s="1017"/>
      <c r="I36" s="1017"/>
      <c r="J36" s="1017"/>
      <c r="K36" s="1017"/>
    </row>
    <row r="37" spans="1:11" ht="14.1" customHeight="1">
      <c r="A37" s="1017"/>
      <c r="B37" s="1017"/>
      <c r="C37" s="39" t="s">
        <v>49</v>
      </c>
      <c r="D37" s="40">
        <v>0</v>
      </c>
      <c r="E37" s="40">
        <v>173500000</v>
      </c>
      <c r="F37" s="40">
        <v>173500000</v>
      </c>
      <c r="G37" s="40">
        <v>173500000</v>
      </c>
      <c r="H37" s="1017"/>
      <c r="I37" s="1017"/>
      <c r="J37" s="1017"/>
      <c r="K37" s="1017"/>
    </row>
    <row r="38" spans="1:11" ht="14.1" customHeight="1">
      <c r="A38" s="1017"/>
      <c r="B38" s="1017"/>
      <c r="C38" s="39" t="s">
        <v>50</v>
      </c>
      <c r="D38" s="40">
        <v>0</v>
      </c>
      <c r="E38" s="40">
        <v>0</v>
      </c>
      <c r="F38" s="40">
        <v>0</v>
      </c>
      <c r="G38" s="40">
        <v>0</v>
      </c>
      <c r="H38" s="1017"/>
      <c r="I38" s="1017"/>
      <c r="J38" s="1017"/>
      <c r="K38" s="1017"/>
    </row>
    <row r="39" spans="1:11" ht="14.1" customHeight="1">
      <c r="A39" s="1017"/>
      <c r="B39" s="1017"/>
      <c r="C39" s="39" t="s">
        <v>51</v>
      </c>
      <c r="D39" s="40">
        <v>0</v>
      </c>
      <c r="E39" s="40">
        <v>34700000</v>
      </c>
      <c r="F39" s="40">
        <v>34700000</v>
      </c>
      <c r="G39" s="40">
        <v>34700000</v>
      </c>
      <c r="H39" s="1017"/>
      <c r="I39" s="1017"/>
      <c r="J39" s="1017"/>
      <c r="K39" s="1017"/>
    </row>
    <row r="40" spans="1:11" ht="14.1" customHeight="1">
      <c r="A40" s="1017"/>
      <c r="B40" s="1017"/>
      <c r="C40" s="39" t="s">
        <v>49</v>
      </c>
      <c r="D40" s="40">
        <v>0</v>
      </c>
      <c r="E40" s="40">
        <v>34700000</v>
      </c>
      <c r="F40" s="40">
        <v>34700000</v>
      </c>
      <c r="G40" s="40">
        <v>34700000</v>
      </c>
      <c r="H40" s="1017"/>
      <c r="I40" s="1017"/>
      <c r="J40" s="1017"/>
      <c r="K40" s="1017"/>
    </row>
    <row r="41" spans="1:11" ht="14.1" customHeight="1">
      <c r="A41" s="1017"/>
      <c r="B41" s="1017"/>
      <c r="C41" s="39" t="s">
        <v>50</v>
      </c>
      <c r="D41" s="40">
        <v>0</v>
      </c>
      <c r="E41" s="40">
        <v>0</v>
      </c>
      <c r="F41" s="40">
        <v>0</v>
      </c>
      <c r="G41" s="40">
        <v>0</v>
      </c>
      <c r="H41" s="1017"/>
      <c r="I41" s="1017"/>
      <c r="J41" s="1017"/>
      <c r="K41" s="1017"/>
    </row>
    <row r="42" spans="1:11" ht="14.1" customHeight="1">
      <c r="A42" s="1017"/>
      <c r="B42" s="1017"/>
      <c r="C42" s="39" t="s">
        <v>52</v>
      </c>
      <c r="D42" s="40">
        <v>0</v>
      </c>
      <c r="E42" s="40">
        <v>49700000</v>
      </c>
      <c r="F42" s="40">
        <v>50700000</v>
      </c>
      <c r="G42" s="40">
        <v>51700000</v>
      </c>
      <c r="H42" s="1017"/>
      <c r="I42" s="1017"/>
      <c r="J42" s="1017"/>
      <c r="K42" s="1017"/>
    </row>
    <row r="43" spans="1:11" ht="14.1" customHeight="1">
      <c r="A43" s="1017"/>
      <c r="B43" s="1017"/>
      <c r="C43" s="39" t="s">
        <v>49</v>
      </c>
      <c r="D43" s="40">
        <v>0</v>
      </c>
      <c r="E43" s="40">
        <v>44700000</v>
      </c>
      <c r="F43" s="40">
        <v>45700000</v>
      </c>
      <c r="G43" s="40">
        <v>46700000</v>
      </c>
      <c r="H43" s="1017"/>
      <c r="I43" s="1017"/>
      <c r="J43" s="1017"/>
      <c r="K43" s="1017"/>
    </row>
    <row r="44" spans="1:11" ht="14.1" customHeight="1">
      <c r="A44" s="1017"/>
      <c r="B44" s="1017"/>
      <c r="C44" s="39" t="s">
        <v>50</v>
      </c>
      <c r="D44" s="40">
        <v>0</v>
      </c>
      <c r="E44" s="40">
        <v>5000000</v>
      </c>
      <c r="F44" s="40">
        <v>5000000</v>
      </c>
      <c r="G44" s="40">
        <v>5000000</v>
      </c>
      <c r="H44" s="1017"/>
      <c r="I44" s="1017"/>
      <c r="J44" s="1017"/>
      <c r="K44" s="1017"/>
    </row>
    <row r="45" spans="1:11" ht="14.1" customHeight="1">
      <c r="A45" s="1017"/>
      <c r="B45" s="1017"/>
      <c r="C45" s="39" t="s">
        <v>53</v>
      </c>
      <c r="D45" s="40">
        <v>0</v>
      </c>
      <c r="E45" s="40">
        <v>0</v>
      </c>
      <c r="F45" s="40">
        <v>0</v>
      </c>
      <c r="G45" s="40">
        <v>0</v>
      </c>
      <c r="H45" s="1017"/>
      <c r="I45" s="1017"/>
      <c r="J45" s="1017"/>
      <c r="K45" s="1017"/>
    </row>
    <row r="46" spans="1:11" ht="14.1" customHeight="1">
      <c r="A46" s="1017"/>
      <c r="B46" s="1017"/>
      <c r="C46" s="39" t="s">
        <v>49</v>
      </c>
      <c r="D46" s="40">
        <v>0</v>
      </c>
      <c r="E46" s="40">
        <v>0</v>
      </c>
      <c r="F46" s="40">
        <v>0</v>
      </c>
      <c r="G46" s="40">
        <v>0</v>
      </c>
      <c r="H46" s="1017"/>
      <c r="I46" s="1017"/>
      <c r="J46" s="1017"/>
      <c r="K46" s="1017"/>
    </row>
    <row r="47" spans="1:11" ht="14.1" customHeight="1">
      <c r="A47" s="1017"/>
      <c r="B47" s="1017"/>
      <c r="C47" s="39" t="s">
        <v>50</v>
      </c>
      <c r="D47" s="40">
        <v>0</v>
      </c>
      <c r="E47" s="40">
        <v>0</v>
      </c>
      <c r="F47" s="40">
        <v>0</v>
      </c>
      <c r="G47" s="40">
        <v>0</v>
      </c>
      <c r="H47" s="1017"/>
      <c r="I47" s="1017"/>
      <c r="J47" s="1017"/>
      <c r="K47" s="1017"/>
    </row>
    <row r="48" spans="1:11" ht="14.1" customHeight="1">
      <c r="A48" s="1017"/>
      <c r="B48" s="1017"/>
      <c r="C48" s="39" t="s">
        <v>54</v>
      </c>
      <c r="D48" s="40">
        <v>0</v>
      </c>
      <c r="E48" s="40">
        <v>0</v>
      </c>
      <c r="F48" s="40">
        <v>0</v>
      </c>
      <c r="G48" s="40">
        <v>0</v>
      </c>
      <c r="H48" s="1017"/>
      <c r="I48" s="1017"/>
      <c r="J48" s="1017"/>
      <c r="K48" s="1017"/>
    </row>
    <row r="49" spans="1:11" ht="14.1" customHeight="1">
      <c r="A49" s="1017"/>
      <c r="B49" s="1017"/>
      <c r="C49" s="39" t="s">
        <v>49</v>
      </c>
      <c r="D49" s="40">
        <v>0</v>
      </c>
      <c r="E49" s="40">
        <v>0</v>
      </c>
      <c r="F49" s="40">
        <v>0</v>
      </c>
      <c r="G49" s="40">
        <v>0</v>
      </c>
      <c r="H49" s="1017"/>
      <c r="I49" s="1017"/>
      <c r="J49" s="1017"/>
      <c r="K49" s="1017"/>
    </row>
    <row r="50" spans="1:11" ht="14.1" customHeight="1">
      <c r="A50" s="1017"/>
      <c r="B50" s="1017"/>
      <c r="C50" s="39" t="s">
        <v>50</v>
      </c>
      <c r="D50" s="40">
        <v>0</v>
      </c>
      <c r="E50" s="40">
        <v>0</v>
      </c>
      <c r="F50" s="40">
        <v>0</v>
      </c>
      <c r="G50" s="40">
        <v>0</v>
      </c>
      <c r="H50" s="1017"/>
      <c r="I50" s="1017"/>
      <c r="J50" s="1017"/>
      <c r="K50" s="1017"/>
    </row>
    <row r="51" spans="1:11" ht="14.1" customHeight="1">
      <c r="A51" s="1017"/>
      <c r="B51" s="1017"/>
      <c r="C51" s="39" t="s">
        <v>55</v>
      </c>
      <c r="D51" s="40">
        <v>0</v>
      </c>
      <c r="E51" s="40">
        <v>0</v>
      </c>
      <c r="F51" s="40">
        <v>0</v>
      </c>
      <c r="G51" s="40">
        <v>0</v>
      </c>
      <c r="H51" s="1017"/>
      <c r="I51" s="1017"/>
      <c r="J51" s="1017"/>
      <c r="K51" s="1017"/>
    </row>
    <row r="52" spans="1:11" ht="14.1" customHeight="1">
      <c r="A52" s="1017"/>
      <c r="B52" s="1017"/>
      <c r="C52" s="39" t="s">
        <v>49</v>
      </c>
      <c r="D52" s="40">
        <v>0</v>
      </c>
      <c r="E52" s="40">
        <v>0</v>
      </c>
      <c r="F52" s="40">
        <v>0</v>
      </c>
      <c r="G52" s="40">
        <v>0</v>
      </c>
      <c r="H52" s="1017"/>
      <c r="I52" s="1017"/>
      <c r="J52" s="1017"/>
      <c r="K52" s="1017"/>
    </row>
    <row r="53" spans="1:11" ht="14.1" customHeight="1">
      <c r="A53" s="1017"/>
      <c r="B53" s="1017"/>
      <c r="C53" s="39" t="s">
        <v>50</v>
      </c>
      <c r="D53" s="40">
        <v>0</v>
      </c>
      <c r="E53" s="40">
        <v>0</v>
      </c>
      <c r="F53" s="40">
        <v>0</v>
      </c>
      <c r="G53" s="40">
        <v>0</v>
      </c>
      <c r="H53" s="1017"/>
      <c r="I53" s="1017"/>
      <c r="J53" s="1017"/>
      <c r="K53" s="1017"/>
    </row>
    <row r="54" spans="1:11" ht="14.1" customHeight="1">
      <c r="A54" s="1017"/>
      <c r="B54" s="1017"/>
      <c r="C54" s="39" t="s">
        <v>56</v>
      </c>
      <c r="D54" s="40">
        <v>0</v>
      </c>
      <c r="E54" s="40">
        <v>300000</v>
      </c>
      <c r="F54" s="40">
        <v>300000</v>
      </c>
      <c r="G54" s="40">
        <v>300000</v>
      </c>
      <c r="H54" s="1017"/>
      <c r="I54" s="1017"/>
      <c r="J54" s="1017"/>
      <c r="K54" s="1017"/>
    </row>
    <row r="55" spans="1:11" ht="14.1" customHeight="1">
      <c r="A55" s="1017"/>
      <c r="B55" s="1017"/>
      <c r="C55" s="39" t="s">
        <v>49</v>
      </c>
      <c r="D55" s="40">
        <v>0</v>
      </c>
      <c r="E55" s="40">
        <v>300000</v>
      </c>
      <c r="F55" s="40">
        <v>300000</v>
      </c>
      <c r="G55" s="40">
        <v>300000</v>
      </c>
      <c r="H55" s="1017"/>
      <c r="I55" s="1017"/>
      <c r="J55" s="1017"/>
      <c r="K55" s="1017"/>
    </row>
    <row r="56" spans="1:11" ht="14.1" customHeight="1">
      <c r="A56" s="1017"/>
      <c r="B56" s="1017"/>
      <c r="C56" s="39" t="s">
        <v>50</v>
      </c>
      <c r="D56" s="40">
        <v>0</v>
      </c>
      <c r="E56" s="40">
        <v>0</v>
      </c>
      <c r="F56" s="40">
        <v>0</v>
      </c>
      <c r="G56" s="40">
        <v>0</v>
      </c>
      <c r="H56" s="1017"/>
      <c r="I56" s="1017"/>
      <c r="J56" s="1017"/>
      <c r="K56" s="1017"/>
    </row>
    <row r="57" spans="1:11" ht="14.1" customHeight="1">
      <c r="A57" s="1017"/>
      <c r="B57" s="1017"/>
      <c r="C57" s="39" t="s">
        <v>57</v>
      </c>
      <c r="D57" s="40">
        <v>0</v>
      </c>
      <c r="E57" s="40">
        <v>0</v>
      </c>
      <c r="F57" s="40">
        <v>0</v>
      </c>
      <c r="G57" s="40">
        <v>0</v>
      </c>
      <c r="H57" s="1017"/>
      <c r="I57" s="1017"/>
      <c r="J57" s="1017"/>
      <c r="K57" s="1017"/>
    </row>
    <row r="58" spans="1:11" ht="14.1" customHeight="1">
      <c r="A58" s="1017"/>
      <c r="B58" s="1017"/>
      <c r="C58" s="39" t="s">
        <v>49</v>
      </c>
      <c r="D58" s="40">
        <v>0</v>
      </c>
      <c r="E58" s="40">
        <v>0</v>
      </c>
      <c r="F58" s="40">
        <v>0</v>
      </c>
      <c r="G58" s="40">
        <v>0</v>
      </c>
      <c r="H58" s="1017"/>
      <c r="I58" s="1017"/>
      <c r="J58" s="1017"/>
      <c r="K58" s="1017"/>
    </row>
    <row r="59" spans="1:11" ht="14.1" customHeight="1">
      <c r="A59" s="1017"/>
      <c r="B59" s="1017"/>
      <c r="C59" s="39" t="s">
        <v>58</v>
      </c>
      <c r="D59" s="40">
        <v>0</v>
      </c>
      <c r="E59" s="40">
        <v>0</v>
      </c>
      <c r="F59" s="40">
        <v>0</v>
      </c>
      <c r="G59" s="40">
        <v>0</v>
      </c>
      <c r="H59" s="1017"/>
      <c r="I59" s="1017"/>
      <c r="J59" s="1017"/>
      <c r="K59" s="1017"/>
    </row>
    <row r="60" spans="1:11" ht="14.1" customHeight="1">
      <c r="A60" s="1017"/>
      <c r="B60" s="1017"/>
      <c r="C60" s="39" t="s">
        <v>59</v>
      </c>
      <c r="D60" s="40">
        <v>0</v>
      </c>
      <c r="E60" s="40">
        <v>0</v>
      </c>
      <c r="F60" s="40">
        <v>0</v>
      </c>
      <c r="G60" s="40">
        <v>0</v>
      </c>
      <c r="H60" s="1017"/>
      <c r="I60" s="1017"/>
      <c r="J60" s="1017"/>
      <c r="K60" s="1017"/>
    </row>
    <row r="61" spans="1:11" ht="14.1" customHeight="1">
      <c r="A61" s="1017"/>
      <c r="B61" s="1017"/>
      <c r="C61" s="39" t="s">
        <v>60</v>
      </c>
      <c r="D61" s="40">
        <v>0</v>
      </c>
      <c r="E61" s="40">
        <v>0</v>
      </c>
      <c r="F61" s="40">
        <v>0</v>
      </c>
      <c r="G61" s="40">
        <v>0</v>
      </c>
      <c r="H61" s="1017"/>
      <c r="I61" s="1017"/>
      <c r="J61" s="1017"/>
      <c r="K61" s="1017"/>
    </row>
    <row r="62" spans="1:11" ht="14.1" customHeight="1">
      <c r="A62" s="1017"/>
      <c r="B62" s="1017"/>
      <c r="C62" s="39" t="s">
        <v>61</v>
      </c>
      <c r="D62" s="40">
        <v>0</v>
      </c>
      <c r="E62" s="40">
        <v>0</v>
      </c>
      <c r="F62" s="40">
        <v>0</v>
      </c>
      <c r="G62" s="40">
        <v>0</v>
      </c>
      <c r="H62" s="1017"/>
      <c r="I62" s="1017"/>
      <c r="J62" s="1017"/>
      <c r="K62" s="1017"/>
    </row>
    <row r="63" spans="1:11" ht="14.1" customHeight="1">
      <c r="A63" s="1017"/>
      <c r="B63" s="1017"/>
      <c r="C63" s="39" t="s">
        <v>62</v>
      </c>
      <c r="D63" s="40">
        <v>0</v>
      </c>
      <c r="E63" s="40">
        <v>0</v>
      </c>
      <c r="F63" s="40">
        <v>0</v>
      </c>
      <c r="G63" s="40">
        <v>0</v>
      </c>
      <c r="H63" s="1017"/>
      <c r="I63" s="1017"/>
      <c r="J63" s="1017"/>
      <c r="K63" s="1017"/>
    </row>
    <row r="64" spans="1:11" ht="14.1" customHeight="1">
      <c r="A64" s="1017"/>
      <c r="B64" s="1017"/>
      <c r="C64" s="39" t="s">
        <v>49</v>
      </c>
      <c r="D64" s="40">
        <v>0</v>
      </c>
      <c r="E64" s="40">
        <v>0</v>
      </c>
      <c r="F64" s="40">
        <v>0</v>
      </c>
      <c r="G64" s="40">
        <v>0</v>
      </c>
      <c r="H64" s="1017"/>
      <c r="I64" s="1017"/>
      <c r="J64" s="1017"/>
      <c r="K64" s="1017"/>
    </row>
    <row r="65" spans="1:11" ht="14.1" customHeight="1">
      <c r="A65" s="1017"/>
      <c r="B65" s="1017"/>
      <c r="C65" s="39" t="s">
        <v>58</v>
      </c>
      <c r="D65" s="40">
        <v>0</v>
      </c>
      <c r="E65" s="40">
        <v>0</v>
      </c>
      <c r="F65" s="40">
        <v>0</v>
      </c>
      <c r="G65" s="40">
        <v>0</v>
      </c>
      <c r="H65" s="1017"/>
      <c r="I65" s="1017"/>
      <c r="J65" s="1017"/>
      <c r="K65" s="1017"/>
    </row>
    <row r="66" spans="1:11" ht="14.1" customHeight="1">
      <c r="A66" s="1017"/>
      <c r="B66" s="1017"/>
      <c r="C66" s="39" t="s">
        <v>59</v>
      </c>
      <c r="D66" s="40">
        <v>0</v>
      </c>
      <c r="E66" s="40">
        <v>0</v>
      </c>
      <c r="F66" s="40">
        <v>0</v>
      </c>
      <c r="G66" s="40">
        <v>0</v>
      </c>
      <c r="H66" s="1017"/>
      <c r="I66" s="1017"/>
      <c r="J66" s="1017"/>
      <c r="K66" s="1017"/>
    </row>
    <row r="67" spans="1:11" ht="14.1" customHeight="1">
      <c r="A67" s="1017"/>
      <c r="B67" s="1017"/>
      <c r="C67" s="39" t="s">
        <v>60</v>
      </c>
      <c r="D67" s="40">
        <v>0</v>
      </c>
      <c r="E67" s="40">
        <v>0</v>
      </c>
      <c r="F67" s="40">
        <v>0</v>
      </c>
      <c r="G67" s="40">
        <v>0</v>
      </c>
      <c r="H67" s="1017"/>
      <c r="I67" s="1017"/>
      <c r="J67" s="1017"/>
      <c r="K67" s="1017"/>
    </row>
    <row r="68" spans="1:11" ht="14.1" customHeight="1">
      <c r="A68" s="1017"/>
      <c r="B68" s="1017"/>
      <c r="C68" s="39" t="s">
        <v>61</v>
      </c>
      <c r="D68" s="40">
        <v>0</v>
      </c>
      <c r="E68" s="40">
        <v>0</v>
      </c>
      <c r="F68" s="40">
        <v>0</v>
      </c>
      <c r="G68" s="40">
        <v>0</v>
      </c>
      <c r="H68" s="1017"/>
      <c r="I68" s="1017"/>
      <c r="J68" s="1017"/>
      <c r="K68" s="1017"/>
    </row>
    <row r="69" spans="1:11" ht="14.1" customHeight="1">
      <c r="A69" s="1017"/>
      <c r="B69" s="1017"/>
      <c r="C69" s="39" t="s">
        <v>63</v>
      </c>
      <c r="D69" s="40">
        <v>0</v>
      </c>
      <c r="E69" s="40">
        <v>0</v>
      </c>
      <c r="F69" s="40">
        <v>0</v>
      </c>
      <c r="G69" s="40">
        <v>0</v>
      </c>
      <c r="H69" s="1017"/>
      <c r="I69" s="1017"/>
      <c r="J69" s="1017"/>
      <c r="K69" s="1017"/>
    </row>
    <row r="70" spans="1:11" ht="14.1" customHeight="1">
      <c r="A70" s="1017"/>
      <c r="B70" s="1017"/>
      <c r="C70" s="39" t="s">
        <v>49</v>
      </c>
      <c r="D70" s="40">
        <v>0</v>
      </c>
      <c r="E70" s="40">
        <v>0</v>
      </c>
      <c r="F70" s="40">
        <v>0</v>
      </c>
      <c r="G70" s="40">
        <v>0</v>
      </c>
      <c r="H70" s="1017"/>
      <c r="I70" s="1017"/>
      <c r="J70" s="1017"/>
      <c r="K70" s="1017"/>
    </row>
    <row r="71" spans="1:11" ht="14.1" customHeight="1">
      <c r="A71" s="1017"/>
      <c r="B71" s="1017"/>
      <c r="C71" s="39" t="s">
        <v>58</v>
      </c>
      <c r="D71" s="40">
        <v>0</v>
      </c>
      <c r="E71" s="40">
        <v>0</v>
      </c>
      <c r="F71" s="40">
        <v>0</v>
      </c>
      <c r="G71" s="40">
        <v>0</v>
      </c>
      <c r="H71" s="1017"/>
      <c r="I71" s="1017"/>
      <c r="J71" s="1017"/>
      <c r="K71" s="1017"/>
    </row>
    <row r="72" spans="1:11" ht="14.1" customHeight="1">
      <c r="A72" s="1017"/>
      <c r="B72" s="1017"/>
      <c r="C72" s="39" t="s">
        <v>59</v>
      </c>
      <c r="D72" s="40">
        <v>0</v>
      </c>
      <c r="E72" s="40">
        <v>0</v>
      </c>
      <c r="F72" s="40">
        <v>0</v>
      </c>
      <c r="G72" s="40">
        <v>0</v>
      </c>
      <c r="H72" s="1017"/>
      <c r="I72" s="1017"/>
      <c r="J72" s="1017"/>
      <c r="K72" s="1017"/>
    </row>
    <row r="73" spans="1:11" ht="14.1" customHeight="1">
      <c r="A73" s="1017"/>
      <c r="B73" s="1017"/>
      <c r="C73" s="39" t="s">
        <v>60</v>
      </c>
      <c r="D73" s="40">
        <v>0</v>
      </c>
      <c r="E73" s="40">
        <v>0</v>
      </c>
      <c r="F73" s="40">
        <v>0</v>
      </c>
      <c r="G73" s="40">
        <v>0</v>
      </c>
      <c r="H73" s="1017"/>
      <c r="I73" s="1017"/>
      <c r="J73" s="1017"/>
      <c r="K73" s="1017"/>
    </row>
    <row r="74" spans="1:11" ht="14.1" customHeight="1">
      <c r="A74" s="1017"/>
      <c r="B74" s="1017"/>
      <c r="C74" s="39" t="s">
        <v>61</v>
      </c>
      <c r="D74" s="40">
        <v>0</v>
      </c>
      <c r="E74" s="40">
        <v>0</v>
      </c>
      <c r="F74" s="40">
        <v>0</v>
      </c>
      <c r="G74" s="40">
        <v>0</v>
      </c>
      <c r="H74" s="1017"/>
      <c r="I74" s="1017"/>
      <c r="J74" s="1017"/>
      <c r="K74" s="1017"/>
    </row>
    <row r="75" spans="1:11" ht="14.1" customHeight="1">
      <c r="A75" s="1017"/>
      <c r="B75" s="1017"/>
      <c r="C75" s="39" t="s">
        <v>64</v>
      </c>
      <c r="D75" s="40">
        <v>0</v>
      </c>
      <c r="E75" s="40">
        <v>0</v>
      </c>
      <c r="F75" s="40">
        <v>0</v>
      </c>
      <c r="G75" s="40">
        <v>0</v>
      </c>
      <c r="H75" s="1017"/>
      <c r="I75" s="1017"/>
      <c r="J75" s="1017"/>
      <c r="K75" s="1017"/>
    </row>
    <row r="76" spans="1:11" ht="14.1" customHeight="1">
      <c r="A76" s="1017"/>
      <c r="B76" s="1017"/>
      <c r="C76" s="39" t="s">
        <v>65</v>
      </c>
      <c r="D76" s="40">
        <v>0</v>
      </c>
      <c r="E76" s="40">
        <v>0</v>
      </c>
      <c r="F76" s="40">
        <v>0</v>
      </c>
      <c r="G76" s="40">
        <v>0</v>
      </c>
      <c r="H76" s="1017"/>
      <c r="I76" s="1017"/>
      <c r="J76" s="1017"/>
      <c r="K76" s="1017"/>
    </row>
    <row r="77" spans="1:11" ht="14.1" customHeight="1">
      <c r="A77" s="1017"/>
      <c r="B77" s="1017"/>
      <c r="C77" s="41" t="s">
        <v>25</v>
      </c>
      <c r="D77" s="40">
        <v>0</v>
      </c>
      <c r="E77" s="40">
        <v>258200000</v>
      </c>
      <c r="F77" s="40">
        <v>259200000</v>
      </c>
      <c r="G77" s="40">
        <v>260200000</v>
      </c>
      <c r="H77" s="1017"/>
      <c r="I77" s="1017"/>
      <c r="J77" s="1017"/>
      <c r="K77" s="1017"/>
    </row>
    <row r="78" spans="1:11" ht="14.1" customHeight="1">
      <c r="A78" s="1017"/>
      <c r="B78" s="1017"/>
      <c r="C78" s="1503" t="s">
        <v>66</v>
      </c>
      <c r="D78" s="1504"/>
      <c r="E78" s="1504"/>
      <c r="F78" s="1504"/>
      <c r="G78" s="1504"/>
      <c r="H78" s="1017"/>
      <c r="I78" s="1017"/>
      <c r="J78" s="1017"/>
      <c r="K78" s="1017"/>
    </row>
    <row r="79" spans="1:11" ht="14.1" customHeight="1">
      <c r="A79" s="1017"/>
      <c r="B79" s="1017"/>
      <c r="C79" s="32" t="s">
        <v>1962</v>
      </c>
      <c r="D79" s="1503" t="s">
        <v>1963</v>
      </c>
      <c r="E79" s="1504"/>
      <c r="F79" s="1504"/>
      <c r="G79" s="1504"/>
      <c r="H79" s="1017"/>
      <c r="I79" s="1017"/>
      <c r="J79" s="1017"/>
      <c r="K79" s="1017"/>
    </row>
    <row r="80" spans="1:11" ht="14.1" customHeight="1">
      <c r="A80" s="1017"/>
      <c r="B80" s="1017"/>
      <c r="C80" s="33" t="s">
        <v>19</v>
      </c>
      <c r="D80" s="1519" t="s">
        <v>1964</v>
      </c>
      <c r="E80" s="1520"/>
      <c r="F80" s="1520"/>
      <c r="G80" s="1520"/>
      <c r="H80" s="1017"/>
      <c r="I80" s="1017"/>
      <c r="J80" s="1017"/>
      <c r="K80" s="1017"/>
    </row>
    <row r="81" spans="1:11" ht="14.1" customHeight="1">
      <c r="A81" s="1017"/>
      <c r="B81" s="1017"/>
      <c r="C81" s="34" t="s">
        <v>20</v>
      </c>
      <c r="D81" s="1521" t="s">
        <v>1965</v>
      </c>
      <c r="E81" s="1522"/>
      <c r="F81" s="1522"/>
      <c r="G81" s="1522"/>
      <c r="H81" s="1017"/>
      <c r="I81" s="1017"/>
      <c r="J81" s="1017"/>
      <c r="K81" s="1017"/>
    </row>
    <row r="82" spans="1:11" ht="14.1" customHeight="1">
      <c r="A82" s="1017"/>
      <c r="B82" s="1017"/>
      <c r="C82" s="34" t="s">
        <v>21</v>
      </c>
      <c r="D82" s="1521" t="s">
        <v>1966</v>
      </c>
      <c r="E82" s="1522"/>
      <c r="F82" s="1522"/>
      <c r="G82" s="1522"/>
      <c r="H82" s="1017"/>
      <c r="I82" s="1017"/>
      <c r="J82" s="1017"/>
      <c r="K82" s="1017"/>
    </row>
    <row r="83" spans="1:11" ht="15" customHeight="1">
      <c r="A83" s="1017"/>
      <c r="B83" s="1017"/>
      <c r="C83" s="1018"/>
      <c r="D83" s="36">
        <v>2024</v>
      </c>
      <c r="E83" s="36">
        <v>2025</v>
      </c>
      <c r="F83" s="36">
        <v>2026</v>
      </c>
      <c r="G83" s="36">
        <v>2027</v>
      </c>
      <c r="H83" s="1017"/>
      <c r="I83" s="1017"/>
      <c r="J83" s="1017"/>
      <c r="K83" s="1017"/>
    </row>
    <row r="84" spans="1:11" ht="15" customHeight="1">
      <c r="A84" s="1017"/>
      <c r="B84" s="1017"/>
      <c r="C84" s="1019"/>
      <c r="D84" s="38" t="s">
        <v>22</v>
      </c>
      <c r="E84" s="38" t="s">
        <v>23</v>
      </c>
      <c r="F84" s="38" t="s">
        <v>23</v>
      </c>
      <c r="G84" s="38" t="s">
        <v>23</v>
      </c>
      <c r="H84" s="1017"/>
      <c r="I84" s="1017"/>
      <c r="J84" s="1017"/>
      <c r="K84" s="1017"/>
    </row>
    <row r="85" spans="1:11" ht="14.1" customHeight="1">
      <c r="A85" s="1017"/>
      <c r="B85" s="1017"/>
      <c r="C85" s="27" t="s">
        <v>33</v>
      </c>
      <c r="D85" s="31" t="s">
        <v>34</v>
      </c>
      <c r="E85" s="31" t="s">
        <v>34</v>
      </c>
      <c r="F85" s="31" t="s">
        <v>34</v>
      </c>
      <c r="G85" s="31" t="s">
        <v>34</v>
      </c>
      <c r="H85" s="1017"/>
      <c r="I85" s="1017"/>
      <c r="J85" s="1017"/>
      <c r="K85" s="1017"/>
    </row>
    <row r="86" spans="1:11" ht="14.1" customHeight="1">
      <c r="A86" s="1017"/>
      <c r="B86" s="1017"/>
      <c r="C86" s="27" t="s">
        <v>35</v>
      </c>
      <c r="D86" s="31" t="s">
        <v>1967</v>
      </c>
      <c r="E86" s="31" t="s">
        <v>1968</v>
      </c>
      <c r="F86" s="31" t="s">
        <v>1968</v>
      </c>
      <c r="G86" s="31" t="s">
        <v>1934</v>
      </c>
      <c r="H86" s="1017"/>
      <c r="I86" s="1017"/>
      <c r="J86" s="1017"/>
      <c r="K86" s="1017"/>
    </row>
    <row r="87" spans="1:11" ht="14.1" customHeight="1">
      <c r="A87" s="1017"/>
      <c r="B87" s="1017"/>
      <c r="C87" s="27" t="s">
        <v>40</v>
      </c>
      <c r="D87" s="31" t="s">
        <v>1967</v>
      </c>
      <c r="E87" s="31" t="s">
        <v>1968</v>
      </c>
      <c r="F87" s="31" t="s">
        <v>1968</v>
      </c>
      <c r="G87" s="31" t="s">
        <v>1934</v>
      </c>
      <c r="H87" s="1017"/>
      <c r="I87" s="1017"/>
      <c r="J87" s="1017"/>
      <c r="K87" s="1017"/>
    </row>
    <row r="88" spans="1:11" ht="14.1" customHeight="1">
      <c r="A88" s="1017"/>
      <c r="B88" s="1017"/>
      <c r="C88" s="27" t="s">
        <v>41</v>
      </c>
      <c r="D88" s="31" t="s">
        <v>18</v>
      </c>
      <c r="E88" s="31" t="s">
        <v>42</v>
      </c>
      <c r="F88" s="31" t="s">
        <v>42</v>
      </c>
      <c r="G88" s="31" t="s">
        <v>42</v>
      </c>
      <c r="H88" s="1017"/>
      <c r="I88" s="1017"/>
      <c r="J88" s="1017"/>
      <c r="K88" s="1017"/>
    </row>
    <row r="89" spans="1:11" ht="14.1" customHeight="1">
      <c r="A89" s="1017"/>
      <c r="B89" s="1017"/>
      <c r="C89" s="27" t="s">
        <v>43</v>
      </c>
      <c r="D89" s="31" t="s">
        <v>18</v>
      </c>
      <c r="E89" s="31" t="s">
        <v>1969</v>
      </c>
      <c r="F89" s="31" t="s">
        <v>42</v>
      </c>
      <c r="G89" s="31" t="s">
        <v>1970</v>
      </c>
      <c r="H89" s="1017"/>
      <c r="I89" s="1017"/>
      <c r="J89" s="1017"/>
      <c r="K89" s="1017"/>
    </row>
    <row r="90" spans="1:11" ht="14.1" customHeight="1">
      <c r="A90" s="1017"/>
      <c r="B90" s="1017"/>
      <c r="C90" s="27" t="s">
        <v>47</v>
      </c>
      <c r="D90" s="31" t="s">
        <v>18</v>
      </c>
      <c r="E90" s="31" t="s">
        <v>1969</v>
      </c>
      <c r="F90" s="31" t="s">
        <v>42</v>
      </c>
      <c r="G90" s="31" t="s">
        <v>1970</v>
      </c>
      <c r="H90" s="1017"/>
      <c r="I90" s="1017"/>
      <c r="J90" s="1017"/>
      <c r="K90" s="1017"/>
    </row>
    <row r="91" spans="1:11" ht="14.1" customHeight="1">
      <c r="A91" s="1017"/>
      <c r="B91" s="1017"/>
      <c r="C91" s="1523" t="s">
        <v>24</v>
      </c>
      <c r="D91" s="1524"/>
      <c r="E91" s="1524"/>
      <c r="F91" s="1524"/>
      <c r="G91" s="1524"/>
      <c r="H91" s="1017"/>
      <c r="I91" s="1017"/>
      <c r="J91" s="1017"/>
      <c r="K91" s="1017"/>
    </row>
    <row r="92" spans="1:11" ht="14.1" customHeight="1">
      <c r="A92" s="1017"/>
      <c r="B92" s="1017"/>
      <c r="C92" s="1018"/>
      <c r="D92" s="36">
        <v>2024</v>
      </c>
      <c r="E92" s="36">
        <v>2025</v>
      </c>
      <c r="F92" s="36">
        <v>2026</v>
      </c>
      <c r="G92" s="36">
        <v>2027</v>
      </c>
      <c r="H92" s="1017"/>
      <c r="I92" s="1017"/>
      <c r="J92" s="1017"/>
      <c r="K92" s="1017"/>
    </row>
    <row r="93" spans="1:11" ht="14.1" customHeight="1">
      <c r="A93" s="1017"/>
      <c r="B93" s="1017"/>
      <c r="C93" s="1019"/>
      <c r="D93" s="38" t="s">
        <v>22</v>
      </c>
      <c r="E93" s="38" t="s">
        <v>23</v>
      </c>
      <c r="F93" s="38" t="s">
        <v>23</v>
      </c>
      <c r="G93" s="38" t="s">
        <v>23</v>
      </c>
      <c r="H93" s="1017"/>
      <c r="I93" s="1017"/>
      <c r="J93" s="1017"/>
      <c r="K93" s="1017"/>
    </row>
    <row r="94" spans="1:11" ht="14.1" customHeight="1">
      <c r="A94" s="1017"/>
      <c r="B94" s="1017"/>
      <c r="C94" s="39" t="s">
        <v>48</v>
      </c>
      <c r="D94" s="40">
        <v>0</v>
      </c>
      <c r="E94" s="40">
        <v>0</v>
      </c>
      <c r="F94" s="40">
        <v>0</v>
      </c>
      <c r="G94" s="40">
        <v>0</v>
      </c>
      <c r="H94" s="1017"/>
      <c r="I94" s="1017"/>
      <c r="J94" s="1017"/>
      <c r="K94" s="1017"/>
    </row>
    <row r="95" spans="1:11" ht="14.1" customHeight="1">
      <c r="A95" s="1017"/>
      <c r="B95" s="1017"/>
      <c r="C95" s="39" t="s">
        <v>49</v>
      </c>
      <c r="D95" s="40">
        <v>0</v>
      </c>
      <c r="E95" s="40">
        <v>0</v>
      </c>
      <c r="F95" s="40">
        <v>0</v>
      </c>
      <c r="G95" s="40">
        <v>0</v>
      </c>
      <c r="H95" s="1017"/>
      <c r="I95" s="1017"/>
      <c r="J95" s="1017"/>
      <c r="K95" s="1017"/>
    </row>
    <row r="96" spans="1:11" ht="14.1" customHeight="1">
      <c r="A96" s="1017"/>
      <c r="B96" s="1017"/>
      <c r="C96" s="39" t="s">
        <v>50</v>
      </c>
      <c r="D96" s="40">
        <v>0</v>
      </c>
      <c r="E96" s="40">
        <v>0</v>
      </c>
      <c r="F96" s="40">
        <v>0</v>
      </c>
      <c r="G96" s="40">
        <v>0</v>
      </c>
      <c r="H96" s="1017"/>
      <c r="I96" s="1017"/>
      <c r="J96" s="1017"/>
      <c r="K96" s="1017"/>
    </row>
    <row r="97" spans="1:11" ht="14.1" customHeight="1">
      <c r="A97" s="1017"/>
      <c r="B97" s="1017"/>
      <c r="C97" s="39" t="s">
        <v>51</v>
      </c>
      <c r="D97" s="40">
        <v>0</v>
      </c>
      <c r="E97" s="40">
        <v>0</v>
      </c>
      <c r="F97" s="40">
        <v>0</v>
      </c>
      <c r="G97" s="40">
        <v>0</v>
      </c>
      <c r="H97" s="1017"/>
      <c r="I97" s="1017"/>
      <c r="J97" s="1017"/>
      <c r="K97" s="1017"/>
    </row>
    <row r="98" spans="1:11" ht="14.1" customHeight="1">
      <c r="A98" s="1017"/>
      <c r="B98" s="1017"/>
      <c r="C98" s="39" t="s">
        <v>49</v>
      </c>
      <c r="D98" s="40">
        <v>0</v>
      </c>
      <c r="E98" s="40">
        <v>0</v>
      </c>
      <c r="F98" s="40">
        <v>0</v>
      </c>
      <c r="G98" s="40">
        <v>0</v>
      </c>
      <c r="H98" s="1017"/>
      <c r="I98" s="1017"/>
      <c r="J98" s="1017"/>
      <c r="K98" s="1017"/>
    </row>
    <row r="99" spans="1:11" ht="14.1" customHeight="1">
      <c r="A99" s="1017"/>
      <c r="B99" s="1017"/>
      <c r="C99" s="39" t="s">
        <v>50</v>
      </c>
      <c r="D99" s="40">
        <v>0</v>
      </c>
      <c r="E99" s="40">
        <v>0</v>
      </c>
      <c r="F99" s="40">
        <v>0</v>
      </c>
      <c r="G99" s="40">
        <v>0</v>
      </c>
      <c r="H99" s="1017"/>
      <c r="I99" s="1017"/>
      <c r="J99" s="1017"/>
      <c r="K99" s="1017"/>
    </row>
    <row r="100" spans="1:11" ht="14.1" customHeight="1">
      <c r="A100" s="1017"/>
      <c r="B100" s="1017"/>
      <c r="C100" s="39" t="s">
        <v>52</v>
      </c>
      <c r="D100" s="40">
        <v>0</v>
      </c>
      <c r="E100" s="40">
        <v>0</v>
      </c>
      <c r="F100" s="40">
        <v>0</v>
      </c>
      <c r="G100" s="40">
        <v>0</v>
      </c>
      <c r="H100" s="1017"/>
      <c r="I100" s="1017"/>
      <c r="J100" s="1017"/>
      <c r="K100" s="1017"/>
    </row>
    <row r="101" spans="1:11" ht="14.1" customHeight="1">
      <c r="A101" s="1017"/>
      <c r="B101" s="1017"/>
      <c r="C101" s="39" t="s">
        <v>49</v>
      </c>
      <c r="D101" s="40">
        <v>0</v>
      </c>
      <c r="E101" s="40">
        <v>0</v>
      </c>
      <c r="F101" s="40">
        <v>0</v>
      </c>
      <c r="G101" s="40">
        <v>0</v>
      </c>
      <c r="H101" s="1017"/>
      <c r="I101" s="1017"/>
      <c r="J101" s="1017"/>
      <c r="K101" s="1017"/>
    </row>
    <row r="102" spans="1:11" ht="14.1" customHeight="1">
      <c r="A102" s="1017"/>
      <c r="B102" s="1017"/>
      <c r="C102" s="39" t="s">
        <v>50</v>
      </c>
      <c r="D102" s="40">
        <v>0</v>
      </c>
      <c r="E102" s="40">
        <v>0</v>
      </c>
      <c r="F102" s="40">
        <v>0</v>
      </c>
      <c r="G102" s="40">
        <v>0</v>
      </c>
      <c r="H102" s="1017"/>
      <c r="I102" s="1017"/>
      <c r="J102" s="1017"/>
      <c r="K102" s="1017"/>
    </row>
    <row r="103" spans="1:11" ht="14.1" customHeight="1">
      <c r="A103" s="1017"/>
      <c r="B103" s="1017"/>
      <c r="C103" s="39" t="s">
        <v>53</v>
      </c>
      <c r="D103" s="40">
        <v>0</v>
      </c>
      <c r="E103" s="40">
        <v>0</v>
      </c>
      <c r="F103" s="40">
        <v>0</v>
      </c>
      <c r="G103" s="40">
        <v>0</v>
      </c>
      <c r="H103" s="1017"/>
      <c r="I103" s="1017"/>
      <c r="J103" s="1017"/>
      <c r="K103" s="1017"/>
    </row>
    <row r="104" spans="1:11" ht="14.1" customHeight="1">
      <c r="A104" s="1017"/>
      <c r="B104" s="1017"/>
      <c r="C104" s="39" t="s">
        <v>49</v>
      </c>
      <c r="D104" s="40">
        <v>0</v>
      </c>
      <c r="E104" s="40">
        <v>0</v>
      </c>
      <c r="F104" s="40">
        <v>0</v>
      </c>
      <c r="G104" s="40">
        <v>0</v>
      </c>
      <c r="H104" s="1017"/>
      <c r="I104" s="1017"/>
      <c r="J104" s="1017"/>
      <c r="K104" s="1017"/>
    </row>
    <row r="105" spans="1:11" ht="14.1" customHeight="1">
      <c r="A105" s="1017"/>
      <c r="B105" s="1017"/>
      <c r="C105" s="39" t="s">
        <v>50</v>
      </c>
      <c r="D105" s="40">
        <v>0</v>
      </c>
      <c r="E105" s="40">
        <v>0</v>
      </c>
      <c r="F105" s="40">
        <v>0</v>
      </c>
      <c r="G105" s="40">
        <v>0</v>
      </c>
      <c r="H105" s="1017"/>
      <c r="I105" s="1017"/>
      <c r="J105" s="1017"/>
      <c r="K105" s="1017"/>
    </row>
    <row r="106" spans="1:11" ht="14.1" customHeight="1">
      <c r="A106" s="1017"/>
      <c r="B106" s="1017"/>
      <c r="C106" s="39" t="s">
        <v>54</v>
      </c>
      <c r="D106" s="40">
        <v>0</v>
      </c>
      <c r="E106" s="40">
        <v>0</v>
      </c>
      <c r="F106" s="40">
        <v>0</v>
      </c>
      <c r="G106" s="40">
        <v>0</v>
      </c>
      <c r="H106" s="1017"/>
      <c r="I106" s="1017"/>
      <c r="J106" s="1017"/>
      <c r="K106" s="1017"/>
    </row>
    <row r="107" spans="1:11" ht="14.1" customHeight="1">
      <c r="A107" s="1017"/>
      <c r="B107" s="1017"/>
      <c r="C107" s="39" t="s">
        <v>49</v>
      </c>
      <c r="D107" s="40">
        <v>0</v>
      </c>
      <c r="E107" s="40">
        <v>0</v>
      </c>
      <c r="F107" s="40">
        <v>0</v>
      </c>
      <c r="G107" s="40">
        <v>0</v>
      </c>
      <c r="H107" s="1017"/>
      <c r="I107" s="1017"/>
      <c r="J107" s="1017"/>
      <c r="K107" s="1017"/>
    </row>
    <row r="108" spans="1:11" ht="14.1" customHeight="1">
      <c r="A108" s="1017"/>
      <c r="B108" s="1017"/>
      <c r="C108" s="39" t="s">
        <v>50</v>
      </c>
      <c r="D108" s="40">
        <v>0</v>
      </c>
      <c r="E108" s="40">
        <v>0</v>
      </c>
      <c r="F108" s="40">
        <v>0</v>
      </c>
      <c r="G108" s="40">
        <v>0</v>
      </c>
      <c r="H108" s="1017"/>
      <c r="I108" s="1017"/>
      <c r="J108" s="1017"/>
      <c r="K108" s="1017"/>
    </row>
    <row r="109" spans="1:11" ht="14.1" customHeight="1">
      <c r="A109" s="1017"/>
      <c r="B109" s="1017"/>
      <c r="C109" s="39" t="s">
        <v>55</v>
      </c>
      <c r="D109" s="40">
        <v>0</v>
      </c>
      <c r="E109" s="40">
        <v>0</v>
      </c>
      <c r="F109" s="40">
        <v>0</v>
      </c>
      <c r="G109" s="40">
        <v>0</v>
      </c>
      <c r="H109" s="1017"/>
      <c r="I109" s="1017"/>
      <c r="J109" s="1017"/>
      <c r="K109" s="1017"/>
    </row>
    <row r="110" spans="1:11" ht="14.1" customHeight="1">
      <c r="A110" s="1017"/>
      <c r="B110" s="1017"/>
      <c r="C110" s="39" t="s">
        <v>49</v>
      </c>
      <c r="D110" s="40">
        <v>0</v>
      </c>
      <c r="E110" s="40">
        <v>0</v>
      </c>
      <c r="F110" s="40">
        <v>0</v>
      </c>
      <c r="G110" s="40">
        <v>0</v>
      </c>
      <c r="H110" s="1017"/>
      <c r="I110" s="1017"/>
      <c r="J110" s="1017"/>
      <c r="K110" s="1017"/>
    </row>
    <row r="111" spans="1:11" ht="14.1" customHeight="1">
      <c r="A111" s="1017"/>
      <c r="B111" s="1017"/>
      <c r="C111" s="39" t="s">
        <v>50</v>
      </c>
      <c r="D111" s="40">
        <v>0</v>
      </c>
      <c r="E111" s="40">
        <v>0</v>
      </c>
      <c r="F111" s="40">
        <v>0</v>
      </c>
      <c r="G111" s="40">
        <v>0</v>
      </c>
      <c r="H111" s="1017"/>
      <c r="I111" s="1017"/>
      <c r="J111" s="1017"/>
      <c r="K111" s="1017"/>
    </row>
    <row r="112" spans="1:11" ht="14.1" customHeight="1">
      <c r="A112" s="1017"/>
      <c r="B112" s="1017"/>
      <c r="C112" s="39" t="s">
        <v>56</v>
      </c>
      <c r="D112" s="40">
        <v>0</v>
      </c>
      <c r="E112" s="40">
        <v>0</v>
      </c>
      <c r="F112" s="40">
        <v>0</v>
      </c>
      <c r="G112" s="40">
        <v>0</v>
      </c>
      <c r="H112" s="1017"/>
      <c r="I112" s="1017"/>
      <c r="J112" s="1017"/>
      <c r="K112" s="1017"/>
    </row>
    <row r="113" spans="1:11" ht="14.1" customHeight="1">
      <c r="A113" s="1017"/>
      <c r="B113" s="1017"/>
      <c r="C113" s="39" t="s">
        <v>49</v>
      </c>
      <c r="D113" s="40">
        <v>0</v>
      </c>
      <c r="E113" s="40">
        <v>0</v>
      </c>
      <c r="F113" s="40">
        <v>0</v>
      </c>
      <c r="G113" s="40">
        <v>0</v>
      </c>
      <c r="H113" s="1017"/>
      <c r="I113" s="1017"/>
      <c r="J113" s="1017"/>
      <c r="K113" s="1017"/>
    </row>
    <row r="114" spans="1:11" ht="14.1" customHeight="1">
      <c r="A114" s="1017"/>
      <c r="B114" s="1017"/>
      <c r="C114" s="39" t="s">
        <v>50</v>
      </c>
      <c r="D114" s="40">
        <v>0</v>
      </c>
      <c r="E114" s="40">
        <v>0</v>
      </c>
      <c r="F114" s="40">
        <v>0</v>
      </c>
      <c r="G114" s="40">
        <v>0</v>
      </c>
      <c r="H114" s="1017"/>
      <c r="I114" s="1017"/>
      <c r="J114" s="1017"/>
      <c r="K114" s="1017"/>
    </row>
    <row r="115" spans="1:11" ht="14.1" customHeight="1">
      <c r="A115" s="1017"/>
      <c r="B115" s="1017"/>
      <c r="C115" s="39" t="s">
        <v>57</v>
      </c>
      <c r="D115" s="40">
        <v>0</v>
      </c>
      <c r="E115" s="40">
        <v>0</v>
      </c>
      <c r="F115" s="40">
        <v>0</v>
      </c>
      <c r="G115" s="40">
        <v>0</v>
      </c>
      <c r="H115" s="1017"/>
      <c r="I115" s="1017"/>
      <c r="J115" s="1017"/>
      <c r="K115" s="1017"/>
    </row>
    <row r="116" spans="1:11" ht="14.1" customHeight="1">
      <c r="A116" s="1017"/>
      <c r="B116" s="1017"/>
      <c r="C116" s="39" t="s">
        <v>49</v>
      </c>
      <c r="D116" s="40">
        <v>0</v>
      </c>
      <c r="E116" s="40">
        <v>0</v>
      </c>
      <c r="F116" s="40">
        <v>0</v>
      </c>
      <c r="G116" s="40">
        <v>0</v>
      </c>
      <c r="H116" s="1017"/>
      <c r="I116" s="1017"/>
      <c r="J116" s="1017"/>
      <c r="K116" s="1017"/>
    </row>
    <row r="117" spans="1:11" ht="14.1" customHeight="1">
      <c r="A117" s="1017"/>
      <c r="B117" s="1017"/>
      <c r="C117" s="39" t="s">
        <v>58</v>
      </c>
      <c r="D117" s="40">
        <v>0</v>
      </c>
      <c r="E117" s="40">
        <v>0</v>
      </c>
      <c r="F117" s="40">
        <v>0</v>
      </c>
      <c r="G117" s="40">
        <v>0</v>
      </c>
      <c r="H117" s="1017"/>
      <c r="I117" s="1017"/>
      <c r="J117" s="1017"/>
      <c r="K117" s="1017"/>
    </row>
    <row r="118" spans="1:11" ht="14.1" customHeight="1">
      <c r="A118" s="1017"/>
      <c r="B118" s="1017"/>
      <c r="C118" s="39" t="s">
        <v>59</v>
      </c>
      <c r="D118" s="40">
        <v>0</v>
      </c>
      <c r="E118" s="40">
        <v>0</v>
      </c>
      <c r="F118" s="40">
        <v>0</v>
      </c>
      <c r="G118" s="40">
        <v>0</v>
      </c>
      <c r="H118" s="1017"/>
      <c r="I118" s="1017"/>
      <c r="J118" s="1017"/>
      <c r="K118" s="1017"/>
    </row>
    <row r="119" spans="1:11" ht="14.1" customHeight="1">
      <c r="A119" s="1017"/>
      <c r="B119" s="1017"/>
      <c r="C119" s="39" t="s">
        <v>60</v>
      </c>
      <c r="D119" s="40">
        <v>0</v>
      </c>
      <c r="E119" s="40">
        <v>0</v>
      </c>
      <c r="F119" s="40">
        <v>0</v>
      </c>
      <c r="G119" s="40">
        <v>0</v>
      </c>
      <c r="H119" s="1017"/>
      <c r="I119" s="1017"/>
      <c r="J119" s="1017"/>
      <c r="K119" s="1017"/>
    </row>
    <row r="120" spans="1:11" ht="14.1" customHeight="1">
      <c r="A120" s="1017"/>
      <c r="B120" s="1017"/>
      <c r="C120" s="39" t="s">
        <v>61</v>
      </c>
      <c r="D120" s="40">
        <v>0</v>
      </c>
      <c r="E120" s="40">
        <v>0</v>
      </c>
      <c r="F120" s="40">
        <v>0</v>
      </c>
      <c r="G120" s="40">
        <v>0</v>
      </c>
      <c r="H120" s="1017"/>
      <c r="I120" s="1017"/>
      <c r="J120" s="1017"/>
      <c r="K120" s="1017"/>
    </row>
    <row r="121" spans="1:11" ht="14.1" customHeight="1">
      <c r="A121" s="1017"/>
      <c r="B121" s="1017"/>
      <c r="C121" s="39" t="s">
        <v>62</v>
      </c>
      <c r="D121" s="40">
        <v>0</v>
      </c>
      <c r="E121" s="40">
        <v>20500000</v>
      </c>
      <c r="F121" s="40">
        <v>20500000</v>
      </c>
      <c r="G121" s="40">
        <v>50000000</v>
      </c>
      <c r="H121" s="1017"/>
      <c r="I121" s="1017"/>
      <c r="J121" s="1017"/>
      <c r="K121" s="1017"/>
    </row>
    <row r="122" spans="1:11" ht="14.1" customHeight="1">
      <c r="A122" s="1017"/>
      <c r="B122" s="1017"/>
      <c r="C122" s="39" t="s">
        <v>49</v>
      </c>
      <c r="D122" s="40">
        <v>0</v>
      </c>
      <c r="E122" s="40">
        <v>20500000</v>
      </c>
      <c r="F122" s="40">
        <v>20500000</v>
      </c>
      <c r="G122" s="40">
        <v>50000000</v>
      </c>
      <c r="H122" s="1017"/>
      <c r="I122" s="1017"/>
      <c r="J122" s="1017"/>
      <c r="K122" s="1017"/>
    </row>
    <row r="123" spans="1:11" ht="14.1" customHeight="1">
      <c r="A123" s="1017"/>
      <c r="B123" s="1017"/>
      <c r="C123" s="39" t="s">
        <v>58</v>
      </c>
      <c r="D123" s="40">
        <v>0</v>
      </c>
      <c r="E123" s="40">
        <v>0</v>
      </c>
      <c r="F123" s="40">
        <v>0</v>
      </c>
      <c r="G123" s="40">
        <v>0</v>
      </c>
      <c r="H123" s="1017"/>
      <c r="I123" s="1017"/>
      <c r="J123" s="1017"/>
      <c r="K123" s="1017"/>
    </row>
    <row r="124" spans="1:11" ht="14.1" customHeight="1">
      <c r="A124" s="1017"/>
      <c r="B124" s="1017"/>
      <c r="C124" s="39" t="s">
        <v>59</v>
      </c>
      <c r="D124" s="40">
        <v>0</v>
      </c>
      <c r="E124" s="40">
        <v>0</v>
      </c>
      <c r="F124" s="40">
        <v>0</v>
      </c>
      <c r="G124" s="40">
        <v>0</v>
      </c>
      <c r="H124" s="1017"/>
      <c r="I124" s="1017"/>
      <c r="J124" s="1017"/>
      <c r="K124" s="1017"/>
    </row>
    <row r="125" spans="1:11" ht="14.1" customHeight="1">
      <c r="A125" s="1017"/>
      <c r="B125" s="1017"/>
      <c r="C125" s="39" t="s">
        <v>60</v>
      </c>
      <c r="D125" s="40">
        <v>0</v>
      </c>
      <c r="E125" s="40">
        <v>0</v>
      </c>
      <c r="F125" s="40">
        <v>0</v>
      </c>
      <c r="G125" s="40">
        <v>0</v>
      </c>
      <c r="H125" s="1017"/>
      <c r="I125" s="1017"/>
      <c r="J125" s="1017"/>
      <c r="K125" s="1017"/>
    </row>
    <row r="126" spans="1:11" ht="14.1" customHeight="1">
      <c r="A126" s="1017"/>
      <c r="B126" s="1017"/>
      <c r="C126" s="39" t="s">
        <v>61</v>
      </c>
      <c r="D126" s="40">
        <v>0</v>
      </c>
      <c r="E126" s="40">
        <v>0</v>
      </c>
      <c r="F126" s="40">
        <v>0</v>
      </c>
      <c r="G126" s="40">
        <v>0</v>
      </c>
      <c r="H126" s="1017"/>
      <c r="I126" s="1017"/>
      <c r="J126" s="1017"/>
      <c r="K126" s="1017"/>
    </row>
    <row r="127" spans="1:11" ht="14.1" customHeight="1">
      <c r="A127" s="1017"/>
      <c r="B127" s="1017"/>
      <c r="C127" s="39" t="s">
        <v>63</v>
      </c>
      <c r="D127" s="40">
        <v>0</v>
      </c>
      <c r="E127" s="40">
        <v>0</v>
      </c>
      <c r="F127" s="40">
        <v>0</v>
      </c>
      <c r="G127" s="40">
        <v>0</v>
      </c>
      <c r="H127" s="1017"/>
      <c r="I127" s="1017"/>
      <c r="J127" s="1017"/>
      <c r="K127" s="1017"/>
    </row>
    <row r="128" spans="1:11" ht="14.1" customHeight="1">
      <c r="A128" s="1017"/>
      <c r="B128" s="1017"/>
      <c r="C128" s="39" t="s">
        <v>49</v>
      </c>
      <c r="D128" s="40">
        <v>0</v>
      </c>
      <c r="E128" s="40">
        <v>0</v>
      </c>
      <c r="F128" s="40">
        <v>0</v>
      </c>
      <c r="G128" s="40">
        <v>0</v>
      </c>
      <c r="H128" s="1017"/>
      <c r="I128" s="1017"/>
      <c r="J128" s="1017"/>
      <c r="K128" s="1017"/>
    </row>
    <row r="129" spans="1:11" ht="14.1" customHeight="1">
      <c r="A129" s="1017"/>
      <c r="B129" s="1017"/>
      <c r="C129" s="39" t="s">
        <v>58</v>
      </c>
      <c r="D129" s="40">
        <v>0</v>
      </c>
      <c r="E129" s="40">
        <v>0</v>
      </c>
      <c r="F129" s="40">
        <v>0</v>
      </c>
      <c r="G129" s="40">
        <v>0</v>
      </c>
      <c r="H129" s="1017"/>
      <c r="I129" s="1017"/>
      <c r="J129" s="1017"/>
      <c r="K129" s="1017"/>
    </row>
    <row r="130" spans="1:11" ht="14.1" customHeight="1">
      <c r="A130" s="1017"/>
      <c r="B130" s="1017"/>
      <c r="C130" s="39" t="s">
        <v>59</v>
      </c>
      <c r="D130" s="40">
        <v>0</v>
      </c>
      <c r="E130" s="40">
        <v>0</v>
      </c>
      <c r="F130" s="40">
        <v>0</v>
      </c>
      <c r="G130" s="40">
        <v>0</v>
      </c>
      <c r="H130" s="1017"/>
      <c r="I130" s="1017"/>
      <c r="J130" s="1017"/>
      <c r="K130" s="1017"/>
    </row>
    <row r="131" spans="1:11" ht="14.1" customHeight="1">
      <c r="A131" s="1017"/>
      <c r="B131" s="1017"/>
      <c r="C131" s="39" t="s">
        <v>60</v>
      </c>
      <c r="D131" s="40">
        <v>0</v>
      </c>
      <c r="E131" s="40">
        <v>0</v>
      </c>
      <c r="F131" s="40">
        <v>0</v>
      </c>
      <c r="G131" s="40">
        <v>0</v>
      </c>
      <c r="H131" s="1017"/>
      <c r="I131" s="1017"/>
      <c r="J131" s="1017"/>
      <c r="K131" s="1017"/>
    </row>
    <row r="132" spans="1:11" ht="14.1" customHeight="1">
      <c r="A132" s="1017"/>
      <c r="B132" s="1017"/>
      <c r="C132" s="39" t="s">
        <v>61</v>
      </c>
      <c r="D132" s="40">
        <v>0</v>
      </c>
      <c r="E132" s="40">
        <v>0</v>
      </c>
      <c r="F132" s="40">
        <v>0</v>
      </c>
      <c r="G132" s="40">
        <v>0</v>
      </c>
      <c r="H132" s="1017"/>
      <c r="I132" s="1017"/>
      <c r="J132" s="1017"/>
      <c r="K132" s="1017"/>
    </row>
    <row r="133" spans="1:11" ht="14.1" customHeight="1">
      <c r="A133" s="1017"/>
      <c r="B133" s="1017"/>
      <c r="C133" s="39" t="s">
        <v>64</v>
      </c>
      <c r="D133" s="40">
        <v>0</v>
      </c>
      <c r="E133" s="40">
        <v>0</v>
      </c>
      <c r="F133" s="40">
        <v>0</v>
      </c>
      <c r="G133" s="40">
        <v>0</v>
      </c>
      <c r="H133" s="1017"/>
      <c r="I133" s="1017"/>
      <c r="J133" s="1017"/>
      <c r="K133" s="1017"/>
    </row>
    <row r="134" spans="1:11" ht="14.1" customHeight="1">
      <c r="A134" s="1017"/>
      <c r="B134" s="1017"/>
      <c r="C134" s="39" t="s">
        <v>65</v>
      </c>
      <c r="D134" s="40">
        <v>0</v>
      </c>
      <c r="E134" s="40">
        <v>0</v>
      </c>
      <c r="F134" s="40">
        <v>0</v>
      </c>
      <c r="G134" s="40">
        <v>0</v>
      </c>
      <c r="H134" s="1017"/>
      <c r="I134" s="1017"/>
      <c r="J134" s="1017"/>
      <c r="K134" s="1017"/>
    </row>
    <row r="135" spans="1:11" ht="14.1" customHeight="1">
      <c r="A135" s="1017"/>
      <c r="B135" s="1017"/>
      <c r="C135" s="41" t="s">
        <v>25</v>
      </c>
      <c r="D135" s="40">
        <v>0</v>
      </c>
      <c r="E135" s="40">
        <v>20500000</v>
      </c>
      <c r="F135" s="40">
        <v>20500000</v>
      </c>
      <c r="G135" s="40">
        <v>50000000</v>
      </c>
      <c r="H135" s="1017"/>
      <c r="I135" s="1017"/>
      <c r="J135" s="1017"/>
      <c r="K135" s="1017"/>
    </row>
    <row r="136" spans="1:11" ht="14.1" customHeight="1">
      <c r="A136" s="1017"/>
      <c r="B136" s="1017"/>
      <c r="C136" s="33" t="s">
        <v>19</v>
      </c>
      <c r="D136" s="1519" t="s">
        <v>1971</v>
      </c>
      <c r="E136" s="1520"/>
      <c r="F136" s="1520"/>
      <c r="G136" s="1520"/>
      <c r="H136" s="1017"/>
      <c r="I136" s="1017"/>
      <c r="J136" s="1017"/>
      <c r="K136" s="1017"/>
    </row>
    <row r="137" spans="1:11" ht="14.1" customHeight="1">
      <c r="A137" s="1017"/>
      <c r="B137" s="1017"/>
      <c r="C137" s="34" t="s">
        <v>20</v>
      </c>
      <c r="D137" s="1521" t="s">
        <v>1972</v>
      </c>
      <c r="E137" s="1522"/>
      <c r="F137" s="1522"/>
      <c r="G137" s="1522"/>
      <c r="H137" s="1017"/>
      <c r="I137" s="1017"/>
      <c r="J137" s="1017"/>
      <c r="K137" s="1017"/>
    </row>
    <row r="138" spans="1:11" ht="14.1" customHeight="1">
      <c r="A138" s="1017"/>
      <c r="B138" s="1017"/>
      <c r="C138" s="34" t="s">
        <v>21</v>
      </c>
      <c r="D138" s="1521" t="s">
        <v>918</v>
      </c>
      <c r="E138" s="1522"/>
      <c r="F138" s="1522"/>
      <c r="G138" s="1522"/>
      <c r="H138" s="1017"/>
      <c r="I138" s="1017"/>
      <c r="J138" s="1017"/>
      <c r="K138" s="1017"/>
    </row>
    <row r="139" spans="1:11" ht="15" customHeight="1">
      <c r="A139" s="1017"/>
      <c r="B139" s="1017"/>
      <c r="C139" s="1018"/>
      <c r="D139" s="36">
        <v>2024</v>
      </c>
      <c r="E139" s="36">
        <v>2025</v>
      </c>
      <c r="F139" s="36">
        <v>2026</v>
      </c>
      <c r="G139" s="36">
        <v>2027</v>
      </c>
      <c r="H139" s="1017"/>
      <c r="I139" s="1017"/>
      <c r="J139" s="1017"/>
      <c r="K139" s="1017"/>
    </row>
    <row r="140" spans="1:11" ht="15" customHeight="1">
      <c r="A140" s="1017"/>
      <c r="B140" s="1017"/>
      <c r="C140" s="1019"/>
      <c r="D140" s="38" t="s">
        <v>22</v>
      </c>
      <c r="E140" s="38" t="s">
        <v>23</v>
      </c>
      <c r="F140" s="38" t="s">
        <v>23</v>
      </c>
      <c r="G140" s="38" t="s">
        <v>23</v>
      </c>
      <c r="H140" s="1017"/>
      <c r="I140" s="1017"/>
      <c r="J140" s="1017"/>
      <c r="K140" s="1017"/>
    </row>
    <row r="141" spans="1:11" ht="14.1" customHeight="1">
      <c r="A141" s="1017"/>
      <c r="B141" s="1017"/>
      <c r="C141" s="27" t="s">
        <v>33</v>
      </c>
      <c r="D141" s="31" t="s">
        <v>34</v>
      </c>
      <c r="E141" s="31" t="s">
        <v>34</v>
      </c>
      <c r="F141" s="31" t="s">
        <v>34</v>
      </c>
      <c r="G141" s="31" t="s">
        <v>42</v>
      </c>
      <c r="H141" s="1017"/>
      <c r="I141" s="1017"/>
      <c r="J141" s="1017"/>
      <c r="K141" s="1017"/>
    </row>
    <row r="142" spans="1:11" ht="14.1" customHeight="1">
      <c r="A142" s="1017"/>
      <c r="B142" s="1017"/>
      <c r="C142" s="27" t="s">
        <v>35</v>
      </c>
      <c r="D142" s="31" t="s">
        <v>1973</v>
      </c>
      <c r="E142" s="31" t="s">
        <v>1974</v>
      </c>
      <c r="F142" s="31" t="s">
        <v>1974</v>
      </c>
      <c r="G142" s="31" t="s">
        <v>42</v>
      </c>
      <c r="H142" s="1017"/>
      <c r="I142" s="1017"/>
      <c r="J142" s="1017"/>
      <c r="K142" s="1017"/>
    </row>
    <row r="143" spans="1:11" ht="14.1" customHeight="1">
      <c r="A143" s="1017"/>
      <c r="B143" s="1017"/>
      <c r="C143" s="27" t="s">
        <v>40</v>
      </c>
      <c r="D143" s="31" t="s">
        <v>1973</v>
      </c>
      <c r="E143" s="31" t="s">
        <v>1974</v>
      </c>
      <c r="F143" s="31" t="s">
        <v>1974</v>
      </c>
      <c r="G143" s="31" t="s">
        <v>42</v>
      </c>
      <c r="H143" s="1017"/>
      <c r="I143" s="1017"/>
      <c r="J143" s="1017"/>
      <c r="K143" s="1017"/>
    </row>
    <row r="144" spans="1:11" ht="14.1" customHeight="1">
      <c r="A144" s="1017"/>
      <c r="B144" s="1017"/>
      <c r="C144" s="27" t="s">
        <v>41</v>
      </c>
      <c r="D144" s="31" t="s">
        <v>18</v>
      </c>
      <c r="E144" s="31" t="s">
        <v>42</v>
      </c>
      <c r="F144" s="31" t="s">
        <v>42</v>
      </c>
      <c r="G144" s="31" t="s">
        <v>82</v>
      </c>
      <c r="H144" s="1017"/>
      <c r="I144" s="1017"/>
      <c r="J144" s="1017"/>
      <c r="K144" s="1017"/>
    </row>
    <row r="145" spans="1:11" ht="14.1" customHeight="1">
      <c r="A145" s="1017"/>
      <c r="B145" s="1017"/>
      <c r="C145" s="27" t="s">
        <v>43</v>
      </c>
      <c r="D145" s="31" t="s">
        <v>18</v>
      </c>
      <c r="E145" s="31" t="s">
        <v>1975</v>
      </c>
      <c r="F145" s="31" t="s">
        <v>42</v>
      </c>
      <c r="G145" s="31" t="s">
        <v>82</v>
      </c>
      <c r="H145" s="1017"/>
      <c r="I145" s="1017"/>
      <c r="J145" s="1017"/>
      <c r="K145" s="1017"/>
    </row>
    <row r="146" spans="1:11" ht="14.1" customHeight="1">
      <c r="A146" s="1017"/>
      <c r="B146" s="1017"/>
      <c r="C146" s="27" t="s">
        <v>47</v>
      </c>
      <c r="D146" s="31" t="s">
        <v>18</v>
      </c>
      <c r="E146" s="31" t="s">
        <v>1975</v>
      </c>
      <c r="F146" s="31" t="s">
        <v>42</v>
      </c>
      <c r="G146" s="31" t="s">
        <v>82</v>
      </c>
      <c r="H146" s="1017"/>
      <c r="I146" s="1017"/>
      <c r="J146" s="1017"/>
      <c r="K146" s="1017"/>
    </row>
    <row r="147" spans="1:11" ht="14.1" customHeight="1">
      <c r="A147" s="1017"/>
      <c r="B147" s="1017"/>
      <c r="C147" s="1523" t="s">
        <v>24</v>
      </c>
      <c r="D147" s="1524"/>
      <c r="E147" s="1524"/>
      <c r="F147" s="1524"/>
      <c r="G147" s="1524"/>
      <c r="H147" s="1017"/>
      <c r="I147" s="1017"/>
      <c r="J147" s="1017"/>
      <c r="K147" s="1017"/>
    </row>
    <row r="148" spans="1:11" ht="14.1" customHeight="1">
      <c r="A148" s="1017"/>
      <c r="B148" s="1017"/>
      <c r="C148" s="1018"/>
      <c r="D148" s="36">
        <v>2024</v>
      </c>
      <c r="E148" s="36">
        <v>2025</v>
      </c>
      <c r="F148" s="36">
        <v>2026</v>
      </c>
      <c r="G148" s="36">
        <v>2027</v>
      </c>
      <c r="H148" s="1017"/>
      <c r="I148" s="1017"/>
      <c r="J148" s="1017"/>
      <c r="K148" s="1017"/>
    </row>
    <row r="149" spans="1:11" ht="14.1" customHeight="1">
      <c r="A149" s="1017"/>
      <c r="B149" s="1017"/>
      <c r="C149" s="1019"/>
      <c r="D149" s="38" t="s">
        <v>22</v>
      </c>
      <c r="E149" s="38" t="s">
        <v>23</v>
      </c>
      <c r="F149" s="38" t="s">
        <v>23</v>
      </c>
      <c r="G149" s="38" t="s">
        <v>23</v>
      </c>
      <c r="H149" s="1017"/>
      <c r="I149" s="1017"/>
      <c r="J149" s="1017"/>
      <c r="K149" s="1017"/>
    </row>
    <row r="150" spans="1:11" ht="14.1" customHeight="1">
      <c r="A150" s="1017"/>
      <c r="B150" s="1017"/>
      <c r="C150" s="39" t="s">
        <v>48</v>
      </c>
      <c r="D150" s="40">
        <v>0</v>
      </c>
      <c r="E150" s="40">
        <v>0</v>
      </c>
      <c r="F150" s="40">
        <v>0</v>
      </c>
      <c r="G150" s="40">
        <v>0</v>
      </c>
      <c r="H150" s="1017"/>
      <c r="I150" s="1017"/>
      <c r="J150" s="1017"/>
      <c r="K150" s="1017"/>
    </row>
    <row r="151" spans="1:11" ht="14.1" customHeight="1">
      <c r="A151" s="1017"/>
      <c r="B151" s="1017"/>
      <c r="C151" s="39" t="s">
        <v>49</v>
      </c>
      <c r="D151" s="40">
        <v>0</v>
      </c>
      <c r="E151" s="40">
        <v>0</v>
      </c>
      <c r="F151" s="40">
        <v>0</v>
      </c>
      <c r="G151" s="40">
        <v>0</v>
      </c>
      <c r="H151" s="1017"/>
      <c r="I151" s="1017"/>
      <c r="J151" s="1017"/>
      <c r="K151" s="1017"/>
    </row>
    <row r="152" spans="1:11" ht="14.1" customHeight="1">
      <c r="A152" s="1017"/>
      <c r="B152" s="1017"/>
      <c r="C152" s="39" t="s">
        <v>50</v>
      </c>
      <c r="D152" s="40">
        <v>0</v>
      </c>
      <c r="E152" s="40">
        <v>0</v>
      </c>
      <c r="F152" s="40">
        <v>0</v>
      </c>
      <c r="G152" s="40">
        <v>0</v>
      </c>
      <c r="H152" s="1017"/>
      <c r="I152" s="1017"/>
      <c r="J152" s="1017"/>
      <c r="K152" s="1017"/>
    </row>
    <row r="153" spans="1:11" ht="14.1" customHeight="1">
      <c r="A153" s="1017"/>
      <c r="B153" s="1017"/>
      <c r="C153" s="39" t="s">
        <v>51</v>
      </c>
      <c r="D153" s="40">
        <v>0</v>
      </c>
      <c r="E153" s="40">
        <v>0</v>
      </c>
      <c r="F153" s="40">
        <v>0</v>
      </c>
      <c r="G153" s="40">
        <v>0</v>
      </c>
      <c r="H153" s="1017"/>
      <c r="I153" s="1017"/>
      <c r="J153" s="1017"/>
      <c r="K153" s="1017"/>
    </row>
    <row r="154" spans="1:11" ht="14.1" customHeight="1">
      <c r="A154" s="1017"/>
      <c r="B154" s="1017"/>
      <c r="C154" s="39" t="s">
        <v>49</v>
      </c>
      <c r="D154" s="40">
        <v>0</v>
      </c>
      <c r="E154" s="40">
        <v>0</v>
      </c>
      <c r="F154" s="40">
        <v>0</v>
      </c>
      <c r="G154" s="40">
        <v>0</v>
      </c>
      <c r="H154" s="1017"/>
      <c r="I154" s="1017"/>
      <c r="J154" s="1017"/>
      <c r="K154" s="1017"/>
    </row>
    <row r="155" spans="1:11" ht="14.1" customHeight="1">
      <c r="A155" s="1017"/>
      <c r="B155" s="1017"/>
      <c r="C155" s="39" t="s">
        <v>50</v>
      </c>
      <c r="D155" s="40">
        <v>0</v>
      </c>
      <c r="E155" s="40">
        <v>0</v>
      </c>
      <c r="F155" s="40">
        <v>0</v>
      </c>
      <c r="G155" s="40">
        <v>0</v>
      </c>
      <c r="H155" s="1017"/>
      <c r="I155" s="1017"/>
      <c r="J155" s="1017"/>
      <c r="K155" s="1017"/>
    </row>
    <row r="156" spans="1:11" ht="14.1" customHeight="1">
      <c r="A156" s="1017"/>
      <c r="B156" s="1017"/>
      <c r="C156" s="39" t="s">
        <v>52</v>
      </c>
      <c r="D156" s="40">
        <v>0</v>
      </c>
      <c r="E156" s="40">
        <v>0</v>
      </c>
      <c r="F156" s="40">
        <v>0</v>
      </c>
      <c r="G156" s="40">
        <v>0</v>
      </c>
      <c r="H156" s="1017"/>
      <c r="I156" s="1017"/>
      <c r="J156" s="1017"/>
      <c r="K156" s="1017"/>
    </row>
    <row r="157" spans="1:11" ht="14.1" customHeight="1">
      <c r="A157" s="1017"/>
      <c r="B157" s="1017"/>
      <c r="C157" s="39" t="s">
        <v>49</v>
      </c>
      <c r="D157" s="40">
        <v>0</v>
      </c>
      <c r="E157" s="40">
        <v>0</v>
      </c>
      <c r="F157" s="40">
        <v>0</v>
      </c>
      <c r="G157" s="40">
        <v>0</v>
      </c>
      <c r="H157" s="1017"/>
      <c r="I157" s="1017"/>
      <c r="J157" s="1017"/>
      <c r="K157" s="1017"/>
    </row>
    <row r="158" spans="1:11" ht="14.1" customHeight="1">
      <c r="A158" s="1017"/>
      <c r="B158" s="1017"/>
      <c r="C158" s="39" t="s">
        <v>50</v>
      </c>
      <c r="D158" s="40">
        <v>0</v>
      </c>
      <c r="E158" s="40">
        <v>0</v>
      </c>
      <c r="F158" s="40">
        <v>0</v>
      </c>
      <c r="G158" s="40">
        <v>0</v>
      </c>
      <c r="H158" s="1017"/>
      <c r="I158" s="1017"/>
      <c r="J158" s="1017"/>
      <c r="K158" s="1017"/>
    </row>
    <row r="159" spans="1:11" ht="14.1" customHeight="1">
      <c r="A159" s="1017"/>
      <c r="B159" s="1017"/>
      <c r="C159" s="39" t="s">
        <v>53</v>
      </c>
      <c r="D159" s="40">
        <v>0</v>
      </c>
      <c r="E159" s="40">
        <v>0</v>
      </c>
      <c r="F159" s="40">
        <v>0</v>
      </c>
      <c r="G159" s="40">
        <v>0</v>
      </c>
      <c r="H159" s="1017"/>
      <c r="I159" s="1017"/>
      <c r="J159" s="1017"/>
      <c r="K159" s="1017"/>
    </row>
    <row r="160" spans="1:11" ht="14.1" customHeight="1">
      <c r="A160" s="1017"/>
      <c r="B160" s="1017"/>
      <c r="C160" s="39" t="s">
        <v>49</v>
      </c>
      <c r="D160" s="40">
        <v>0</v>
      </c>
      <c r="E160" s="40">
        <v>0</v>
      </c>
      <c r="F160" s="40">
        <v>0</v>
      </c>
      <c r="G160" s="40">
        <v>0</v>
      </c>
      <c r="H160" s="1017"/>
      <c r="I160" s="1017"/>
      <c r="J160" s="1017"/>
      <c r="K160" s="1017"/>
    </row>
    <row r="161" spans="1:11" ht="14.1" customHeight="1">
      <c r="A161" s="1017"/>
      <c r="B161" s="1017"/>
      <c r="C161" s="39" t="s">
        <v>50</v>
      </c>
      <c r="D161" s="40">
        <v>0</v>
      </c>
      <c r="E161" s="40">
        <v>0</v>
      </c>
      <c r="F161" s="40">
        <v>0</v>
      </c>
      <c r="G161" s="40">
        <v>0</v>
      </c>
      <c r="H161" s="1017"/>
      <c r="I161" s="1017"/>
      <c r="J161" s="1017"/>
      <c r="K161" s="1017"/>
    </row>
    <row r="162" spans="1:11" ht="14.1" customHeight="1">
      <c r="A162" s="1017"/>
      <c r="B162" s="1017"/>
      <c r="C162" s="39" t="s">
        <v>54</v>
      </c>
      <c r="D162" s="40">
        <v>0</v>
      </c>
      <c r="E162" s="40">
        <v>0</v>
      </c>
      <c r="F162" s="40">
        <v>0</v>
      </c>
      <c r="G162" s="40">
        <v>0</v>
      </c>
      <c r="H162" s="1017"/>
      <c r="I162" s="1017"/>
      <c r="J162" s="1017"/>
      <c r="K162" s="1017"/>
    </row>
    <row r="163" spans="1:11" ht="14.1" customHeight="1">
      <c r="A163" s="1017"/>
      <c r="B163" s="1017"/>
      <c r="C163" s="39" t="s">
        <v>49</v>
      </c>
      <c r="D163" s="40">
        <v>0</v>
      </c>
      <c r="E163" s="40">
        <v>0</v>
      </c>
      <c r="F163" s="40">
        <v>0</v>
      </c>
      <c r="G163" s="40">
        <v>0</v>
      </c>
      <c r="H163" s="1017"/>
      <c r="I163" s="1017"/>
      <c r="J163" s="1017"/>
      <c r="K163" s="1017"/>
    </row>
    <row r="164" spans="1:11" ht="14.1" customHeight="1">
      <c r="A164" s="1017"/>
      <c r="B164" s="1017"/>
      <c r="C164" s="39" t="s">
        <v>50</v>
      </c>
      <c r="D164" s="40">
        <v>0</v>
      </c>
      <c r="E164" s="40">
        <v>0</v>
      </c>
      <c r="F164" s="40">
        <v>0</v>
      </c>
      <c r="G164" s="40">
        <v>0</v>
      </c>
      <c r="H164" s="1017"/>
      <c r="I164" s="1017"/>
      <c r="J164" s="1017"/>
      <c r="K164" s="1017"/>
    </row>
    <row r="165" spans="1:11" ht="14.1" customHeight="1">
      <c r="A165" s="1017"/>
      <c r="B165" s="1017"/>
      <c r="C165" s="39" t="s">
        <v>55</v>
      </c>
      <c r="D165" s="40">
        <v>0</v>
      </c>
      <c r="E165" s="40">
        <v>0</v>
      </c>
      <c r="F165" s="40">
        <v>0</v>
      </c>
      <c r="G165" s="40">
        <v>0</v>
      </c>
      <c r="H165" s="1017"/>
      <c r="I165" s="1017"/>
      <c r="J165" s="1017"/>
      <c r="K165" s="1017"/>
    </row>
    <row r="166" spans="1:11" ht="14.1" customHeight="1">
      <c r="A166" s="1017"/>
      <c r="B166" s="1017"/>
      <c r="C166" s="39" t="s">
        <v>49</v>
      </c>
      <c r="D166" s="40">
        <v>0</v>
      </c>
      <c r="E166" s="40">
        <v>0</v>
      </c>
      <c r="F166" s="40">
        <v>0</v>
      </c>
      <c r="G166" s="40">
        <v>0</v>
      </c>
      <c r="H166" s="1017"/>
      <c r="I166" s="1017"/>
      <c r="J166" s="1017"/>
      <c r="K166" s="1017"/>
    </row>
    <row r="167" spans="1:11" ht="14.1" customHeight="1">
      <c r="A167" s="1017"/>
      <c r="B167" s="1017"/>
      <c r="C167" s="39" t="s">
        <v>50</v>
      </c>
      <c r="D167" s="40">
        <v>0</v>
      </c>
      <c r="E167" s="40">
        <v>0</v>
      </c>
      <c r="F167" s="40">
        <v>0</v>
      </c>
      <c r="G167" s="40">
        <v>0</v>
      </c>
      <c r="H167" s="1017"/>
      <c r="I167" s="1017"/>
      <c r="J167" s="1017"/>
      <c r="K167" s="1017"/>
    </row>
    <row r="168" spans="1:11" ht="14.1" customHeight="1">
      <c r="A168" s="1017"/>
      <c r="B168" s="1017"/>
      <c r="C168" s="39" t="s">
        <v>56</v>
      </c>
      <c r="D168" s="40">
        <v>0</v>
      </c>
      <c r="E168" s="40">
        <v>0</v>
      </c>
      <c r="F168" s="40">
        <v>0</v>
      </c>
      <c r="G168" s="40">
        <v>0</v>
      </c>
      <c r="H168" s="1017"/>
      <c r="I168" s="1017"/>
      <c r="J168" s="1017"/>
      <c r="K168" s="1017"/>
    </row>
    <row r="169" spans="1:11" ht="14.1" customHeight="1">
      <c r="A169" s="1017"/>
      <c r="B169" s="1017"/>
      <c r="C169" s="39" t="s">
        <v>49</v>
      </c>
      <c r="D169" s="40">
        <v>0</v>
      </c>
      <c r="E169" s="40">
        <v>0</v>
      </c>
      <c r="F169" s="40">
        <v>0</v>
      </c>
      <c r="G169" s="40">
        <v>0</v>
      </c>
      <c r="H169" s="1017"/>
      <c r="I169" s="1017"/>
      <c r="J169" s="1017"/>
      <c r="K169" s="1017"/>
    </row>
    <row r="170" spans="1:11" ht="14.1" customHeight="1">
      <c r="A170" s="1017"/>
      <c r="B170" s="1017"/>
      <c r="C170" s="39" t="s">
        <v>50</v>
      </c>
      <c r="D170" s="40">
        <v>0</v>
      </c>
      <c r="E170" s="40">
        <v>0</v>
      </c>
      <c r="F170" s="40">
        <v>0</v>
      </c>
      <c r="G170" s="40">
        <v>0</v>
      </c>
      <c r="H170" s="1017"/>
      <c r="I170" s="1017"/>
      <c r="J170" s="1017"/>
      <c r="K170" s="1017"/>
    </row>
    <row r="171" spans="1:11" ht="14.1" customHeight="1">
      <c r="A171" s="1017"/>
      <c r="B171" s="1017"/>
      <c r="C171" s="39" t="s">
        <v>57</v>
      </c>
      <c r="D171" s="40">
        <v>0</v>
      </c>
      <c r="E171" s="40">
        <v>0</v>
      </c>
      <c r="F171" s="40">
        <v>0</v>
      </c>
      <c r="G171" s="40">
        <v>0</v>
      </c>
      <c r="H171" s="1017"/>
      <c r="I171" s="1017"/>
      <c r="J171" s="1017"/>
      <c r="K171" s="1017"/>
    </row>
    <row r="172" spans="1:11" ht="14.1" customHeight="1">
      <c r="A172" s="1017"/>
      <c r="B172" s="1017"/>
      <c r="C172" s="39" t="s">
        <v>49</v>
      </c>
      <c r="D172" s="40">
        <v>0</v>
      </c>
      <c r="E172" s="40">
        <v>0</v>
      </c>
      <c r="F172" s="40">
        <v>0</v>
      </c>
      <c r="G172" s="40">
        <v>0</v>
      </c>
      <c r="H172" s="1017"/>
      <c r="I172" s="1017"/>
      <c r="J172" s="1017"/>
      <c r="K172" s="1017"/>
    </row>
    <row r="173" spans="1:11" ht="14.1" customHeight="1">
      <c r="A173" s="1017"/>
      <c r="B173" s="1017"/>
      <c r="C173" s="39" t="s">
        <v>58</v>
      </c>
      <c r="D173" s="40">
        <v>0</v>
      </c>
      <c r="E173" s="40">
        <v>0</v>
      </c>
      <c r="F173" s="40">
        <v>0</v>
      </c>
      <c r="G173" s="40">
        <v>0</v>
      </c>
      <c r="H173" s="1017"/>
      <c r="I173" s="1017"/>
      <c r="J173" s="1017"/>
      <c r="K173" s="1017"/>
    </row>
    <row r="174" spans="1:11" ht="14.1" customHeight="1">
      <c r="A174" s="1017"/>
      <c r="B174" s="1017"/>
      <c r="C174" s="39" t="s">
        <v>59</v>
      </c>
      <c r="D174" s="40">
        <v>0</v>
      </c>
      <c r="E174" s="40">
        <v>0</v>
      </c>
      <c r="F174" s="40">
        <v>0</v>
      </c>
      <c r="G174" s="40">
        <v>0</v>
      </c>
      <c r="H174" s="1017"/>
      <c r="I174" s="1017"/>
      <c r="J174" s="1017"/>
      <c r="K174" s="1017"/>
    </row>
    <row r="175" spans="1:11" ht="14.1" customHeight="1">
      <c r="A175" s="1017"/>
      <c r="B175" s="1017"/>
      <c r="C175" s="39" t="s">
        <v>60</v>
      </c>
      <c r="D175" s="40">
        <v>0</v>
      </c>
      <c r="E175" s="40">
        <v>0</v>
      </c>
      <c r="F175" s="40">
        <v>0</v>
      </c>
      <c r="G175" s="40">
        <v>0</v>
      </c>
      <c r="H175" s="1017"/>
      <c r="I175" s="1017"/>
      <c r="J175" s="1017"/>
      <c r="K175" s="1017"/>
    </row>
    <row r="176" spans="1:11" ht="14.1" customHeight="1">
      <c r="A176" s="1017"/>
      <c r="B176" s="1017"/>
      <c r="C176" s="39" t="s">
        <v>61</v>
      </c>
      <c r="D176" s="40">
        <v>0</v>
      </c>
      <c r="E176" s="40">
        <v>0</v>
      </c>
      <c r="F176" s="40">
        <v>0</v>
      </c>
      <c r="G176" s="40">
        <v>0</v>
      </c>
      <c r="H176" s="1017"/>
      <c r="I176" s="1017"/>
      <c r="J176" s="1017"/>
      <c r="K176" s="1017"/>
    </row>
    <row r="177" spans="1:11" ht="14.1" customHeight="1">
      <c r="A177" s="1017"/>
      <c r="B177" s="1017"/>
      <c r="C177" s="39" t="s">
        <v>62</v>
      </c>
      <c r="D177" s="40">
        <v>0</v>
      </c>
      <c r="E177" s="40">
        <v>17500000</v>
      </c>
      <c r="F177" s="40">
        <v>17500000</v>
      </c>
      <c r="G177" s="40">
        <v>0</v>
      </c>
      <c r="H177" s="1017"/>
      <c r="I177" s="1017"/>
      <c r="J177" s="1017"/>
      <c r="K177" s="1017"/>
    </row>
    <row r="178" spans="1:11" ht="14.1" customHeight="1">
      <c r="A178" s="1017"/>
      <c r="B178" s="1017"/>
      <c r="C178" s="39" t="s">
        <v>49</v>
      </c>
      <c r="D178" s="40">
        <v>0</v>
      </c>
      <c r="E178" s="40">
        <v>17500000</v>
      </c>
      <c r="F178" s="40">
        <v>17500000</v>
      </c>
      <c r="G178" s="40">
        <v>0</v>
      </c>
      <c r="H178" s="1017"/>
      <c r="I178" s="1017"/>
      <c r="J178" s="1017"/>
      <c r="K178" s="1017"/>
    </row>
    <row r="179" spans="1:11" ht="14.1" customHeight="1">
      <c r="A179" s="1017"/>
      <c r="B179" s="1017"/>
      <c r="C179" s="39" t="s">
        <v>58</v>
      </c>
      <c r="D179" s="40">
        <v>0</v>
      </c>
      <c r="E179" s="40">
        <v>0</v>
      </c>
      <c r="F179" s="40">
        <v>0</v>
      </c>
      <c r="G179" s="40">
        <v>0</v>
      </c>
      <c r="H179" s="1017"/>
      <c r="I179" s="1017"/>
      <c r="J179" s="1017"/>
      <c r="K179" s="1017"/>
    </row>
    <row r="180" spans="1:11" ht="14.1" customHeight="1">
      <c r="A180" s="1017"/>
      <c r="B180" s="1017"/>
      <c r="C180" s="39" t="s">
        <v>59</v>
      </c>
      <c r="D180" s="40">
        <v>0</v>
      </c>
      <c r="E180" s="40">
        <v>0</v>
      </c>
      <c r="F180" s="40">
        <v>0</v>
      </c>
      <c r="G180" s="40">
        <v>0</v>
      </c>
      <c r="H180" s="1017"/>
      <c r="I180" s="1017"/>
      <c r="J180" s="1017"/>
      <c r="K180" s="1017"/>
    </row>
    <row r="181" spans="1:11" ht="14.1" customHeight="1">
      <c r="A181" s="1017"/>
      <c r="B181" s="1017"/>
      <c r="C181" s="39" t="s">
        <v>60</v>
      </c>
      <c r="D181" s="40">
        <v>0</v>
      </c>
      <c r="E181" s="40">
        <v>0</v>
      </c>
      <c r="F181" s="40">
        <v>0</v>
      </c>
      <c r="G181" s="40">
        <v>0</v>
      </c>
      <c r="H181" s="1017"/>
      <c r="I181" s="1017"/>
      <c r="J181" s="1017"/>
      <c r="K181" s="1017"/>
    </row>
    <row r="182" spans="1:11" ht="14.1" customHeight="1">
      <c r="A182" s="1017"/>
      <c r="B182" s="1017"/>
      <c r="C182" s="39" t="s">
        <v>61</v>
      </c>
      <c r="D182" s="40">
        <v>0</v>
      </c>
      <c r="E182" s="40">
        <v>0</v>
      </c>
      <c r="F182" s="40">
        <v>0</v>
      </c>
      <c r="G182" s="40">
        <v>0</v>
      </c>
      <c r="H182" s="1017"/>
      <c r="I182" s="1017"/>
      <c r="J182" s="1017"/>
      <c r="K182" s="1017"/>
    </row>
    <row r="183" spans="1:11" ht="14.1" customHeight="1">
      <c r="A183" s="1017"/>
      <c r="B183" s="1017"/>
      <c r="C183" s="39" t="s">
        <v>63</v>
      </c>
      <c r="D183" s="40">
        <v>0</v>
      </c>
      <c r="E183" s="40">
        <v>0</v>
      </c>
      <c r="F183" s="40">
        <v>0</v>
      </c>
      <c r="G183" s="40">
        <v>0</v>
      </c>
      <c r="H183" s="1017"/>
      <c r="I183" s="1017"/>
      <c r="J183" s="1017"/>
      <c r="K183" s="1017"/>
    </row>
    <row r="184" spans="1:11" ht="14.1" customHeight="1">
      <c r="A184" s="1017"/>
      <c r="B184" s="1017"/>
      <c r="C184" s="39" t="s">
        <v>49</v>
      </c>
      <c r="D184" s="40">
        <v>0</v>
      </c>
      <c r="E184" s="40">
        <v>0</v>
      </c>
      <c r="F184" s="40">
        <v>0</v>
      </c>
      <c r="G184" s="40">
        <v>0</v>
      </c>
      <c r="H184" s="1017"/>
      <c r="I184" s="1017"/>
      <c r="J184" s="1017"/>
      <c r="K184" s="1017"/>
    </row>
    <row r="185" spans="1:11" ht="14.1" customHeight="1">
      <c r="A185" s="1017"/>
      <c r="B185" s="1017"/>
      <c r="C185" s="39" t="s">
        <v>58</v>
      </c>
      <c r="D185" s="40">
        <v>0</v>
      </c>
      <c r="E185" s="40">
        <v>0</v>
      </c>
      <c r="F185" s="40">
        <v>0</v>
      </c>
      <c r="G185" s="40">
        <v>0</v>
      </c>
      <c r="H185" s="1017"/>
      <c r="I185" s="1017"/>
      <c r="J185" s="1017"/>
      <c r="K185" s="1017"/>
    </row>
    <row r="186" spans="1:11" ht="14.1" customHeight="1">
      <c r="A186" s="1017"/>
      <c r="B186" s="1017"/>
      <c r="C186" s="39" t="s">
        <v>59</v>
      </c>
      <c r="D186" s="40">
        <v>0</v>
      </c>
      <c r="E186" s="40">
        <v>0</v>
      </c>
      <c r="F186" s="40">
        <v>0</v>
      </c>
      <c r="G186" s="40">
        <v>0</v>
      </c>
      <c r="H186" s="1017"/>
      <c r="I186" s="1017"/>
      <c r="J186" s="1017"/>
      <c r="K186" s="1017"/>
    </row>
    <row r="187" spans="1:11" ht="14.1" customHeight="1">
      <c r="A187" s="1017"/>
      <c r="B187" s="1017"/>
      <c r="C187" s="39" t="s">
        <v>60</v>
      </c>
      <c r="D187" s="40">
        <v>0</v>
      </c>
      <c r="E187" s="40">
        <v>0</v>
      </c>
      <c r="F187" s="40">
        <v>0</v>
      </c>
      <c r="G187" s="40">
        <v>0</v>
      </c>
      <c r="H187" s="1017"/>
      <c r="I187" s="1017"/>
      <c r="J187" s="1017"/>
      <c r="K187" s="1017"/>
    </row>
    <row r="188" spans="1:11" ht="14.1" customHeight="1">
      <c r="A188" s="1017"/>
      <c r="B188" s="1017"/>
      <c r="C188" s="39" t="s">
        <v>61</v>
      </c>
      <c r="D188" s="40">
        <v>0</v>
      </c>
      <c r="E188" s="40">
        <v>0</v>
      </c>
      <c r="F188" s="40">
        <v>0</v>
      </c>
      <c r="G188" s="40">
        <v>0</v>
      </c>
      <c r="H188" s="1017"/>
      <c r="I188" s="1017"/>
      <c r="J188" s="1017"/>
      <c r="K188" s="1017"/>
    </row>
    <row r="189" spans="1:11" ht="14.1" customHeight="1">
      <c r="A189" s="1017"/>
      <c r="B189" s="1017"/>
      <c r="C189" s="39" t="s">
        <v>64</v>
      </c>
      <c r="D189" s="40">
        <v>0</v>
      </c>
      <c r="E189" s="40">
        <v>0</v>
      </c>
      <c r="F189" s="40">
        <v>0</v>
      </c>
      <c r="G189" s="40">
        <v>0</v>
      </c>
      <c r="H189" s="1017"/>
      <c r="I189" s="1017"/>
      <c r="J189" s="1017"/>
      <c r="K189" s="1017"/>
    </row>
    <row r="190" spans="1:11" ht="14.1" customHeight="1">
      <c r="A190" s="1017"/>
      <c r="B190" s="1017"/>
      <c r="C190" s="39" t="s">
        <v>65</v>
      </c>
      <c r="D190" s="40">
        <v>0</v>
      </c>
      <c r="E190" s="40">
        <v>0</v>
      </c>
      <c r="F190" s="40">
        <v>0</v>
      </c>
      <c r="G190" s="40">
        <v>0</v>
      </c>
      <c r="H190" s="1017"/>
      <c r="I190" s="1017"/>
      <c r="J190" s="1017"/>
      <c r="K190" s="1017"/>
    </row>
    <row r="191" spans="1:11" ht="14.1" customHeight="1">
      <c r="A191" s="1017"/>
      <c r="B191" s="1017"/>
      <c r="C191" s="41" t="s">
        <v>25</v>
      </c>
      <c r="D191" s="40">
        <v>0</v>
      </c>
      <c r="E191" s="40">
        <v>17500000</v>
      </c>
      <c r="F191" s="40">
        <v>17500000</v>
      </c>
      <c r="G191" s="40">
        <v>0</v>
      </c>
      <c r="H191" s="1017"/>
      <c r="I191" s="1017"/>
      <c r="J191" s="1017"/>
      <c r="K191" s="1017"/>
    </row>
    <row r="192" spans="1:11" ht="14.1" customHeight="1">
      <c r="A192" s="1017"/>
      <c r="B192" s="1017"/>
      <c r="C192" s="33" t="s">
        <v>19</v>
      </c>
      <c r="D192" s="1519" t="s">
        <v>1976</v>
      </c>
      <c r="E192" s="1520"/>
      <c r="F192" s="1520"/>
      <c r="G192" s="1520"/>
      <c r="H192" s="1017"/>
      <c r="I192" s="1017"/>
      <c r="J192" s="1017"/>
      <c r="K192" s="1017"/>
    </row>
    <row r="193" spans="1:11" ht="14.1" customHeight="1">
      <c r="A193" s="1017"/>
      <c r="B193" s="1017"/>
      <c r="C193" s="34" t="s">
        <v>20</v>
      </c>
      <c r="D193" s="1521" t="s">
        <v>1976</v>
      </c>
      <c r="E193" s="1522"/>
      <c r="F193" s="1522"/>
      <c r="G193" s="1522"/>
      <c r="H193" s="1017"/>
      <c r="I193" s="1017"/>
      <c r="J193" s="1017"/>
      <c r="K193" s="1017"/>
    </row>
    <row r="194" spans="1:11" ht="14.1" customHeight="1">
      <c r="A194" s="1017"/>
      <c r="B194" s="1017"/>
      <c r="C194" s="34" t="s">
        <v>21</v>
      </c>
      <c r="D194" s="1521" t="s">
        <v>1977</v>
      </c>
      <c r="E194" s="1522"/>
      <c r="F194" s="1522"/>
      <c r="G194" s="1522"/>
      <c r="H194" s="1017"/>
      <c r="I194" s="1017"/>
      <c r="J194" s="1017"/>
      <c r="K194" s="1017"/>
    </row>
    <row r="195" spans="1:11" ht="15" customHeight="1">
      <c r="A195" s="1017"/>
      <c r="B195" s="1017"/>
      <c r="C195" s="1018"/>
      <c r="D195" s="36">
        <v>2024</v>
      </c>
      <c r="E195" s="36">
        <v>2025</v>
      </c>
      <c r="F195" s="36">
        <v>2026</v>
      </c>
      <c r="G195" s="36">
        <v>2027</v>
      </c>
      <c r="H195" s="1017"/>
      <c r="I195" s="1017"/>
      <c r="J195" s="1017"/>
      <c r="K195" s="1017"/>
    </row>
    <row r="196" spans="1:11" ht="15" customHeight="1">
      <c r="A196" s="1017"/>
      <c r="B196" s="1017"/>
      <c r="C196" s="1019"/>
      <c r="D196" s="38" t="s">
        <v>22</v>
      </c>
      <c r="E196" s="38" t="s">
        <v>23</v>
      </c>
      <c r="F196" s="38" t="s">
        <v>23</v>
      </c>
      <c r="G196" s="38" t="s">
        <v>23</v>
      </c>
      <c r="H196" s="1017"/>
      <c r="I196" s="1017"/>
      <c r="J196" s="1017"/>
      <c r="K196" s="1017"/>
    </row>
    <row r="197" spans="1:11" ht="14.1" customHeight="1">
      <c r="A197" s="1017"/>
      <c r="B197" s="1017"/>
      <c r="C197" s="27" t="s">
        <v>33</v>
      </c>
      <c r="D197" s="31" t="s">
        <v>42</v>
      </c>
      <c r="E197" s="31" t="s">
        <v>34</v>
      </c>
      <c r="F197" s="31" t="s">
        <v>34</v>
      </c>
      <c r="G197" s="31" t="s">
        <v>42</v>
      </c>
      <c r="H197" s="1017"/>
      <c r="I197" s="1017"/>
      <c r="J197" s="1017"/>
      <c r="K197" s="1017"/>
    </row>
    <row r="198" spans="1:11" ht="14.1" customHeight="1">
      <c r="A198" s="1017"/>
      <c r="B198" s="1017"/>
      <c r="C198" s="27" t="s">
        <v>35</v>
      </c>
      <c r="D198" s="31" t="s">
        <v>18</v>
      </c>
      <c r="E198" s="31" t="s">
        <v>1539</v>
      </c>
      <c r="F198" s="31" t="s">
        <v>1539</v>
      </c>
      <c r="G198" s="31" t="s">
        <v>42</v>
      </c>
      <c r="H198" s="1017"/>
      <c r="I198" s="1017"/>
      <c r="J198" s="1017"/>
      <c r="K198" s="1017"/>
    </row>
    <row r="199" spans="1:11" ht="14.1" customHeight="1">
      <c r="A199" s="1017"/>
      <c r="B199" s="1017"/>
      <c r="C199" s="27" t="s">
        <v>40</v>
      </c>
      <c r="D199" s="31" t="s">
        <v>42</v>
      </c>
      <c r="E199" s="31" t="s">
        <v>1539</v>
      </c>
      <c r="F199" s="31" t="s">
        <v>1539</v>
      </c>
      <c r="G199" s="31" t="s">
        <v>42</v>
      </c>
      <c r="H199" s="1017"/>
      <c r="I199" s="1017"/>
      <c r="J199" s="1017"/>
      <c r="K199" s="1017"/>
    </row>
    <row r="200" spans="1:11" ht="14.1" customHeight="1">
      <c r="A200" s="1017"/>
      <c r="B200" s="1017"/>
      <c r="C200" s="27" t="s">
        <v>41</v>
      </c>
      <c r="D200" s="31" t="s">
        <v>18</v>
      </c>
      <c r="E200" s="31" t="s">
        <v>18</v>
      </c>
      <c r="F200" s="31" t="s">
        <v>42</v>
      </c>
      <c r="G200" s="31" t="s">
        <v>82</v>
      </c>
      <c r="H200" s="1017"/>
      <c r="I200" s="1017"/>
      <c r="J200" s="1017"/>
      <c r="K200" s="1017"/>
    </row>
    <row r="201" spans="1:11" ht="14.1" customHeight="1">
      <c r="A201" s="1017"/>
      <c r="B201" s="1017"/>
      <c r="C201" s="27" t="s">
        <v>43</v>
      </c>
      <c r="D201" s="31" t="s">
        <v>18</v>
      </c>
      <c r="E201" s="31" t="s">
        <v>18</v>
      </c>
      <c r="F201" s="31" t="s">
        <v>42</v>
      </c>
      <c r="G201" s="31" t="s">
        <v>82</v>
      </c>
      <c r="H201" s="1017"/>
      <c r="I201" s="1017"/>
      <c r="J201" s="1017"/>
      <c r="K201" s="1017"/>
    </row>
    <row r="202" spans="1:11" ht="14.1" customHeight="1">
      <c r="A202" s="1017"/>
      <c r="B202" s="1017"/>
      <c r="C202" s="27" t="s">
        <v>47</v>
      </c>
      <c r="D202" s="31" t="s">
        <v>18</v>
      </c>
      <c r="E202" s="31" t="s">
        <v>18</v>
      </c>
      <c r="F202" s="31" t="s">
        <v>42</v>
      </c>
      <c r="G202" s="31" t="s">
        <v>82</v>
      </c>
      <c r="H202" s="1017"/>
      <c r="I202" s="1017"/>
      <c r="J202" s="1017"/>
      <c r="K202" s="1017"/>
    </row>
    <row r="203" spans="1:11" ht="14.1" customHeight="1">
      <c r="A203" s="1017"/>
      <c r="B203" s="1017"/>
      <c r="C203" s="1523" t="s">
        <v>24</v>
      </c>
      <c r="D203" s="1524"/>
      <c r="E203" s="1524"/>
      <c r="F203" s="1524"/>
      <c r="G203" s="1524"/>
      <c r="H203" s="1017"/>
      <c r="I203" s="1017"/>
      <c r="J203" s="1017"/>
      <c r="K203" s="1017"/>
    </row>
    <row r="204" spans="1:11" ht="14.1" customHeight="1">
      <c r="A204" s="1017"/>
      <c r="B204" s="1017"/>
      <c r="C204" s="1018"/>
      <c r="D204" s="36">
        <v>2024</v>
      </c>
      <c r="E204" s="36">
        <v>2025</v>
      </c>
      <c r="F204" s="36">
        <v>2026</v>
      </c>
      <c r="G204" s="36">
        <v>2027</v>
      </c>
      <c r="H204" s="1017"/>
      <c r="I204" s="1017"/>
      <c r="J204" s="1017"/>
      <c r="K204" s="1017"/>
    </row>
    <row r="205" spans="1:11" ht="14.1" customHeight="1">
      <c r="A205" s="1017"/>
      <c r="B205" s="1017"/>
      <c r="C205" s="1019"/>
      <c r="D205" s="38" t="s">
        <v>22</v>
      </c>
      <c r="E205" s="38" t="s">
        <v>23</v>
      </c>
      <c r="F205" s="38" t="s">
        <v>23</v>
      </c>
      <c r="G205" s="38" t="s">
        <v>23</v>
      </c>
      <c r="H205" s="1017"/>
      <c r="I205" s="1017"/>
      <c r="J205" s="1017"/>
      <c r="K205" s="1017"/>
    </row>
    <row r="206" spans="1:11" ht="14.1" customHeight="1">
      <c r="A206" s="1017"/>
      <c r="B206" s="1017"/>
      <c r="C206" s="39" t="s">
        <v>48</v>
      </c>
      <c r="D206" s="42" t="s">
        <v>18</v>
      </c>
      <c r="E206" s="40">
        <v>0</v>
      </c>
      <c r="F206" s="40">
        <v>0</v>
      </c>
      <c r="G206" s="40">
        <v>0</v>
      </c>
      <c r="H206" s="1017"/>
      <c r="I206" s="1017"/>
      <c r="J206" s="1017"/>
      <c r="K206" s="1017"/>
    </row>
    <row r="207" spans="1:11" ht="14.1" customHeight="1">
      <c r="A207" s="1017"/>
      <c r="B207" s="1017"/>
      <c r="C207" s="39" t="s">
        <v>49</v>
      </c>
      <c r="D207" s="42" t="s">
        <v>18</v>
      </c>
      <c r="E207" s="40">
        <v>0</v>
      </c>
      <c r="F207" s="40">
        <v>0</v>
      </c>
      <c r="G207" s="40">
        <v>0</v>
      </c>
      <c r="H207" s="1017"/>
      <c r="I207" s="1017"/>
      <c r="J207" s="1017"/>
      <c r="K207" s="1017"/>
    </row>
    <row r="208" spans="1:11" ht="14.1" customHeight="1">
      <c r="A208" s="1017"/>
      <c r="B208" s="1017"/>
      <c r="C208" s="39" t="s">
        <v>50</v>
      </c>
      <c r="D208" s="42" t="s">
        <v>18</v>
      </c>
      <c r="E208" s="40">
        <v>0</v>
      </c>
      <c r="F208" s="40">
        <v>0</v>
      </c>
      <c r="G208" s="40">
        <v>0</v>
      </c>
      <c r="H208" s="1017"/>
      <c r="I208" s="1017"/>
      <c r="J208" s="1017"/>
      <c r="K208" s="1017"/>
    </row>
    <row r="209" spans="1:11" ht="14.1" customHeight="1">
      <c r="A209" s="1017"/>
      <c r="B209" s="1017"/>
      <c r="C209" s="39" t="s">
        <v>51</v>
      </c>
      <c r="D209" s="42" t="s">
        <v>18</v>
      </c>
      <c r="E209" s="40">
        <v>0</v>
      </c>
      <c r="F209" s="40">
        <v>0</v>
      </c>
      <c r="G209" s="40">
        <v>0</v>
      </c>
      <c r="H209" s="1017"/>
      <c r="I209" s="1017"/>
      <c r="J209" s="1017"/>
      <c r="K209" s="1017"/>
    </row>
    <row r="210" spans="1:11" ht="14.1" customHeight="1">
      <c r="A210" s="1017"/>
      <c r="B210" s="1017"/>
      <c r="C210" s="39" t="s">
        <v>49</v>
      </c>
      <c r="D210" s="42" t="s">
        <v>18</v>
      </c>
      <c r="E210" s="40">
        <v>0</v>
      </c>
      <c r="F210" s="40">
        <v>0</v>
      </c>
      <c r="G210" s="40">
        <v>0</v>
      </c>
      <c r="H210" s="1017"/>
      <c r="I210" s="1017"/>
      <c r="J210" s="1017"/>
      <c r="K210" s="1017"/>
    </row>
    <row r="211" spans="1:11" ht="14.1" customHeight="1">
      <c r="A211" s="1017"/>
      <c r="B211" s="1017"/>
      <c r="C211" s="39" t="s">
        <v>50</v>
      </c>
      <c r="D211" s="42" t="s">
        <v>18</v>
      </c>
      <c r="E211" s="40">
        <v>0</v>
      </c>
      <c r="F211" s="40">
        <v>0</v>
      </c>
      <c r="G211" s="40">
        <v>0</v>
      </c>
      <c r="H211" s="1017"/>
      <c r="I211" s="1017"/>
      <c r="J211" s="1017"/>
      <c r="K211" s="1017"/>
    </row>
    <row r="212" spans="1:11" ht="14.1" customHeight="1">
      <c r="A212" s="1017"/>
      <c r="B212" s="1017"/>
      <c r="C212" s="39" t="s">
        <v>52</v>
      </c>
      <c r="D212" s="42" t="s">
        <v>18</v>
      </c>
      <c r="E212" s="40">
        <v>0</v>
      </c>
      <c r="F212" s="40">
        <v>0</v>
      </c>
      <c r="G212" s="40">
        <v>0</v>
      </c>
      <c r="H212" s="1017"/>
      <c r="I212" s="1017"/>
      <c r="J212" s="1017"/>
      <c r="K212" s="1017"/>
    </row>
    <row r="213" spans="1:11" ht="14.1" customHeight="1">
      <c r="A213" s="1017"/>
      <c r="B213" s="1017"/>
      <c r="C213" s="39" t="s">
        <v>49</v>
      </c>
      <c r="D213" s="42" t="s">
        <v>18</v>
      </c>
      <c r="E213" s="40">
        <v>0</v>
      </c>
      <c r="F213" s="40">
        <v>0</v>
      </c>
      <c r="G213" s="40">
        <v>0</v>
      </c>
      <c r="H213" s="1017"/>
      <c r="I213" s="1017"/>
      <c r="J213" s="1017"/>
      <c r="K213" s="1017"/>
    </row>
    <row r="214" spans="1:11" ht="14.1" customHeight="1">
      <c r="A214" s="1017"/>
      <c r="B214" s="1017"/>
      <c r="C214" s="39" t="s">
        <v>50</v>
      </c>
      <c r="D214" s="42" t="s">
        <v>18</v>
      </c>
      <c r="E214" s="40">
        <v>0</v>
      </c>
      <c r="F214" s="40">
        <v>0</v>
      </c>
      <c r="G214" s="40">
        <v>0</v>
      </c>
      <c r="H214" s="1017"/>
      <c r="I214" s="1017"/>
      <c r="J214" s="1017"/>
      <c r="K214" s="1017"/>
    </row>
    <row r="215" spans="1:11" ht="14.1" customHeight="1">
      <c r="A215" s="1017"/>
      <c r="B215" s="1017"/>
      <c r="C215" s="39" t="s">
        <v>53</v>
      </c>
      <c r="D215" s="42" t="s">
        <v>18</v>
      </c>
      <c r="E215" s="40">
        <v>0</v>
      </c>
      <c r="F215" s="40">
        <v>0</v>
      </c>
      <c r="G215" s="40">
        <v>0</v>
      </c>
      <c r="H215" s="1017"/>
      <c r="I215" s="1017"/>
      <c r="J215" s="1017"/>
      <c r="K215" s="1017"/>
    </row>
    <row r="216" spans="1:11" ht="14.1" customHeight="1">
      <c r="A216" s="1017"/>
      <c r="B216" s="1017"/>
      <c r="C216" s="39" t="s">
        <v>49</v>
      </c>
      <c r="D216" s="42" t="s">
        <v>18</v>
      </c>
      <c r="E216" s="40">
        <v>0</v>
      </c>
      <c r="F216" s="40">
        <v>0</v>
      </c>
      <c r="G216" s="40">
        <v>0</v>
      </c>
      <c r="H216" s="1017"/>
      <c r="I216" s="1017"/>
      <c r="J216" s="1017"/>
      <c r="K216" s="1017"/>
    </row>
    <row r="217" spans="1:11" ht="14.1" customHeight="1">
      <c r="A217" s="1017"/>
      <c r="B217" s="1017"/>
      <c r="C217" s="39" t="s">
        <v>50</v>
      </c>
      <c r="D217" s="42" t="s">
        <v>18</v>
      </c>
      <c r="E217" s="40">
        <v>0</v>
      </c>
      <c r="F217" s="40">
        <v>0</v>
      </c>
      <c r="G217" s="40">
        <v>0</v>
      </c>
      <c r="H217" s="1017"/>
      <c r="I217" s="1017"/>
      <c r="J217" s="1017"/>
      <c r="K217" s="1017"/>
    </row>
    <row r="218" spans="1:11" ht="14.1" customHeight="1">
      <c r="A218" s="1017"/>
      <c r="B218" s="1017"/>
      <c r="C218" s="39" t="s">
        <v>54</v>
      </c>
      <c r="D218" s="42" t="s">
        <v>18</v>
      </c>
      <c r="E218" s="40">
        <v>0</v>
      </c>
      <c r="F218" s="40">
        <v>0</v>
      </c>
      <c r="G218" s="40">
        <v>0</v>
      </c>
      <c r="H218" s="1017"/>
      <c r="I218" s="1017"/>
      <c r="J218" s="1017"/>
      <c r="K218" s="1017"/>
    </row>
    <row r="219" spans="1:11" ht="14.1" customHeight="1">
      <c r="A219" s="1017"/>
      <c r="B219" s="1017"/>
      <c r="C219" s="39" t="s">
        <v>49</v>
      </c>
      <c r="D219" s="42" t="s">
        <v>18</v>
      </c>
      <c r="E219" s="40">
        <v>0</v>
      </c>
      <c r="F219" s="40">
        <v>0</v>
      </c>
      <c r="G219" s="40">
        <v>0</v>
      </c>
      <c r="H219" s="1017"/>
      <c r="I219" s="1017"/>
      <c r="J219" s="1017"/>
      <c r="K219" s="1017"/>
    </row>
    <row r="220" spans="1:11" ht="14.1" customHeight="1">
      <c r="A220" s="1017"/>
      <c r="B220" s="1017"/>
      <c r="C220" s="39" t="s">
        <v>50</v>
      </c>
      <c r="D220" s="42" t="s">
        <v>18</v>
      </c>
      <c r="E220" s="40">
        <v>0</v>
      </c>
      <c r="F220" s="40">
        <v>0</v>
      </c>
      <c r="G220" s="40">
        <v>0</v>
      </c>
      <c r="H220" s="1017"/>
      <c r="I220" s="1017"/>
      <c r="J220" s="1017"/>
      <c r="K220" s="1017"/>
    </row>
    <row r="221" spans="1:11" ht="14.1" customHeight="1">
      <c r="A221" s="1017"/>
      <c r="B221" s="1017"/>
      <c r="C221" s="39" t="s">
        <v>55</v>
      </c>
      <c r="D221" s="42" t="s">
        <v>18</v>
      </c>
      <c r="E221" s="40">
        <v>0</v>
      </c>
      <c r="F221" s="40">
        <v>0</v>
      </c>
      <c r="G221" s="40">
        <v>0</v>
      </c>
      <c r="H221" s="1017"/>
      <c r="I221" s="1017"/>
      <c r="J221" s="1017"/>
      <c r="K221" s="1017"/>
    </row>
    <row r="222" spans="1:11" ht="14.1" customHeight="1">
      <c r="A222" s="1017"/>
      <c r="B222" s="1017"/>
      <c r="C222" s="39" t="s">
        <v>49</v>
      </c>
      <c r="D222" s="42" t="s">
        <v>18</v>
      </c>
      <c r="E222" s="40">
        <v>0</v>
      </c>
      <c r="F222" s="40">
        <v>0</v>
      </c>
      <c r="G222" s="40">
        <v>0</v>
      </c>
      <c r="H222" s="1017"/>
      <c r="I222" s="1017"/>
      <c r="J222" s="1017"/>
      <c r="K222" s="1017"/>
    </row>
    <row r="223" spans="1:11" ht="14.1" customHeight="1">
      <c r="A223" s="1017"/>
      <c r="B223" s="1017"/>
      <c r="C223" s="39" t="s">
        <v>50</v>
      </c>
      <c r="D223" s="42" t="s">
        <v>18</v>
      </c>
      <c r="E223" s="40">
        <v>0</v>
      </c>
      <c r="F223" s="40">
        <v>0</v>
      </c>
      <c r="G223" s="40">
        <v>0</v>
      </c>
      <c r="H223" s="1017"/>
      <c r="I223" s="1017"/>
      <c r="J223" s="1017"/>
      <c r="K223" s="1017"/>
    </row>
    <row r="224" spans="1:11" ht="14.1" customHeight="1">
      <c r="A224" s="1017"/>
      <c r="B224" s="1017"/>
      <c r="C224" s="39" t="s">
        <v>56</v>
      </c>
      <c r="D224" s="42" t="s">
        <v>18</v>
      </c>
      <c r="E224" s="40">
        <v>0</v>
      </c>
      <c r="F224" s="40">
        <v>0</v>
      </c>
      <c r="G224" s="40">
        <v>0</v>
      </c>
      <c r="H224" s="1017"/>
      <c r="I224" s="1017"/>
      <c r="J224" s="1017"/>
      <c r="K224" s="1017"/>
    </row>
    <row r="225" spans="1:11" ht="14.1" customHeight="1">
      <c r="A225" s="1017"/>
      <c r="B225" s="1017"/>
      <c r="C225" s="39" t="s">
        <v>49</v>
      </c>
      <c r="D225" s="42" t="s">
        <v>18</v>
      </c>
      <c r="E225" s="40">
        <v>0</v>
      </c>
      <c r="F225" s="40">
        <v>0</v>
      </c>
      <c r="G225" s="40">
        <v>0</v>
      </c>
      <c r="H225" s="1017"/>
      <c r="I225" s="1017"/>
      <c r="J225" s="1017"/>
      <c r="K225" s="1017"/>
    </row>
    <row r="226" spans="1:11" ht="14.1" customHeight="1">
      <c r="A226" s="1017"/>
      <c r="B226" s="1017"/>
      <c r="C226" s="39" t="s">
        <v>50</v>
      </c>
      <c r="D226" s="42" t="s">
        <v>18</v>
      </c>
      <c r="E226" s="40">
        <v>0</v>
      </c>
      <c r="F226" s="40">
        <v>0</v>
      </c>
      <c r="G226" s="40">
        <v>0</v>
      </c>
      <c r="H226" s="1017"/>
      <c r="I226" s="1017"/>
      <c r="J226" s="1017"/>
      <c r="K226" s="1017"/>
    </row>
    <row r="227" spans="1:11" ht="14.1" customHeight="1">
      <c r="A227" s="1017"/>
      <c r="B227" s="1017"/>
      <c r="C227" s="39" t="s">
        <v>57</v>
      </c>
      <c r="D227" s="42" t="s">
        <v>18</v>
      </c>
      <c r="E227" s="40">
        <v>0</v>
      </c>
      <c r="F227" s="40">
        <v>0</v>
      </c>
      <c r="G227" s="40">
        <v>0</v>
      </c>
      <c r="H227" s="1017"/>
      <c r="I227" s="1017"/>
      <c r="J227" s="1017"/>
      <c r="K227" s="1017"/>
    </row>
    <row r="228" spans="1:11" ht="14.1" customHeight="1">
      <c r="A228" s="1017"/>
      <c r="B228" s="1017"/>
      <c r="C228" s="39" t="s">
        <v>49</v>
      </c>
      <c r="D228" s="42" t="s">
        <v>18</v>
      </c>
      <c r="E228" s="40">
        <v>0</v>
      </c>
      <c r="F228" s="40">
        <v>0</v>
      </c>
      <c r="G228" s="40">
        <v>0</v>
      </c>
      <c r="H228" s="1017"/>
      <c r="I228" s="1017"/>
      <c r="J228" s="1017"/>
      <c r="K228" s="1017"/>
    </row>
    <row r="229" spans="1:11" ht="14.1" customHeight="1">
      <c r="A229" s="1017"/>
      <c r="B229" s="1017"/>
      <c r="C229" s="39" t="s">
        <v>58</v>
      </c>
      <c r="D229" s="42" t="s">
        <v>18</v>
      </c>
      <c r="E229" s="40">
        <v>0</v>
      </c>
      <c r="F229" s="40">
        <v>0</v>
      </c>
      <c r="G229" s="40">
        <v>0</v>
      </c>
      <c r="H229" s="1017"/>
      <c r="I229" s="1017"/>
      <c r="J229" s="1017"/>
      <c r="K229" s="1017"/>
    </row>
    <row r="230" spans="1:11" ht="14.1" customHeight="1">
      <c r="A230" s="1017"/>
      <c r="B230" s="1017"/>
      <c r="C230" s="39" t="s">
        <v>59</v>
      </c>
      <c r="D230" s="42" t="s">
        <v>18</v>
      </c>
      <c r="E230" s="40">
        <v>0</v>
      </c>
      <c r="F230" s="40">
        <v>0</v>
      </c>
      <c r="G230" s="40">
        <v>0</v>
      </c>
      <c r="H230" s="1017"/>
      <c r="I230" s="1017"/>
      <c r="J230" s="1017"/>
      <c r="K230" s="1017"/>
    </row>
    <row r="231" spans="1:11" ht="14.1" customHeight="1">
      <c r="A231" s="1017"/>
      <c r="B231" s="1017"/>
      <c r="C231" s="39" t="s">
        <v>60</v>
      </c>
      <c r="D231" s="42" t="s">
        <v>18</v>
      </c>
      <c r="E231" s="40">
        <v>0</v>
      </c>
      <c r="F231" s="40">
        <v>0</v>
      </c>
      <c r="G231" s="40">
        <v>0</v>
      </c>
      <c r="H231" s="1017"/>
      <c r="I231" s="1017"/>
      <c r="J231" s="1017"/>
      <c r="K231" s="1017"/>
    </row>
    <row r="232" spans="1:11" ht="14.1" customHeight="1">
      <c r="A232" s="1017"/>
      <c r="B232" s="1017"/>
      <c r="C232" s="39" t="s">
        <v>61</v>
      </c>
      <c r="D232" s="42" t="s">
        <v>18</v>
      </c>
      <c r="E232" s="40">
        <v>0</v>
      </c>
      <c r="F232" s="40">
        <v>0</v>
      </c>
      <c r="G232" s="40">
        <v>0</v>
      </c>
      <c r="H232" s="1017"/>
      <c r="I232" s="1017"/>
      <c r="J232" s="1017"/>
      <c r="K232" s="1017"/>
    </row>
    <row r="233" spans="1:11" ht="14.1" customHeight="1">
      <c r="A233" s="1017"/>
      <c r="B233" s="1017"/>
      <c r="C233" s="39" t="s">
        <v>62</v>
      </c>
      <c r="D233" s="42" t="s">
        <v>18</v>
      </c>
      <c r="E233" s="40">
        <v>10000000</v>
      </c>
      <c r="F233" s="40">
        <v>10000000</v>
      </c>
      <c r="G233" s="40">
        <v>0</v>
      </c>
      <c r="H233" s="1017"/>
      <c r="I233" s="1017"/>
      <c r="J233" s="1017"/>
      <c r="K233" s="1017"/>
    </row>
    <row r="234" spans="1:11" ht="14.1" customHeight="1">
      <c r="A234" s="1017"/>
      <c r="B234" s="1017"/>
      <c r="C234" s="39" t="s">
        <v>49</v>
      </c>
      <c r="D234" s="42" t="s">
        <v>18</v>
      </c>
      <c r="E234" s="40">
        <v>10000000</v>
      </c>
      <c r="F234" s="40">
        <v>10000000</v>
      </c>
      <c r="G234" s="40">
        <v>0</v>
      </c>
      <c r="H234" s="1017"/>
      <c r="I234" s="1017"/>
      <c r="J234" s="1017"/>
      <c r="K234" s="1017"/>
    </row>
    <row r="235" spans="1:11" ht="14.1" customHeight="1">
      <c r="A235" s="1017"/>
      <c r="B235" s="1017"/>
      <c r="C235" s="39" t="s">
        <v>58</v>
      </c>
      <c r="D235" s="42" t="s">
        <v>18</v>
      </c>
      <c r="E235" s="40">
        <v>0</v>
      </c>
      <c r="F235" s="40">
        <v>0</v>
      </c>
      <c r="G235" s="40">
        <v>0</v>
      </c>
      <c r="H235" s="1017"/>
      <c r="I235" s="1017"/>
      <c r="J235" s="1017"/>
      <c r="K235" s="1017"/>
    </row>
    <row r="236" spans="1:11" ht="14.1" customHeight="1">
      <c r="A236" s="1017"/>
      <c r="B236" s="1017"/>
      <c r="C236" s="39" t="s">
        <v>59</v>
      </c>
      <c r="D236" s="42" t="s">
        <v>18</v>
      </c>
      <c r="E236" s="40">
        <v>0</v>
      </c>
      <c r="F236" s="40">
        <v>0</v>
      </c>
      <c r="G236" s="40">
        <v>0</v>
      </c>
      <c r="H236" s="1017"/>
      <c r="I236" s="1017"/>
      <c r="J236" s="1017"/>
      <c r="K236" s="1017"/>
    </row>
    <row r="237" spans="1:11" ht="14.1" customHeight="1">
      <c r="A237" s="1017"/>
      <c r="B237" s="1017"/>
      <c r="C237" s="39" t="s">
        <v>60</v>
      </c>
      <c r="D237" s="42" t="s">
        <v>18</v>
      </c>
      <c r="E237" s="40">
        <v>0</v>
      </c>
      <c r="F237" s="40">
        <v>0</v>
      </c>
      <c r="G237" s="40">
        <v>0</v>
      </c>
      <c r="H237" s="1017"/>
      <c r="I237" s="1017"/>
      <c r="J237" s="1017"/>
      <c r="K237" s="1017"/>
    </row>
    <row r="238" spans="1:11" ht="14.1" customHeight="1">
      <c r="A238" s="1017"/>
      <c r="B238" s="1017"/>
      <c r="C238" s="39" t="s">
        <v>61</v>
      </c>
      <c r="D238" s="42" t="s">
        <v>18</v>
      </c>
      <c r="E238" s="40">
        <v>0</v>
      </c>
      <c r="F238" s="40">
        <v>0</v>
      </c>
      <c r="G238" s="40">
        <v>0</v>
      </c>
      <c r="H238" s="1017"/>
      <c r="I238" s="1017"/>
      <c r="J238" s="1017"/>
      <c r="K238" s="1017"/>
    </row>
    <row r="239" spans="1:11" ht="14.1" customHeight="1">
      <c r="A239" s="1017"/>
      <c r="B239" s="1017"/>
      <c r="C239" s="39" t="s">
        <v>63</v>
      </c>
      <c r="D239" s="42" t="s">
        <v>18</v>
      </c>
      <c r="E239" s="40">
        <v>0</v>
      </c>
      <c r="F239" s="40">
        <v>0</v>
      </c>
      <c r="G239" s="40">
        <v>0</v>
      </c>
      <c r="H239" s="1017"/>
      <c r="I239" s="1017"/>
      <c r="J239" s="1017"/>
      <c r="K239" s="1017"/>
    </row>
    <row r="240" spans="1:11" ht="14.1" customHeight="1">
      <c r="A240" s="1017"/>
      <c r="B240" s="1017"/>
      <c r="C240" s="39" t="s">
        <v>49</v>
      </c>
      <c r="D240" s="42" t="s">
        <v>18</v>
      </c>
      <c r="E240" s="40">
        <v>0</v>
      </c>
      <c r="F240" s="40">
        <v>0</v>
      </c>
      <c r="G240" s="40">
        <v>0</v>
      </c>
      <c r="H240" s="1017"/>
      <c r="I240" s="1017"/>
      <c r="J240" s="1017"/>
      <c r="K240" s="1017"/>
    </row>
    <row r="241" spans="1:11" ht="14.1" customHeight="1">
      <c r="A241" s="1017"/>
      <c r="B241" s="1017"/>
      <c r="C241" s="39" t="s">
        <v>58</v>
      </c>
      <c r="D241" s="42" t="s">
        <v>18</v>
      </c>
      <c r="E241" s="40">
        <v>0</v>
      </c>
      <c r="F241" s="40">
        <v>0</v>
      </c>
      <c r="G241" s="40">
        <v>0</v>
      </c>
      <c r="H241" s="1017"/>
      <c r="I241" s="1017"/>
      <c r="J241" s="1017"/>
      <c r="K241" s="1017"/>
    </row>
    <row r="242" spans="1:11" ht="14.1" customHeight="1">
      <c r="A242" s="1017"/>
      <c r="B242" s="1017"/>
      <c r="C242" s="39" t="s">
        <v>59</v>
      </c>
      <c r="D242" s="42" t="s">
        <v>18</v>
      </c>
      <c r="E242" s="40">
        <v>0</v>
      </c>
      <c r="F242" s="40">
        <v>0</v>
      </c>
      <c r="G242" s="40">
        <v>0</v>
      </c>
      <c r="H242" s="1017"/>
      <c r="I242" s="1017"/>
      <c r="J242" s="1017"/>
      <c r="K242" s="1017"/>
    </row>
    <row r="243" spans="1:11" ht="14.1" customHeight="1">
      <c r="A243" s="1017"/>
      <c r="B243" s="1017"/>
      <c r="C243" s="39" t="s">
        <v>60</v>
      </c>
      <c r="D243" s="42" t="s">
        <v>18</v>
      </c>
      <c r="E243" s="40">
        <v>0</v>
      </c>
      <c r="F243" s="40">
        <v>0</v>
      </c>
      <c r="G243" s="40">
        <v>0</v>
      </c>
      <c r="H243" s="1017"/>
      <c r="I243" s="1017"/>
      <c r="J243" s="1017"/>
      <c r="K243" s="1017"/>
    </row>
    <row r="244" spans="1:11" ht="14.1" customHeight="1">
      <c r="A244" s="1017"/>
      <c r="B244" s="1017"/>
      <c r="C244" s="39" t="s">
        <v>61</v>
      </c>
      <c r="D244" s="42" t="s">
        <v>18</v>
      </c>
      <c r="E244" s="40">
        <v>0</v>
      </c>
      <c r="F244" s="40">
        <v>0</v>
      </c>
      <c r="G244" s="40">
        <v>0</v>
      </c>
      <c r="H244" s="1017"/>
      <c r="I244" s="1017"/>
      <c r="J244" s="1017"/>
      <c r="K244" s="1017"/>
    </row>
    <row r="245" spans="1:11" ht="14.1" customHeight="1">
      <c r="A245" s="1017"/>
      <c r="B245" s="1017"/>
      <c r="C245" s="39" t="s">
        <v>64</v>
      </c>
      <c r="D245" s="42" t="s">
        <v>18</v>
      </c>
      <c r="E245" s="40">
        <v>0</v>
      </c>
      <c r="F245" s="40">
        <v>0</v>
      </c>
      <c r="G245" s="40">
        <v>0</v>
      </c>
      <c r="H245" s="1017"/>
      <c r="I245" s="1017"/>
      <c r="J245" s="1017"/>
      <c r="K245" s="1017"/>
    </row>
    <row r="246" spans="1:11" ht="14.1" customHeight="1">
      <c r="A246" s="1017"/>
      <c r="B246" s="1017"/>
      <c r="C246" s="39" t="s">
        <v>65</v>
      </c>
      <c r="D246" s="42" t="s">
        <v>18</v>
      </c>
      <c r="E246" s="40">
        <v>0</v>
      </c>
      <c r="F246" s="40">
        <v>0</v>
      </c>
      <c r="G246" s="40">
        <v>0</v>
      </c>
      <c r="H246" s="1017"/>
      <c r="I246" s="1017"/>
      <c r="J246" s="1017"/>
      <c r="K246" s="1017"/>
    </row>
    <row r="247" spans="1:11" ht="14.1" customHeight="1">
      <c r="A247" s="1017"/>
      <c r="B247" s="1017"/>
      <c r="C247" s="41" t="s">
        <v>25</v>
      </c>
      <c r="D247" s="40">
        <v>0</v>
      </c>
      <c r="E247" s="40">
        <v>10000000</v>
      </c>
      <c r="F247" s="40">
        <v>10000000</v>
      </c>
      <c r="G247" s="40">
        <v>0</v>
      </c>
      <c r="H247" s="1017"/>
      <c r="I247" s="1017"/>
      <c r="J247" s="1017"/>
      <c r="K247" s="1017"/>
    </row>
    <row r="248" spans="1:11" ht="14.1" customHeight="1">
      <c r="A248" s="1017"/>
      <c r="B248" s="1017"/>
      <c r="C248" s="32" t="s">
        <v>1978</v>
      </c>
      <c r="D248" s="1503" t="s">
        <v>1979</v>
      </c>
      <c r="E248" s="1504"/>
      <c r="F248" s="1504"/>
      <c r="G248" s="1504"/>
      <c r="H248" s="1017"/>
      <c r="I248" s="1017"/>
      <c r="J248" s="1017"/>
      <c r="K248" s="1017"/>
    </row>
    <row r="249" spans="1:11" ht="14.1" customHeight="1">
      <c r="A249" s="1017"/>
      <c r="B249" s="1017"/>
      <c r="C249" s="33" t="s">
        <v>19</v>
      </c>
      <c r="D249" s="1519" t="s">
        <v>1980</v>
      </c>
      <c r="E249" s="1520"/>
      <c r="F249" s="1520"/>
      <c r="G249" s="1520"/>
      <c r="H249" s="1017"/>
      <c r="I249" s="1017"/>
      <c r="J249" s="1017"/>
      <c r="K249" s="1017"/>
    </row>
    <row r="250" spans="1:11" ht="14.1" customHeight="1">
      <c r="A250" s="1017"/>
      <c r="B250" s="1017"/>
      <c r="C250" s="34" t="s">
        <v>20</v>
      </c>
      <c r="D250" s="1521" t="s">
        <v>1981</v>
      </c>
      <c r="E250" s="1522"/>
      <c r="F250" s="1522"/>
      <c r="G250" s="1522"/>
      <c r="H250" s="1017"/>
      <c r="I250" s="1017"/>
      <c r="J250" s="1017"/>
      <c r="K250" s="1017"/>
    </row>
    <row r="251" spans="1:11" ht="14.1" customHeight="1">
      <c r="A251" s="1017"/>
      <c r="B251" s="1017"/>
      <c r="C251" s="34" t="s">
        <v>21</v>
      </c>
      <c r="D251" s="1521" t="s">
        <v>1982</v>
      </c>
      <c r="E251" s="1522"/>
      <c r="F251" s="1522"/>
      <c r="G251" s="1522"/>
      <c r="H251" s="1017"/>
      <c r="I251" s="1017"/>
      <c r="J251" s="1017"/>
      <c r="K251" s="1017"/>
    </row>
    <row r="252" spans="1:11" ht="15" customHeight="1">
      <c r="A252" s="1017"/>
      <c r="B252" s="1017"/>
      <c r="C252" s="1018"/>
      <c r="D252" s="36">
        <v>2024</v>
      </c>
      <c r="E252" s="36">
        <v>2025</v>
      </c>
      <c r="F252" s="36">
        <v>2026</v>
      </c>
      <c r="G252" s="36">
        <v>2027</v>
      </c>
      <c r="H252" s="1017"/>
      <c r="I252" s="1017"/>
      <c r="J252" s="1017"/>
      <c r="K252" s="1017"/>
    </row>
    <row r="253" spans="1:11" ht="15" customHeight="1">
      <c r="A253" s="1017"/>
      <c r="B253" s="1017"/>
      <c r="C253" s="1019"/>
      <c r="D253" s="38" t="s">
        <v>22</v>
      </c>
      <c r="E253" s="38" t="s">
        <v>23</v>
      </c>
      <c r="F253" s="38" t="s">
        <v>23</v>
      </c>
      <c r="G253" s="38" t="s">
        <v>23</v>
      </c>
      <c r="H253" s="1017"/>
      <c r="I253" s="1017"/>
      <c r="J253" s="1017"/>
      <c r="K253" s="1017"/>
    </row>
    <row r="254" spans="1:11" ht="14.1" customHeight="1">
      <c r="A254" s="1017"/>
      <c r="B254" s="1017"/>
      <c r="C254" s="27" t="s">
        <v>33</v>
      </c>
      <c r="D254" s="31" t="s">
        <v>72</v>
      </c>
      <c r="E254" s="31" t="s">
        <v>72</v>
      </c>
      <c r="F254" s="31" t="s">
        <v>72</v>
      </c>
      <c r="G254" s="31" t="s">
        <v>42</v>
      </c>
      <c r="H254" s="1017"/>
      <c r="I254" s="1017"/>
      <c r="J254" s="1017"/>
      <c r="K254" s="1017"/>
    </row>
    <row r="255" spans="1:11" ht="14.1" customHeight="1">
      <c r="A255" s="1017"/>
      <c r="B255" s="1017"/>
      <c r="C255" s="27" t="s">
        <v>35</v>
      </c>
      <c r="D255" s="31" t="s">
        <v>1983</v>
      </c>
      <c r="E255" s="31" t="s">
        <v>241</v>
      </c>
      <c r="F255" s="31" t="s">
        <v>241</v>
      </c>
      <c r="G255" s="31" t="s">
        <v>42</v>
      </c>
      <c r="H255" s="1017"/>
      <c r="I255" s="1017"/>
      <c r="J255" s="1017"/>
      <c r="K255" s="1017"/>
    </row>
    <row r="256" spans="1:11" ht="14.1" customHeight="1">
      <c r="A256" s="1017"/>
      <c r="B256" s="1017"/>
      <c r="C256" s="27" t="s">
        <v>40</v>
      </c>
      <c r="D256" s="31" t="s">
        <v>1984</v>
      </c>
      <c r="E256" s="31" t="s">
        <v>1443</v>
      </c>
      <c r="F256" s="31" t="s">
        <v>1443</v>
      </c>
      <c r="G256" s="31" t="s">
        <v>42</v>
      </c>
      <c r="H256" s="1017"/>
      <c r="I256" s="1017"/>
      <c r="J256" s="1017"/>
      <c r="K256" s="1017"/>
    </row>
    <row r="257" spans="1:11" ht="14.1" customHeight="1">
      <c r="A257" s="1017"/>
      <c r="B257" s="1017"/>
      <c r="C257" s="27" t="s">
        <v>41</v>
      </c>
      <c r="D257" s="31" t="s">
        <v>18</v>
      </c>
      <c r="E257" s="31" t="s">
        <v>42</v>
      </c>
      <c r="F257" s="31" t="s">
        <v>42</v>
      </c>
      <c r="G257" s="31" t="s">
        <v>82</v>
      </c>
      <c r="H257" s="1017"/>
      <c r="I257" s="1017"/>
      <c r="J257" s="1017"/>
      <c r="K257" s="1017"/>
    </row>
    <row r="258" spans="1:11" ht="14.1" customHeight="1">
      <c r="A258" s="1017"/>
      <c r="B258" s="1017"/>
      <c r="C258" s="27" t="s">
        <v>43</v>
      </c>
      <c r="D258" s="31" t="s">
        <v>18</v>
      </c>
      <c r="E258" s="31" t="s">
        <v>1985</v>
      </c>
      <c r="F258" s="31" t="s">
        <v>42</v>
      </c>
      <c r="G258" s="31" t="s">
        <v>82</v>
      </c>
      <c r="H258" s="1017"/>
      <c r="I258" s="1017"/>
      <c r="J258" s="1017"/>
      <c r="K258" s="1017"/>
    </row>
    <row r="259" spans="1:11" ht="14.1" customHeight="1">
      <c r="A259" s="1017"/>
      <c r="B259" s="1017"/>
      <c r="C259" s="27" t="s">
        <v>47</v>
      </c>
      <c r="D259" s="31" t="s">
        <v>18</v>
      </c>
      <c r="E259" s="31" t="s">
        <v>1985</v>
      </c>
      <c r="F259" s="31" t="s">
        <v>42</v>
      </c>
      <c r="G259" s="31" t="s">
        <v>82</v>
      </c>
      <c r="H259" s="1017"/>
      <c r="I259" s="1017"/>
      <c r="J259" s="1017"/>
      <c r="K259" s="1017"/>
    </row>
    <row r="260" spans="1:11" ht="14.1" customHeight="1">
      <c r="A260" s="1017"/>
      <c r="B260" s="1017"/>
      <c r="C260" s="1523" t="s">
        <v>24</v>
      </c>
      <c r="D260" s="1524"/>
      <c r="E260" s="1524"/>
      <c r="F260" s="1524"/>
      <c r="G260" s="1524"/>
      <c r="H260" s="1017"/>
      <c r="I260" s="1017"/>
      <c r="J260" s="1017"/>
      <c r="K260" s="1017"/>
    </row>
    <row r="261" spans="1:11" ht="14.1" customHeight="1">
      <c r="A261" s="1017"/>
      <c r="B261" s="1017"/>
      <c r="C261" s="1018"/>
      <c r="D261" s="36">
        <v>2024</v>
      </c>
      <c r="E261" s="36">
        <v>2025</v>
      </c>
      <c r="F261" s="36">
        <v>2026</v>
      </c>
      <c r="G261" s="36">
        <v>2027</v>
      </c>
      <c r="H261" s="1017"/>
      <c r="I261" s="1017"/>
      <c r="J261" s="1017"/>
      <c r="K261" s="1017"/>
    </row>
    <row r="262" spans="1:11" ht="14.1" customHeight="1">
      <c r="A262" s="1017"/>
      <c r="B262" s="1017"/>
      <c r="C262" s="1019"/>
      <c r="D262" s="38" t="s">
        <v>22</v>
      </c>
      <c r="E262" s="38" t="s">
        <v>23</v>
      </c>
      <c r="F262" s="38" t="s">
        <v>23</v>
      </c>
      <c r="G262" s="38" t="s">
        <v>23</v>
      </c>
      <c r="H262" s="1017"/>
      <c r="I262" s="1017"/>
      <c r="J262" s="1017"/>
      <c r="K262" s="1017"/>
    </row>
    <row r="263" spans="1:11" ht="14.1" customHeight="1">
      <c r="A263" s="1017"/>
      <c r="B263" s="1017"/>
      <c r="C263" s="39" t="s">
        <v>48</v>
      </c>
      <c r="D263" s="40">
        <v>0</v>
      </c>
      <c r="E263" s="40">
        <v>0</v>
      </c>
      <c r="F263" s="40">
        <v>0</v>
      </c>
      <c r="G263" s="40">
        <v>0</v>
      </c>
      <c r="H263" s="1017"/>
      <c r="I263" s="1017"/>
      <c r="J263" s="1017"/>
      <c r="K263" s="1017"/>
    </row>
    <row r="264" spans="1:11" ht="14.1" customHeight="1">
      <c r="A264" s="1017"/>
      <c r="B264" s="1017"/>
      <c r="C264" s="39" t="s">
        <v>49</v>
      </c>
      <c r="D264" s="40">
        <v>0</v>
      </c>
      <c r="E264" s="40">
        <v>0</v>
      </c>
      <c r="F264" s="40">
        <v>0</v>
      </c>
      <c r="G264" s="40">
        <v>0</v>
      </c>
      <c r="H264" s="1017"/>
      <c r="I264" s="1017"/>
      <c r="J264" s="1017"/>
      <c r="K264" s="1017"/>
    </row>
    <row r="265" spans="1:11" ht="14.1" customHeight="1">
      <c r="A265" s="1017"/>
      <c r="B265" s="1017"/>
      <c r="C265" s="39" t="s">
        <v>50</v>
      </c>
      <c r="D265" s="40">
        <v>0</v>
      </c>
      <c r="E265" s="40">
        <v>0</v>
      </c>
      <c r="F265" s="40">
        <v>0</v>
      </c>
      <c r="G265" s="40">
        <v>0</v>
      </c>
      <c r="H265" s="1017"/>
      <c r="I265" s="1017"/>
      <c r="J265" s="1017"/>
      <c r="K265" s="1017"/>
    </row>
    <row r="266" spans="1:11" ht="14.1" customHeight="1">
      <c r="A266" s="1017"/>
      <c r="B266" s="1017"/>
      <c r="C266" s="39" t="s">
        <v>51</v>
      </c>
      <c r="D266" s="40">
        <v>0</v>
      </c>
      <c r="E266" s="40">
        <v>0</v>
      </c>
      <c r="F266" s="40">
        <v>0</v>
      </c>
      <c r="G266" s="40">
        <v>0</v>
      </c>
      <c r="H266" s="1017"/>
      <c r="I266" s="1017"/>
      <c r="J266" s="1017"/>
      <c r="K266" s="1017"/>
    </row>
    <row r="267" spans="1:11" ht="14.1" customHeight="1">
      <c r="A267" s="1017"/>
      <c r="B267" s="1017"/>
      <c r="C267" s="39" t="s">
        <v>49</v>
      </c>
      <c r="D267" s="40">
        <v>0</v>
      </c>
      <c r="E267" s="40">
        <v>0</v>
      </c>
      <c r="F267" s="40">
        <v>0</v>
      </c>
      <c r="G267" s="40">
        <v>0</v>
      </c>
      <c r="H267" s="1017"/>
      <c r="I267" s="1017"/>
      <c r="J267" s="1017"/>
      <c r="K267" s="1017"/>
    </row>
    <row r="268" spans="1:11" ht="14.1" customHeight="1">
      <c r="A268" s="1017"/>
      <c r="B268" s="1017"/>
      <c r="C268" s="39" t="s">
        <v>50</v>
      </c>
      <c r="D268" s="40">
        <v>0</v>
      </c>
      <c r="E268" s="40">
        <v>0</v>
      </c>
      <c r="F268" s="40">
        <v>0</v>
      </c>
      <c r="G268" s="40">
        <v>0</v>
      </c>
      <c r="H268" s="1017"/>
      <c r="I268" s="1017"/>
      <c r="J268" s="1017"/>
      <c r="K268" s="1017"/>
    </row>
    <row r="269" spans="1:11" ht="14.1" customHeight="1">
      <c r="A269" s="1017"/>
      <c r="B269" s="1017"/>
      <c r="C269" s="39" t="s">
        <v>52</v>
      </c>
      <c r="D269" s="40">
        <v>0</v>
      </c>
      <c r="E269" s="40">
        <v>0</v>
      </c>
      <c r="F269" s="40">
        <v>0</v>
      </c>
      <c r="G269" s="40">
        <v>0</v>
      </c>
      <c r="H269" s="1017"/>
      <c r="I269" s="1017"/>
      <c r="J269" s="1017"/>
      <c r="K269" s="1017"/>
    </row>
    <row r="270" spans="1:11" ht="14.1" customHeight="1">
      <c r="A270" s="1017"/>
      <c r="B270" s="1017"/>
      <c r="C270" s="39" t="s">
        <v>49</v>
      </c>
      <c r="D270" s="40">
        <v>0</v>
      </c>
      <c r="E270" s="40">
        <v>0</v>
      </c>
      <c r="F270" s="40">
        <v>0</v>
      </c>
      <c r="G270" s="40">
        <v>0</v>
      </c>
      <c r="H270" s="1017"/>
      <c r="I270" s="1017"/>
      <c r="J270" s="1017"/>
      <c r="K270" s="1017"/>
    </row>
    <row r="271" spans="1:11" ht="14.1" customHeight="1">
      <c r="A271" s="1017"/>
      <c r="B271" s="1017"/>
      <c r="C271" s="39" t="s">
        <v>50</v>
      </c>
      <c r="D271" s="40">
        <v>0</v>
      </c>
      <c r="E271" s="40">
        <v>0</v>
      </c>
      <c r="F271" s="40">
        <v>0</v>
      </c>
      <c r="G271" s="40">
        <v>0</v>
      </c>
      <c r="H271" s="1017"/>
      <c r="I271" s="1017"/>
      <c r="J271" s="1017"/>
      <c r="K271" s="1017"/>
    </row>
    <row r="272" spans="1:11" ht="14.1" customHeight="1">
      <c r="A272" s="1017"/>
      <c r="B272" s="1017"/>
      <c r="C272" s="39" t="s">
        <v>53</v>
      </c>
      <c r="D272" s="40">
        <v>0</v>
      </c>
      <c r="E272" s="40">
        <v>0</v>
      </c>
      <c r="F272" s="40">
        <v>0</v>
      </c>
      <c r="G272" s="40">
        <v>0</v>
      </c>
      <c r="H272" s="1017"/>
      <c r="I272" s="1017"/>
      <c r="J272" s="1017"/>
      <c r="K272" s="1017"/>
    </row>
    <row r="273" spans="1:11" ht="14.1" customHeight="1">
      <c r="A273" s="1017"/>
      <c r="B273" s="1017"/>
      <c r="C273" s="39" t="s">
        <v>49</v>
      </c>
      <c r="D273" s="40">
        <v>0</v>
      </c>
      <c r="E273" s="40">
        <v>0</v>
      </c>
      <c r="F273" s="40">
        <v>0</v>
      </c>
      <c r="G273" s="40">
        <v>0</v>
      </c>
      <c r="H273" s="1017"/>
      <c r="I273" s="1017"/>
      <c r="J273" s="1017"/>
      <c r="K273" s="1017"/>
    </row>
    <row r="274" spans="1:11" ht="14.1" customHeight="1">
      <c r="A274" s="1017"/>
      <c r="B274" s="1017"/>
      <c r="C274" s="39" t="s">
        <v>50</v>
      </c>
      <c r="D274" s="40">
        <v>0</v>
      </c>
      <c r="E274" s="40">
        <v>0</v>
      </c>
      <c r="F274" s="40">
        <v>0</v>
      </c>
      <c r="G274" s="40">
        <v>0</v>
      </c>
      <c r="H274" s="1017"/>
      <c r="I274" s="1017"/>
      <c r="J274" s="1017"/>
      <c r="K274" s="1017"/>
    </row>
    <row r="275" spans="1:11" ht="14.1" customHeight="1">
      <c r="A275" s="1017"/>
      <c r="B275" s="1017"/>
      <c r="C275" s="39" t="s">
        <v>54</v>
      </c>
      <c r="D275" s="40">
        <v>0</v>
      </c>
      <c r="E275" s="40">
        <v>0</v>
      </c>
      <c r="F275" s="40">
        <v>0</v>
      </c>
      <c r="G275" s="40">
        <v>0</v>
      </c>
      <c r="H275" s="1017"/>
      <c r="I275" s="1017"/>
      <c r="J275" s="1017"/>
      <c r="K275" s="1017"/>
    </row>
    <row r="276" spans="1:11" ht="14.1" customHeight="1">
      <c r="A276" s="1017"/>
      <c r="B276" s="1017"/>
      <c r="C276" s="39" t="s">
        <v>49</v>
      </c>
      <c r="D276" s="40">
        <v>0</v>
      </c>
      <c r="E276" s="40">
        <v>0</v>
      </c>
      <c r="F276" s="40">
        <v>0</v>
      </c>
      <c r="G276" s="40">
        <v>0</v>
      </c>
      <c r="H276" s="1017"/>
      <c r="I276" s="1017"/>
      <c r="J276" s="1017"/>
      <c r="K276" s="1017"/>
    </row>
    <row r="277" spans="1:11" ht="14.1" customHeight="1">
      <c r="A277" s="1017"/>
      <c r="B277" s="1017"/>
      <c r="C277" s="39" t="s">
        <v>50</v>
      </c>
      <c r="D277" s="40">
        <v>0</v>
      </c>
      <c r="E277" s="40">
        <v>0</v>
      </c>
      <c r="F277" s="40">
        <v>0</v>
      </c>
      <c r="G277" s="40">
        <v>0</v>
      </c>
      <c r="H277" s="1017"/>
      <c r="I277" s="1017"/>
      <c r="J277" s="1017"/>
      <c r="K277" s="1017"/>
    </row>
    <row r="278" spans="1:11" ht="14.1" customHeight="1">
      <c r="A278" s="1017"/>
      <c r="B278" s="1017"/>
      <c r="C278" s="39" t="s">
        <v>55</v>
      </c>
      <c r="D278" s="40">
        <v>0</v>
      </c>
      <c r="E278" s="40">
        <v>0</v>
      </c>
      <c r="F278" s="40">
        <v>0</v>
      </c>
      <c r="G278" s="40">
        <v>0</v>
      </c>
      <c r="H278" s="1017"/>
      <c r="I278" s="1017"/>
      <c r="J278" s="1017"/>
      <c r="K278" s="1017"/>
    </row>
    <row r="279" spans="1:11" ht="14.1" customHeight="1">
      <c r="A279" s="1017"/>
      <c r="B279" s="1017"/>
      <c r="C279" s="39" t="s">
        <v>49</v>
      </c>
      <c r="D279" s="40">
        <v>0</v>
      </c>
      <c r="E279" s="40">
        <v>0</v>
      </c>
      <c r="F279" s="40">
        <v>0</v>
      </c>
      <c r="G279" s="40">
        <v>0</v>
      </c>
      <c r="H279" s="1017"/>
      <c r="I279" s="1017"/>
      <c r="J279" s="1017"/>
      <c r="K279" s="1017"/>
    </row>
    <row r="280" spans="1:11" ht="14.1" customHeight="1">
      <c r="A280" s="1017"/>
      <c r="B280" s="1017"/>
      <c r="C280" s="39" t="s">
        <v>50</v>
      </c>
      <c r="D280" s="40">
        <v>0</v>
      </c>
      <c r="E280" s="40">
        <v>0</v>
      </c>
      <c r="F280" s="40">
        <v>0</v>
      </c>
      <c r="G280" s="40">
        <v>0</v>
      </c>
      <c r="H280" s="1017"/>
      <c r="I280" s="1017"/>
      <c r="J280" s="1017"/>
      <c r="K280" s="1017"/>
    </row>
    <row r="281" spans="1:11" ht="14.1" customHeight="1">
      <c r="A281" s="1017"/>
      <c r="B281" s="1017"/>
      <c r="C281" s="39" t="s">
        <v>56</v>
      </c>
      <c r="D281" s="40">
        <v>0</v>
      </c>
      <c r="E281" s="40">
        <v>0</v>
      </c>
      <c r="F281" s="40">
        <v>0</v>
      </c>
      <c r="G281" s="40">
        <v>0</v>
      </c>
      <c r="H281" s="1017"/>
      <c r="I281" s="1017"/>
      <c r="J281" s="1017"/>
      <c r="K281" s="1017"/>
    </row>
    <row r="282" spans="1:11" ht="14.1" customHeight="1">
      <c r="A282" s="1017"/>
      <c r="B282" s="1017"/>
      <c r="C282" s="39" t="s">
        <v>49</v>
      </c>
      <c r="D282" s="40">
        <v>0</v>
      </c>
      <c r="E282" s="40">
        <v>0</v>
      </c>
      <c r="F282" s="40">
        <v>0</v>
      </c>
      <c r="G282" s="40">
        <v>0</v>
      </c>
      <c r="H282" s="1017"/>
      <c r="I282" s="1017"/>
      <c r="J282" s="1017"/>
      <c r="K282" s="1017"/>
    </row>
    <row r="283" spans="1:11" ht="14.1" customHeight="1">
      <c r="A283" s="1017"/>
      <c r="B283" s="1017"/>
      <c r="C283" s="39" t="s">
        <v>50</v>
      </c>
      <c r="D283" s="40">
        <v>0</v>
      </c>
      <c r="E283" s="40">
        <v>0</v>
      </c>
      <c r="F283" s="40">
        <v>0</v>
      </c>
      <c r="G283" s="40">
        <v>0</v>
      </c>
      <c r="H283" s="1017"/>
      <c r="I283" s="1017"/>
      <c r="J283" s="1017"/>
      <c r="K283" s="1017"/>
    </row>
    <row r="284" spans="1:11" ht="14.1" customHeight="1">
      <c r="A284" s="1017"/>
      <c r="B284" s="1017"/>
      <c r="C284" s="39" t="s">
        <v>57</v>
      </c>
      <c r="D284" s="40">
        <v>0</v>
      </c>
      <c r="E284" s="40">
        <v>0</v>
      </c>
      <c r="F284" s="40">
        <v>0</v>
      </c>
      <c r="G284" s="40">
        <v>0</v>
      </c>
      <c r="H284" s="1017"/>
      <c r="I284" s="1017"/>
      <c r="J284" s="1017"/>
      <c r="K284" s="1017"/>
    </row>
    <row r="285" spans="1:11" ht="14.1" customHeight="1">
      <c r="A285" s="1017"/>
      <c r="B285" s="1017"/>
      <c r="C285" s="39" t="s">
        <v>49</v>
      </c>
      <c r="D285" s="40">
        <v>0</v>
      </c>
      <c r="E285" s="40">
        <v>0</v>
      </c>
      <c r="F285" s="40">
        <v>0</v>
      </c>
      <c r="G285" s="40">
        <v>0</v>
      </c>
      <c r="H285" s="1017"/>
      <c r="I285" s="1017"/>
      <c r="J285" s="1017"/>
      <c r="K285" s="1017"/>
    </row>
    <row r="286" spans="1:11" ht="14.1" customHeight="1">
      <c r="A286" s="1017"/>
      <c r="B286" s="1017"/>
      <c r="C286" s="39" t="s">
        <v>58</v>
      </c>
      <c r="D286" s="40">
        <v>0</v>
      </c>
      <c r="E286" s="40">
        <v>0</v>
      </c>
      <c r="F286" s="40">
        <v>0</v>
      </c>
      <c r="G286" s="40">
        <v>0</v>
      </c>
      <c r="H286" s="1017"/>
      <c r="I286" s="1017"/>
      <c r="J286" s="1017"/>
      <c r="K286" s="1017"/>
    </row>
    <row r="287" spans="1:11" ht="14.1" customHeight="1">
      <c r="A287" s="1017"/>
      <c r="B287" s="1017"/>
      <c r="C287" s="39" t="s">
        <v>59</v>
      </c>
      <c r="D287" s="40">
        <v>0</v>
      </c>
      <c r="E287" s="40">
        <v>0</v>
      </c>
      <c r="F287" s="40">
        <v>0</v>
      </c>
      <c r="G287" s="40">
        <v>0</v>
      </c>
      <c r="H287" s="1017"/>
      <c r="I287" s="1017"/>
      <c r="J287" s="1017"/>
      <c r="K287" s="1017"/>
    </row>
    <row r="288" spans="1:11" ht="14.1" customHeight="1">
      <c r="A288" s="1017"/>
      <c r="B288" s="1017"/>
      <c r="C288" s="39" t="s">
        <v>60</v>
      </c>
      <c r="D288" s="40">
        <v>0</v>
      </c>
      <c r="E288" s="40">
        <v>0</v>
      </c>
      <c r="F288" s="40">
        <v>0</v>
      </c>
      <c r="G288" s="40">
        <v>0</v>
      </c>
      <c r="H288" s="1017"/>
      <c r="I288" s="1017"/>
      <c r="J288" s="1017"/>
      <c r="K288" s="1017"/>
    </row>
    <row r="289" spans="1:11" ht="14.1" customHeight="1">
      <c r="A289" s="1017"/>
      <c r="B289" s="1017"/>
      <c r="C289" s="39" t="s">
        <v>61</v>
      </c>
      <c r="D289" s="40">
        <v>0</v>
      </c>
      <c r="E289" s="40">
        <v>0</v>
      </c>
      <c r="F289" s="40">
        <v>0</v>
      </c>
      <c r="G289" s="40">
        <v>0</v>
      </c>
      <c r="H289" s="1017"/>
      <c r="I289" s="1017"/>
      <c r="J289" s="1017"/>
      <c r="K289" s="1017"/>
    </row>
    <row r="290" spans="1:11" ht="14.1" customHeight="1">
      <c r="A290" s="1017"/>
      <c r="B290" s="1017"/>
      <c r="C290" s="39" t="s">
        <v>62</v>
      </c>
      <c r="D290" s="40">
        <v>0</v>
      </c>
      <c r="E290" s="40">
        <v>2000000</v>
      </c>
      <c r="F290" s="40">
        <v>2000000</v>
      </c>
      <c r="G290" s="40">
        <v>0</v>
      </c>
      <c r="H290" s="1017"/>
      <c r="I290" s="1017"/>
      <c r="J290" s="1017"/>
      <c r="K290" s="1017"/>
    </row>
    <row r="291" spans="1:11" ht="14.1" customHeight="1">
      <c r="A291" s="1017"/>
      <c r="B291" s="1017"/>
      <c r="C291" s="39" t="s">
        <v>49</v>
      </c>
      <c r="D291" s="40">
        <v>0</v>
      </c>
      <c r="E291" s="40">
        <v>2000000</v>
      </c>
      <c r="F291" s="40">
        <v>2000000</v>
      </c>
      <c r="G291" s="40">
        <v>0</v>
      </c>
      <c r="H291" s="1017"/>
      <c r="I291" s="1017"/>
      <c r="J291" s="1017"/>
      <c r="K291" s="1017"/>
    </row>
    <row r="292" spans="1:11" ht="14.1" customHeight="1">
      <c r="A292" s="1017"/>
      <c r="B292" s="1017"/>
      <c r="C292" s="39" t="s">
        <v>58</v>
      </c>
      <c r="D292" s="40">
        <v>0</v>
      </c>
      <c r="E292" s="40">
        <v>0</v>
      </c>
      <c r="F292" s="40">
        <v>0</v>
      </c>
      <c r="G292" s="40">
        <v>0</v>
      </c>
      <c r="H292" s="1017"/>
      <c r="I292" s="1017"/>
      <c r="J292" s="1017"/>
      <c r="K292" s="1017"/>
    </row>
    <row r="293" spans="1:11" ht="14.1" customHeight="1">
      <c r="A293" s="1017"/>
      <c r="B293" s="1017"/>
      <c r="C293" s="39" t="s">
        <v>59</v>
      </c>
      <c r="D293" s="40">
        <v>0</v>
      </c>
      <c r="E293" s="40">
        <v>0</v>
      </c>
      <c r="F293" s="40">
        <v>0</v>
      </c>
      <c r="G293" s="40">
        <v>0</v>
      </c>
      <c r="H293" s="1017"/>
      <c r="I293" s="1017"/>
      <c r="J293" s="1017"/>
      <c r="K293" s="1017"/>
    </row>
    <row r="294" spans="1:11" ht="14.1" customHeight="1">
      <c r="A294" s="1017"/>
      <c r="B294" s="1017"/>
      <c r="C294" s="39" t="s">
        <v>60</v>
      </c>
      <c r="D294" s="40">
        <v>0</v>
      </c>
      <c r="E294" s="40">
        <v>0</v>
      </c>
      <c r="F294" s="40">
        <v>0</v>
      </c>
      <c r="G294" s="40">
        <v>0</v>
      </c>
      <c r="H294" s="1017"/>
      <c r="I294" s="1017"/>
      <c r="J294" s="1017"/>
      <c r="K294" s="1017"/>
    </row>
    <row r="295" spans="1:11" ht="14.1" customHeight="1">
      <c r="A295" s="1017"/>
      <c r="B295" s="1017"/>
      <c r="C295" s="39" t="s">
        <v>61</v>
      </c>
      <c r="D295" s="40">
        <v>0</v>
      </c>
      <c r="E295" s="40">
        <v>0</v>
      </c>
      <c r="F295" s="40">
        <v>0</v>
      </c>
      <c r="G295" s="40">
        <v>0</v>
      </c>
      <c r="H295" s="1017"/>
      <c r="I295" s="1017"/>
      <c r="J295" s="1017"/>
      <c r="K295" s="1017"/>
    </row>
    <row r="296" spans="1:11" ht="14.1" customHeight="1">
      <c r="A296" s="1017"/>
      <c r="B296" s="1017"/>
      <c r="C296" s="39" t="s">
        <v>63</v>
      </c>
      <c r="D296" s="40">
        <v>0</v>
      </c>
      <c r="E296" s="40">
        <v>0</v>
      </c>
      <c r="F296" s="40">
        <v>0</v>
      </c>
      <c r="G296" s="40">
        <v>0</v>
      </c>
      <c r="H296" s="1017"/>
      <c r="I296" s="1017"/>
      <c r="J296" s="1017"/>
      <c r="K296" s="1017"/>
    </row>
    <row r="297" spans="1:11" ht="14.1" customHeight="1">
      <c r="A297" s="1017"/>
      <c r="B297" s="1017"/>
      <c r="C297" s="39" t="s">
        <v>49</v>
      </c>
      <c r="D297" s="40">
        <v>0</v>
      </c>
      <c r="E297" s="40">
        <v>0</v>
      </c>
      <c r="F297" s="40">
        <v>0</v>
      </c>
      <c r="G297" s="40">
        <v>0</v>
      </c>
      <c r="H297" s="1017"/>
      <c r="I297" s="1017"/>
      <c r="J297" s="1017"/>
      <c r="K297" s="1017"/>
    </row>
    <row r="298" spans="1:11" ht="14.1" customHeight="1">
      <c r="A298" s="1017"/>
      <c r="B298" s="1017"/>
      <c r="C298" s="39" t="s">
        <v>58</v>
      </c>
      <c r="D298" s="40">
        <v>0</v>
      </c>
      <c r="E298" s="40">
        <v>0</v>
      </c>
      <c r="F298" s="40">
        <v>0</v>
      </c>
      <c r="G298" s="40">
        <v>0</v>
      </c>
      <c r="H298" s="1017"/>
      <c r="I298" s="1017"/>
      <c r="J298" s="1017"/>
      <c r="K298" s="1017"/>
    </row>
    <row r="299" spans="1:11" ht="14.1" customHeight="1">
      <c r="A299" s="1017"/>
      <c r="B299" s="1017"/>
      <c r="C299" s="39" t="s">
        <v>59</v>
      </c>
      <c r="D299" s="40">
        <v>0</v>
      </c>
      <c r="E299" s="40">
        <v>0</v>
      </c>
      <c r="F299" s="40">
        <v>0</v>
      </c>
      <c r="G299" s="40">
        <v>0</v>
      </c>
      <c r="H299" s="1017"/>
      <c r="I299" s="1017"/>
      <c r="J299" s="1017"/>
      <c r="K299" s="1017"/>
    </row>
    <row r="300" spans="1:11" ht="14.1" customHeight="1">
      <c r="A300" s="1017"/>
      <c r="B300" s="1017"/>
      <c r="C300" s="39" t="s">
        <v>60</v>
      </c>
      <c r="D300" s="40">
        <v>0</v>
      </c>
      <c r="E300" s="40">
        <v>0</v>
      </c>
      <c r="F300" s="40">
        <v>0</v>
      </c>
      <c r="G300" s="40">
        <v>0</v>
      </c>
      <c r="H300" s="1017"/>
      <c r="I300" s="1017"/>
      <c r="J300" s="1017"/>
      <c r="K300" s="1017"/>
    </row>
    <row r="301" spans="1:11" ht="14.1" customHeight="1">
      <c r="A301" s="1017"/>
      <c r="B301" s="1017"/>
      <c r="C301" s="39" t="s">
        <v>61</v>
      </c>
      <c r="D301" s="40">
        <v>0</v>
      </c>
      <c r="E301" s="40">
        <v>0</v>
      </c>
      <c r="F301" s="40">
        <v>0</v>
      </c>
      <c r="G301" s="40">
        <v>0</v>
      </c>
      <c r="H301" s="1017"/>
      <c r="I301" s="1017"/>
      <c r="J301" s="1017"/>
      <c r="K301" s="1017"/>
    </row>
    <row r="302" spans="1:11" ht="14.1" customHeight="1">
      <c r="A302" s="1017"/>
      <c r="B302" s="1017"/>
      <c r="C302" s="39" t="s">
        <v>64</v>
      </c>
      <c r="D302" s="40">
        <v>0</v>
      </c>
      <c r="E302" s="40">
        <v>0</v>
      </c>
      <c r="F302" s="40">
        <v>0</v>
      </c>
      <c r="G302" s="40">
        <v>0</v>
      </c>
      <c r="H302" s="1017"/>
      <c r="I302" s="1017"/>
      <c r="J302" s="1017"/>
      <c r="K302" s="1017"/>
    </row>
    <row r="303" spans="1:11" ht="14.1" customHeight="1">
      <c r="A303" s="1017"/>
      <c r="B303" s="1017"/>
      <c r="C303" s="39" t="s">
        <v>65</v>
      </c>
      <c r="D303" s="40">
        <v>0</v>
      </c>
      <c r="E303" s="40">
        <v>0</v>
      </c>
      <c r="F303" s="40">
        <v>0</v>
      </c>
      <c r="G303" s="40">
        <v>0</v>
      </c>
      <c r="H303" s="1017"/>
      <c r="I303" s="1017"/>
      <c r="J303" s="1017"/>
      <c r="K303" s="1017"/>
    </row>
    <row r="304" spans="1:11" ht="14.1" customHeight="1">
      <c r="A304" s="1017"/>
      <c r="B304" s="1017"/>
      <c r="C304" s="41" t="s">
        <v>25</v>
      </c>
      <c r="D304" s="40">
        <v>0</v>
      </c>
      <c r="E304" s="40">
        <v>2000000</v>
      </c>
      <c r="F304" s="40">
        <v>2000000</v>
      </c>
      <c r="G304" s="40">
        <v>0</v>
      </c>
      <c r="H304" s="1017"/>
      <c r="I304" s="1017"/>
      <c r="J304" s="1017"/>
      <c r="K304" s="1017"/>
    </row>
    <row r="305" spans="1:11" ht="15" customHeight="1">
      <c r="A305" s="1017"/>
      <c r="B305" s="1017"/>
      <c r="C305" s="43" t="s">
        <v>18</v>
      </c>
      <c r="D305" s="44" t="s">
        <v>18</v>
      </c>
      <c r="E305" s="44" t="s">
        <v>18</v>
      </c>
      <c r="F305" s="44" t="s">
        <v>18</v>
      </c>
      <c r="G305" s="44" t="s">
        <v>18</v>
      </c>
      <c r="H305" s="1017"/>
      <c r="I305" s="1017"/>
      <c r="J305" s="1017"/>
      <c r="K305" s="1017"/>
    </row>
    <row r="306" spans="1:11" ht="15" customHeight="1">
      <c r="A306" s="1017"/>
      <c r="B306" s="1017"/>
      <c r="C306" s="26" t="s">
        <v>168</v>
      </c>
      <c r="D306" s="45">
        <v>0</v>
      </c>
      <c r="E306" s="45">
        <v>308200000</v>
      </c>
      <c r="F306" s="45">
        <v>309200000</v>
      </c>
      <c r="G306" s="45">
        <v>310200000</v>
      </c>
      <c r="H306" s="1017"/>
      <c r="I306" s="1017"/>
      <c r="J306" s="1017"/>
      <c r="K306" s="1017"/>
    </row>
    <row r="307" spans="1:11" ht="15" customHeight="1">
      <c r="A307" s="1017"/>
      <c r="B307" s="1017"/>
      <c r="C307" s="27" t="s">
        <v>48</v>
      </c>
      <c r="D307" s="46">
        <v>0</v>
      </c>
      <c r="E307" s="46">
        <v>173500000</v>
      </c>
      <c r="F307" s="46">
        <v>173500000</v>
      </c>
      <c r="G307" s="46">
        <v>173500000</v>
      </c>
      <c r="H307" s="1017"/>
      <c r="I307" s="1017"/>
      <c r="J307" s="1017"/>
      <c r="K307" s="1017"/>
    </row>
    <row r="308" spans="1:11" ht="15" customHeight="1">
      <c r="A308" s="1017"/>
      <c r="B308" s="1017"/>
      <c r="C308" s="27" t="s">
        <v>49</v>
      </c>
      <c r="D308" s="46">
        <v>0</v>
      </c>
      <c r="E308" s="46">
        <v>173500000</v>
      </c>
      <c r="F308" s="46">
        <v>173500000</v>
      </c>
      <c r="G308" s="46">
        <v>173500000</v>
      </c>
      <c r="H308" s="1017"/>
      <c r="I308" s="1017"/>
      <c r="J308" s="1017"/>
      <c r="K308" s="1017"/>
    </row>
    <row r="309" spans="1:11" ht="15" customHeight="1">
      <c r="A309" s="1017"/>
      <c r="B309" s="1017"/>
      <c r="C309" s="27" t="s">
        <v>50</v>
      </c>
      <c r="D309" s="46">
        <v>0</v>
      </c>
      <c r="E309" s="46">
        <v>0</v>
      </c>
      <c r="F309" s="46">
        <v>0</v>
      </c>
      <c r="G309" s="46">
        <v>0</v>
      </c>
      <c r="H309" s="1017"/>
      <c r="I309" s="1017"/>
      <c r="J309" s="1017"/>
      <c r="K309" s="1017"/>
    </row>
    <row r="310" spans="1:11" ht="15" customHeight="1">
      <c r="A310" s="1017"/>
      <c r="B310" s="1017"/>
      <c r="C310" s="27" t="s">
        <v>51</v>
      </c>
      <c r="D310" s="46">
        <v>0</v>
      </c>
      <c r="E310" s="46">
        <v>34700000</v>
      </c>
      <c r="F310" s="46">
        <v>34700000</v>
      </c>
      <c r="G310" s="46">
        <v>34700000</v>
      </c>
      <c r="H310" s="1017"/>
      <c r="I310" s="1017"/>
      <c r="J310" s="1017"/>
      <c r="K310" s="1017"/>
    </row>
    <row r="311" spans="1:11" ht="15" customHeight="1">
      <c r="A311" s="1017"/>
      <c r="B311" s="1017"/>
      <c r="C311" s="27" t="s">
        <v>49</v>
      </c>
      <c r="D311" s="46">
        <v>0</v>
      </c>
      <c r="E311" s="46">
        <v>34700000</v>
      </c>
      <c r="F311" s="46">
        <v>34700000</v>
      </c>
      <c r="G311" s="46">
        <v>34700000</v>
      </c>
      <c r="H311" s="1017"/>
      <c r="I311" s="1017"/>
      <c r="J311" s="1017"/>
      <c r="K311" s="1017"/>
    </row>
    <row r="312" spans="1:11" ht="15" customHeight="1">
      <c r="A312" s="1017"/>
      <c r="B312" s="1017"/>
      <c r="C312" s="27" t="s">
        <v>50</v>
      </c>
      <c r="D312" s="46">
        <v>0</v>
      </c>
      <c r="E312" s="46">
        <v>0</v>
      </c>
      <c r="F312" s="46">
        <v>0</v>
      </c>
      <c r="G312" s="46">
        <v>0</v>
      </c>
      <c r="H312" s="1017"/>
      <c r="I312" s="1017"/>
      <c r="J312" s="1017"/>
      <c r="K312" s="1017"/>
    </row>
    <row r="313" spans="1:11" ht="15" customHeight="1">
      <c r="A313" s="1017"/>
      <c r="B313" s="1017"/>
      <c r="C313" s="27" t="s">
        <v>52</v>
      </c>
      <c r="D313" s="46">
        <v>0</v>
      </c>
      <c r="E313" s="46">
        <v>49700000</v>
      </c>
      <c r="F313" s="46">
        <v>50700000</v>
      </c>
      <c r="G313" s="46">
        <v>51700000</v>
      </c>
      <c r="H313" s="1017"/>
      <c r="I313" s="1017"/>
      <c r="J313" s="1017"/>
      <c r="K313" s="1017"/>
    </row>
    <row r="314" spans="1:11" ht="15" customHeight="1">
      <c r="A314" s="1017"/>
      <c r="B314" s="1017"/>
      <c r="C314" s="27" t="s">
        <v>49</v>
      </c>
      <c r="D314" s="46">
        <v>0</v>
      </c>
      <c r="E314" s="46">
        <v>44700000</v>
      </c>
      <c r="F314" s="46">
        <v>45700000</v>
      </c>
      <c r="G314" s="46">
        <v>46700000</v>
      </c>
      <c r="H314" s="1017"/>
      <c r="I314" s="1017"/>
      <c r="J314" s="1017"/>
      <c r="K314" s="1017"/>
    </row>
    <row r="315" spans="1:11" ht="15" customHeight="1">
      <c r="A315" s="1017"/>
      <c r="B315" s="1017"/>
      <c r="C315" s="27" t="s">
        <v>50</v>
      </c>
      <c r="D315" s="46">
        <v>0</v>
      </c>
      <c r="E315" s="46">
        <v>5000000</v>
      </c>
      <c r="F315" s="46">
        <v>5000000</v>
      </c>
      <c r="G315" s="46">
        <v>5000000</v>
      </c>
      <c r="H315" s="1017"/>
      <c r="I315" s="1017"/>
      <c r="J315" s="1017"/>
      <c r="K315" s="1017"/>
    </row>
    <row r="316" spans="1:11" ht="15" customHeight="1">
      <c r="A316" s="1017"/>
      <c r="B316" s="1017"/>
      <c r="C316" s="27" t="s">
        <v>53</v>
      </c>
      <c r="D316" s="46">
        <v>0</v>
      </c>
      <c r="E316" s="46">
        <v>0</v>
      </c>
      <c r="F316" s="46">
        <v>0</v>
      </c>
      <c r="G316" s="46">
        <v>0</v>
      </c>
      <c r="H316" s="1017"/>
      <c r="I316" s="1017"/>
      <c r="J316" s="1017"/>
      <c r="K316" s="1017"/>
    </row>
    <row r="317" spans="1:11" ht="15" customHeight="1">
      <c r="A317" s="1017"/>
      <c r="B317" s="1017"/>
      <c r="C317" s="27" t="s">
        <v>49</v>
      </c>
      <c r="D317" s="46">
        <v>0</v>
      </c>
      <c r="E317" s="46">
        <v>0</v>
      </c>
      <c r="F317" s="46">
        <v>0</v>
      </c>
      <c r="G317" s="46">
        <v>0</v>
      </c>
      <c r="H317" s="1017"/>
      <c r="I317" s="1017"/>
      <c r="J317" s="1017"/>
      <c r="K317" s="1017"/>
    </row>
    <row r="318" spans="1:11" ht="15" customHeight="1">
      <c r="A318" s="1017"/>
      <c r="B318" s="1017"/>
      <c r="C318" s="27" t="s">
        <v>50</v>
      </c>
      <c r="D318" s="46">
        <v>0</v>
      </c>
      <c r="E318" s="46">
        <v>0</v>
      </c>
      <c r="F318" s="46">
        <v>0</v>
      </c>
      <c r="G318" s="46">
        <v>0</v>
      </c>
      <c r="H318" s="1017"/>
      <c r="I318" s="1017"/>
      <c r="J318" s="1017"/>
      <c r="K318" s="1017"/>
    </row>
    <row r="319" spans="1:11" ht="20.100000000000001" customHeight="1">
      <c r="A319" s="1017"/>
      <c r="B319" s="1017"/>
      <c r="C319" s="27" t="s">
        <v>169</v>
      </c>
      <c r="D319" s="47">
        <v>0</v>
      </c>
      <c r="E319" s="47">
        <v>0</v>
      </c>
      <c r="F319" s="47">
        <v>0</v>
      </c>
      <c r="G319" s="47">
        <v>0</v>
      </c>
      <c r="H319" s="1017"/>
      <c r="I319" s="1017"/>
      <c r="J319" s="1017"/>
      <c r="K319" s="1017"/>
    </row>
    <row r="320" spans="1:11" ht="15" customHeight="1">
      <c r="A320" s="1017"/>
      <c r="B320" s="1017"/>
      <c r="C320" s="27" t="s">
        <v>49</v>
      </c>
      <c r="D320" s="46">
        <v>0</v>
      </c>
      <c r="E320" s="46">
        <v>0</v>
      </c>
      <c r="F320" s="46">
        <v>0</v>
      </c>
      <c r="G320" s="46">
        <v>0</v>
      </c>
      <c r="H320" s="1017"/>
      <c r="I320" s="1017"/>
      <c r="J320" s="1017"/>
      <c r="K320" s="1017"/>
    </row>
    <row r="321" spans="1:11" ht="15" customHeight="1">
      <c r="A321" s="1017"/>
      <c r="B321" s="1017"/>
      <c r="C321" s="27" t="s">
        <v>50</v>
      </c>
      <c r="D321" s="46">
        <v>0</v>
      </c>
      <c r="E321" s="46">
        <v>0</v>
      </c>
      <c r="F321" s="46">
        <v>0</v>
      </c>
      <c r="G321" s="46">
        <v>0</v>
      </c>
      <c r="H321" s="1017"/>
      <c r="I321" s="1017"/>
      <c r="J321" s="1017"/>
      <c r="K321" s="1017"/>
    </row>
    <row r="322" spans="1:11" ht="15" customHeight="1">
      <c r="A322" s="1017"/>
      <c r="B322" s="1017"/>
      <c r="C322" s="27" t="s">
        <v>55</v>
      </c>
      <c r="D322" s="46">
        <v>0</v>
      </c>
      <c r="E322" s="46">
        <v>0</v>
      </c>
      <c r="F322" s="46">
        <v>0</v>
      </c>
      <c r="G322" s="46">
        <v>0</v>
      </c>
      <c r="H322" s="1017"/>
      <c r="I322" s="1017"/>
      <c r="J322" s="1017"/>
      <c r="K322" s="1017"/>
    </row>
    <row r="323" spans="1:11" ht="15" customHeight="1">
      <c r="A323" s="1017"/>
      <c r="B323" s="1017"/>
      <c r="C323" s="27" t="s">
        <v>49</v>
      </c>
      <c r="D323" s="46">
        <v>0</v>
      </c>
      <c r="E323" s="46">
        <v>0</v>
      </c>
      <c r="F323" s="46">
        <v>0</v>
      </c>
      <c r="G323" s="46">
        <v>0</v>
      </c>
      <c r="H323" s="1017"/>
      <c r="I323" s="1017"/>
      <c r="J323" s="1017"/>
      <c r="K323" s="1017"/>
    </row>
    <row r="324" spans="1:11" ht="15" customHeight="1">
      <c r="A324" s="1017"/>
      <c r="B324" s="1017"/>
      <c r="C324" s="27" t="s">
        <v>50</v>
      </c>
      <c r="D324" s="46">
        <v>0</v>
      </c>
      <c r="E324" s="46">
        <v>0</v>
      </c>
      <c r="F324" s="46">
        <v>0</v>
      </c>
      <c r="G324" s="46">
        <v>0</v>
      </c>
      <c r="H324" s="1017"/>
      <c r="I324" s="1017"/>
      <c r="J324" s="1017"/>
      <c r="K324" s="1017"/>
    </row>
    <row r="325" spans="1:11" ht="15" customHeight="1">
      <c r="A325" s="1017"/>
      <c r="B325" s="1017"/>
      <c r="C325" s="27" t="s">
        <v>56</v>
      </c>
      <c r="D325" s="46">
        <v>0</v>
      </c>
      <c r="E325" s="46">
        <v>300000</v>
      </c>
      <c r="F325" s="46">
        <v>300000</v>
      </c>
      <c r="G325" s="46">
        <v>300000</v>
      </c>
      <c r="H325" s="1017"/>
      <c r="I325" s="1017"/>
      <c r="J325" s="1017"/>
      <c r="K325" s="1017"/>
    </row>
    <row r="326" spans="1:11" ht="15" customHeight="1">
      <c r="A326" s="1017"/>
      <c r="B326" s="1017"/>
      <c r="C326" s="27" t="s">
        <v>49</v>
      </c>
      <c r="D326" s="46">
        <v>0</v>
      </c>
      <c r="E326" s="46">
        <v>300000</v>
      </c>
      <c r="F326" s="46">
        <v>300000</v>
      </c>
      <c r="G326" s="46">
        <v>300000</v>
      </c>
      <c r="H326" s="1017"/>
      <c r="I326" s="1017"/>
      <c r="J326" s="1017"/>
      <c r="K326" s="1017"/>
    </row>
    <row r="327" spans="1:11" ht="15" customHeight="1">
      <c r="A327" s="1017"/>
      <c r="B327" s="1017"/>
      <c r="C327" s="27" t="s">
        <v>50</v>
      </c>
      <c r="D327" s="46">
        <v>0</v>
      </c>
      <c r="E327" s="46">
        <v>0</v>
      </c>
      <c r="F327" s="46">
        <v>0</v>
      </c>
      <c r="G327" s="46">
        <v>0</v>
      </c>
      <c r="H327" s="1017"/>
      <c r="I327" s="1017"/>
      <c r="J327" s="1017"/>
      <c r="K327" s="1017"/>
    </row>
    <row r="328" spans="1:11" ht="15" customHeight="1">
      <c r="A328" s="1017"/>
      <c r="B328" s="1017"/>
      <c r="C328" s="27" t="s">
        <v>57</v>
      </c>
      <c r="D328" s="46">
        <v>0</v>
      </c>
      <c r="E328" s="46">
        <v>0</v>
      </c>
      <c r="F328" s="46">
        <v>0</v>
      </c>
      <c r="G328" s="46">
        <v>0</v>
      </c>
      <c r="H328" s="1017"/>
      <c r="I328" s="1017"/>
      <c r="J328" s="1017"/>
      <c r="K328" s="1017"/>
    </row>
    <row r="329" spans="1:11" ht="15" customHeight="1">
      <c r="A329" s="1017"/>
      <c r="B329" s="1017"/>
      <c r="C329" s="27" t="s">
        <v>49</v>
      </c>
      <c r="D329" s="46">
        <v>0</v>
      </c>
      <c r="E329" s="46">
        <v>0</v>
      </c>
      <c r="F329" s="46">
        <v>0</v>
      </c>
      <c r="G329" s="46">
        <v>0</v>
      </c>
      <c r="H329" s="1017"/>
      <c r="I329" s="1017"/>
      <c r="J329" s="1017"/>
      <c r="K329" s="1017"/>
    </row>
    <row r="330" spans="1:11" ht="15" customHeight="1">
      <c r="A330" s="1017"/>
      <c r="B330" s="1017"/>
      <c r="C330" s="27" t="s">
        <v>58</v>
      </c>
      <c r="D330" s="46">
        <v>0</v>
      </c>
      <c r="E330" s="46">
        <v>0</v>
      </c>
      <c r="F330" s="46">
        <v>0</v>
      </c>
      <c r="G330" s="46">
        <v>0</v>
      </c>
      <c r="H330" s="1017"/>
      <c r="I330" s="1017"/>
      <c r="J330" s="1017"/>
      <c r="K330" s="1017"/>
    </row>
    <row r="331" spans="1:11" ht="15" customHeight="1">
      <c r="A331" s="1017"/>
      <c r="B331" s="1017"/>
      <c r="C331" s="27" t="s">
        <v>59</v>
      </c>
      <c r="D331" s="46">
        <v>0</v>
      </c>
      <c r="E331" s="46">
        <v>0</v>
      </c>
      <c r="F331" s="46">
        <v>0</v>
      </c>
      <c r="G331" s="46">
        <v>0</v>
      </c>
      <c r="H331" s="1017"/>
      <c r="I331" s="1017"/>
      <c r="J331" s="1017"/>
      <c r="K331" s="1017"/>
    </row>
    <row r="332" spans="1:11" ht="15" customHeight="1">
      <c r="A332" s="1017"/>
      <c r="B332" s="1017"/>
      <c r="C332" s="27" t="s">
        <v>60</v>
      </c>
      <c r="D332" s="46">
        <v>0</v>
      </c>
      <c r="E332" s="46">
        <v>0</v>
      </c>
      <c r="F332" s="46">
        <v>0</v>
      </c>
      <c r="G332" s="46">
        <v>0</v>
      </c>
      <c r="H332" s="1017"/>
      <c r="I332" s="1017"/>
      <c r="J332" s="1017"/>
      <c r="K332" s="1017"/>
    </row>
    <row r="333" spans="1:11" ht="15" customHeight="1">
      <c r="A333" s="1017"/>
      <c r="B333" s="1017"/>
      <c r="C333" s="27" t="s">
        <v>61</v>
      </c>
      <c r="D333" s="46">
        <v>0</v>
      </c>
      <c r="E333" s="46">
        <v>0</v>
      </c>
      <c r="F333" s="46">
        <v>0</v>
      </c>
      <c r="G333" s="46">
        <v>0</v>
      </c>
      <c r="H333" s="1017"/>
      <c r="I333" s="1017"/>
      <c r="J333" s="1017"/>
      <c r="K333" s="1017"/>
    </row>
    <row r="334" spans="1:11" ht="15" customHeight="1">
      <c r="A334" s="1017"/>
      <c r="B334" s="1017"/>
      <c r="C334" s="27" t="s">
        <v>62</v>
      </c>
      <c r="D334" s="46">
        <v>0</v>
      </c>
      <c r="E334" s="46">
        <v>50000000</v>
      </c>
      <c r="F334" s="46">
        <v>50000000</v>
      </c>
      <c r="G334" s="46">
        <v>50000000</v>
      </c>
      <c r="H334" s="1017"/>
      <c r="I334" s="1017"/>
      <c r="J334" s="1017"/>
      <c r="K334" s="1017"/>
    </row>
    <row r="335" spans="1:11" ht="15" customHeight="1">
      <c r="A335" s="1017"/>
      <c r="B335" s="1017"/>
      <c r="C335" s="27" t="s">
        <v>49</v>
      </c>
      <c r="D335" s="46">
        <v>0</v>
      </c>
      <c r="E335" s="46">
        <v>50000000</v>
      </c>
      <c r="F335" s="46">
        <v>50000000</v>
      </c>
      <c r="G335" s="46">
        <v>50000000</v>
      </c>
      <c r="H335" s="1017"/>
      <c r="I335" s="1017"/>
      <c r="J335" s="1017"/>
      <c r="K335" s="1017"/>
    </row>
    <row r="336" spans="1:11" ht="15" customHeight="1">
      <c r="A336" s="1017"/>
      <c r="B336" s="1017"/>
      <c r="C336" s="27" t="s">
        <v>58</v>
      </c>
      <c r="D336" s="46">
        <v>0</v>
      </c>
      <c r="E336" s="46">
        <v>0</v>
      </c>
      <c r="F336" s="46">
        <v>0</v>
      </c>
      <c r="G336" s="46">
        <v>0</v>
      </c>
      <c r="H336" s="1017"/>
      <c r="I336" s="1017"/>
      <c r="J336" s="1017"/>
      <c r="K336" s="1017"/>
    </row>
    <row r="337" spans="1:11" ht="15" customHeight="1">
      <c r="A337" s="1017"/>
      <c r="B337" s="1017"/>
      <c r="C337" s="27" t="s">
        <v>59</v>
      </c>
      <c r="D337" s="46">
        <v>0</v>
      </c>
      <c r="E337" s="46">
        <v>0</v>
      </c>
      <c r="F337" s="46">
        <v>0</v>
      </c>
      <c r="G337" s="46">
        <v>0</v>
      </c>
      <c r="H337" s="1017"/>
      <c r="I337" s="1017"/>
      <c r="J337" s="1017"/>
      <c r="K337" s="1017"/>
    </row>
    <row r="338" spans="1:11" ht="15" customHeight="1">
      <c r="A338" s="1017"/>
      <c r="B338" s="1017"/>
      <c r="C338" s="27" t="s">
        <v>60</v>
      </c>
      <c r="D338" s="46">
        <v>0</v>
      </c>
      <c r="E338" s="46">
        <v>0</v>
      </c>
      <c r="F338" s="46">
        <v>0</v>
      </c>
      <c r="G338" s="46">
        <v>0</v>
      </c>
      <c r="H338" s="1017"/>
      <c r="I338" s="1017"/>
      <c r="J338" s="1017"/>
      <c r="K338" s="1017"/>
    </row>
    <row r="339" spans="1:11" ht="15" customHeight="1">
      <c r="A339" s="1017"/>
      <c r="B339" s="1017"/>
      <c r="C339" s="27" t="s">
        <v>61</v>
      </c>
      <c r="D339" s="46">
        <v>0</v>
      </c>
      <c r="E339" s="46">
        <v>0</v>
      </c>
      <c r="F339" s="46">
        <v>0</v>
      </c>
      <c r="G339" s="46">
        <v>0</v>
      </c>
      <c r="H339" s="1017"/>
      <c r="I339" s="1017"/>
      <c r="J339" s="1017"/>
      <c r="K339" s="1017"/>
    </row>
    <row r="340" spans="1:11" ht="15" customHeight="1">
      <c r="A340" s="1017"/>
      <c r="B340" s="1017"/>
      <c r="C340" s="27" t="s">
        <v>63</v>
      </c>
      <c r="D340" s="46">
        <v>0</v>
      </c>
      <c r="E340" s="46">
        <v>0</v>
      </c>
      <c r="F340" s="46">
        <v>0</v>
      </c>
      <c r="G340" s="46">
        <v>0</v>
      </c>
      <c r="H340" s="1017"/>
      <c r="I340" s="1017"/>
      <c r="J340" s="1017"/>
      <c r="K340" s="1017"/>
    </row>
    <row r="341" spans="1:11" ht="15" customHeight="1">
      <c r="A341" s="1017"/>
      <c r="B341" s="1017"/>
      <c r="C341" s="27" t="s">
        <v>49</v>
      </c>
      <c r="D341" s="46">
        <v>0</v>
      </c>
      <c r="E341" s="46">
        <v>0</v>
      </c>
      <c r="F341" s="46">
        <v>0</v>
      </c>
      <c r="G341" s="46">
        <v>0</v>
      </c>
      <c r="H341" s="1017"/>
      <c r="I341" s="1017"/>
      <c r="J341" s="1017"/>
      <c r="K341" s="1017"/>
    </row>
    <row r="342" spans="1:11" ht="15" customHeight="1">
      <c r="A342" s="1017"/>
      <c r="B342" s="1017"/>
      <c r="C342" s="27" t="s">
        <v>58</v>
      </c>
      <c r="D342" s="46">
        <v>0</v>
      </c>
      <c r="E342" s="46">
        <v>0</v>
      </c>
      <c r="F342" s="46">
        <v>0</v>
      </c>
      <c r="G342" s="46">
        <v>0</v>
      </c>
      <c r="H342" s="1017"/>
      <c r="I342" s="1017"/>
      <c r="J342" s="1017"/>
      <c r="K342" s="1017"/>
    </row>
    <row r="343" spans="1:11" ht="15" customHeight="1">
      <c r="A343" s="1017"/>
      <c r="B343" s="1017"/>
      <c r="C343" s="27" t="s">
        <v>59</v>
      </c>
      <c r="D343" s="46">
        <v>0</v>
      </c>
      <c r="E343" s="46">
        <v>0</v>
      </c>
      <c r="F343" s="46">
        <v>0</v>
      </c>
      <c r="G343" s="46">
        <v>0</v>
      </c>
      <c r="H343" s="1017"/>
      <c r="I343" s="1017"/>
      <c r="J343" s="1017"/>
      <c r="K343" s="1017"/>
    </row>
    <row r="344" spans="1:11" ht="15" customHeight="1">
      <c r="A344" s="1017"/>
      <c r="B344" s="1017"/>
      <c r="C344" s="27" t="s">
        <v>60</v>
      </c>
      <c r="D344" s="46">
        <v>0</v>
      </c>
      <c r="E344" s="46">
        <v>0</v>
      </c>
      <c r="F344" s="46">
        <v>0</v>
      </c>
      <c r="G344" s="46">
        <v>0</v>
      </c>
      <c r="H344" s="1017"/>
      <c r="I344" s="1017"/>
      <c r="J344" s="1017"/>
      <c r="K344" s="1017"/>
    </row>
    <row r="345" spans="1:11" ht="15" customHeight="1">
      <c r="A345" s="1017"/>
      <c r="B345" s="1017"/>
      <c r="C345" s="27" t="s">
        <v>61</v>
      </c>
      <c r="D345" s="46">
        <v>0</v>
      </c>
      <c r="E345" s="46">
        <v>0</v>
      </c>
      <c r="F345" s="46">
        <v>0</v>
      </c>
      <c r="G345" s="46">
        <v>0</v>
      </c>
      <c r="H345" s="1017"/>
      <c r="I345" s="1017"/>
      <c r="J345" s="1017"/>
      <c r="K345" s="1017"/>
    </row>
    <row r="346" spans="1:11" ht="15" customHeight="1">
      <c r="A346" s="1017"/>
      <c r="B346" s="1017"/>
      <c r="C346" s="27" t="s">
        <v>64</v>
      </c>
      <c r="D346" s="46">
        <v>0</v>
      </c>
      <c r="E346" s="46">
        <v>0</v>
      </c>
      <c r="F346" s="46">
        <v>0</v>
      </c>
      <c r="G346" s="46">
        <v>0</v>
      </c>
      <c r="H346" s="1017"/>
      <c r="I346" s="1017"/>
      <c r="J346" s="1017"/>
      <c r="K346" s="1017"/>
    </row>
    <row r="347" spans="1:11" ht="15" customHeight="1">
      <c r="A347" s="1017"/>
      <c r="B347" s="1017"/>
      <c r="C347" s="27" t="s">
        <v>65</v>
      </c>
      <c r="D347" s="46">
        <v>0</v>
      </c>
      <c r="E347" s="46">
        <v>0</v>
      </c>
      <c r="F347" s="46">
        <v>0</v>
      </c>
      <c r="G347" s="46">
        <v>0</v>
      </c>
      <c r="H347" s="1017"/>
      <c r="I347" s="1017"/>
      <c r="J347" s="1017"/>
      <c r="K347" s="1017"/>
    </row>
    <row r="348" spans="1:11" ht="20.100000000000001" customHeight="1">
      <c r="A348" s="1017"/>
      <c r="B348" s="1017"/>
      <c r="C348" s="48" t="s">
        <v>18</v>
      </c>
      <c r="D348" s="1017"/>
      <c r="E348" s="1017"/>
      <c r="F348" s="1017"/>
      <c r="G348" s="1017"/>
      <c r="H348" s="1017"/>
      <c r="I348" s="1017"/>
      <c r="J348" s="1017"/>
      <c r="K348" s="1017"/>
    </row>
  </sheetData>
  <mergeCells count="36">
    <mergeCell ref="C260:G260"/>
    <mergeCell ref="D137:G137"/>
    <mergeCell ref="D138:G138"/>
    <mergeCell ref="C147:G147"/>
    <mergeCell ref="D192:G192"/>
    <mergeCell ref="D193:G193"/>
    <mergeCell ref="D194:G194"/>
    <mergeCell ref="C203:G203"/>
    <mergeCell ref="D248:G248"/>
    <mergeCell ref="D249:G249"/>
    <mergeCell ref="D250:G250"/>
    <mergeCell ref="D251:G251"/>
    <mergeCell ref="D136:G136"/>
    <mergeCell ref="D21:G21"/>
    <mergeCell ref="D22:G22"/>
    <mergeCell ref="D23:G23"/>
    <mergeCell ref="D24:G24"/>
    <mergeCell ref="C33:G33"/>
    <mergeCell ref="C78:G78"/>
    <mergeCell ref="D79:G79"/>
    <mergeCell ref="D80:G80"/>
    <mergeCell ref="D81:G81"/>
    <mergeCell ref="D82:G82"/>
    <mergeCell ref="C91:G91"/>
    <mergeCell ref="C20:G20"/>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94"/>
  <sheetViews>
    <sheetView zoomScaleNormal="100" workbookViewId="0">
      <selection activeCell="G578" sqref="G578"/>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170</v>
      </c>
      <c r="E3" s="1510"/>
      <c r="F3" s="1510"/>
      <c r="G3" s="1510"/>
      <c r="H3" s="23"/>
      <c r="I3" s="23"/>
      <c r="J3" s="23"/>
      <c r="K3" s="23"/>
    </row>
    <row r="4" spans="1:11" ht="14.1" customHeight="1">
      <c r="A4" s="23"/>
      <c r="B4" s="23"/>
      <c r="C4" s="25" t="s">
        <v>4</v>
      </c>
      <c r="D4" s="1509" t="s">
        <v>171</v>
      </c>
      <c r="E4" s="1510"/>
      <c r="F4" s="1510"/>
      <c r="G4" s="1510"/>
      <c r="H4" s="23"/>
      <c r="I4" s="23"/>
      <c r="J4" s="23"/>
      <c r="K4" s="23"/>
    </row>
    <row r="5" spans="1:11" ht="14.1" customHeight="1">
      <c r="A5" s="23"/>
      <c r="B5" s="23"/>
      <c r="C5" s="25" t="s">
        <v>6</v>
      </c>
      <c r="D5" s="1509" t="s">
        <v>172</v>
      </c>
      <c r="E5" s="1510"/>
      <c r="F5" s="1510"/>
      <c r="G5" s="1510"/>
      <c r="H5" s="23"/>
      <c r="I5" s="23"/>
      <c r="J5" s="23"/>
      <c r="K5" s="23"/>
    </row>
    <row r="6" spans="1:11" ht="14.1" customHeight="1">
      <c r="A6" s="23"/>
      <c r="B6" s="23"/>
      <c r="C6" s="25" t="s">
        <v>8</v>
      </c>
      <c r="D6" s="1509" t="s">
        <v>173</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93.95" customHeight="1">
      <c r="A9" s="23"/>
      <c r="B9" s="23"/>
      <c r="C9" s="1515" t="s">
        <v>174</v>
      </c>
      <c r="D9" s="1516"/>
      <c r="E9" s="1516"/>
      <c r="F9" s="1516"/>
      <c r="G9" s="1516"/>
      <c r="H9" s="23"/>
      <c r="I9" s="23"/>
      <c r="J9" s="23"/>
      <c r="K9" s="23"/>
    </row>
    <row r="10" spans="1:11" ht="136.5" customHeight="1">
      <c r="A10" s="23"/>
      <c r="B10" s="23"/>
      <c r="C10" s="26" t="s">
        <v>14</v>
      </c>
      <c r="D10" s="1517" t="s">
        <v>175</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83.1" customHeight="1">
      <c r="A13" s="23"/>
      <c r="B13" s="23"/>
      <c r="C13" s="27" t="s">
        <v>177</v>
      </c>
      <c r="D13" s="31" t="s">
        <v>178</v>
      </c>
      <c r="E13" s="31" t="s">
        <v>178</v>
      </c>
      <c r="F13" s="31" t="s">
        <v>178</v>
      </c>
      <c r="G13" s="31" t="s">
        <v>178</v>
      </c>
      <c r="H13" s="23"/>
      <c r="I13" s="23"/>
      <c r="J13" s="23"/>
      <c r="K13" s="23"/>
    </row>
    <row r="14" spans="1:11" ht="72.95" customHeight="1">
      <c r="A14" s="23"/>
      <c r="B14" s="23"/>
      <c r="C14" s="27" t="s">
        <v>179</v>
      </c>
      <c r="D14" s="31" t="s">
        <v>178</v>
      </c>
      <c r="E14" s="31" t="s">
        <v>178</v>
      </c>
      <c r="F14" s="31" t="s">
        <v>178</v>
      </c>
      <c r="G14" s="31" t="s">
        <v>178</v>
      </c>
      <c r="H14" s="23"/>
      <c r="I14" s="23"/>
      <c r="J14" s="23"/>
      <c r="K14" s="23"/>
    </row>
    <row r="15" spans="1:11" ht="41.1" customHeight="1">
      <c r="A15" s="23"/>
      <c r="B15" s="23"/>
      <c r="C15" s="27" t="s">
        <v>180</v>
      </c>
      <c r="D15" s="31" t="s">
        <v>178</v>
      </c>
      <c r="E15" s="31" t="s">
        <v>181</v>
      </c>
      <c r="F15" s="31" t="s">
        <v>181</v>
      </c>
      <c r="G15" s="31" t="s">
        <v>178</v>
      </c>
      <c r="H15" s="23"/>
      <c r="I15" s="23"/>
      <c r="J15" s="23"/>
      <c r="K15" s="23"/>
    </row>
    <row r="16" spans="1:11" ht="30.95" customHeight="1">
      <c r="A16" s="23"/>
      <c r="B16" s="23"/>
      <c r="C16" s="27" t="s">
        <v>182</v>
      </c>
      <c r="D16" s="31" t="s">
        <v>183</v>
      </c>
      <c r="E16" s="31" t="s">
        <v>183</v>
      </c>
      <c r="F16" s="31" t="s">
        <v>183</v>
      </c>
      <c r="G16" s="31" t="s">
        <v>183</v>
      </c>
      <c r="H16" s="23"/>
      <c r="I16" s="23"/>
      <c r="J16" s="23"/>
      <c r="K16" s="23"/>
    </row>
    <row r="17" spans="1:11" ht="30.95" customHeight="1">
      <c r="A17" s="23"/>
      <c r="B17" s="23"/>
      <c r="C17" s="27" t="s">
        <v>184</v>
      </c>
      <c r="D17" s="31" t="s">
        <v>185</v>
      </c>
      <c r="E17" s="31" t="s">
        <v>185</v>
      </c>
      <c r="F17" s="31" t="s">
        <v>185</v>
      </c>
      <c r="G17" s="31" t="s">
        <v>185</v>
      </c>
      <c r="H17" s="23"/>
      <c r="I17" s="23"/>
      <c r="J17" s="23"/>
      <c r="K17" s="23"/>
    </row>
    <row r="18" spans="1:11" ht="264.95" customHeight="1">
      <c r="A18" s="23"/>
      <c r="B18" s="23"/>
      <c r="C18" s="26" t="s">
        <v>16</v>
      </c>
      <c r="D18" s="1517" t="s">
        <v>186</v>
      </c>
      <c r="E18" s="1518"/>
      <c r="F18" s="1518"/>
      <c r="G18" s="1518"/>
      <c r="H18" s="23"/>
      <c r="I18" s="23"/>
      <c r="J18" s="23"/>
      <c r="K18" s="23"/>
    </row>
    <row r="19" spans="1:11" ht="27.95" customHeight="1">
      <c r="A19" s="23"/>
      <c r="B19" s="23"/>
      <c r="C19" s="27" t="s">
        <v>187</v>
      </c>
      <c r="D19" s="28">
        <v>2024</v>
      </c>
      <c r="E19" s="28">
        <v>2025</v>
      </c>
      <c r="F19" s="28">
        <v>2026</v>
      </c>
      <c r="G19" s="28">
        <v>2027</v>
      </c>
      <c r="H19" s="23"/>
      <c r="I19" s="23"/>
      <c r="J19" s="23"/>
      <c r="K19" s="23"/>
    </row>
    <row r="20" spans="1:11" ht="14.1" customHeight="1">
      <c r="A20" s="23"/>
      <c r="B20" s="23"/>
      <c r="C20" s="29"/>
      <c r="D20" s="30" t="s">
        <v>22</v>
      </c>
      <c r="E20" s="30" t="s">
        <v>23</v>
      </c>
      <c r="F20" s="30" t="s">
        <v>23</v>
      </c>
      <c r="G20" s="30" t="s">
        <v>23</v>
      </c>
      <c r="H20" s="23"/>
      <c r="I20" s="23"/>
      <c r="J20" s="23"/>
      <c r="K20" s="23"/>
    </row>
    <row r="21" spans="1:11" ht="20.100000000000001" customHeight="1">
      <c r="A21" s="23"/>
      <c r="B21" s="23"/>
      <c r="C21" s="27" t="s">
        <v>188</v>
      </c>
      <c r="D21" s="31" t="s">
        <v>189</v>
      </c>
      <c r="E21" s="31" t="s">
        <v>189</v>
      </c>
      <c r="F21" s="31" t="s">
        <v>189</v>
      </c>
      <c r="G21" s="31" t="s">
        <v>189</v>
      </c>
      <c r="H21" s="23"/>
      <c r="I21" s="23"/>
      <c r="J21" s="23"/>
      <c r="K21" s="23"/>
    </row>
    <row r="22" spans="1:11" ht="83.1" customHeight="1">
      <c r="A22" s="23"/>
      <c r="B22" s="23"/>
      <c r="C22" s="27" t="s">
        <v>190</v>
      </c>
      <c r="D22" s="31" t="s">
        <v>189</v>
      </c>
      <c r="E22" s="31" t="s">
        <v>189</v>
      </c>
      <c r="F22" s="31" t="s">
        <v>189</v>
      </c>
      <c r="G22" s="31" t="s">
        <v>189</v>
      </c>
      <c r="H22" s="23"/>
      <c r="I22" s="23"/>
      <c r="J22" s="23"/>
      <c r="K22" s="23"/>
    </row>
    <row r="23" spans="1:11" ht="93.95" customHeight="1">
      <c r="A23" s="23"/>
      <c r="B23" s="23"/>
      <c r="C23" s="27" t="s">
        <v>191</v>
      </c>
      <c r="D23" s="31" t="s">
        <v>189</v>
      </c>
      <c r="E23" s="31" t="s">
        <v>189</v>
      </c>
      <c r="F23" s="31" t="s">
        <v>189</v>
      </c>
      <c r="G23" s="31" t="s">
        <v>189</v>
      </c>
      <c r="H23" s="23"/>
      <c r="I23" s="23"/>
      <c r="J23" s="23"/>
      <c r="K23" s="23"/>
    </row>
    <row r="24" spans="1:11" ht="30.95" customHeight="1">
      <c r="A24" s="23"/>
      <c r="B24" s="23"/>
      <c r="C24" s="27" t="s">
        <v>192</v>
      </c>
      <c r="D24" s="31" t="s">
        <v>189</v>
      </c>
      <c r="E24" s="31" t="s">
        <v>189</v>
      </c>
      <c r="F24" s="31" t="s">
        <v>189</v>
      </c>
      <c r="G24" s="31" t="s">
        <v>189</v>
      </c>
      <c r="H24" s="23"/>
      <c r="I24" s="23"/>
      <c r="J24" s="23"/>
      <c r="K24" s="23"/>
    </row>
    <row r="25" spans="1:11" ht="20.100000000000001" customHeight="1">
      <c r="A25" s="23"/>
      <c r="B25" s="23"/>
      <c r="C25" s="27" t="s">
        <v>193</v>
      </c>
      <c r="D25" s="31" t="s">
        <v>189</v>
      </c>
      <c r="E25" s="31" t="s">
        <v>189</v>
      </c>
      <c r="F25" s="31" t="s">
        <v>189</v>
      </c>
      <c r="G25" s="31" t="s">
        <v>189</v>
      </c>
      <c r="H25" s="23"/>
      <c r="I25" s="23"/>
      <c r="J25" s="23"/>
      <c r="K25" s="23"/>
    </row>
    <row r="26" spans="1:11" ht="14.1" customHeight="1">
      <c r="A26" s="23"/>
      <c r="B26" s="23"/>
      <c r="C26" s="1503" t="s">
        <v>27</v>
      </c>
      <c r="D26" s="1504"/>
      <c r="E26" s="1504"/>
      <c r="F26" s="1504"/>
      <c r="G26" s="1504"/>
      <c r="H26" s="23"/>
      <c r="I26" s="23"/>
      <c r="J26" s="23"/>
      <c r="K26" s="23"/>
    </row>
    <row r="27" spans="1:11" ht="14.1" customHeight="1">
      <c r="A27" s="23"/>
      <c r="B27" s="23"/>
      <c r="C27" s="32" t="s">
        <v>194</v>
      </c>
      <c r="D27" s="1503" t="s">
        <v>195</v>
      </c>
      <c r="E27" s="1504"/>
      <c r="F27" s="1504"/>
      <c r="G27" s="1504"/>
      <c r="H27" s="23"/>
      <c r="I27" s="23"/>
      <c r="J27" s="23"/>
      <c r="K27" s="23"/>
    </row>
    <row r="28" spans="1:11" ht="27" customHeight="1">
      <c r="A28" s="23"/>
      <c r="B28" s="23"/>
      <c r="C28" s="33" t="s">
        <v>19</v>
      </c>
      <c r="D28" s="1519" t="s">
        <v>196</v>
      </c>
      <c r="E28" s="1520"/>
      <c r="F28" s="1520"/>
      <c r="G28" s="1520"/>
      <c r="H28" s="23"/>
      <c r="I28" s="23"/>
      <c r="J28" s="23"/>
      <c r="K28" s="23"/>
    </row>
    <row r="29" spans="1:11" ht="27" customHeight="1">
      <c r="A29" s="23"/>
      <c r="B29" s="23"/>
      <c r="C29" s="34" t="s">
        <v>20</v>
      </c>
      <c r="D29" s="1521" t="s">
        <v>197</v>
      </c>
      <c r="E29" s="1522"/>
      <c r="F29" s="1522"/>
      <c r="G29" s="1522"/>
      <c r="H29" s="23"/>
      <c r="I29" s="23"/>
      <c r="J29" s="23"/>
      <c r="K29" s="23"/>
    </row>
    <row r="30" spans="1:11" ht="27" customHeight="1">
      <c r="A30" s="23"/>
      <c r="B30" s="23"/>
      <c r="C30" s="34" t="s">
        <v>21</v>
      </c>
      <c r="D30" s="1521" t="s">
        <v>198</v>
      </c>
      <c r="E30" s="1522"/>
      <c r="F30" s="1522"/>
      <c r="G30" s="1522"/>
      <c r="H30" s="23"/>
      <c r="I30" s="23"/>
      <c r="J30" s="23"/>
      <c r="K30" s="23"/>
    </row>
    <row r="31" spans="1:11" ht="15" customHeight="1">
      <c r="A31" s="23"/>
      <c r="B31" s="23"/>
      <c r="C31" s="35"/>
      <c r="D31" s="36">
        <v>2024</v>
      </c>
      <c r="E31" s="36">
        <v>2025</v>
      </c>
      <c r="F31" s="36">
        <v>2026</v>
      </c>
      <c r="G31" s="36">
        <v>2027</v>
      </c>
      <c r="H31" s="23"/>
      <c r="I31" s="23"/>
      <c r="J31" s="23"/>
      <c r="K31" s="23"/>
    </row>
    <row r="32" spans="1:11" ht="15" customHeight="1">
      <c r="A32" s="23"/>
      <c r="B32" s="23"/>
      <c r="C32" s="37"/>
      <c r="D32" s="38" t="s">
        <v>22</v>
      </c>
      <c r="E32" s="38" t="s">
        <v>23</v>
      </c>
      <c r="F32" s="38" t="s">
        <v>23</v>
      </c>
      <c r="G32" s="38" t="s">
        <v>23</v>
      </c>
      <c r="H32" s="23"/>
      <c r="I32" s="23"/>
      <c r="J32" s="23"/>
      <c r="K32" s="23"/>
    </row>
    <row r="33" spans="1:11" ht="14.1" customHeight="1">
      <c r="A33" s="23"/>
      <c r="B33" s="23"/>
      <c r="C33" s="27" t="s">
        <v>33</v>
      </c>
      <c r="D33" s="31" t="s">
        <v>72</v>
      </c>
      <c r="E33" s="31" t="s">
        <v>171</v>
      </c>
      <c r="F33" s="31" t="s">
        <v>72</v>
      </c>
      <c r="G33" s="31" t="s">
        <v>72</v>
      </c>
      <c r="H33" s="23"/>
      <c r="I33" s="23"/>
      <c r="J33" s="23"/>
      <c r="K33" s="23"/>
    </row>
    <row r="34" spans="1:11" ht="14.1" customHeight="1">
      <c r="A34" s="23"/>
      <c r="B34" s="23"/>
      <c r="C34" s="27" t="s">
        <v>35</v>
      </c>
      <c r="D34" s="31" t="s">
        <v>199</v>
      </c>
      <c r="E34" s="31" t="s">
        <v>200</v>
      </c>
      <c r="F34" s="31" t="s">
        <v>201</v>
      </c>
      <c r="G34" s="31" t="s">
        <v>202</v>
      </c>
      <c r="H34" s="23"/>
      <c r="I34" s="23"/>
      <c r="J34" s="23"/>
      <c r="K34" s="23"/>
    </row>
    <row r="35" spans="1:11" ht="14.1" customHeight="1">
      <c r="A35" s="23"/>
      <c r="B35" s="23"/>
      <c r="C35" s="27" t="s">
        <v>40</v>
      </c>
      <c r="D35" s="31" t="s">
        <v>203</v>
      </c>
      <c r="E35" s="31" t="s">
        <v>204</v>
      </c>
      <c r="F35" s="31" t="s">
        <v>205</v>
      </c>
      <c r="G35" s="31" t="s">
        <v>206</v>
      </c>
      <c r="H35" s="23"/>
      <c r="I35" s="23"/>
      <c r="J35" s="23"/>
      <c r="K35" s="23"/>
    </row>
    <row r="36" spans="1:11" ht="14.1" customHeight="1">
      <c r="A36" s="23"/>
      <c r="B36" s="23"/>
      <c r="C36" s="27" t="s">
        <v>41</v>
      </c>
      <c r="D36" s="31" t="s">
        <v>18</v>
      </c>
      <c r="E36" s="31" t="s">
        <v>207</v>
      </c>
      <c r="F36" s="31" t="s">
        <v>208</v>
      </c>
      <c r="G36" s="31" t="s">
        <v>42</v>
      </c>
      <c r="H36" s="23"/>
      <c r="I36" s="23"/>
      <c r="J36" s="23"/>
      <c r="K36" s="23"/>
    </row>
    <row r="37" spans="1:11" ht="14.1" customHeight="1">
      <c r="A37" s="23"/>
      <c r="B37" s="23"/>
      <c r="C37" s="27" t="s">
        <v>43</v>
      </c>
      <c r="D37" s="31" t="s">
        <v>18</v>
      </c>
      <c r="E37" s="31" t="s">
        <v>209</v>
      </c>
      <c r="F37" s="31" t="s">
        <v>210</v>
      </c>
      <c r="G37" s="31" t="s">
        <v>211</v>
      </c>
      <c r="H37" s="23"/>
      <c r="I37" s="23"/>
      <c r="J37" s="23"/>
      <c r="K37" s="23"/>
    </row>
    <row r="38" spans="1:11" ht="14.1" customHeight="1">
      <c r="A38" s="23"/>
      <c r="B38" s="23"/>
      <c r="C38" s="27" t="s">
        <v>47</v>
      </c>
      <c r="D38" s="31" t="s">
        <v>18</v>
      </c>
      <c r="E38" s="31" t="s">
        <v>212</v>
      </c>
      <c r="F38" s="31" t="s">
        <v>213</v>
      </c>
      <c r="G38" s="31" t="s">
        <v>211</v>
      </c>
      <c r="H38" s="23"/>
      <c r="I38" s="23"/>
      <c r="J38" s="23"/>
      <c r="K38" s="23"/>
    </row>
    <row r="39" spans="1:11" ht="14.1" customHeight="1">
      <c r="A39" s="23"/>
      <c r="B39" s="23"/>
      <c r="C39" s="1523" t="s">
        <v>24</v>
      </c>
      <c r="D39" s="1524"/>
      <c r="E39" s="1524"/>
      <c r="F39" s="1524"/>
      <c r="G39" s="1524"/>
      <c r="H39" s="23"/>
      <c r="I39" s="23"/>
      <c r="J39" s="23"/>
      <c r="K39" s="23"/>
    </row>
    <row r="40" spans="1:11" ht="14.1" customHeight="1">
      <c r="A40" s="23"/>
      <c r="B40" s="23"/>
      <c r="C40" s="35"/>
      <c r="D40" s="36">
        <v>2024</v>
      </c>
      <c r="E40" s="36">
        <v>2025</v>
      </c>
      <c r="F40" s="36">
        <v>2026</v>
      </c>
      <c r="G40" s="36">
        <v>2027</v>
      </c>
      <c r="H40" s="23"/>
      <c r="I40" s="23"/>
      <c r="J40" s="23"/>
      <c r="K40" s="23"/>
    </row>
    <row r="41" spans="1:11" ht="14.1" customHeight="1">
      <c r="A41" s="23"/>
      <c r="B41" s="23"/>
      <c r="C41" s="37"/>
      <c r="D41" s="38" t="s">
        <v>22</v>
      </c>
      <c r="E41" s="38" t="s">
        <v>23</v>
      </c>
      <c r="F41" s="38" t="s">
        <v>23</v>
      </c>
      <c r="G41" s="38" t="s">
        <v>23</v>
      </c>
      <c r="H41" s="23"/>
      <c r="I41" s="23"/>
      <c r="J41" s="23"/>
      <c r="K41" s="23"/>
    </row>
    <row r="42" spans="1:11" ht="14.1" customHeight="1">
      <c r="A42" s="23"/>
      <c r="B42" s="23"/>
      <c r="C42" s="39" t="s">
        <v>48</v>
      </c>
      <c r="D42" s="40">
        <v>0</v>
      </c>
      <c r="E42" s="40">
        <v>42000000</v>
      </c>
      <c r="F42" s="40">
        <v>42000000</v>
      </c>
      <c r="G42" s="40">
        <v>42000000</v>
      </c>
      <c r="H42" s="23"/>
      <c r="I42" s="23"/>
      <c r="J42" s="23"/>
      <c r="K42" s="23"/>
    </row>
    <row r="43" spans="1:11" ht="14.1" customHeight="1">
      <c r="A43" s="23"/>
      <c r="B43" s="23"/>
      <c r="C43" s="39" t="s">
        <v>49</v>
      </c>
      <c r="D43" s="40">
        <v>0</v>
      </c>
      <c r="E43" s="40">
        <v>42000000</v>
      </c>
      <c r="F43" s="40">
        <v>42000000</v>
      </c>
      <c r="G43" s="40">
        <v>42000000</v>
      </c>
      <c r="H43" s="23"/>
      <c r="I43" s="23"/>
      <c r="J43" s="23"/>
      <c r="K43" s="23"/>
    </row>
    <row r="44" spans="1:11" ht="14.1" customHeight="1">
      <c r="A44" s="23"/>
      <c r="B44" s="23"/>
      <c r="C44" s="39" t="s">
        <v>50</v>
      </c>
      <c r="D44" s="40">
        <v>0</v>
      </c>
      <c r="E44" s="40">
        <v>0</v>
      </c>
      <c r="F44" s="40">
        <v>0</v>
      </c>
      <c r="G44" s="40">
        <v>0</v>
      </c>
      <c r="H44" s="23"/>
      <c r="I44" s="23"/>
      <c r="J44" s="23"/>
      <c r="K44" s="23"/>
    </row>
    <row r="45" spans="1:11" ht="14.1" customHeight="1">
      <c r="A45" s="23"/>
      <c r="B45" s="23"/>
      <c r="C45" s="39" t="s">
        <v>51</v>
      </c>
      <c r="D45" s="40">
        <v>0</v>
      </c>
      <c r="E45" s="40">
        <v>7000000</v>
      </c>
      <c r="F45" s="40">
        <v>7000000</v>
      </c>
      <c r="G45" s="40">
        <v>7000000</v>
      </c>
      <c r="H45" s="23"/>
      <c r="I45" s="23"/>
      <c r="J45" s="23"/>
      <c r="K45" s="23"/>
    </row>
    <row r="46" spans="1:11" ht="14.1" customHeight="1">
      <c r="A46" s="23"/>
      <c r="B46" s="23"/>
      <c r="C46" s="39" t="s">
        <v>49</v>
      </c>
      <c r="D46" s="40">
        <v>0</v>
      </c>
      <c r="E46" s="40">
        <v>7000000</v>
      </c>
      <c r="F46" s="40">
        <v>7000000</v>
      </c>
      <c r="G46" s="40">
        <v>7000000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52</v>
      </c>
      <c r="D48" s="40">
        <v>0</v>
      </c>
      <c r="E48" s="40">
        <v>10000000</v>
      </c>
      <c r="F48" s="40">
        <v>10000000</v>
      </c>
      <c r="G48" s="40">
        <v>10000000</v>
      </c>
      <c r="H48" s="23"/>
      <c r="I48" s="23"/>
      <c r="J48" s="23"/>
      <c r="K48" s="23"/>
    </row>
    <row r="49" spans="1:11" ht="14.1" customHeight="1">
      <c r="A49" s="23"/>
      <c r="B49" s="23"/>
      <c r="C49" s="39" t="s">
        <v>49</v>
      </c>
      <c r="D49" s="40">
        <v>0</v>
      </c>
      <c r="E49" s="40">
        <v>10000000</v>
      </c>
      <c r="F49" s="40">
        <v>10000000</v>
      </c>
      <c r="G49" s="40">
        <v>10000000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53</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54</v>
      </c>
      <c r="D54" s="40">
        <v>0</v>
      </c>
      <c r="E54" s="40">
        <v>0</v>
      </c>
      <c r="F54" s="40">
        <v>0</v>
      </c>
      <c r="G54" s="40">
        <v>0</v>
      </c>
      <c r="H54" s="23"/>
      <c r="I54" s="23"/>
      <c r="J54" s="23"/>
      <c r="K54" s="23"/>
    </row>
    <row r="55" spans="1:11" ht="14.1" customHeight="1">
      <c r="A55" s="23"/>
      <c r="B55" s="23"/>
      <c r="C55" s="39" t="s">
        <v>49</v>
      </c>
      <c r="D55" s="40">
        <v>0</v>
      </c>
      <c r="E55" s="40">
        <v>0</v>
      </c>
      <c r="F55" s="40">
        <v>0</v>
      </c>
      <c r="G55" s="40">
        <v>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55</v>
      </c>
      <c r="D57" s="40">
        <v>0</v>
      </c>
      <c r="E57" s="40">
        <v>0</v>
      </c>
      <c r="F57" s="40">
        <v>0</v>
      </c>
      <c r="G57" s="40">
        <v>0</v>
      </c>
      <c r="H57" s="23"/>
      <c r="I57" s="23"/>
      <c r="J57" s="23"/>
      <c r="K57" s="23"/>
    </row>
    <row r="58" spans="1:11" ht="14.1" customHeight="1">
      <c r="A58" s="23"/>
      <c r="B58" s="23"/>
      <c r="C58" s="39" t="s">
        <v>49</v>
      </c>
      <c r="D58" s="40">
        <v>0</v>
      </c>
      <c r="E58" s="40">
        <v>0</v>
      </c>
      <c r="F58" s="40">
        <v>0</v>
      </c>
      <c r="G58" s="40">
        <v>0</v>
      </c>
      <c r="H58" s="23"/>
      <c r="I58" s="23"/>
      <c r="J58" s="23"/>
      <c r="K58" s="23"/>
    </row>
    <row r="59" spans="1:11" ht="14.1" customHeight="1">
      <c r="A59" s="23"/>
      <c r="B59" s="23"/>
      <c r="C59" s="39" t="s">
        <v>50</v>
      </c>
      <c r="D59" s="40">
        <v>0</v>
      </c>
      <c r="E59" s="40">
        <v>0</v>
      </c>
      <c r="F59" s="40">
        <v>0</v>
      </c>
      <c r="G59" s="40">
        <v>0</v>
      </c>
      <c r="H59" s="23"/>
      <c r="I59" s="23"/>
      <c r="J59" s="23"/>
      <c r="K59" s="23"/>
    </row>
    <row r="60" spans="1:11" ht="14.1" customHeight="1">
      <c r="A60" s="23"/>
      <c r="B60" s="23"/>
      <c r="C60" s="39" t="s">
        <v>56</v>
      </c>
      <c r="D60" s="40">
        <v>0</v>
      </c>
      <c r="E60" s="40">
        <v>62000000</v>
      </c>
      <c r="F60" s="40">
        <v>52880000</v>
      </c>
      <c r="G60" s="40">
        <v>53880000</v>
      </c>
      <c r="H60" s="23"/>
      <c r="I60" s="23"/>
      <c r="J60" s="23"/>
      <c r="K60" s="23"/>
    </row>
    <row r="61" spans="1:11" ht="14.1" customHeight="1">
      <c r="A61" s="23"/>
      <c r="B61" s="23"/>
      <c r="C61" s="39" t="s">
        <v>49</v>
      </c>
      <c r="D61" s="40">
        <v>0</v>
      </c>
      <c r="E61" s="40">
        <v>62000000</v>
      </c>
      <c r="F61" s="40">
        <v>52880000</v>
      </c>
      <c r="G61" s="40">
        <v>53880000</v>
      </c>
      <c r="H61" s="23"/>
      <c r="I61" s="23"/>
      <c r="J61" s="23"/>
      <c r="K61" s="23"/>
    </row>
    <row r="62" spans="1:11" ht="14.1" customHeight="1">
      <c r="A62" s="23"/>
      <c r="B62" s="23"/>
      <c r="C62" s="39" t="s">
        <v>50</v>
      </c>
      <c r="D62" s="40">
        <v>0</v>
      </c>
      <c r="E62" s="40">
        <v>0</v>
      </c>
      <c r="F62" s="40">
        <v>0</v>
      </c>
      <c r="G62" s="40">
        <v>0</v>
      </c>
      <c r="H62" s="23"/>
      <c r="I62" s="23"/>
      <c r="J62" s="23"/>
      <c r="K62" s="23"/>
    </row>
    <row r="63" spans="1:11" ht="14.1" customHeight="1">
      <c r="A63" s="23"/>
      <c r="B63" s="23"/>
      <c r="C63" s="39" t="s">
        <v>57</v>
      </c>
      <c r="D63" s="40">
        <v>0</v>
      </c>
      <c r="E63" s="40">
        <v>0</v>
      </c>
      <c r="F63" s="40">
        <v>0</v>
      </c>
      <c r="G63" s="40">
        <v>0</v>
      </c>
      <c r="H63" s="23"/>
      <c r="I63" s="23"/>
      <c r="J63" s="23"/>
      <c r="K63" s="23"/>
    </row>
    <row r="64" spans="1:11" ht="14.1" customHeight="1">
      <c r="A64" s="23"/>
      <c r="B64" s="23"/>
      <c r="C64" s="39" t="s">
        <v>49</v>
      </c>
      <c r="D64" s="40">
        <v>0</v>
      </c>
      <c r="E64" s="40">
        <v>0</v>
      </c>
      <c r="F64" s="40">
        <v>0</v>
      </c>
      <c r="G64" s="40">
        <v>0</v>
      </c>
      <c r="H64" s="23"/>
      <c r="I64" s="23"/>
      <c r="J64" s="23"/>
      <c r="K64" s="23"/>
    </row>
    <row r="65" spans="1:11" ht="14.1" customHeight="1">
      <c r="A65" s="23"/>
      <c r="B65" s="23"/>
      <c r="C65" s="39" t="s">
        <v>58</v>
      </c>
      <c r="D65" s="40">
        <v>0</v>
      </c>
      <c r="E65" s="40">
        <v>0</v>
      </c>
      <c r="F65" s="40">
        <v>0</v>
      </c>
      <c r="G65" s="40">
        <v>0</v>
      </c>
      <c r="H65" s="23"/>
      <c r="I65" s="23"/>
      <c r="J65" s="23"/>
      <c r="K65" s="23"/>
    </row>
    <row r="66" spans="1:11" ht="14.1" customHeight="1">
      <c r="A66" s="23"/>
      <c r="B66" s="23"/>
      <c r="C66" s="39" t="s">
        <v>59</v>
      </c>
      <c r="D66" s="40">
        <v>0</v>
      </c>
      <c r="E66" s="40">
        <v>0</v>
      </c>
      <c r="F66" s="40">
        <v>0</v>
      </c>
      <c r="G66" s="40">
        <v>0</v>
      </c>
      <c r="H66" s="23"/>
      <c r="I66" s="23"/>
      <c r="J66" s="23"/>
      <c r="K66" s="23"/>
    </row>
    <row r="67" spans="1:11" ht="14.1" customHeight="1">
      <c r="A67" s="23"/>
      <c r="B67" s="23"/>
      <c r="C67" s="39" t="s">
        <v>60</v>
      </c>
      <c r="D67" s="40">
        <v>0</v>
      </c>
      <c r="E67" s="40">
        <v>0</v>
      </c>
      <c r="F67" s="40">
        <v>0</v>
      </c>
      <c r="G67" s="40">
        <v>0</v>
      </c>
      <c r="H67" s="23"/>
      <c r="I67" s="23"/>
      <c r="J67" s="23"/>
      <c r="K67" s="23"/>
    </row>
    <row r="68" spans="1:11" ht="14.1" customHeight="1">
      <c r="A68" s="23"/>
      <c r="B68" s="23"/>
      <c r="C68" s="39" t="s">
        <v>61</v>
      </c>
      <c r="D68" s="40">
        <v>0</v>
      </c>
      <c r="E68" s="40">
        <v>0</v>
      </c>
      <c r="F68" s="40">
        <v>0</v>
      </c>
      <c r="G68" s="40">
        <v>0</v>
      </c>
      <c r="H68" s="23"/>
      <c r="I68" s="23"/>
      <c r="J68" s="23"/>
      <c r="K68" s="23"/>
    </row>
    <row r="69" spans="1:11" ht="14.1" customHeight="1">
      <c r="A69" s="23"/>
      <c r="B69" s="23"/>
      <c r="C69" s="39" t="s">
        <v>62</v>
      </c>
      <c r="D69" s="40">
        <v>0</v>
      </c>
      <c r="E69" s="40">
        <v>0</v>
      </c>
      <c r="F69" s="40">
        <v>0</v>
      </c>
      <c r="G69" s="40">
        <v>0</v>
      </c>
      <c r="H69" s="23"/>
      <c r="I69" s="23"/>
      <c r="J69" s="23"/>
      <c r="K69" s="23"/>
    </row>
    <row r="70" spans="1:11" ht="14.1" customHeight="1">
      <c r="A70" s="23"/>
      <c r="B70" s="23"/>
      <c r="C70" s="39" t="s">
        <v>49</v>
      </c>
      <c r="D70" s="40">
        <v>0</v>
      </c>
      <c r="E70" s="40">
        <v>0</v>
      </c>
      <c r="F70" s="40">
        <v>0</v>
      </c>
      <c r="G70" s="40">
        <v>0</v>
      </c>
      <c r="H70" s="23"/>
      <c r="I70" s="23"/>
      <c r="J70" s="23"/>
      <c r="K70" s="23"/>
    </row>
    <row r="71" spans="1:11" ht="14.1" customHeight="1">
      <c r="A71" s="23"/>
      <c r="B71" s="23"/>
      <c r="C71" s="39" t="s">
        <v>58</v>
      </c>
      <c r="D71" s="40">
        <v>0</v>
      </c>
      <c r="E71" s="40">
        <v>0</v>
      </c>
      <c r="F71" s="40">
        <v>0</v>
      </c>
      <c r="G71" s="40">
        <v>0</v>
      </c>
      <c r="H71" s="23"/>
      <c r="I71" s="23"/>
      <c r="J71" s="23"/>
      <c r="K71" s="23"/>
    </row>
    <row r="72" spans="1:11" ht="14.1" customHeight="1">
      <c r="A72" s="23"/>
      <c r="B72" s="23"/>
      <c r="C72" s="39" t="s">
        <v>59</v>
      </c>
      <c r="D72" s="40">
        <v>0</v>
      </c>
      <c r="E72" s="40">
        <v>0</v>
      </c>
      <c r="F72" s="40">
        <v>0</v>
      </c>
      <c r="G72" s="40">
        <v>0</v>
      </c>
      <c r="H72" s="23"/>
      <c r="I72" s="23"/>
      <c r="J72" s="23"/>
      <c r="K72" s="23"/>
    </row>
    <row r="73" spans="1:11" ht="14.1" customHeight="1">
      <c r="A73" s="23"/>
      <c r="B73" s="23"/>
      <c r="C73" s="39" t="s">
        <v>60</v>
      </c>
      <c r="D73" s="40">
        <v>0</v>
      </c>
      <c r="E73" s="40">
        <v>0</v>
      </c>
      <c r="F73" s="40">
        <v>0</v>
      </c>
      <c r="G73" s="40">
        <v>0</v>
      </c>
      <c r="H73" s="23"/>
      <c r="I73" s="23"/>
      <c r="J73" s="23"/>
      <c r="K73" s="23"/>
    </row>
    <row r="74" spans="1:11" ht="14.1" customHeight="1">
      <c r="A74" s="23"/>
      <c r="B74" s="23"/>
      <c r="C74" s="39" t="s">
        <v>61</v>
      </c>
      <c r="D74" s="40">
        <v>0</v>
      </c>
      <c r="E74" s="40">
        <v>0</v>
      </c>
      <c r="F74" s="40">
        <v>0</v>
      </c>
      <c r="G74" s="40">
        <v>0</v>
      </c>
      <c r="H74" s="23"/>
      <c r="I74" s="23"/>
      <c r="J74" s="23"/>
      <c r="K74" s="23"/>
    </row>
    <row r="75" spans="1:11" ht="14.1" customHeight="1">
      <c r="A75" s="23"/>
      <c r="B75" s="23"/>
      <c r="C75" s="39" t="s">
        <v>63</v>
      </c>
      <c r="D75" s="40">
        <v>0</v>
      </c>
      <c r="E75" s="40">
        <v>0</v>
      </c>
      <c r="F75" s="40">
        <v>0</v>
      </c>
      <c r="G75" s="40">
        <v>0</v>
      </c>
      <c r="H75" s="23"/>
      <c r="I75" s="23"/>
      <c r="J75" s="23"/>
      <c r="K75" s="23"/>
    </row>
    <row r="76" spans="1:11" ht="14.1" customHeight="1">
      <c r="A76" s="23"/>
      <c r="B76" s="23"/>
      <c r="C76" s="39" t="s">
        <v>49</v>
      </c>
      <c r="D76" s="40">
        <v>0</v>
      </c>
      <c r="E76" s="40">
        <v>0</v>
      </c>
      <c r="F76" s="40">
        <v>0</v>
      </c>
      <c r="G76" s="40">
        <v>0</v>
      </c>
      <c r="H76" s="23"/>
      <c r="I76" s="23"/>
      <c r="J76" s="23"/>
      <c r="K76" s="23"/>
    </row>
    <row r="77" spans="1:11" ht="14.1" customHeight="1">
      <c r="A77" s="23"/>
      <c r="B77" s="23"/>
      <c r="C77" s="39" t="s">
        <v>58</v>
      </c>
      <c r="D77" s="40">
        <v>0</v>
      </c>
      <c r="E77" s="40">
        <v>0</v>
      </c>
      <c r="F77" s="40">
        <v>0</v>
      </c>
      <c r="G77" s="40">
        <v>0</v>
      </c>
      <c r="H77" s="23"/>
      <c r="I77" s="23"/>
      <c r="J77" s="23"/>
      <c r="K77" s="23"/>
    </row>
    <row r="78" spans="1:11" ht="14.1" customHeight="1">
      <c r="A78" s="23"/>
      <c r="B78" s="23"/>
      <c r="C78" s="39" t="s">
        <v>59</v>
      </c>
      <c r="D78" s="40">
        <v>0</v>
      </c>
      <c r="E78" s="40">
        <v>0</v>
      </c>
      <c r="F78" s="40">
        <v>0</v>
      </c>
      <c r="G78" s="40">
        <v>0</v>
      </c>
      <c r="H78" s="23"/>
      <c r="I78" s="23"/>
      <c r="J78" s="23"/>
      <c r="K78" s="23"/>
    </row>
    <row r="79" spans="1:11" ht="14.1" customHeight="1">
      <c r="A79" s="23"/>
      <c r="B79" s="23"/>
      <c r="C79" s="39" t="s">
        <v>60</v>
      </c>
      <c r="D79" s="40">
        <v>0</v>
      </c>
      <c r="E79" s="40">
        <v>0</v>
      </c>
      <c r="F79" s="40">
        <v>0</v>
      </c>
      <c r="G79" s="40">
        <v>0</v>
      </c>
      <c r="H79" s="23"/>
      <c r="I79" s="23"/>
      <c r="J79" s="23"/>
      <c r="K79" s="23"/>
    </row>
    <row r="80" spans="1:11" ht="14.1" customHeight="1">
      <c r="A80" s="23"/>
      <c r="B80" s="23"/>
      <c r="C80" s="39" t="s">
        <v>61</v>
      </c>
      <c r="D80" s="40">
        <v>0</v>
      </c>
      <c r="E80" s="40">
        <v>0</v>
      </c>
      <c r="F80" s="40">
        <v>0</v>
      </c>
      <c r="G80" s="40">
        <v>0</v>
      </c>
      <c r="H80" s="23"/>
      <c r="I80" s="23"/>
      <c r="J80" s="23"/>
      <c r="K80" s="23"/>
    </row>
    <row r="81" spans="1:11" ht="14.1" customHeight="1">
      <c r="A81" s="23"/>
      <c r="B81" s="23"/>
      <c r="C81" s="39" t="s">
        <v>64</v>
      </c>
      <c r="D81" s="40">
        <v>0</v>
      </c>
      <c r="E81" s="40">
        <v>0</v>
      </c>
      <c r="F81" s="40">
        <v>0</v>
      </c>
      <c r="G81" s="40">
        <v>0</v>
      </c>
      <c r="H81" s="23"/>
      <c r="I81" s="23"/>
      <c r="J81" s="23"/>
      <c r="K81" s="23"/>
    </row>
    <row r="82" spans="1:11" ht="14.1" customHeight="1">
      <c r="A82" s="23"/>
      <c r="B82" s="23"/>
      <c r="C82" s="39" t="s">
        <v>65</v>
      </c>
      <c r="D82" s="40">
        <v>0</v>
      </c>
      <c r="E82" s="40">
        <v>0</v>
      </c>
      <c r="F82" s="40">
        <v>0</v>
      </c>
      <c r="G82" s="40">
        <v>0</v>
      </c>
      <c r="H82" s="23"/>
      <c r="I82" s="23"/>
      <c r="J82" s="23"/>
      <c r="K82" s="23"/>
    </row>
    <row r="83" spans="1:11" ht="14.1" customHeight="1">
      <c r="A83" s="23"/>
      <c r="B83" s="23"/>
      <c r="C83" s="41" t="s">
        <v>25</v>
      </c>
      <c r="D83" s="40">
        <v>0</v>
      </c>
      <c r="E83" s="40">
        <v>121000000</v>
      </c>
      <c r="F83" s="40">
        <v>111880000</v>
      </c>
      <c r="G83" s="40">
        <v>112880000</v>
      </c>
      <c r="H83" s="23"/>
      <c r="I83" s="23"/>
      <c r="J83" s="23"/>
      <c r="K83" s="23"/>
    </row>
    <row r="84" spans="1:11" ht="30.95" customHeight="1">
      <c r="A84" s="23"/>
      <c r="B84" s="23"/>
      <c r="C84" s="33" t="s">
        <v>19</v>
      </c>
      <c r="D84" s="1519" t="s">
        <v>214</v>
      </c>
      <c r="E84" s="1520"/>
      <c r="F84" s="1520"/>
      <c r="G84" s="1520"/>
      <c r="H84" s="23"/>
      <c r="I84" s="23"/>
      <c r="J84" s="23"/>
      <c r="K84" s="23"/>
    </row>
    <row r="85" spans="1:11" ht="30.95" customHeight="1">
      <c r="A85" s="23"/>
      <c r="B85" s="23"/>
      <c r="C85" s="34" t="s">
        <v>20</v>
      </c>
      <c r="D85" s="1521" t="s">
        <v>215</v>
      </c>
      <c r="E85" s="1522"/>
      <c r="F85" s="1522"/>
      <c r="G85" s="1522"/>
      <c r="H85" s="23"/>
      <c r="I85" s="23"/>
      <c r="J85" s="23"/>
      <c r="K85" s="23"/>
    </row>
    <row r="86" spans="1:11" ht="30.95" customHeight="1">
      <c r="A86" s="23"/>
      <c r="B86" s="23"/>
      <c r="C86" s="34" t="s">
        <v>21</v>
      </c>
      <c r="D86" s="1521" t="s">
        <v>216</v>
      </c>
      <c r="E86" s="1522"/>
      <c r="F86" s="1522"/>
      <c r="G86" s="1522"/>
      <c r="H86" s="23"/>
      <c r="I86" s="23"/>
      <c r="J86" s="23"/>
      <c r="K86" s="23"/>
    </row>
    <row r="87" spans="1:11" ht="15" customHeight="1">
      <c r="A87" s="23"/>
      <c r="B87" s="23"/>
      <c r="C87" s="35"/>
      <c r="D87" s="36">
        <v>2024</v>
      </c>
      <c r="E87" s="36">
        <v>2025</v>
      </c>
      <c r="F87" s="36">
        <v>2026</v>
      </c>
      <c r="G87" s="36">
        <v>2027</v>
      </c>
      <c r="H87" s="23"/>
      <c r="I87" s="23"/>
      <c r="J87" s="23"/>
      <c r="K87" s="23"/>
    </row>
    <row r="88" spans="1:11" ht="15" customHeight="1">
      <c r="A88" s="23"/>
      <c r="B88" s="23"/>
      <c r="C88" s="37"/>
      <c r="D88" s="38" t="s">
        <v>22</v>
      </c>
      <c r="E88" s="38" t="s">
        <v>23</v>
      </c>
      <c r="F88" s="38" t="s">
        <v>23</v>
      </c>
      <c r="G88" s="38" t="s">
        <v>23</v>
      </c>
      <c r="H88" s="23"/>
      <c r="I88" s="23"/>
      <c r="J88" s="23"/>
      <c r="K88" s="23"/>
    </row>
    <row r="89" spans="1:11" ht="14.1" customHeight="1">
      <c r="A89" s="23"/>
      <c r="B89" s="23"/>
      <c r="C89" s="27" t="s">
        <v>33</v>
      </c>
      <c r="D89" s="31" t="s">
        <v>217</v>
      </c>
      <c r="E89" s="31" t="s">
        <v>217</v>
      </c>
      <c r="F89" s="31" t="s">
        <v>217</v>
      </c>
      <c r="G89" s="31" t="s">
        <v>217</v>
      </c>
      <c r="H89" s="23"/>
      <c r="I89" s="23"/>
      <c r="J89" s="23"/>
      <c r="K89" s="23"/>
    </row>
    <row r="90" spans="1:11" ht="14.1" customHeight="1">
      <c r="A90" s="23"/>
      <c r="B90" s="23"/>
      <c r="C90" s="27" t="s">
        <v>35</v>
      </c>
      <c r="D90" s="31" t="s">
        <v>218</v>
      </c>
      <c r="E90" s="31" t="s">
        <v>219</v>
      </c>
      <c r="F90" s="31" t="s">
        <v>219</v>
      </c>
      <c r="G90" s="31" t="s">
        <v>219</v>
      </c>
      <c r="H90" s="23"/>
      <c r="I90" s="23"/>
      <c r="J90" s="23"/>
      <c r="K90" s="23"/>
    </row>
    <row r="91" spans="1:11" ht="14.1" customHeight="1">
      <c r="A91" s="23"/>
      <c r="B91" s="23"/>
      <c r="C91" s="27" t="s">
        <v>40</v>
      </c>
      <c r="D91" s="31" t="s">
        <v>220</v>
      </c>
      <c r="E91" s="31" t="s">
        <v>221</v>
      </c>
      <c r="F91" s="31" t="s">
        <v>221</v>
      </c>
      <c r="G91" s="31" t="s">
        <v>221</v>
      </c>
      <c r="H91" s="23"/>
      <c r="I91" s="23"/>
      <c r="J91" s="23"/>
      <c r="K91" s="23"/>
    </row>
    <row r="92" spans="1:11" ht="14.1" customHeight="1">
      <c r="A92" s="23"/>
      <c r="B92" s="23"/>
      <c r="C92" s="27" t="s">
        <v>41</v>
      </c>
      <c r="D92" s="31" t="s">
        <v>18</v>
      </c>
      <c r="E92" s="31" t="s">
        <v>42</v>
      </c>
      <c r="F92" s="31" t="s">
        <v>42</v>
      </c>
      <c r="G92" s="31" t="s">
        <v>42</v>
      </c>
      <c r="H92" s="23"/>
      <c r="I92" s="23"/>
      <c r="J92" s="23"/>
      <c r="K92" s="23"/>
    </row>
    <row r="93" spans="1:11" ht="14.1" customHeight="1">
      <c r="A93" s="23"/>
      <c r="B93" s="23"/>
      <c r="C93" s="27" t="s">
        <v>43</v>
      </c>
      <c r="D93" s="31" t="s">
        <v>18</v>
      </c>
      <c r="E93" s="31" t="s">
        <v>222</v>
      </c>
      <c r="F93" s="31" t="s">
        <v>42</v>
      </c>
      <c r="G93" s="31" t="s">
        <v>42</v>
      </c>
      <c r="H93" s="23"/>
      <c r="I93" s="23"/>
      <c r="J93" s="23"/>
      <c r="K93" s="23"/>
    </row>
    <row r="94" spans="1:11" ht="14.1" customHeight="1">
      <c r="A94" s="23"/>
      <c r="B94" s="23"/>
      <c r="C94" s="27" t="s">
        <v>47</v>
      </c>
      <c r="D94" s="31" t="s">
        <v>18</v>
      </c>
      <c r="E94" s="31" t="s">
        <v>222</v>
      </c>
      <c r="F94" s="31" t="s">
        <v>42</v>
      </c>
      <c r="G94" s="31" t="s">
        <v>42</v>
      </c>
      <c r="H94" s="23"/>
      <c r="I94" s="23"/>
      <c r="J94" s="23"/>
      <c r="K94" s="23"/>
    </row>
    <row r="95" spans="1:11" ht="14.1" customHeight="1">
      <c r="A95" s="23"/>
      <c r="B95" s="23"/>
      <c r="C95" s="1523" t="s">
        <v>24</v>
      </c>
      <c r="D95" s="1524"/>
      <c r="E95" s="1524"/>
      <c r="F95" s="1524"/>
      <c r="G95" s="1524"/>
      <c r="H95" s="23"/>
      <c r="I95" s="23"/>
      <c r="J95" s="23"/>
      <c r="K95" s="23"/>
    </row>
    <row r="96" spans="1:11" ht="14.1" customHeight="1">
      <c r="A96" s="23"/>
      <c r="B96" s="23"/>
      <c r="C96" s="35"/>
      <c r="D96" s="36">
        <v>2024</v>
      </c>
      <c r="E96" s="36">
        <v>2025</v>
      </c>
      <c r="F96" s="36">
        <v>2026</v>
      </c>
      <c r="G96" s="36">
        <v>2027</v>
      </c>
      <c r="H96" s="23"/>
      <c r="I96" s="23"/>
      <c r="J96" s="23"/>
      <c r="K96" s="23"/>
    </row>
    <row r="97" spans="1:11" ht="14.1" customHeight="1">
      <c r="A97" s="23"/>
      <c r="B97" s="23"/>
      <c r="C97" s="37"/>
      <c r="D97" s="38" t="s">
        <v>22</v>
      </c>
      <c r="E97" s="38" t="s">
        <v>23</v>
      </c>
      <c r="F97" s="38" t="s">
        <v>23</v>
      </c>
      <c r="G97" s="38" t="s">
        <v>23</v>
      </c>
      <c r="H97" s="23"/>
      <c r="I97" s="23"/>
      <c r="J97" s="23"/>
      <c r="K97" s="23"/>
    </row>
    <row r="98" spans="1:11" ht="14.1" customHeight="1">
      <c r="A98" s="23"/>
      <c r="B98" s="23"/>
      <c r="C98" s="39" t="s">
        <v>48</v>
      </c>
      <c r="D98" s="40">
        <v>0</v>
      </c>
      <c r="E98" s="40">
        <v>0</v>
      </c>
      <c r="F98" s="40">
        <v>0</v>
      </c>
      <c r="G98" s="40">
        <v>0</v>
      </c>
      <c r="H98" s="23"/>
      <c r="I98" s="23"/>
      <c r="J98" s="23"/>
      <c r="K98" s="23"/>
    </row>
    <row r="99" spans="1:11" ht="14.1" customHeight="1">
      <c r="A99" s="23"/>
      <c r="B99" s="23"/>
      <c r="C99" s="39" t="s">
        <v>49</v>
      </c>
      <c r="D99" s="40">
        <v>0</v>
      </c>
      <c r="E99" s="40">
        <v>0</v>
      </c>
      <c r="F99" s="40">
        <v>0</v>
      </c>
      <c r="G99" s="40">
        <v>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51</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52</v>
      </c>
      <c r="D104" s="40">
        <v>0</v>
      </c>
      <c r="E104" s="40">
        <v>45900000</v>
      </c>
      <c r="F104" s="40">
        <v>45900000</v>
      </c>
      <c r="G104" s="40">
        <v>45900000</v>
      </c>
      <c r="H104" s="23"/>
      <c r="I104" s="23"/>
      <c r="J104" s="23"/>
      <c r="K104" s="23"/>
    </row>
    <row r="105" spans="1:11" ht="14.1" customHeight="1">
      <c r="A105" s="23"/>
      <c r="B105" s="23"/>
      <c r="C105" s="39" t="s">
        <v>49</v>
      </c>
      <c r="D105" s="40">
        <v>0</v>
      </c>
      <c r="E105" s="40">
        <v>45900000</v>
      </c>
      <c r="F105" s="40">
        <v>45900000</v>
      </c>
      <c r="G105" s="40">
        <v>45900000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53</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54</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55</v>
      </c>
      <c r="D113" s="40">
        <v>0</v>
      </c>
      <c r="E113" s="40">
        <v>600000</v>
      </c>
      <c r="F113" s="40">
        <v>600000</v>
      </c>
      <c r="G113" s="40">
        <v>600000</v>
      </c>
      <c r="H113" s="23"/>
      <c r="I113" s="23"/>
      <c r="J113" s="23"/>
      <c r="K113" s="23"/>
    </row>
    <row r="114" spans="1:11" ht="14.1" customHeight="1">
      <c r="A114" s="23"/>
      <c r="B114" s="23"/>
      <c r="C114" s="39" t="s">
        <v>49</v>
      </c>
      <c r="D114" s="40">
        <v>0</v>
      </c>
      <c r="E114" s="40">
        <v>600000</v>
      </c>
      <c r="F114" s="40">
        <v>600000</v>
      </c>
      <c r="G114" s="40">
        <v>600000</v>
      </c>
      <c r="H114" s="23"/>
      <c r="I114" s="23"/>
      <c r="J114" s="23"/>
      <c r="K114" s="23"/>
    </row>
    <row r="115" spans="1:11" ht="14.1" customHeight="1">
      <c r="A115" s="23"/>
      <c r="B115" s="23"/>
      <c r="C115" s="39" t="s">
        <v>50</v>
      </c>
      <c r="D115" s="40">
        <v>0</v>
      </c>
      <c r="E115" s="40">
        <v>0</v>
      </c>
      <c r="F115" s="40">
        <v>0</v>
      </c>
      <c r="G115" s="40">
        <v>0</v>
      </c>
      <c r="H115" s="23"/>
      <c r="I115" s="23"/>
      <c r="J115" s="23"/>
      <c r="K115" s="23"/>
    </row>
    <row r="116" spans="1:11" ht="14.1" customHeight="1">
      <c r="A116" s="23"/>
      <c r="B116" s="23"/>
      <c r="C116" s="39" t="s">
        <v>56</v>
      </c>
      <c r="D116" s="40">
        <v>0</v>
      </c>
      <c r="E116" s="40">
        <v>0</v>
      </c>
      <c r="F116" s="40">
        <v>0</v>
      </c>
      <c r="G116" s="40">
        <v>0</v>
      </c>
      <c r="H116" s="23"/>
      <c r="I116" s="23"/>
      <c r="J116" s="23"/>
      <c r="K116" s="23"/>
    </row>
    <row r="117" spans="1:11" ht="14.1" customHeight="1">
      <c r="A117" s="23"/>
      <c r="B117" s="23"/>
      <c r="C117" s="39" t="s">
        <v>49</v>
      </c>
      <c r="D117" s="40">
        <v>0</v>
      </c>
      <c r="E117" s="40">
        <v>0</v>
      </c>
      <c r="F117" s="40">
        <v>0</v>
      </c>
      <c r="G117" s="40">
        <v>0</v>
      </c>
      <c r="H117" s="23"/>
      <c r="I117" s="23"/>
      <c r="J117" s="23"/>
      <c r="K117" s="23"/>
    </row>
    <row r="118" spans="1:11" ht="14.1" customHeight="1">
      <c r="A118" s="23"/>
      <c r="B118" s="23"/>
      <c r="C118" s="39" t="s">
        <v>50</v>
      </c>
      <c r="D118" s="40">
        <v>0</v>
      </c>
      <c r="E118" s="40">
        <v>0</v>
      </c>
      <c r="F118" s="40">
        <v>0</v>
      </c>
      <c r="G118" s="40">
        <v>0</v>
      </c>
      <c r="H118" s="23"/>
      <c r="I118" s="23"/>
      <c r="J118" s="23"/>
      <c r="K118" s="23"/>
    </row>
    <row r="119" spans="1:11" ht="14.1" customHeight="1">
      <c r="A119" s="23"/>
      <c r="B119" s="23"/>
      <c r="C119" s="39" t="s">
        <v>57</v>
      </c>
      <c r="D119" s="40">
        <v>0</v>
      </c>
      <c r="E119" s="40">
        <v>0</v>
      </c>
      <c r="F119" s="40">
        <v>0</v>
      </c>
      <c r="G119" s="40">
        <v>0</v>
      </c>
      <c r="H119" s="23"/>
      <c r="I119" s="23"/>
      <c r="J119" s="23"/>
      <c r="K119" s="23"/>
    </row>
    <row r="120" spans="1:11" ht="14.1" customHeight="1">
      <c r="A120" s="23"/>
      <c r="B120" s="23"/>
      <c r="C120" s="39" t="s">
        <v>49</v>
      </c>
      <c r="D120" s="40">
        <v>0</v>
      </c>
      <c r="E120" s="40">
        <v>0</v>
      </c>
      <c r="F120" s="40">
        <v>0</v>
      </c>
      <c r="G120" s="40">
        <v>0</v>
      </c>
      <c r="H120" s="23"/>
      <c r="I120" s="23"/>
      <c r="J120" s="23"/>
      <c r="K120" s="23"/>
    </row>
    <row r="121" spans="1:11" ht="14.1" customHeight="1">
      <c r="A121" s="23"/>
      <c r="B121" s="23"/>
      <c r="C121" s="39" t="s">
        <v>58</v>
      </c>
      <c r="D121" s="40">
        <v>0</v>
      </c>
      <c r="E121" s="40">
        <v>0</v>
      </c>
      <c r="F121" s="40">
        <v>0</v>
      </c>
      <c r="G121" s="40">
        <v>0</v>
      </c>
      <c r="H121" s="23"/>
      <c r="I121" s="23"/>
      <c r="J121" s="23"/>
      <c r="K121" s="23"/>
    </row>
    <row r="122" spans="1:11" ht="14.1" customHeight="1">
      <c r="A122" s="23"/>
      <c r="B122" s="23"/>
      <c r="C122" s="39" t="s">
        <v>59</v>
      </c>
      <c r="D122" s="40">
        <v>0</v>
      </c>
      <c r="E122" s="40">
        <v>0</v>
      </c>
      <c r="F122" s="40">
        <v>0</v>
      </c>
      <c r="G122" s="40">
        <v>0</v>
      </c>
      <c r="H122" s="23"/>
      <c r="I122" s="23"/>
      <c r="J122" s="23"/>
      <c r="K122" s="23"/>
    </row>
    <row r="123" spans="1:11" ht="14.1" customHeight="1">
      <c r="A123" s="23"/>
      <c r="B123" s="23"/>
      <c r="C123" s="39" t="s">
        <v>60</v>
      </c>
      <c r="D123" s="40">
        <v>0</v>
      </c>
      <c r="E123" s="40">
        <v>0</v>
      </c>
      <c r="F123" s="40">
        <v>0</v>
      </c>
      <c r="G123" s="40">
        <v>0</v>
      </c>
      <c r="H123" s="23"/>
      <c r="I123" s="23"/>
      <c r="J123" s="23"/>
      <c r="K123" s="23"/>
    </row>
    <row r="124" spans="1:11" ht="14.1" customHeight="1">
      <c r="A124" s="23"/>
      <c r="B124" s="23"/>
      <c r="C124" s="39" t="s">
        <v>61</v>
      </c>
      <c r="D124" s="40">
        <v>0</v>
      </c>
      <c r="E124" s="40">
        <v>0</v>
      </c>
      <c r="F124" s="40">
        <v>0</v>
      </c>
      <c r="G124" s="40">
        <v>0</v>
      </c>
      <c r="H124" s="23"/>
      <c r="I124" s="23"/>
      <c r="J124" s="23"/>
      <c r="K124" s="23"/>
    </row>
    <row r="125" spans="1:11" ht="14.1" customHeight="1">
      <c r="A125" s="23"/>
      <c r="B125" s="23"/>
      <c r="C125" s="39" t="s">
        <v>62</v>
      </c>
      <c r="D125" s="40">
        <v>0</v>
      </c>
      <c r="E125" s="40">
        <v>0</v>
      </c>
      <c r="F125" s="40">
        <v>0</v>
      </c>
      <c r="G125" s="40">
        <v>0</v>
      </c>
      <c r="H125" s="23"/>
      <c r="I125" s="23"/>
      <c r="J125" s="23"/>
      <c r="K125" s="23"/>
    </row>
    <row r="126" spans="1:11" ht="14.1" customHeight="1">
      <c r="A126" s="23"/>
      <c r="B126" s="23"/>
      <c r="C126" s="39" t="s">
        <v>49</v>
      </c>
      <c r="D126" s="40">
        <v>0</v>
      </c>
      <c r="E126" s="40">
        <v>0</v>
      </c>
      <c r="F126" s="40">
        <v>0</v>
      </c>
      <c r="G126" s="40">
        <v>0</v>
      </c>
      <c r="H126" s="23"/>
      <c r="I126" s="23"/>
      <c r="J126" s="23"/>
      <c r="K126" s="23"/>
    </row>
    <row r="127" spans="1:11" ht="14.1" customHeight="1">
      <c r="A127" s="23"/>
      <c r="B127" s="23"/>
      <c r="C127" s="39" t="s">
        <v>58</v>
      </c>
      <c r="D127" s="40">
        <v>0</v>
      </c>
      <c r="E127" s="40">
        <v>0</v>
      </c>
      <c r="F127" s="40">
        <v>0</v>
      </c>
      <c r="G127" s="40">
        <v>0</v>
      </c>
      <c r="H127" s="23"/>
      <c r="I127" s="23"/>
      <c r="J127" s="23"/>
      <c r="K127" s="23"/>
    </row>
    <row r="128" spans="1:11" ht="14.1" customHeight="1">
      <c r="A128" s="23"/>
      <c r="B128" s="23"/>
      <c r="C128" s="39" t="s">
        <v>59</v>
      </c>
      <c r="D128" s="40">
        <v>0</v>
      </c>
      <c r="E128" s="40">
        <v>0</v>
      </c>
      <c r="F128" s="40">
        <v>0</v>
      </c>
      <c r="G128" s="40">
        <v>0</v>
      </c>
      <c r="H128" s="23"/>
      <c r="I128" s="23"/>
      <c r="J128" s="23"/>
      <c r="K128" s="23"/>
    </row>
    <row r="129" spans="1:11" ht="14.1" customHeight="1">
      <c r="A129" s="23"/>
      <c r="B129" s="23"/>
      <c r="C129" s="39" t="s">
        <v>60</v>
      </c>
      <c r="D129" s="40">
        <v>0</v>
      </c>
      <c r="E129" s="40">
        <v>0</v>
      </c>
      <c r="F129" s="40">
        <v>0</v>
      </c>
      <c r="G129" s="40">
        <v>0</v>
      </c>
      <c r="H129" s="23"/>
      <c r="I129" s="23"/>
      <c r="J129" s="23"/>
      <c r="K129" s="23"/>
    </row>
    <row r="130" spans="1:11" ht="14.1" customHeight="1">
      <c r="A130" s="23"/>
      <c r="B130" s="23"/>
      <c r="C130" s="39" t="s">
        <v>61</v>
      </c>
      <c r="D130" s="40">
        <v>0</v>
      </c>
      <c r="E130" s="40">
        <v>0</v>
      </c>
      <c r="F130" s="40">
        <v>0</v>
      </c>
      <c r="G130" s="40">
        <v>0</v>
      </c>
      <c r="H130" s="23"/>
      <c r="I130" s="23"/>
      <c r="J130" s="23"/>
      <c r="K130" s="23"/>
    </row>
    <row r="131" spans="1:11" ht="14.1" customHeight="1">
      <c r="A131" s="23"/>
      <c r="B131" s="23"/>
      <c r="C131" s="39" t="s">
        <v>63</v>
      </c>
      <c r="D131" s="40">
        <v>0</v>
      </c>
      <c r="E131" s="40">
        <v>0</v>
      </c>
      <c r="F131" s="40">
        <v>0</v>
      </c>
      <c r="G131" s="40">
        <v>0</v>
      </c>
      <c r="H131" s="23"/>
      <c r="I131" s="23"/>
      <c r="J131" s="23"/>
      <c r="K131" s="23"/>
    </row>
    <row r="132" spans="1:11" ht="14.1" customHeight="1">
      <c r="A132" s="23"/>
      <c r="B132" s="23"/>
      <c r="C132" s="39" t="s">
        <v>49</v>
      </c>
      <c r="D132" s="40">
        <v>0</v>
      </c>
      <c r="E132" s="40">
        <v>0</v>
      </c>
      <c r="F132" s="40">
        <v>0</v>
      </c>
      <c r="G132" s="40">
        <v>0</v>
      </c>
      <c r="H132" s="23"/>
      <c r="I132" s="23"/>
      <c r="J132" s="23"/>
      <c r="K132" s="23"/>
    </row>
    <row r="133" spans="1:11" ht="14.1" customHeight="1">
      <c r="A133" s="23"/>
      <c r="B133" s="23"/>
      <c r="C133" s="39" t="s">
        <v>58</v>
      </c>
      <c r="D133" s="40">
        <v>0</v>
      </c>
      <c r="E133" s="40">
        <v>0</v>
      </c>
      <c r="F133" s="40">
        <v>0</v>
      </c>
      <c r="G133" s="40">
        <v>0</v>
      </c>
      <c r="H133" s="23"/>
      <c r="I133" s="23"/>
      <c r="J133" s="23"/>
      <c r="K133" s="23"/>
    </row>
    <row r="134" spans="1:11" ht="14.1" customHeight="1">
      <c r="A134" s="23"/>
      <c r="B134" s="23"/>
      <c r="C134" s="39" t="s">
        <v>59</v>
      </c>
      <c r="D134" s="40">
        <v>0</v>
      </c>
      <c r="E134" s="40">
        <v>0</v>
      </c>
      <c r="F134" s="40">
        <v>0</v>
      </c>
      <c r="G134" s="40">
        <v>0</v>
      </c>
      <c r="H134" s="23"/>
      <c r="I134" s="23"/>
      <c r="J134" s="23"/>
      <c r="K134" s="23"/>
    </row>
    <row r="135" spans="1:11" ht="14.1" customHeight="1">
      <c r="A135" s="23"/>
      <c r="B135" s="23"/>
      <c r="C135" s="39" t="s">
        <v>60</v>
      </c>
      <c r="D135" s="40">
        <v>0</v>
      </c>
      <c r="E135" s="40">
        <v>0</v>
      </c>
      <c r="F135" s="40">
        <v>0</v>
      </c>
      <c r="G135" s="40">
        <v>0</v>
      </c>
      <c r="H135" s="23"/>
      <c r="I135" s="23"/>
      <c r="J135" s="23"/>
      <c r="K135" s="23"/>
    </row>
    <row r="136" spans="1:11" ht="14.1" customHeight="1">
      <c r="A136" s="23"/>
      <c r="B136" s="23"/>
      <c r="C136" s="39" t="s">
        <v>61</v>
      </c>
      <c r="D136" s="40">
        <v>0</v>
      </c>
      <c r="E136" s="40">
        <v>0</v>
      </c>
      <c r="F136" s="40">
        <v>0</v>
      </c>
      <c r="G136" s="40">
        <v>0</v>
      </c>
      <c r="H136" s="23"/>
      <c r="I136" s="23"/>
      <c r="J136" s="23"/>
      <c r="K136" s="23"/>
    </row>
    <row r="137" spans="1:11" ht="14.1" customHeight="1">
      <c r="A137" s="23"/>
      <c r="B137" s="23"/>
      <c r="C137" s="39" t="s">
        <v>64</v>
      </c>
      <c r="D137" s="40">
        <v>0</v>
      </c>
      <c r="E137" s="40">
        <v>0</v>
      </c>
      <c r="F137" s="40">
        <v>0</v>
      </c>
      <c r="G137" s="40">
        <v>0</v>
      </c>
      <c r="H137" s="23"/>
      <c r="I137" s="23"/>
      <c r="J137" s="23"/>
      <c r="K137" s="23"/>
    </row>
    <row r="138" spans="1:11" ht="14.1" customHeight="1">
      <c r="A138" s="23"/>
      <c r="B138" s="23"/>
      <c r="C138" s="39" t="s">
        <v>65</v>
      </c>
      <c r="D138" s="40">
        <v>0</v>
      </c>
      <c r="E138" s="40">
        <v>0</v>
      </c>
      <c r="F138" s="40">
        <v>0</v>
      </c>
      <c r="G138" s="40">
        <v>0</v>
      </c>
      <c r="H138" s="23"/>
      <c r="I138" s="23"/>
      <c r="J138" s="23"/>
      <c r="K138" s="23"/>
    </row>
    <row r="139" spans="1:11" ht="14.1" customHeight="1">
      <c r="A139" s="23"/>
      <c r="B139" s="23"/>
      <c r="C139" s="41" t="s">
        <v>25</v>
      </c>
      <c r="D139" s="40">
        <v>0</v>
      </c>
      <c r="E139" s="40">
        <v>46500000</v>
      </c>
      <c r="F139" s="40">
        <v>46500000</v>
      </c>
      <c r="G139" s="40">
        <v>46500000</v>
      </c>
      <c r="H139" s="23"/>
      <c r="I139" s="23"/>
      <c r="J139" s="23"/>
      <c r="K139" s="23"/>
    </row>
    <row r="140" spans="1:11" ht="14.1" customHeight="1">
      <c r="A140" s="23"/>
      <c r="B140" s="23"/>
      <c r="C140" s="33" t="s">
        <v>19</v>
      </c>
      <c r="D140" s="1519" t="s">
        <v>223</v>
      </c>
      <c r="E140" s="1520"/>
      <c r="F140" s="1520"/>
      <c r="G140" s="1520"/>
      <c r="H140" s="23"/>
      <c r="I140" s="23"/>
      <c r="J140" s="23"/>
      <c r="K140" s="23"/>
    </row>
    <row r="141" spans="1:11" ht="14.1" customHeight="1">
      <c r="A141" s="23"/>
      <c r="B141" s="23"/>
      <c r="C141" s="34" t="s">
        <v>20</v>
      </c>
      <c r="D141" s="1521" t="s">
        <v>224</v>
      </c>
      <c r="E141" s="1522"/>
      <c r="F141" s="1522"/>
      <c r="G141" s="1522"/>
      <c r="H141" s="23"/>
      <c r="I141" s="23"/>
      <c r="J141" s="23"/>
      <c r="K141" s="23"/>
    </row>
    <row r="142" spans="1:11" ht="14.1" customHeight="1">
      <c r="A142" s="23"/>
      <c r="B142" s="23"/>
      <c r="C142" s="34" t="s">
        <v>21</v>
      </c>
      <c r="D142" s="1521" t="s">
        <v>225</v>
      </c>
      <c r="E142" s="1522"/>
      <c r="F142" s="1522"/>
      <c r="G142" s="1522"/>
      <c r="H142" s="23"/>
      <c r="I142" s="23"/>
      <c r="J142" s="23"/>
      <c r="K142" s="23"/>
    </row>
    <row r="143" spans="1:11" ht="15" customHeight="1">
      <c r="A143" s="23"/>
      <c r="B143" s="23"/>
      <c r="C143" s="35"/>
      <c r="D143" s="36">
        <v>2024</v>
      </c>
      <c r="E143" s="36">
        <v>2025</v>
      </c>
      <c r="F143" s="36">
        <v>2026</v>
      </c>
      <c r="G143" s="36">
        <v>2027</v>
      </c>
      <c r="H143" s="23"/>
      <c r="I143" s="23"/>
      <c r="J143" s="23"/>
      <c r="K143" s="23"/>
    </row>
    <row r="144" spans="1:11" ht="15" customHeight="1">
      <c r="A144" s="23"/>
      <c r="B144" s="23"/>
      <c r="C144" s="37"/>
      <c r="D144" s="38" t="s">
        <v>22</v>
      </c>
      <c r="E144" s="38" t="s">
        <v>23</v>
      </c>
      <c r="F144" s="38" t="s">
        <v>23</v>
      </c>
      <c r="G144" s="38" t="s">
        <v>23</v>
      </c>
      <c r="H144" s="23"/>
      <c r="I144" s="23"/>
      <c r="J144" s="23"/>
      <c r="K144" s="23"/>
    </row>
    <row r="145" spans="1:11" ht="14.1" customHeight="1">
      <c r="A145" s="23"/>
      <c r="B145" s="23"/>
      <c r="C145" s="27" t="s">
        <v>33</v>
      </c>
      <c r="D145" s="31" t="s">
        <v>157</v>
      </c>
      <c r="E145" s="31" t="s">
        <v>157</v>
      </c>
      <c r="F145" s="31" t="s">
        <v>157</v>
      </c>
      <c r="G145" s="31" t="s">
        <v>157</v>
      </c>
      <c r="H145" s="23"/>
      <c r="I145" s="23"/>
      <c r="J145" s="23"/>
      <c r="K145" s="23"/>
    </row>
    <row r="146" spans="1:11" ht="14.1" customHeight="1">
      <c r="A146" s="23"/>
      <c r="B146" s="23"/>
      <c r="C146" s="27" t="s">
        <v>35</v>
      </c>
      <c r="D146" s="31" t="s">
        <v>226</v>
      </c>
      <c r="E146" s="31" t="s">
        <v>226</v>
      </c>
      <c r="F146" s="31" t="s">
        <v>226</v>
      </c>
      <c r="G146" s="31" t="s">
        <v>226</v>
      </c>
      <c r="H146" s="23"/>
      <c r="I146" s="23"/>
      <c r="J146" s="23"/>
      <c r="K146" s="23"/>
    </row>
    <row r="147" spans="1:11" ht="14.1" customHeight="1">
      <c r="A147" s="23"/>
      <c r="B147" s="23"/>
      <c r="C147" s="27" t="s">
        <v>40</v>
      </c>
      <c r="D147" s="31" t="s">
        <v>227</v>
      </c>
      <c r="E147" s="31" t="s">
        <v>227</v>
      </c>
      <c r="F147" s="31" t="s">
        <v>227</v>
      </c>
      <c r="G147" s="31" t="s">
        <v>227</v>
      </c>
      <c r="H147" s="23"/>
      <c r="I147" s="23"/>
      <c r="J147" s="23"/>
      <c r="K147" s="23"/>
    </row>
    <row r="148" spans="1:11" ht="14.1" customHeight="1">
      <c r="A148" s="23"/>
      <c r="B148" s="23"/>
      <c r="C148" s="27" t="s">
        <v>41</v>
      </c>
      <c r="D148" s="31" t="s">
        <v>18</v>
      </c>
      <c r="E148" s="31" t="s">
        <v>42</v>
      </c>
      <c r="F148" s="31" t="s">
        <v>42</v>
      </c>
      <c r="G148" s="31" t="s">
        <v>42</v>
      </c>
      <c r="H148" s="23"/>
      <c r="I148" s="23"/>
      <c r="J148" s="23"/>
      <c r="K148" s="23"/>
    </row>
    <row r="149" spans="1:11" ht="14.1" customHeight="1">
      <c r="A149" s="23"/>
      <c r="B149" s="23"/>
      <c r="C149" s="27" t="s">
        <v>43</v>
      </c>
      <c r="D149" s="31" t="s">
        <v>18</v>
      </c>
      <c r="E149" s="31" t="s">
        <v>42</v>
      </c>
      <c r="F149" s="31" t="s">
        <v>42</v>
      </c>
      <c r="G149" s="31" t="s">
        <v>42</v>
      </c>
      <c r="H149" s="23"/>
      <c r="I149" s="23"/>
      <c r="J149" s="23"/>
      <c r="K149" s="23"/>
    </row>
    <row r="150" spans="1:11" ht="14.1" customHeight="1">
      <c r="A150" s="23"/>
      <c r="B150" s="23"/>
      <c r="C150" s="27" t="s">
        <v>47</v>
      </c>
      <c r="D150" s="31" t="s">
        <v>18</v>
      </c>
      <c r="E150" s="31" t="s">
        <v>42</v>
      </c>
      <c r="F150" s="31" t="s">
        <v>42</v>
      </c>
      <c r="G150" s="31" t="s">
        <v>42</v>
      </c>
      <c r="H150" s="23"/>
      <c r="I150" s="23"/>
      <c r="J150" s="23"/>
      <c r="K150" s="23"/>
    </row>
    <row r="151" spans="1:11" ht="14.1" customHeight="1">
      <c r="A151" s="23"/>
      <c r="B151" s="23"/>
      <c r="C151" s="1523" t="s">
        <v>24</v>
      </c>
      <c r="D151" s="1524"/>
      <c r="E151" s="1524"/>
      <c r="F151" s="1524"/>
      <c r="G151" s="1524"/>
      <c r="H151" s="23"/>
      <c r="I151" s="23"/>
      <c r="J151" s="23"/>
      <c r="K151" s="23"/>
    </row>
    <row r="152" spans="1:11" ht="14.1" customHeight="1">
      <c r="A152" s="23"/>
      <c r="B152" s="23"/>
      <c r="C152" s="35"/>
      <c r="D152" s="36">
        <v>2024</v>
      </c>
      <c r="E152" s="36">
        <v>2025</v>
      </c>
      <c r="F152" s="36">
        <v>2026</v>
      </c>
      <c r="G152" s="36">
        <v>2027</v>
      </c>
      <c r="H152" s="23"/>
      <c r="I152" s="23"/>
      <c r="J152" s="23"/>
      <c r="K152" s="23"/>
    </row>
    <row r="153" spans="1:11" ht="14.1" customHeight="1">
      <c r="A153" s="23"/>
      <c r="B153" s="23"/>
      <c r="C153" s="37"/>
      <c r="D153" s="38" t="s">
        <v>22</v>
      </c>
      <c r="E153" s="38" t="s">
        <v>23</v>
      </c>
      <c r="F153" s="38" t="s">
        <v>23</v>
      </c>
      <c r="G153" s="38" t="s">
        <v>23</v>
      </c>
      <c r="H153" s="23"/>
      <c r="I153" s="23"/>
      <c r="J153" s="23"/>
      <c r="K153" s="23"/>
    </row>
    <row r="154" spans="1:11" ht="14.1" customHeight="1">
      <c r="A154" s="23"/>
      <c r="B154" s="23"/>
      <c r="C154" s="39" t="s">
        <v>48</v>
      </c>
      <c r="D154" s="40">
        <v>0</v>
      </c>
      <c r="E154" s="40">
        <v>0</v>
      </c>
      <c r="F154" s="40">
        <v>0</v>
      </c>
      <c r="G154" s="40">
        <v>0</v>
      </c>
      <c r="H154" s="23"/>
      <c r="I154" s="23"/>
      <c r="J154" s="23"/>
      <c r="K154" s="23"/>
    </row>
    <row r="155" spans="1:11" ht="14.1" customHeight="1">
      <c r="A155" s="23"/>
      <c r="B155" s="23"/>
      <c r="C155" s="39" t="s">
        <v>49</v>
      </c>
      <c r="D155" s="40">
        <v>0</v>
      </c>
      <c r="E155" s="40">
        <v>0</v>
      </c>
      <c r="F155" s="40">
        <v>0</v>
      </c>
      <c r="G155" s="40">
        <v>0</v>
      </c>
      <c r="H155" s="23"/>
      <c r="I155" s="23"/>
      <c r="J155" s="23"/>
      <c r="K155" s="23"/>
    </row>
    <row r="156" spans="1:11" ht="14.1" customHeight="1">
      <c r="A156" s="23"/>
      <c r="B156" s="23"/>
      <c r="C156" s="39" t="s">
        <v>50</v>
      </c>
      <c r="D156" s="40">
        <v>0</v>
      </c>
      <c r="E156" s="40">
        <v>0</v>
      </c>
      <c r="F156" s="40">
        <v>0</v>
      </c>
      <c r="G156" s="40">
        <v>0</v>
      </c>
      <c r="H156" s="23"/>
      <c r="I156" s="23"/>
      <c r="J156" s="23"/>
      <c r="K156" s="23"/>
    </row>
    <row r="157" spans="1:11" ht="14.1" customHeight="1">
      <c r="A157" s="23"/>
      <c r="B157" s="23"/>
      <c r="C157" s="39" t="s">
        <v>51</v>
      </c>
      <c r="D157" s="40">
        <v>0</v>
      </c>
      <c r="E157" s="40">
        <v>0</v>
      </c>
      <c r="F157" s="40">
        <v>0</v>
      </c>
      <c r="G157" s="40">
        <v>0</v>
      </c>
      <c r="H157" s="23"/>
      <c r="I157" s="23"/>
      <c r="J157" s="23"/>
      <c r="K157" s="23"/>
    </row>
    <row r="158" spans="1:11" ht="14.1" customHeight="1">
      <c r="A158" s="23"/>
      <c r="B158" s="23"/>
      <c r="C158" s="39" t="s">
        <v>49</v>
      </c>
      <c r="D158" s="40">
        <v>0</v>
      </c>
      <c r="E158" s="40">
        <v>0</v>
      </c>
      <c r="F158" s="40">
        <v>0</v>
      </c>
      <c r="G158" s="40">
        <v>0</v>
      </c>
      <c r="H158" s="23"/>
      <c r="I158" s="23"/>
      <c r="J158" s="23"/>
      <c r="K158" s="23"/>
    </row>
    <row r="159" spans="1:11" ht="14.1" customHeight="1">
      <c r="A159" s="23"/>
      <c r="B159" s="23"/>
      <c r="C159" s="39" t="s">
        <v>50</v>
      </c>
      <c r="D159" s="40">
        <v>0</v>
      </c>
      <c r="E159" s="40">
        <v>0</v>
      </c>
      <c r="F159" s="40">
        <v>0</v>
      </c>
      <c r="G159" s="40">
        <v>0</v>
      </c>
      <c r="H159" s="23"/>
      <c r="I159" s="23"/>
      <c r="J159" s="23"/>
      <c r="K159" s="23"/>
    </row>
    <row r="160" spans="1:11" ht="14.1" customHeight="1">
      <c r="A160" s="23"/>
      <c r="B160" s="23"/>
      <c r="C160" s="39" t="s">
        <v>52</v>
      </c>
      <c r="D160" s="40">
        <v>0</v>
      </c>
      <c r="E160" s="40">
        <v>60000000</v>
      </c>
      <c r="F160" s="40">
        <v>60000000</v>
      </c>
      <c r="G160" s="40">
        <v>60000000</v>
      </c>
      <c r="H160" s="23"/>
      <c r="I160" s="23"/>
      <c r="J160" s="23"/>
      <c r="K160" s="23"/>
    </row>
    <row r="161" spans="1:11" ht="14.1" customHeight="1">
      <c r="A161" s="23"/>
      <c r="B161" s="23"/>
      <c r="C161" s="39" t="s">
        <v>49</v>
      </c>
      <c r="D161" s="40">
        <v>0</v>
      </c>
      <c r="E161" s="40">
        <v>60000000</v>
      </c>
      <c r="F161" s="40">
        <v>60000000</v>
      </c>
      <c r="G161" s="40">
        <v>60000000</v>
      </c>
      <c r="H161" s="23"/>
      <c r="I161" s="23"/>
      <c r="J161" s="23"/>
      <c r="K161" s="23"/>
    </row>
    <row r="162" spans="1:11" ht="14.1" customHeight="1">
      <c r="A162" s="23"/>
      <c r="B162" s="23"/>
      <c r="C162" s="39" t="s">
        <v>50</v>
      </c>
      <c r="D162" s="40">
        <v>0</v>
      </c>
      <c r="E162" s="40">
        <v>0</v>
      </c>
      <c r="F162" s="40">
        <v>0</v>
      </c>
      <c r="G162" s="40">
        <v>0</v>
      </c>
      <c r="H162" s="23"/>
      <c r="I162" s="23"/>
      <c r="J162" s="23"/>
      <c r="K162" s="23"/>
    </row>
    <row r="163" spans="1:11" ht="14.1" customHeight="1">
      <c r="A163" s="23"/>
      <c r="B163" s="23"/>
      <c r="C163" s="39" t="s">
        <v>53</v>
      </c>
      <c r="D163" s="40">
        <v>0</v>
      </c>
      <c r="E163" s="40">
        <v>0</v>
      </c>
      <c r="F163" s="40">
        <v>0</v>
      </c>
      <c r="G163" s="40">
        <v>0</v>
      </c>
      <c r="H163" s="23"/>
      <c r="I163" s="23"/>
      <c r="J163" s="23"/>
      <c r="K163" s="23"/>
    </row>
    <row r="164" spans="1:11" ht="14.1" customHeight="1">
      <c r="A164" s="23"/>
      <c r="B164" s="23"/>
      <c r="C164" s="39" t="s">
        <v>49</v>
      </c>
      <c r="D164" s="40">
        <v>0</v>
      </c>
      <c r="E164" s="40">
        <v>0</v>
      </c>
      <c r="F164" s="40">
        <v>0</v>
      </c>
      <c r="G164" s="40">
        <v>0</v>
      </c>
      <c r="H164" s="23"/>
      <c r="I164" s="23"/>
      <c r="J164" s="23"/>
      <c r="K164" s="23"/>
    </row>
    <row r="165" spans="1:11" ht="14.1" customHeight="1">
      <c r="A165" s="23"/>
      <c r="B165" s="23"/>
      <c r="C165" s="39" t="s">
        <v>50</v>
      </c>
      <c r="D165" s="40">
        <v>0</v>
      </c>
      <c r="E165" s="40">
        <v>0</v>
      </c>
      <c r="F165" s="40">
        <v>0</v>
      </c>
      <c r="G165" s="40">
        <v>0</v>
      </c>
      <c r="H165" s="23"/>
      <c r="I165" s="23"/>
      <c r="J165" s="23"/>
      <c r="K165" s="23"/>
    </row>
    <row r="166" spans="1:11" ht="14.1" customHeight="1">
      <c r="A166" s="23"/>
      <c r="B166" s="23"/>
      <c r="C166" s="39" t="s">
        <v>54</v>
      </c>
      <c r="D166" s="40">
        <v>0</v>
      </c>
      <c r="E166" s="40">
        <v>0</v>
      </c>
      <c r="F166" s="40">
        <v>0</v>
      </c>
      <c r="G166" s="40">
        <v>0</v>
      </c>
      <c r="H166" s="23"/>
      <c r="I166" s="23"/>
      <c r="J166" s="23"/>
      <c r="K166" s="23"/>
    </row>
    <row r="167" spans="1:11" ht="14.1" customHeight="1">
      <c r="A167" s="23"/>
      <c r="B167" s="23"/>
      <c r="C167" s="39" t="s">
        <v>49</v>
      </c>
      <c r="D167" s="40">
        <v>0</v>
      </c>
      <c r="E167" s="40">
        <v>0</v>
      </c>
      <c r="F167" s="40">
        <v>0</v>
      </c>
      <c r="G167" s="40">
        <v>0</v>
      </c>
      <c r="H167" s="23"/>
      <c r="I167" s="23"/>
      <c r="J167" s="23"/>
      <c r="K167" s="23"/>
    </row>
    <row r="168" spans="1:11" ht="14.1" customHeight="1">
      <c r="A168" s="23"/>
      <c r="B168" s="23"/>
      <c r="C168" s="39" t="s">
        <v>50</v>
      </c>
      <c r="D168" s="40">
        <v>0</v>
      </c>
      <c r="E168" s="40">
        <v>0</v>
      </c>
      <c r="F168" s="40">
        <v>0</v>
      </c>
      <c r="G168" s="40">
        <v>0</v>
      </c>
      <c r="H168" s="23"/>
      <c r="I168" s="23"/>
      <c r="J168" s="23"/>
      <c r="K168" s="23"/>
    </row>
    <row r="169" spans="1:11" ht="14.1" customHeight="1">
      <c r="A169" s="23"/>
      <c r="B169" s="23"/>
      <c r="C169" s="39" t="s">
        <v>55</v>
      </c>
      <c r="D169" s="40">
        <v>0</v>
      </c>
      <c r="E169" s="40">
        <v>0</v>
      </c>
      <c r="F169" s="40">
        <v>0</v>
      </c>
      <c r="G169" s="40">
        <v>0</v>
      </c>
      <c r="H169" s="23"/>
      <c r="I169" s="23"/>
      <c r="J169" s="23"/>
      <c r="K169" s="23"/>
    </row>
    <row r="170" spans="1:11" ht="14.1" customHeight="1">
      <c r="A170" s="23"/>
      <c r="B170" s="23"/>
      <c r="C170" s="39" t="s">
        <v>49</v>
      </c>
      <c r="D170" s="40">
        <v>0</v>
      </c>
      <c r="E170" s="40">
        <v>0</v>
      </c>
      <c r="F170" s="40">
        <v>0</v>
      </c>
      <c r="G170" s="40">
        <v>0</v>
      </c>
      <c r="H170" s="23"/>
      <c r="I170" s="23"/>
      <c r="J170" s="23"/>
      <c r="K170" s="23"/>
    </row>
    <row r="171" spans="1:11" ht="14.1" customHeight="1">
      <c r="A171" s="23"/>
      <c r="B171" s="23"/>
      <c r="C171" s="39" t="s">
        <v>50</v>
      </c>
      <c r="D171" s="40">
        <v>0</v>
      </c>
      <c r="E171" s="40">
        <v>0</v>
      </c>
      <c r="F171" s="40">
        <v>0</v>
      </c>
      <c r="G171" s="40">
        <v>0</v>
      </c>
      <c r="H171" s="23"/>
      <c r="I171" s="23"/>
      <c r="J171" s="23"/>
      <c r="K171" s="23"/>
    </row>
    <row r="172" spans="1:11" ht="14.1" customHeight="1">
      <c r="A172" s="23"/>
      <c r="B172" s="23"/>
      <c r="C172" s="39" t="s">
        <v>56</v>
      </c>
      <c r="D172" s="40">
        <v>0</v>
      </c>
      <c r="E172" s="40">
        <v>0</v>
      </c>
      <c r="F172" s="40">
        <v>0</v>
      </c>
      <c r="G172" s="40">
        <v>0</v>
      </c>
      <c r="H172" s="23"/>
      <c r="I172" s="23"/>
      <c r="J172" s="23"/>
      <c r="K172" s="23"/>
    </row>
    <row r="173" spans="1:11" ht="14.1" customHeight="1">
      <c r="A173" s="23"/>
      <c r="B173" s="23"/>
      <c r="C173" s="39" t="s">
        <v>49</v>
      </c>
      <c r="D173" s="40">
        <v>0</v>
      </c>
      <c r="E173" s="40">
        <v>0</v>
      </c>
      <c r="F173" s="40">
        <v>0</v>
      </c>
      <c r="G173" s="40">
        <v>0</v>
      </c>
      <c r="H173" s="23"/>
      <c r="I173" s="23"/>
      <c r="J173" s="23"/>
      <c r="K173" s="23"/>
    </row>
    <row r="174" spans="1:11" ht="14.1" customHeight="1">
      <c r="A174" s="23"/>
      <c r="B174" s="23"/>
      <c r="C174" s="39" t="s">
        <v>50</v>
      </c>
      <c r="D174" s="40">
        <v>0</v>
      </c>
      <c r="E174" s="40">
        <v>0</v>
      </c>
      <c r="F174" s="40">
        <v>0</v>
      </c>
      <c r="G174" s="40">
        <v>0</v>
      </c>
      <c r="H174" s="23"/>
      <c r="I174" s="23"/>
      <c r="J174" s="23"/>
      <c r="K174" s="23"/>
    </row>
    <row r="175" spans="1:11" ht="14.1" customHeight="1">
      <c r="A175" s="23"/>
      <c r="B175" s="23"/>
      <c r="C175" s="39" t="s">
        <v>57</v>
      </c>
      <c r="D175" s="40">
        <v>0</v>
      </c>
      <c r="E175" s="40">
        <v>0</v>
      </c>
      <c r="F175" s="40">
        <v>0</v>
      </c>
      <c r="G175" s="40">
        <v>0</v>
      </c>
      <c r="H175" s="23"/>
      <c r="I175" s="23"/>
      <c r="J175" s="23"/>
      <c r="K175" s="23"/>
    </row>
    <row r="176" spans="1:11" ht="14.1" customHeight="1">
      <c r="A176" s="23"/>
      <c r="B176" s="23"/>
      <c r="C176" s="39" t="s">
        <v>49</v>
      </c>
      <c r="D176" s="40">
        <v>0</v>
      </c>
      <c r="E176" s="40">
        <v>0</v>
      </c>
      <c r="F176" s="40">
        <v>0</v>
      </c>
      <c r="G176" s="40">
        <v>0</v>
      </c>
      <c r="H176" s="23"/>
      <c r="I176" s="23"/>
      <c r="J176" s="23"/>
      <c r="K176" s="23"/>
    </row>
    <row r="177" spans="1:11" ht="14.1" customHeight="1">
      <c r="A177" s="23"/>
      <c r="B177" s="23"/>
      <c r="C177" s="39" t="s">
        <v>58</v>
      </c>
      <c r="D177" s="40">
        <v>0</v>
      </c>
      <c r="E177" s="40">
        <v>0</v>
      </c>
      <c r="F177" s="40">
        <v>0</v>
      </c>
      <c r="G177" s="40">
        <v>0</v>
      </c>
      <c r="H177" s="23"/>
      <c r="I177" s="23"/>
      <c r="J177" s="23"/>
      <c r="K177" s="23"/>
    </row>
    <row r="178" spans="1:11" ht="14.1" customHeight="1">
      <c r="A178" s="23"/>
      <c r="B178" s="23"/>
      <c r="C178" s="39" t="s">
        <v>59</v>
      </c>
      <c r="D178" s="40">
        <v>0</v>
      </c>
      <c r="E178" s="40">
        <v>0</v>
      </c>
      <c r="F178" s="40">
        <v>0</v>
      </c>
      <c r="G178" s="40">
        <v>0</v>
      </c>
      <c r="H178" s="23"/>
      <c r="I178" s="23"/>
      <c r="J178" s="23"/>
      <c r="K178" s="23"/>
    </row>
    <row r="179" spans="1:11" ht="14.1" customHeight="1">
      <c r="A179" s="23"/>
      <c r="B179" s="23"/>
      <c r="C179" s="39" t="s">
        <v>60</v>
      </c>
      <c r="D179" s="40">
        <v>0</v>
      </c>
      <c r="E179" s="40">
        <v>0</v>
      </c>
      <c r="F179" s="40">
        <v>0</v>
      </c>
      <c r="G179" s="40">
        <v>0</v>
      </c>
      <c r="H179" s="23"/>
      <c r="I179" s="23"/>
      <c r="J179" s="23"/>
      <c r="K179" s="23"/>
    </row>
    <row r="180" spans="1:11" ht="14.1" customHeight="1">
      <c r="A180" s="23"/>
      <c r="B180" s="23"/>
      <c r="C180" s="39" t="s">
        <v>61</v>
      </c>
      <c r="D180" s="40">
        <v>0</v>
      </c>
      <c r="E180" s="40">
        <v>0</v>
      </c>
      <c r="F180" s="40">
        <v>0</v>
      </c>
      <c r="G180" s="40">
        <v>0</v>
      </c>
      <c r="H180" s="23"/>
      <c r="I180" s="23"/>
      <c r="J180" s="23"/>
      <c r="K180" s="23"/>
    </row>
    <row r="181" spans="1:11" ht="14.1" customHeight="1">
      <c r="A181" s="23"/>
      <c r="B181" s="23"/>
      <c r="C181" s="39" t="s">
        <v>62</v>
      </c>
      <c r="D181" s="40">
        <v>0</v>
      </c>
      <c r="E181" s="40">
        <v>0</v>
      </c>
      <c r="F181" s="40">
        <v>0</v>
      </c>
      <c r="G181" s="40">
        <v>0</v>
      </c>
      <c r="H181" s="23"/>
      <c r="I181" s="23"/>
      <c r="J181" s="23"/>
      <c r="K181" s="23"/>
    </row>
    <row r="182" spans="1:11" ht="14.1" customHeight="1">
      <c r="A182" s="23"/>
      <c r="B182" s="23"/>
      <c r="C182" s="39" t="s">
        <v>49</v>
      </c>
      <c r="D182" s="40">
        <v>0</v>
      </c>
      <c r="E182" s="40">
        <v>0</v>
      </c>
      <c r="F182" s="40">
        <v>0</v>
      </c>
      <c r="G182" s="40">
        <v>0</v>
      </c>
      <c r="H182" s="23"/>
      <c r="I182" s="23"/>
      <c r="J182" s="23"/>
      <c r="K182" s="23"/>
    </row>
    <row r="183" spans="1:11" ht="14.1" customHeight="1">
      <c r="A183" s="23"/>
      <c r="B183" s="23"/>
      <c r="C183" s="39" t="s">
        <v>58</v>
      </c>
      <c r="D183" s="40">
        <v>0</v>
      </c>
      <c r="E183" s="40">
        <v>0</v>
      </c>
      <c r="F183" s="40">
        <v>0</v>
      </c>
      <c r="G183" s="40">
        <v>0</v>
      </c>
      <c r="H183" s="23"/>
      <c r="I183" s="23"/>
      <c r="J183" s="23"/>
      <c r="K183" s="23"/>
    </row>
    <row r="184" spans="1:11" ht="14.1" customHeight="1">
      <c r="A184" s="23"/>
      <c r="B184" s="23"/>
      <c r="C184" s="39" t="s">
        <v>59</v>
      </c>
      <c r="D184" s="40">
        <v>0</v>
      </c>
      <c r="E184" s="40">
        <v>0</v>
      </c>
      <c r="F184" s="40">
        <v>0</v>
      </c>
      <c r="G184" s="40">
        <v>0</v>
      </c>
      <c r="H184" s="23"/>
      <c r="I184" s="23"/>
      <c r="J184" s="23"/>
      <c r="K184" s="23"/>
    </row>
    <row r="185" spans="1:11" ht="14.1" customHeight="1">
      <c r="A185" s="23"/>
      <c r="B185" s="23"/>
      <c r="C185" s="39" t="s">
        <v>60</v>
      </c>
      <c r="D185" s="40">
        <v>0</v>
      </c>
      <c r="E185" s="40">
        <v>0</v>
      </c>
      <c r="F185" s="40">
        <v>0</v>
      </c>
      <c r="G185" s="40">
        <v>0</v>
      </c>
      <c r="H185" s="23"/>
      <c r="I185" s="23"/>
      <c r="J185" s="23"/>
      <c r="K185" s="23"/>
    </row>
    <row r="186" spans="1:11" ht="14.1" customHeight="1">
      <c r="A186" s="23"/>
      <c r="B186" s="23"/>
      <c r="C186" s="39" t="s">
        <v>61</v>
      </c>
      <c r="D186" s="40">
        <v>0</v>
      </c>
      <c r="E186" s="40">
        <v>0</v>
      </c>
      <c r="F186" s="40">
        <v>0</v>
      </c>
      <c r="G186" s="40">
        <v>0</v>
      </c>
      <c r="H186" s="23"/>
      <c r="I186" s="23"/>
      <c r="J186" s="23"/>
      <c r="K186" s="23"/>
    </row>
    <row r="187" spans="1:11" ht="14.1" customHeight="1">
      <c r="A187" s="23"/>
      <c r="B187" s="23"/>
      <c r="C187" s="39" t="s">
        <v>63</v>
      </c>
      <c r="D187" s="40">
        <v>0</v>
      </c>
      <c r="E187" s="40">
        <v>0</v>
      </c>
      <c r="F187" s="40">
        <v>0</v>
      </c>
      <c r="G187" s="40">
        <v>0</v>
      </c>
      <c r="H187" s="23"/>
      <c r="I187" s="23"/>
      <c r="J187" s="23"/>
      <c r="K187" s="23"/>
    </row>
    <row r="188" spans="1:11" ht="14.1" customHeight="1">
      <c r="A188" s="23"/>
      <c r="B188" s="23"/>
      <c r="C188" s="39" t="s">
        <v>49</v>
      </c>
      <c r="D188" s="40">
        <v>0</v>
      </c>
      <c r="E188" s="40">
        <v>0</v>
      </c>
      <c r="F188" s="40">
        <v>0</v>
      </c>
      <c r="G188" s="40">
        <v>0</v>
      </c>
      <c r="H188" s="23"/>
      <c r="I188" s="23"/>
      <c r="J188" s="23"/>
      <c r="K188" s="23"/>
    </row>
    <row r="189" spans="1:11" ht="14.1" customHeight="1">
      <c r="A189" s="23"/>
      <c r="B189" s="23"/>
      <c r="C189" s="39" t="s">
        <v>58</v>
      </c>
      <c r="D189" s="40">
        <v>0</v>
      </c>
      <c r="E189" s="40">
        <v>0</v>
      </c>
      <c r="F189" s="40">
        <v>0</v>
      </c>
      <c r="G189" s="40">
        <v>0</v>
      </c>
      <c r="H189" s="23"/>
      <c r="I189" s="23"/>
      <c r="J189" s="23"/>
      <c r="K189" s="23"/>
    </row>
    <row r="190" spans="1:11" ht="14.1" customHeight="1">
      <c r="A190" s="23"/>
      <c r="B190" s="23"/>
      <c r="C190" s="39" t="s">
        <v>59</v>
      </c>
      <c r="D190" s="40">
        <v>0</v>
      </c>
      <c r="E190" s="40">
        <v>0</v>
      </c>
      <c r="F190" s="40">
        <v>0</v>
      </c>
      <c r="G190" s="40">
        <v>0</v>
      </c>
      <c r="H190" s="23"/>
      <c r="I190" s="23"/>
      <c r="J190" s="23"/>
      <c r="K190" s="23"/>
    </row>
    <row r="191" spans="1:11" ht="14.1" customHeight="1">
      <c r="A191" s="23"/>
      <c r="B191" s="23"/>
      <c r="C191" s="39" t="s">
        <v>60</v>
      </c>
      <c r="D191" s="40">
        <v>0</v>
      </c>
      <c r="E191" s="40">
        <v>0</v>
      </c>
      <c r="F191" s="40">
        <v>0</v>
      </c>
      <c r="G191" s="40">
        <v>0</v>
      </c>
      <c r="H191" s="23"/>
      <c r="I191" s="23"/>
      <c r="J191" s="23"/>
      <c r="K191" s="23"/>
    </row>
    <row r="192" spans="1:11" ht="14.1" customHeight="1">
      <c r="A192" s="23"/>
      <c r="B192" s="23"/>
      <c r="C192" s="39" t="s">
        <v>61</v>
      </c>
      <c r="D192" s="40">
        <v>0</v>
      </c>
      <c r="E192" s="40">
        <v>0</v>
      </c>
      <c r="F192" s="40">
        <v>0</v>
      </c>
      <c r="G192" s="40">
        <v>0</v>
      </c>
      <c r="H192" s="23"/>
      <c r="I192" s="23"/>
      <c r="J192" s="23"/>
      <c r="K192" s="23"/>
    </row>
    <row r="193" spans="1:11" ht="14.1" customHeight="1">
      <c r="A193" s="23"/>
      <c r="B193" s="23"/>
      <c r="C193" s="39" t="s">
        <v>64</v>
      </c>
      <c r="D193" s="40">
        <v>0</v>
      </c>
      <c r="E193" s="40">
        <v>0</v>
      </c>
      <c r="F193" s="40">
        <v>0</v>
      </c>
      <c r="G193" s="40">
        <v>0</v>
      </c>
      <c r="H193" s="23"/>
      <c r="I193" s="23"/>
      <c r="J193" s="23"/>
      <c r="K193" s="23"/>
    </row>
    <row r="194" spans="1:11" ht="14.1" customHeight="1">
      <c r="A194" s="23"/>
      <c r="B194" s="23"/>
      <c r="C194" s="39" t="s">
        <v>65</v>
      </c>
      <c r="D194" s="40">
        <v>0</v>
      </c>
      <c r="E194" s="40">
        <v>0</v>
      </c>
      <c r="F194" s="40">
        <v>0</v>
      </c>
      <c r="G194" s="40">
        <v>0</v>
      </c>
      <c r="H194" s="23"/>
      <c r="I194" s="23"/>
      <c r="J194" s="23"/>
      <c r="K194" s="23"/>
    </row>
    <row r="195" spans="1:11" ht="14.1" customHeight="1">
      <c r="A195" s="23"/>
      <c r="B195" s="23"/>
      <c r="C195" s="41" t="s">
        <v>25</v>
      </c>
      <c r="D195" s="40">
        <v>0</v>
      </c>
      <c r="E195" s="40">
        <v>60000000</v>
      </c>
      <c r="F195" s="40">
        <v>60000000</v>
      </c>
      <c r="G195" s="40">
        <v>60000000</v>
      </c>
      <c r="H195" s="23"/>
      <c r="I195" s="23"/>
      <c r="J195" s="23"/>
      <c r="K195" s="23"/>
    </row>
    <row r="196" spans="1:11" ht="14.1" customHeight="1">
      <c r="A196" s="23"/>
      <c r="B196" s="23"/>
      <c r="C196" s="1503" t="s">
        <v>66</v>
      </c>
      <c r="D196" s="1504"/>
      <c r="E196" s="1504"/>
      <c r="F196" s="1504"/>
      <c r="G196" s="1504"/>
      <c r="H196" s="23"/>
      <c r="I196" s="23"/>
      <c r="J196" s="23"/>
      <c r="K196" s="23"/>
    </row>
    <row r="197" spans="1:11" ht="14.1" customHeight="1">
      <c r="A197" s="23"/>
      <c r="B197" s="23"/>
      <c r="C197" s="32" t="s">
        <v>228</v>
      </c>
      <c r="D197" s="1503" t="s">
        <v>229</v>
      </c>
      <c r="E197" s="1504"/>
      <c r="F197" s="1504"/>
      <c r="G197" s="1504"/>
      <c r="H197" s="23"/>
      <c r="I197" s="23"/>
      <c r="J197" s="23"/>
      <c r="K197" s="23"/>
    </row>
    <row r="198" spans="1:11" ht="14.1" customHeight="1">
      <c r="A198" s="23"/>
      <c r="B198" s="23"/>
      <c r="C198" s="33" t="s">
        <v>19</v>
      </c>
      <c r="D198" s="1519" t="s">
        <v>230</v>
      </c>
      <c r="E198" s="1520"/>
      <c r="F198" s="1520"/>
      <c r="G198" s="1520"/>
      <c r="H198" s="23"/>
      <c r="I198" s="23"/>
      <c r="J198" s="23"/>
      <c r="K198" s="23"/>
    </row>
    <row r="199" spans="1:11" ht="14.1" customHeight="1">
      <c r="A199" s="23"/>
      <c r="B199" s="23"/>
      <c r="C199" s="34" t="s">
        <v>20</v>
      </c>
      <c r="D199" s="1521" t="s">
        <v>231</v>
      </c>
      <c r="E199" s="1522"/>
      <c r="F199" s="1522"/>
      <c r="G199" s="1522"/>
      <c r="H199" s="23"/>
      <c r="I199" s="23"/>
      <c r="J199" s="23"/>
      <c r="K199" s="23"/>
    </row>
    <row r="200" spans="1:11" ht="14.1" customHeight="1">
      <c r="A200" s="23"/>
      <c r="B200" s="23"/>
      <c r="C200" s="34" t="s">
        <v>21</v>
      </c>
      <c r="D200" s="1521" t="s">
        <v>232</v>
      </c>
      <c r="E200" s="1522"/>
      <c r="F200" s="1522"/>
      <c r="G200" s="1522"/>
      <c r="H200" s="23"/>
      <c r="I200" s="23"/>
      <c r="J200" s="23"/>
      <c r="K200" s="23"/>
    </row>
    <row r="201" spans="1:11" ht="15" customHeight="1">
      <c r="A201" s="23"/>
      <c r="B201" s="23"/>
      <c r="C201" s="35"/>
      <c r="D201" s="36">
        <v>2024</v>
      </c>
      <c r="E201" s="36">
        <v>2025</v>
      </c>
      <c r="F201" s="36">
        <v>2026</v>
      </c>
      <c r="G201" s="36">
        <v>2027</v>
      </c>
      <c r="H201" s="23"/>
      <c r="I201" s="23"/>
      <c r="J201" s="23"/>
      <c r="K201" s="23"/>
    </row>
    <row r="202" spans="1:11" ht="15" customHeight="1">
      <c r="A202" s="23"/>
      <c r="B202" s="23"/>
      <c r="C202" s="37"/>
      <c r="D202" s="38" t="s">
        <v>22</v>
      </c>
      <c r="E202" s="38" t="s">
        <v>23</v>
      </c>
      <c r="F202" s="38" t="s">
        <v>23</v>
      </c>
      <c r="G202" s="38" t="s">
        <v>23</v>
      </c>
      <c r="H202" s="23"/>
      <c r="I202" s="23"/>
      <c r="J202" s="23"/>
      <c r="K202" s="23"/>
    </row>
    <row r="203" spans="1:11" ht="14.1" customHeight="1">
      <c r="A203" s="23"/>
      <c r="B203" s="23"/>
      <c r="C203" s="27" t="s">
        <v>33</v>
      </c>
      <c r="D203" s="31" t="s">
        <v>42</v>
      </c>
      <c r="E203" s="31" t="s">
        <v>233</v>
      </c>
      <c r="F203" s="31" t="s">
        <v>233</v>
      </c>
      <c r="G203" s="31" t="s">
        <v>233</v>
      </c>
      <c r="H203" s="23"/>
      <c r="I203" s="23"/>
      <c r="J203" s="23"/>
      <c r="K203" s="23"/>
    </row>
    <row r="204" spans="1:11" ht="14.1" customHeight="1">
      <c r="A204" s="23"/>
      <c r="B204" s="23"/>
      <c r="C204" s="27" t="s">
        <v>35</v>
      </c>
      <c r="D204" s="31" t="s">
        <v>42</v>
      </c>
      <c r="E204" s="31" t="s">
        <v>234</v>
      </c>
      <c r="F204" s="31" t="s">
        <v>234</v>
      </c>
      <c r="G204" s="31" t="s">
        <v>234</v>
      </c>
      <c r="H204" s="23"/>
      <c r="I204" s="23"/>
      <c r="J204" s="23"/>
      <c r="K204" s="23"/>
    </row>
    <row r="205" spans="1:11" ht="14.1" customHeight="1">
      <c r="A205" s="23"/>
      <c r="B205" s="23"/>
      <c r="C205" s="27" t="s">
        <v>40</v>
      </c>
      <c r="D205" s="31" t="s">
        <v>42</v>
      </c>
      <c r="E205" s="31" t="s">
        <v>235</v>
      </c>
      <c r="F205" s="31" t="s">
        <v>235</v>
      </c>
      <c r="G205" s="31" t="s">
        <v>235</v>
      </c>
      <c r="H205" s="23"/>
      <c r="I205" s="23"/>
      <c r="J205" s="23"/>
      <c r="K205" s="23"/>
    </row>
    <row r="206" spans="1:11" ht="14.1" customHeight="1">
      <c r="A206" s="23"/>
      <c r="B206" s="23"/>
      <c r="C206" s="27" t="s">
        <v>41</v>
      </c>
      <c r="D206" s="31" t="s">
        <v>18</v>
      </c>
      <c r="E206" s="31" t="s">
        <v>18</v>
      </c>
      <c r="F206" s="31" t="s">
        <v>42</v>
      </c>
      <c r="G206" s="31" t="s">
        <v>42</v>
      </c>
      <c r="H206" s="23"/>
      <c r="I206" s="23"/>
      <c r="J206" s="23"/>
      <c r="K206" s="23"/>
    </row>
    <row r="207" spans="1:11" ht="14.1" customHeight="1">
      <c r="A207" s="23"/>
      <c r="B207" s="23"/>
      <c r="C207" s="27" t="s">
        <v>43</v>
      </c>
      <c r="D207" s="31" t="s">
        <v>18</v>
      </c>
      <c r="E207" s="31" t="s">
        <v>18</v>
      </c>
      <c r="F207" s="31" t="s">
        <v>42</v>
      </c>
      <c r="G207" s="31" t="s">
        <v>42</v>
      </c>
      <c r="H207" s="23"/>
      <c r="I207" s="23"/>
      <c r="J207" s="23"/>
      <c r="K207" s="23"/>
    </row>
    <row r="208" spans="1:11" ht="14.1" customHeight="1">
      <c r="A208" s="23"/>
      <c r="B208" s="23"/>
      <c r="C208" s="27" t="s">
        <v>47</v>
      </c>
      <c r="D208" s="31" t="s">
        <v>18</v>
      </c>
      <c r="E208" s="31" t="s">
        <v>18</v>
      </c>
      <c r="F208" s="31" t="s">
        <v>42</v>
      </c>
      <c r="G208" s="31" t="s">
        <v>42</v>
      </c>
      <c r="H208" s="23"/>
      <c r="I208" s="23"/>
      <c r="J208" s="23"/>
      <c r="K208" s="23"/>
    </row>
    <row r="209" spans="1:11" ht="14.1" customHeight="1">
      <c r="A209" s="23"/>
      <c r="B209" s="23"/>
      <c r="C209" s="1523" t="s">
        <v>24</v>
      </c>
      <c r="D209" s="1524"/>
      <c r="E209" s="1524"/>
      <c r="F209" s="1524"/>
      <c r="G209" s="1524"/>
      <c r="H209" s="23"/>
      <c r="I209" s="23"/>
      <c r="J209" s="23"/>
      <c r="K209" s="23"/>
    </row>
    <row r="210" spans="1:11" ht="14.1" customHeight="1">
      <c r="A210" s="23"/>
      <c r="B210" s="23"/>
      <c r="C210" s="35"/>
      <c r="D210" s="36">
        <v>2024</v>
      </c>
      <c r="E210" s="36">
        <v>2025</v>
      </c>
      <c r="F210" s="36">
        <v>2026</v>
      </c>
      <c r="G210" s="36">
        <v>2027</v>
      </c>
      <c r="H210" s="23"/>
      <c r="I210" s="23"/>
      <c r="J210" s="23"/>
      <c r="K210" s="23"/>
    </row>
    <row r="211" spans="1:11" ht="14.1" customHeight="1">
      <c r="A211" s="23"/>
      <c r="B211" s="23"/>
      <c r="C211" s="37"/>
      <c r="D211" s="38" t="s">
        <v>22</v>
      </c>
      <c r="E211" s="38" t="s">
        <v>23</v>
      </c>
      <c r="F211" s="38" t="s">
        <v>23</v>
      </c>
      <c r="G211" s="38" t="s">
        <v>23</v>
      </c>
      <c r="H211" s="23"/>
      <c r="I211" s="23"/>
      <c r="J211" s="23"/>
      <c r="K211" s="23"/>
    </row>
    <row r="212" spans="1:11" ht="14.1" customHeight="1">
      <c r="A212" s="23"/>
      <c r="B212" s="23"/>
      <c r="C212" s="39" t="s">
        <v>48</v>
      </c>
      <c r="D212" s="40">
        <v>0</v>
      </c>
      <c r="E212" s="40">
        <v>0</v>
      </c>
      <c r="F212" s="40">
        <v>0</v>
      </c>
      <c r="G212" s="40">
        <v>0</v>
      </c>
      <c r="H212" s="23"/>
      <c r="I212" s="23"/>
      <c r="J212" s="23"/>
      <c r="K212" s="23"/>
    </row>
    <row r="213" spans="1:11" ht="14.1" customHeight="1">
      <c r="A213" s="23"/>
      <c r="B213" s="23"/>
      <c r="C213" s="39" t="s">
        <v>49</v>
      </c>
      <c r="D213" s="40">
        <v>0</v>
      </c>
      <c r="E213" s="40">
        <v>0</v>
      </c>
      <c r="F213" s="40">
        <v>0</v>
      </c>
      <c r="G213" s="40">
        <v>0</v>
      </c>
      <c r="H213" s="23"/>
      <c r="I213" s="23"/>
      <c r="J213" s="23"/>
      <c r="K213" s="23"/>
    </row>
    <row r="214" spans="1:11" ht="14.1" customHeight="1">
      <c r="A214" s="23"/>
      <c r="B214" s="23"/>
      <c r="C214" s="39" t="s">
        <v>50</v>
      </c>
      <c r="D214" s="40">
        <v>0</v>
      </c>
      <c r="E214" s="40">
        <v>0</v>
      </c>
      <c r="F214" s="40">
        <v>0</v>
      </c>
      <c r="G214" s="40">
        <v>0</v>
      </c>
      <c r="H214" s="23"/>
      <c r="I214" s="23"/>
      <c r="J214" s="23"/>
      <c r="K214" s="23"/>
    </row>
    <row r="215" spans="1:11" ht="14.1" customHeight="1">
      <c r="A215" s="23"/>
      <c r="B215" s="23"/>
      <c r="C215" s="39" t="s">
        <v>51</v>
      </c>
      <c r="D215" s="40">
        <v>0</v>
      </c>
      <c r="E215" s="40">
        <v>0</v>
      </c>
      <c r="F215" s="40">
        <v>0</v>
      </c>
      <c r="G215" s="40">
        <v>0</v>
      </c>
      <c r="H215" s="23"/>
      <c r="I215" s="23"/>
      <c r="J215" s="23"/>
      <c r="K215" s="23"/>
    </row>
    <row r="216" spans="1:11" ht="14.1" customHeight="1">
      <c r="A216" s="23"/>
      <c r="B216" s="23"/>
      <c r="C216" s="39" t="s">
        <v>49</v>
      </c>
      <c r="D216" s="40">
        <v>0</v>
      </c>
      <c r="E216" s="40">
        <v>0</v>
      </c>
      <c r="F216" s="40">
        <v>0</v>
      </c>
      <c r="G216" s="40">
        <v>0</v>
      </c>
      <c r="H216" s="23"/>
      <c r="I216" s="23"/>
      <c r="J216" s="23"/>
      <c r="K216" s="23"/>
    </row>
    <row r="217" spans="1:11" ht="14.1" customHeight="1">
      <c r="A217" s="23"/>
      <c r="B217" s="23"/>
      <c r="C217" s="39" t="s">
        <v>50</v>
      </c>
      <c r="D217" s="40">
        <v>0</v>
      </c>
      <c r="E217" s="40">
        <v>0</v>
      </c>
      <c r="F217" s="40">
        <v>0</v>
      </c>
      <c r="G217" s="40">
        <v>0</v>
      </c>
      <c r="H217" s="23"/>
      <c r="I217" s="23"/>
      <c r="J217" s="23"/>
      <c r="K217" s="23"/>
    </row>
    <row r="218" spans="1:11" ht="14.1" customHeight="1">
      <c r="A218" s="23"/>
      <c r="B218" s="23"/>
      <c r="C218" s="39" t="s">
        <v>52</v>
      </c>
      <c r="D218" s="40">
        <v>0</v>
      </c>
      <c r="E218" s="40">
        <v>0</v>
      </c>
      <c r="F218" s="40">
        <v>0</v>
      </c>
      <c r="G218" s="40">
        <v>0</v>
      </c>
      <c r="H218" s="23"/>
      <c r="I218" s="23"/>
      <c r="J218" s="23"/>
      <c r="K218" s="23"/>
    </row>
    <row r="219" spans="1:11" ht="14.1" customHeight="1">
      <c r="A219" s="23"/>
      <c r="B219" s="23"/>
      <c r="C219" s="39" t="s">
        <v>49</v>
      </c>
      <c r="D219" s="40">
        <v>0</v>
      </c>
      <c r="E219" s="40">
        <v>0</v>
      </c>
      <c r="F219" s="40">
        <v>0</v>
      </c>
      <c r="G219" s="40">
        <v>0</v>
      </c>
      <c r="H219" s="23"/>
      <c r="I219" s="23"/>
      <c r="J219" s="23"/>
      <c r="K219" s="23"/>
    </row>
    <row r="220" spans="1:11" ht="14.1" customHeight="1">
      <c r="A220" s="23"/>
      <c r="B220" s="23"/>
      <c r="C220" s="39" t="s">
        <v>50</v>
      </c>
      <c r="D220" s="40">
        <v>0</v>
      </c>
      <c r="E220" s="40">
        <v>0</v>
      </c>
      <c r="F220" s="40">
        <v>0</v>
      </c>
      <c r="G220" s="40">
        <v>0</v>
      </c>
      <c r="H220" s="23"/>
      <c r="I220" s="23"/>
      <c r="J220" s="23"/>
      <c r="K220" s="23"/>
    </row>
    <row r="221" spans="1:11" ht="14.1" customHeight="1">
      <c r="A221" s="23"/>
      <c r="B221" s="23"/>
      <c r="C221" s="39" t="s">
        <v>53</v>
      </c>
      <c r="D221" s="40">
        <v>0</v>
      </c>
      <c r="E221" s="40">
        <v>0</v>
      </c>
      <c r="F221" s="40">
        <v>0</v>
      </c>
      <c r="G221" s="40">
        <v>0</v>
      </c>
      <c r="H221" s="23"/>
      <c r="I221" s="23"/>
      <c r="J221" s="23"/>
      <c r="K221" s="23"/>
    </row>
    <row r="222" spans="1:11" ht="14.1" customHeight="1">
      <c r="A222" s="23"/>
      <c r="B222" s="23"/>
      <c r="C222" s="39" t="s">
        <v>49</v>
      </c>
      <c r="D222" s="40">
        <v>0</v>
      </c>
      <c r="E222" s="40">
        <v>0</v>
      </c>
      <c r="F222" s="40">
        <v>0</v>
      </c>
      <c r="G222" s="40">
        <v>0</v>
      </c>
      <c r="H222" s="23"/>
      <c r="I222" s="23"/>
      <c r="J222" s="23"/>
      <c r="K222" s="23"/>
    </row>
    <row r="223" spans="1:11" ht="14.1" customHeight="1">
      <c r="A223" s="23"/>
      <c r="B223" s="23"/>
      <c r="C223" s="39" t="s">
        <v>50</v>
      </c>
      <c r="D223" s="40">
        <v>0</v>
      </c>
      <c r="E223" s="40">
        <v>0</v>
      </c>
      <c r="F223" s="40">
        <v>0</v>
      </c>
      <c r="G223" s="40">
        <v>0</v>
      </c>
      <c r="H223" s="23"/>
      <c r="I223" s="23"/>
      <c r="J223" s="23"/>
      <c r="K223" s="23"/>
    </row>
    <row r="224" spans="1:11" ht="14.1" customHeight="1">
      <c r="A224" s="23"/>
      <c r="B224" s="23"/>
      <c r="C224" s="39" t="s">
        <v>54</v>
      </c>
      <c r="D224" s="40">
        <v>0</v>
      </c>
      <c r="E224" s="40">
        <v>0</v>
      </c>
      <c r="F224" s="40">
        <v>0</v>
      </c>
      <c r="G224" s="40">
        <v>0</v>
      </c>
      <c r="H224" s="23"/>
      <c r="I224" s="23"/>
      <c r="J224" s="23"/>
      <c r="K224" s="23"/>
    </row>
    <row r="225" spans="1:11" ht="14.1" customHeight="1">
      <c r="A225" s="23"/>
      <c r="B225" s="23"/>
      <c r="C225" s="39" t="s">
        <v>49</v>
      </c>
      <c r="D225" s="40">
        <v>0</v>
      </c>
      <c r="E225" s="40">
        <v>0</v>
      </c>
      <c r="F225" s="40">
        <v>0</v>
      </c>
      <c r="G225" s="40">
        <v>0</v>
      </c>
      <c r="H225" s="23"/>
      <c r="I225" s="23"/>
      <c r="J225" s="23"/>
      <c r="K225" s="23"/>
    </row>
    <row r="226" spans="1:11" ht="14.1" customHeight="1">
      <c r="A226" s="23"/>
      <c r="B226" s="23"/>
      <c r="C226" s="39" t="s">
        <v>50</v>
      </c>
      <c r="D226" s="40">
        <v>0</v>
      </c>
      <c r="E226" s="40">
        <v>0</v>
      </c>
      <c r="F226" s="40">
        <v>0</v>
      </c>
      <c r="G226" s="40">
        <v>0</v>
      </c>
      <c r="H226" s="23"/>
      <c r="I226" s="23"/>
      <c r="J226" s="23"/>
      <c r="K226" s="23"/>
    </row>
    <row r="227" spans="1:11" ht="14.1" customHeight="1">
      <c r="A227" s="23"/>
      <c r="B227" s="23"/>
      <c r="C227" s="39" t="s">
        <v>55</v>
      </c>
      <c r="D227" s="40">
        <v>0</v>
      </c>
      <c r="E227" s="40">
        <v>0</v>
      </c>
      <c r="F227" s="40">
        <v>0</v>
      </c>
      <c r="G227" s="40">
        <v>0</v>
      </c>
      <c r="H227" s="23"/>
      <c r="I227" s="23"/>
      <c r="J227" s="23"/>
      <c r="K227" s="23"/>
    </row>
    <row r="228" spans="1:11" ht="14.1" customHeight="1">
      <c r="A228" s="23"/>
      <c r="B228" s="23"/>
      <c r="C228" s="39" t="s">
        <v>49</v>
      </c>
      <c r="D228" s="40">
        <v>0</v>
      </c>
      <c r="E228" s="40">
        <v>0</v>
      </c>
      <c r="F228" s="40">
        <v>0</v>
      </c>
      <c r="G228" s="40">
        <v>0</v>
      </c>
      <c r="H228" s="23"/>
      <c r="I228" s="23"/>
      <c r="J228" s="23"/>
      <c r="K228" s="23"/>
    </row>
    <row r="229" spans="1:11" ht="14.1" customHeight="1">
      <c r="A229" s="23"/>
      <c r="B229" s="23"/>
      <c r="C229" s="39" t="s">
        <v>50</v>
      </c>
      <c r="D229" s="40">
        <v>0</v>
      </c>
      <c r="E229" s="40">
        <v>0</v>
      </c>
      <c r="F229" s="40">
        <v>0</v>
      </c>
      <c r="G229" s="40">
        <v>0</v>
      </c>
      <c r="H229" s="23"/>
      <c r="I229" s="23"/>
      <c r="J229" s="23"/>
      <c r="K229" s="23"/>
    </row>
    <row r="230" spans="1:11" ht="14.1" customHeight="1">
      <c r="A230" s="23"/>
      <c r="B230" s="23"/>
      <c r="C230" s="39" t="s">
        <v>56</v>
      </c>
      <c r="D230" s="40">
        <v>0</v>
      </c>
      <c r="E230" s="40">
        <v>0</v>
      </c>
      <c r="F230" s="40">
        <v>0</v>
      </c>
      <c r="G230" s="40">
        <v>0</v>
      </c>
      <c r="H230" s="23"/>
      <c r="I230" s="23"/>
      <c r="J230" s="23"/>
      <c r="K230" s="23"/>
    </row>
    <row r="231" spans="1:11" ht="14.1" customHeight="1">
      <c r="A231" s="23"/>
      <c r="B231" s="23"/>
      <c r="C231" s="39" t="s">
        <v>49</v>
      </c>
      <c r="D231" s="40">
        <v>0</v>
      </c>
      <c r="E231" s="40">
        <v>0</v>
      </c>
      <c r="F231" s="40">
        <v>0</v>
      </c>
      <c r="G231" s="40">
        <v>0</v>
      </c>
      <c r="H231" s="23"/>
      <c r="I231" s="23"/>
      <c r="J231" s="23"/>
      <c r="K231" s="23"/>
    </row>
    <row r="232" spans="1:11" ht="14.1" customHeight="1">
      <c r="A232" s="23"/>
      <c r="B232" s="23"/>
      <c r="C232" s="39" t="s">
        <v>50</v>
      </c>
      <c r="D232" s="40">
        <v>0</v>
      </c>
      <c r="E232" s="40">
        <v>0</v>
      </c>
      <c r="F232" s="40">
        <v>0</v>
      </c>
      <c r="G232" s="40">
        <v>0</v>
      </c>
      <c r="H232" s="23"/>
      <c r="I232" s="23"/>
      <c r="J232" s="23"/>
      <c r="K232" s="23"/>
    </row>
    <row r="233" spans="1:11" ht="14.1" customHeight="1">
      <c r="A233" s="23"/>
      <c r="B233" s="23"/>
      <c r="C233" s="39" t="s">
        <v>57</v>
      </c>
      <c r="D233" s="40">
        <v>0</v>
      </c>
      <c r="E233" s="40">
        <v>0</v>
      </c>
      <c r="F233" s="40">
        <v>0</v>
      </c>
      <c r="G233" s="40">
        <v>0</v>
      </c>
      <c r="H233" s="23"/>
      <c r="I233" s="23"/>
      <c r="J233" s="23"/>
      <c r="K233" s="23"/>
    </row>
    <row r="234" spans="1:11" ht="14.1" customHeight="1">
      <c r="A234" s="23"/>
      <c r="B234" s="23"/>
      <c r="C234" s="39" t="s">
        <v>49</v>
      </c>
      <c r="D234" s="40">
        <v>0</v>
      </c>
      <c r="E234" s="40">
        <v>0</v>
      </c>
      <c r="F234" s="40">
        <v>0</v>
      </c>
      <c r="G234" s="40">
        <v>0</v>
      </c>
      <c r="H234" s="23"/>
      <c r="I234" s="23"/>
      <c r="J234" s="23"/>
      <c r="K234" s="23"/>
    </row>
    <row r="235" spans="1:11" ht="14.1" customHeight="1">
      <c r="A235" s="23"/>
      <c r="B235" s="23"/>
      <c r="C235" s="39" t="s">
        <v>58</v>
      </c>
      <c r="D235" s="40">
        <v>0</v>
      </c>
      <c r="E235" s="40">
        <v>0</v>
      </c>
      <c r="F235" s="40">
        <v>0</v>
      </c>
      <c r="G235" s="40">
        <v>0</v>
      </c>
      <c r="H235" s="23"/>
      <c r="I235" s="23"/>
      <c r="J235" s="23"/>
      <c r="K235" s="23"/>
    </row>
    <row r="236" spans="1:11" ht="14.1" customHeight="1">
      <c r="A236" s="23"/>
      <c r="B236" s="23"/>
      <c r="C236" s="39" t="s">
        <v>59</v>
      </c>
      <c r="D236" s="40">
        <v>0</v>
      </c>
      <c r="E236" s="40">
        <v>0</v>
      </c>
      <c r="F236" s="40">
        <v>0</v>
      </c>
      <c r="G236" s="40">
        <v>0</v>
      </c>
      <c r="H236" s="23"/>
      <c r="I236" s="23"/>
      <c r="J236" s="23"/>
      <c r="K236" s="23"/>
    </row>
    <row r="237" spans="1:11" ht="14.1" customHeight="1">
      <c r="A237" s="23"/>
      <c r="B237" s="23"/>
      <c r="C237" s="39" t="s">
        <v>60</v>
      </c>
      <c r="D237" s="40">
        <v>0</v>
      </c>
      <c r="E237" s="40">
        <v>0</v>
      </c>
      <c r="F237" s="40">
        <v>0</v>
      </c>
      <c r="G237" s="40">
        <v>0</v>
      </c>
      <c r="H237" s="23"/>
      <c r="I237" s="23"/>
      <c r="J237" s="23"/>
      <c r="K237" s="23"/>
    </row>
    <row r="238" spans="1:11" ht="14.1" customHeight="1">
      <c r="A238" s="23"/>
      <c r="B238" s="23"/>
      <c r="C238" s="39" t="s">
        <v>61</v>
      </c>
      <c r="D238" s="40">
        <v>0</v>
      </c>
      <c r="E238" s="40">
        <v>0</v>
      </c>
      <c r="F238" s="40">
        <v>0</v>
      </c>
      <c r="G238" s="40">
        <v>0</v>
      </c>
      <c r="H238" s="23"/>
      <c r="I238" s="23"/>
      <c r="J238" s="23"/>
      <c r="K238" s="23"/>
    </row>
    <row r="239" spans="1:11" ht="14.1" customHeight="1">
      <c r="A239" s="23"/>
      <c r="B239" s="23"/>
      <c r="C239" s="39" t="s">
        <v>62</v>
      </c>
      <c r="D239" s="40">
        <v>0</v>
      </c>
      <c r="E239" s="40">
        <v>300000</v>
      </c>
      <c r="F239" s="40">
        <v>300000</v>
      </c>
      <c r="G239" s="40">
        <v>300000</v>
      </c>
      <c r="H239" s="23"/>
      <c r="I239" s="23"/>
      <c r="J239" s="23"/>
      <c r="K239" s="23"/>
    </row>
    <row r="240" spans="1:11" ht="14.1" customHeight="1">
      <c r="A240" s="23"/>
      <c r="B240" s="23"/>
      <c r="C240" s="39" t="s">
        <v>49</v>
      </c>
      <c r="D240" s="40">
        <v>0</v>
      </c>
      <c r="E240" s="40">
        <v>300000</v>
      </c>
      <c r="F240" s="40">
        <v>300000</v>
      </c>
      <c r="G240" s="40">
        <v>300000</v>
      </c>
      <c r="H240" s="23"/>
      <c r="I240" s="23"/>
      <c r="J240" s="23"/>
      <c r="K240" s="23"/>
    </row>
    <row r="241" spans="1:11" ht="14.1" customHeight="1">
      <c r="A241" s="23"/>
      <c r="B241" s="23"/>
      <c r="C241" s="39" t="s">
        <v>58</v>
      </c>
      <c r="D241" s="40">
        <v>0</v>
      </c>
      <c r="E241" s="40">
        <v>0</v>
      </c>
      <c r="F241" s="40">
        <v>0</v>
      </c>
      <c r="G241" s="40">
        <v>0</v>
      </c>
      <c r="H241" s="23"/>
      <c r="I241" s="23"/>
      <c r="J241" s="23"/>
      <c r="K241" s="23"/>
    </row>
    <row r="242" spans="1:11" ht="14.1" customHeight="1">
      <c r="A242" s="23"/>
      <c r="B242" s="23"/>
      <c r="C242" s="39" t="s">
        <v>59</v>
      </c>
      <c r="D242" s="40">
        <v>0</v>
      </c>
      <c r="E242" s="40">
        <v>0</v>
      </c>
      <c r="F242" s="40">
        <v>0</v>
      </c>
      <c r="G242" s="40">
        <v>0</v>
      </c>
      <c r="H242" s="23"/>
      <c r="I242" s="23"/>
      <c r="J242" s="23"/>
      <c r="K242" s="23"/>
    </row>
    <row r="243" spans="1:11" ht="14.1" customHeight="1">
      <c r="A243" s="23"/>
      <c r="B243" s="23"/>
      <c r="C243" s="39" t="s">
        <v>60</v>
      </c>
      <c r="D243" s="40">
        <v>0</v>
      </c>
      <c r="E243" s="40">
        <v>0</v>
      </c>
      <c r="F243" s="40">
        <v>0</v>
      </c>
      <c r="G243" s="40">
        <v>0</v>
      </c>
      <c r="H243" s="23"/>
      <c r="I243" s="23"/>
      <c r="J243" s="23"/>
      <c r="K243" s="23"/>
    </row>
    <row r="244" spans="1:11" ht="14.1" customHeight="1">
      <c r="A244" s="23"/>
      <c r="B244" s="23"/>
      <c r="C244" s="39" t="s">
        <v>61</v>
      </c>
      <c r="D244" s="40">
        <v>0</v>
      </c>
      <c r="E244" s="40">
        <v>0</v>
      </c>
      <c r="F244" s="40">
        <v>0</v>
      </c>
      <c r="G244" s="40">
        <v>0</v>
      </c>
      <c r="H244" s="23"/>
      <c r="I244" s="23"/>
      <c r="J244" s="23"/>
      <c r="K244" s="23"/>
    </row>
    <row r="245" spans="1:11" ht="14.1" customHeight="1">
      <c r="A245" s="23"/>
      <c r="B245" s="23"/>
      <c r="C245" s="39" t="s">
        <v>63</v>
      </c>
      <c r="D245" s="40">
        <v>0</v>
      </c>
      <c r="E245" s="40">
        <v>0</v>
      </c>
      <c r="F245" s="40">
        <v>0</v>
      </c>
      <c r="G245" s="40">
        <v>0</v>
      </c>
      <c r="H245" s="23"/>
      <c r="I245" s="23"/>
      <c r="J245" s="23"/>
      <c r="K245" s="23"/>
    </row>
    <row r="246" spans="1:11" ht="14.1" customHeight="1">
      <c r="A246" s="23"/>
      <c r="B246" s="23"/>
      <c r="C246" s="39" t="s">
        <v>49</v>
      </c>
      <c r="D246" s="40">
        <v>0</v>
      </c>
      <c r="E246" s="40">
        <v>0</v>
      </c>
      <c r="F246" s="40">
        <v>0</v>
      </c>
      <c r="G246" s="40">
        <v>0</v>
      </c>
      <c r="H246" s="23"/>
      <c r="I246" s="23"/>
      <c r="J246" s="23"/>
      <c r="K246" s="23"/>
    </row>
    <row r="247" spans="1:11" ht="14.1" customHeight="1">
      <c r="A247" s="23"/>
      <c r="B247" s="23"/>
      <c r="C247" s="39" t="s">
        <v>58</v>
      </c>
      <c r="D247" s="40">
        <v>0</v>
      </c>
      <c r="E247" s="40">
        <v>0</v>
      </c>
      <c r="F247" s="40">
        <v>0</v>
      </c>
      <c r="G247" s="40">
        <v>0</v>
      </c>
      <c r="H247" s="23"/>
      <c r="I247" s="23"/>
      <c r="J247" s="23"/>
      <c r="K247" s="23"/>
    </row>
    <row r="248" spans="1:11" ht="14.1" customHeight="1">
      <c r="A248" s="23"/>
      <c r="B248" s="23"/>
      <c r="C248" s="39" t="s">
        <v>59</v>
      </c>
      <c r="D248" s="40">
        <v>0</v>
      </c>
      <c r="E248" s="40">
        <v>0</v>
      </c>
      <c r="F248" s="40">
        <v>0</v>
      </c>
      <c r="G248" s="40">
        <v>0</v>
      </c>
      <c r="H248" s="23"/>
      <c r="I248" s="23"/>
      <c r="J248" s="23"/>
      <c r="K248" s="23"/>
    </row>
    <row r="249" spans="1:11" ht="14.1" customHeight="1">
      <c r="A249" s="23"/>
      <c r="B249" s="23"/>
      <c r="C249" s="39" t="s">
        <v>60</v>
      </c>
      <c r="D249" s="40">
        <v>0</v>
      </c>
      <c r="E249" s="40">
        <v>0</v>
      </c>
      <c r="F249" s="40">
        <v>0</v>
      </c>
      <c r="G249" s="40">
        <v>0</v>
      </c>
      <c r="H249" s="23"/>
      <c r="I249" s="23"/>
      <c r="J249" s="23"/>
      <c r="K249" s="23"/>
    </row>
    <row r="250" spans="1:11" ht="14.1" customHeight="1">
      <c r="A250" s="23"/>
      <c r="B250" s="23"/>
      <c r="C250" s="39" t="s">
        <v>61</v>
      </c>
      <c r="D250" s="40">
        <v>0</v>
      </c>
      <c r="E250" s="40">
        <v>0</v>
      </c>
      <c r="F250" s="40">
        <v>0</v>
      </c>
      <c r="G250" s="40">
        <v>0</v>
      </c>
      <c r="H250" s="23"/>
      <c r="I250" s="23"/>
      <c r="J250" s="23"/>
      <c r="K250" s="23"/>
    </row>
    <row r="251" spans="1:11" ht="14.1" customHeight="1">
      <c r="A251" s="23"/>
      <c r="B251" s="23"/>
      <c r="C251" s="39" t="s">
        <v>64</v>
      </c>
      <c r="D251" s="40">
        <v>0</v>
      </c>
      <c r="E251" s="40">
        <v>0</v>
      </c>
      <c r="F251" s="40">
        <v>0</v>
      </c>
      <c r="G251" s="40">
        <v>0</v>
      </c>
      <c r="H251" s="23"/>
      <c r="I251" s="23"/>
      <c r="J251" s="23"/>
      <c r="K251" s="23"/>
    </row>
    <row r="252" spans="1:11" ht="14.1" customHeight="1">
      <c r="A252" s="23"/>
      <c r="B252" s="23"/>
      <c r="C252" s="39" t="s">
        <v>65</v>
      </c>
      <c r="D252" s="40">
        <v>0</v>
      </c>
      <c r="E252" s="40">
        <v>0</v>
      </c>
      <c r="F252" s="40">
        <v>0</v>
      </c>
      <c r="G252" s="40">
        <v>0</v>
      </c>
      <c r="H252" s="23"/>
      <c r="I252" s="23"/>
      <c r="J252" s="23"/>
      <c r="K252" s="23"/>
    </row>
    <row r="253" spans="1:11" ht="14.1" customHeight="1">
      <c r="A253" s="23"/>
      <c r="B253" s="23"/>
      <c r="C253" s="41" t="s">
        <v>25</v>
      </c>
      <c r="D253" s="40">
        <v>0</v>
      </c>
      <c r="E253" s="40">
        <v>300000</v>
      </c>
      <c r="F253" s="40">
        <v>300000</v>
      </c>
      <c r="G253" s="40">
        <v>300000</v>
      </c>
      <c r="H253" s="23"/>
      <c r="I253" s="23"/>
      <c r="J253" s="23"/>
      <c r="K253" s="23"/>
    </row>
    <row r="254" spans="1:11" ht="14.1" customHeight="1">
      <c r="A254" s="23"/>
      <c r="B254" s="23"/>
      <c r="C254" s="32" t="s">
        <v>236</v>
      </c>
      <c r="D254" s="1503" t="s">
        <v>237</v>
      </c>
      <c r="E254" s="1504"/>
      <c r="F254" s="1504"/>
      <c r="G254" s="1504"/>
      <c r="H254" s="23"/>
      <c r="I254" s="23"/>
      <c r="J254" s="23"/>
      <c r="K254" s="23"/>
    </row>
    <row r="255" spans="1:11" ht="14.1" customHeight="1">
      <c r="A255" s="23"/>
      <c r="B255" s="23"/>
      <c r="C255" s="33" t="s">
        <v>19</v>
      </c>
      <c r="D255" s="1519" t="s">
        <v>238</v>
      </c>
      <c r="E255" s="1520"/>
      <c r="F255" s="1520"/>
      <c r="G255" s="1520"/>
      <c r="H255" s="23"/>
      <c r="I255" s="23"/>
      <c r="J255" s="23"/>
      <c r="K255" s="23"/>
    </row>
    <row r="256" spans="1:11" ht="14.1" customHeight="1">
      <c r="A256" s="23"/>
      <c r="B256" s="23"/>
      <c r="C256" s="34" t="s">
        <v>20</v>
      </c>
      <c r="D256" s="1521" t="s">
        <v>239</v>
      </c>
      <c r="E256" s="1522"/>
      <c r="F256" s="1522"/>
      <c r="G256" s="1522"/>
      <c r="H256" s="23"/>
      <c r="I256" s="23"/>
      <c r="J256" s="23"/>
      <c r="K256" s="23"/>
    </row>
    <row r="257" spans="1:11" ht="14.1" customHeight="1">
      <c r="A257" s="23"/>
      <c r="B257" s="23"/>
      <c r="C257" s="34" t="s">
        <v>21</v>
      </c>
      <c r="D257" s="1521" t="s">
        <v>240</v>
      </c>
      <c r="E257" s="1522"/>
      <c r="F257" s="1522"/>
      <c r="G257" s="1522"/>
      <c r="H257" s="23"/>
      <c r="I257" s="23"/>
      <c r="J257" s="23"/>
      <c r="K257" s="23"/>
    </row>
    <row r="258" spans="1:11" ht="15" customHeight="1">
      <c r="A258" s="23"/>
      <c r="B258" s="23"/>
      <c r="C258" s="35"/>
      <c r="D258" s="36">
        <v>2024</v>
      </c>
      <c r="E258" s="36">
        <v>2025</v>
      </c>
      <c r="F258" s="36">
        <v>2026</v>
      </c>
      <c r="G258" s="36">
        <v>2027</v>
      </c>
      <c r="H258" s="23"/>
      <c r="I258" s="23"/>
      <c r="J258" s="23"/>
      <c r="K258" s="23"/>
    </row>
    <row r="259" spans="1:11" ht="15" customHeight="1">
      <c r="A259" s="23"/>
      <c r="B259" s="23"/>
      <c r="C259" s="37"/>
      <c r="D259" s="38" t="s">
        <v>22</v>
      </c>
      <c r="E259" s="38" t="s">
        <v>23</v>
      </c>
      <c r="F259" s="38" t="s">
        <v>23</v>
      </c>
      <c r="G259" s="38" t="s">
        <v>23</v>
      </c>
      <c r="H259" s="23"/>
      <c r="I259" s="23"/>
      <c r="J259" s="23"/>
      <c r="K259" s="23"/>
    </row>
    <row r="260" spans="1:11" ht="14.1" customHeight="1">
      <c r="A260" s="23"/>
      <c r="B260" s="23"/>
      <c r="C260" s="27" t="s">
        <v>33</v>
      </c>
      <c r="D260" s="31" t="s">
        <v>74</v>
      </c>
      <c r="E260" s="31" t="s">
        <v>72</v>
      </c>
      <c r="F260" s="31" t="s">
        <v>72</v>
      </c>
      <c r="G260" s="31" t="s">
        <v>72</v>
      </c>
      <c r="H260" s="23"/>
      <c r="I260" s="23"/>
      <c r="J260" s="23"/>
      <c r="K260" s="23"/>
    </row>
    <row r="261" spans="1:11" ht="14.1" customHeight="1">
      <c r="A261" s="23"/>
      <c r="B261" s="23"/>
      <c r="C261" s="27" t="s">
        <v>35</v>
      </c>
      <c r="D261" s="31" t="s">
        <v>241</v>
      </c>
      <c r="E261" s="31" t="s">
        <v>242</v>
      </c>
      <c r="F261" s="31" t="s">
        <v>242</v>
      </c>
      <c r="G261" s="31" t="s">
        <v>242</v>
      </c>
      <c r="H261" s="23"/>
      <c r="I261" s="23"/>
      <c r="J261" s="23"/>
      <c r="K261" s="23"/>
    </row>
    <row r="262" spans="1:11" ht="14.1" customHeight="1">
      <c r="A262" s="23"/>
      <c r="B262" s="23"/>
      <c r="C262" s="27" t="s">
        <v>40</v>
      </c>
      <c r="D262" s="31" t="s">
        <v>243</v>
      </c>
      <c r="E262" s="31" t="s">
        <v>244</v>
      </c>
      <c r="F262" s="31" t="s">
        <v>244</v>
      </c>
      <c r="G262" s="31" t="s">
        <v>244</v>
      </c>
      <c r="H262" s="23"/>
      <c r="I262" s="23"/>
      <c r="J262" s="23"/>
      <c r="K262" s="23"/>
    </row>
    <row r="263" spans="1:11" ht="14.1" customHeight="1">
      <c r="A263" s="23"/>
      <c r="B263" s="23"/>
      <c r="C263" s="27" t="s">
        <v>41</v>
      </c>
      <c r="D263" s="31" t="s">
        <v>18</v>
      </c>
      <c r="E263" s="31" t="s">
        <v>34</v>
      </c>
      <c r="F263" s="31" t="s">
        <v>42</v>
      </c>
      <c r="G263" s="31" t="s">
        <v>42</v>
      </c>
      <c r="H263" s="23"/>
      <c r="I263" s="23"/>
      <c r="J263" s="23"/>
      <c r="K263" s="23"/>
    </row>
    <row r="264" spans="1:11" ht="14.1" customHeight="1">
      <c r="A264" s="23"/>
      <c r="B264" s="23"/>
      <c r="C264" s="27" t="s">
        <v>43</v>
      </c>
      <c r="D264" s="31" t="s">
        <v>18</v>
      </c>
      <c r="E264" s="31" t="s">
        <v>245</v>
      </c>
      <c r="F264" s="31" t="s">
        <v>42</v>
      </c>
      <c r="G264" s="31" t="s">
        <v>42</v>
      </c>
      <c r="H264" s="23"/>
      <c r="I264" s="23"/>
      <c r="J264" s="23"/>
      <c r="K264" s="23"/>
    </row>
    <row r="265" spans="1:11" ht="14.1" customHeight="1">
      <c r="A265" s="23"/>
      <c r="B265" s="23"/>
      <c r="C265" s="27" t="s">
        <v>47</v>
      </c>
      <c r="D265" s="31" t="s">
        <v>18</v>
      </c>
      <c r="E265" s="31" t="s">
        <v>246</v>
      </c>
      <c r="F265" s="31" t="s">
        <v>42</v>
      </c>
      <c r="G265" s="31" t="s">
        <v>42</v>
      </c>
      <c r="H265" s="23"/>
      <c r="I265" s="23"/>
      <c r="J265" s="23"/>
      <c r="K265" s="23"/>
    </row>
    <row r="266" spans="1:11" ht="14.1" customHeight="1">
      <c r="A266" s="23"/>
      <c r="B266" s="23"/>
      <c r="C266" s="1523" t="s">
        <v>24</v>
      </c>
      <c r="D266" s="1524"/>
      <c r="E266" s="1524"/>
      <c r="F266" s="1524"/>
      <c r="G266" s="1524"/>
      <c r="H266" s="23"/>
      <c r="I266" s="23"/>
      <c r="J266" s="23"/>
      <c r="K266" s="23"/>
    </row>
    <row r="267" spans="1:11" ht="14.1" customHeight="1">
      <c r="A267" s="23"/>
      <c r="B267" s="23"/>
      <c r="C267" s="35"/>
      <c r="D267" s="36">
        <v>2024</v>
      </c>
      <c r="E267" s="36">
        <v>2025</v>
      </c>
      <c r="F267" s="36">
        <v>2026</v>
      </c>
      <c r="G267" s="36">
        <v>2027</v>
      </c>
      <c r="H267" s="23"/>
      <c r="I267" s="23"/>
      <c r="J267" s="23"/>
      <c r="K267" s="23"/>
    </row>
    <row r="268" spans="1:11" ht="14.1" customHeight="1">
      <c r="A268" s="23"/>
      <c r="B268" s="23"/>
      <c r="C268" s="37"/>
      <c r="D268" s="38" t="s">
        <v>22</v>
      </c>
      <c r="E268" s="38" t="s">
        <v>23</v>
      </c>
      <c r="F268" s="38" t="s">
        <v>23</v>
      </c>
      <c r="G268" s="38" t="s">
        <v>23</v>
      </c>
      <c r="H268" s="23"/>
      <c r="I268" s="23"/>
      <c r="J268" s="23"/>
      <c r="K268" s="23"/>
    </row>
    <row r="269" spans="1:11" ht="14.1" customHeight="1">
      <c r="A269" s="23"/>
      <c r="B269" s="23"/>
      <c r="C269" s="39" t="s">
        <v>48</v>
      </c>
      <c r="D269" s="40">
        <v>0</v>
      </c>
      <c r="E269" s="40">
        <v>0</v>
      </c>
      <c r="F269" s="40">
        <v>0</v>
      </c>
      <c r="G269" s="40">
        <v>0</v>
      </c>
      <c r="H269" s="23"/>
      <c r="I269" s="23"/>
      <c r="J269" s="23"/>
      <c r="K269" s="23"/>
    </row>
    <row r="270" spans="1:11" ht="14.1" customHeight="1">
      <c r="A270" s="23"/>
      <c r="B270" s="23"/>
      <c r="C270" s="39" t="s">
        <v>49</v>
      </c>
      <c r="D270" s="40">
        <v>0</v>
      </c>
      <c r="E270" s="40">
        <v>0</v>
      </c>
      <c r="F270" s="40">
        <v>0</v>
      </c>
      <c r="G270" s="40">
        <v>0</v>
      </c>
      <c r="H270" s="23"/>
      <c r="I270" s="23"/>
      <c r="J270" s="23"/>
      <c r="K270" s="23"/>
    </row>
    <row r="271" spans="1:11" ht="14.1" customHeight="1">
      <c r="A271" s="23"/>
      <c r="B271" s="23"/>
      <c r="C271" s="39" t="s">
        <v>50</v>
      </c>
      <c r="D271" s="40">
        <v>0</v>
      </c>
      <c r="E271" s="40">
        <v>0</v>
      </c>
      <c r="F271" s="40">
        <v>0</v>
      </c>
      <c r="G271" s="40">
        <v>0</v>
      </c>
      <c r="H271" s="23"/>
      <c r="I271" s="23"/>
      <c r="J271" s="23"/>
      <c r="K271" s="23"/>
    </row>
    <row r="272" spans="1:11" ht="14.1" customHeight="1">
      <c r="A272" s="23"/>
      <c r="B272" s="23"/>
      <c r="C272" s="39" t="s">
        <v>51</v>
      </c>
      <c r="D272" s="40">
        <v>0</v>
      </c>
      <c r="E272" s="40">
        <v>0</v>
      </c>
      <c r="F272" s="40">
        <v>0</v>
      </c>
      <c r="G272" s="40">
        <v>0</v>
      </c>
      <c r="H272" s="23"/>
      <c r="I272" s="23"/>
      <c r="J272" s="23"/>
      <c r="K272" s="23"/>
    </row>
    <row r="273" spans="1:11" ht="14.1" customHeight="1">
      <c r="A273" s="23"/>
      <c r="B273" s="23"/>
      <c r="C273" s="39" t="s">
        <v>49</v>
      </c>
      <c r="D273" s="40">
        <v>0</v>
      </c>
      <c r="E273" s="40">
        <v>0</v>
      </c>
      <c r="F273" s="40">
        <v>0</v>
      </c>
      <c r="G273" s="40">
        <v>0</v>
      </c>
      <c r="H273" s="23"/>
      <c r="I273" s="23"/>
      <c r="J273" s="23"/>
      <c r="K273" s="23"/>
    </row>
    <row r="274" spans="1:11" ht="14.1" customHeight="1">
      <c r="A274" s="23"/>
      <c r="B274" s="23"/>
      <c r="C274" s="39" t="s">
        <v>50</v>
      </c>
      <c r="D274" s="40">
        <v>0</v>
      </c>
      <c r="E274" s="40">
        <v>0</v>
      </c>
      <c r="F274" s="40">
        <v>0</v>
      </c>
      <c r="G274" s="40">
        <v>0</v>
      </c>
      <c r="H274" s="23"/>
      <c r="I274" s="23"/>
      <c r="J274" s="23"/>
      <c r="K274" s="23"/>
    </row>
    <row r="275" spans="1:11" ht="14.1" customHeight="1">
      <c r="A275" s="23"/>
      <c r="B275" s="23"/>
      <c r="C275" s="39" t="s">
        <v>52</v>
      </c>
      <c r="D275" s="40">
        <v>0</v>
      </c>
      <c r="E275" s="40">
        <v>0</v>
      </c>
      <c r="F275" s="40">
        <v>0</v>
      </c>
      <c r="G275" s="40">
        <v>0</v>
      </c>
      <c r="H275" s="23"/>
      <c r="I275" s="23"/>
      <c r="J275" s="23"/>
      <c r="K275" s="23"/>
    </row>
    <row r="276" spans="1:11" ht="14.1" customHeight="1">
      <c r="A276" s="23"/>
      <c r="B276" s="23"/>
      <c r="C276" s="39" t="s">
        <v>49</v>
      </c>
      <c r="D276" s="40">
        <v>0</v>
      </c>
      <c r="E276" s="40">
        <v>0</v>
      </c>
      <c r="F276" s="40">
        <v>0</v>
      </c>
      <c r="G276" s="40">
        <v>0</v>
      </c>
      <c r="H276" s="23"/>
      <c r="I276" s="23"/>
      <c r="J276" s="23"/>
      <c r="K276" s="23"/>
    </row>
    <row r="277" spans="1:11" ht="14.1" customHeight="1">
      <c r="A277" s="23"/>
      <c r="B277" s="23"/>
      <c r="C277" s="39" t="s">
        <v>50</v>
      </c>
      <c r="D277" s="40">
        <v>0</v>
      </c>
      <c r="E277" s="40">
        <v>0</v>
      </c>
      <c r="F277" s="40">
        <v>0</v>
      </c>
      <c r="G277" s="40">
        <v>0</v>
      </c>
      <c r="H277" s="23"/>
      <c r="I277" s="23"/>
      <c r="J277" s="23"/>
      <c r="K277" s="23"/>
    </row>
    <row r="278" spans="1:11" ht="14.1" customHeight="1">
      <c r="A278" s="23"/>
      <c r="B278" s="23"/>
      <c r="C278" s="39" t="s">
        <v>53</v>
      </c>
      <c r="D278" s="40">
        <v>0</v>
      </c>
      <c r="E278" s="40">
        <v>0</v>
      </c>
      <c r="F278" s="40">
        <v>0</v>
      </c>
      <c r="G278" s="40">
        <v>0</v>
      </c>
      <c r="H278" s="23"/>
      <c r="I278" s="23"/>
      <c r="J278" s="23"/>
      <c r="K278" s="23"/>
    </row>
    <row r="279" spans="1:11" ht="14.1" customHeight="1">
      <c r="A279" s="23"/>
      <c r="B279" s="23"/>
      <c r="C279" s="39" t="s">
        <v>49</v>
      </c>
      <c r="D279" s="40">
        <v>0</v>
      </c>
      <c r="E279" s="40">
        <v>0</v>
      </c>
      <c r="F279" s="40">
        <v>0</v>
      </c>
      <c r="G279" s="40">
        <v>0</v>
      </c>
      <c r="H279" s="23"/>
      <c r="I279" s="23"/>
      <c r="J279" s="23"/>
      <c r="K279" s="23"/>
    </row>
    <row r="280" spans="1:11" ht="14.1" customHeight="1">
      <c r="A280" s="23"/>
      <c r="B280" s="23"/>
      <c r="C280" s="39" t="s">
        <v>50</v>
      </c>
      <c r="D280" s="40">
        <v>0</v>
      </c>
      <c r="E280" s="40">
        <v>0</v>
      </c>
      <c r="F280" s="40">
        <v>0</v>
      </c>
      <c r="G280" s="40">
        <v>0</v>
      </c>
      <c r="H280" s="23"/>
      <c r="I280" s="23"/>
      <c r="J280" s="23"/>
      <c r="K280" s="23"/>
    </row>
    <row r="281" spans="1:11" ht="14.1" customHeight="1">
      <c r="A281" s="23"/>
      <c r="B281" s="23"/>
      <c r="C281" s="39" t="s">
        <v>54</v>
      </c>
      <c r="D281" s="40">
        <v>0</v>
      </c>
      <c r="E281" s="40">
        <v>0</v>
      </c>
      <c r="F281" s="40">
        <v>0</v>
      </c>
      <c r="G281" s="40">
        <v>0</v>
      </c>
      <c r="H281" s="23"/>
      <c r="I281" s="23"/>
      <c r="J281" s="23"/>
      <c r="K281" s="23"/>
    </row>
    <row r="282" spans="1:11" ht="14.1" customHeight="1">
      <c r="A282" s="23"/>
      <c r="B282" s="23"/>
      <c r="C282" s="39" t="s">
        <v>49</v>
      </c>
      <c r="D282" s="40">
        <v>0</v>
      </c>
      <c r="E282" s="40">
        <v>0</v>
      </c>
      <c r="F282" s="40">
        <v>0</v>
      </c>
      <c r="G282" s="40">
        <v>0</v>
      </c>
      <c r="H282" s="23"/>
      <c r="I282" s="23"/>
      <c r="J282" s="23"/>
      <c r="K282" s="23"/>
    </row>
    <row r="283" spans="1:11" ht="14.1" customHeight="1">
      <c r="A283" s="23"/>
      <c r="B283" s="23"/>
      <c r="C283" s="39" t="s">
        <v>50</v>
      </c>
      <c r="D283" s="40">
        <v>0</v>
      </c>
      <c r="E283" s="40">
        <v>0</v>
      </c>
      <c r="F283" s="40">
        <v>0</v>
      </c>
      <c r="G283" s="40">
        <v>0</v>
      </c>
      <c r="H283" s="23"/>
      <c r="I283" s="23"/>
      <c r="J283" s="23"/>
      <c r="K283" s="23"/>
    </row>
    <row r="284" spans="1:11" ht="14.1" customHeight="1">
      <c r="A284" s="23"/>
      <c r="B284" s="23"/>
      <c r="C284" s="39" t="s">
        <v>55</v>
      </c>
      <c r="D284" s="40">
        <v>0</v>
      </c>
      <c r="E284" s="40">
        <v>0</v>
      </c>
      <c r="F284" s="40">
        <v>0</v>
      </c>
      <c r="G284" s="40">
        <v>0</v>
      </c>
      <c r="H284" s="23"/>
      <c r="I284" s="23"/>
      <c r="J284" s="23"/>
      <c r="K284" s="23"/>
    </row>
    <row r="285" spans="1:11" ht="14.1" customHeight="1">
      <c r="A285" s="23"/>
      <c r="B285" s="23"/>
      <c r="C285" s="39" t="s">
        <v>49</v>
      </c>
      <c r="D285" s="40">
        <v>0</v>
      </c>
      <c r="E285" s="40">
        <v>0</v>
      </c>
      <c r="F285" s="40">
        <v>0</v>
      </c>
      <c r="G285" s="40">
        <v>0</v>
      </c>
      <c r="H285" s="23"/>
      <c r="I285" s="23"/>
      <c r="J285" s="23"/>
      <c r="K285" s="23"/>
    </row>
    <row r="286" spans="1:11" ht="14.1" customHeight="1">
      <c r="A286" s="23"/>
      <c r="B286" s="23"/>
      <c r="C286" s="39" t="s">
        <v>50</v>
      </c>
      <c r="D286" s="40">
        <v>0</v>
      </c>
      <c r="E286" s="40">
        <v>0</v>
      </c>
      <c r="F286" s="40">
        <v>0</v>
      </c>
      <c r="G286" s="40">
        <v>0</v>
      </c>
      <c r="H286" s="23"/>
      <c r="I286" s="23"/>
      <c r="J286" s="23"/>
      <c r="K286" s="23"/>
    </row>
    <row r="287" spans="1:11" ht="14.1" customHeight="1">
      <c r="A287" s="23"/>
      <c r="B287" s="23"/>
      <c r="C287" s="39" t="s">
        <v>56</v>
      </c>
      <c r="D287" s="40">
        <v>0</v>
      </c>
      <c r="E287" s="40">
        <v>0</v>
      </c>
      <c r="F287" s="40">
        <v>0</v>
      </c>
      <c r="G287" s="40">
        <v>0</v>
      </c>
      <c r="H287" s="23"/>
      <c r="I287" s="23"/>
      <c r="J287" s="23"/>
      <c r="K287" s="23"/>
    </row>
    <row r="288" spans="1:11" ht="14.1" customHeight="1">
      <c r="A288" s="23"/>
      <c r="B288" s="23"/>
      <c r="C288" s="39" t="s">
        <v>49</v>
      </c>
      <c r="D288" s="40">
        <v>0</v>
      </c>
      <c r="E288" s="40">
        <v>0</v>
      </c>
      <c r="F288" s="40">
        <v>0</v>
      </c>
      <c r="G288" s="40">
        <v>0</v>
      </c>
      <c r="H288" s="23"/>
      <c r="I288" s="23"/>
      <c r="J288" s="23"/>
      <c r="K288" s="23"/>
    </row>
    <row r="289" spans="1:11" ht="14.1" customHeight="1">
      <c r="A289" s="23"/>
      <c r="B289" s="23"/>
      <c r="C289" s="39" t="s">
        <v>50</v>
      </c>
      <c r="D289" s="40">
        <v>0</v>
      </c>
      <c r="E289" s="40">
        <v>0</v>
      </c>
      <c r="F289" s="40">
        <v>0</v>
      </c>
      <c r="G289" s="40">
        <v>0</v>
      </c>
      <c r="H289" s="23"/>
      <c r="I289" s="23"/>
      <c r="J289" s="23"/>
      <c r="K289" s="23"/>
    </row>
    <row r="290" spans="1:11" ht="14.1" customHeight="1">
      <c r="A290" s="23"/>
      <c r="B290" s="23"/>
      <c r="C290" s="39" t="s">
        <v>57</v>
      </c>
      <c r="D290" s="40">
        <v>0</v>
      </c>
      <c r="E290" s="40">
        <v>0</v>
      </c>
      <c r="F290" s="40">
        <v>0</v>
      </c>
      <c r="G290" s="40">
        <v>0</v>
      </c>
      <c r="H290" s="23"/>
      <c r="I290" s="23"/>
      <c r="J290" s="23"/>
      <c r="K290" s="23"/>
    </row>
    <row r="291" spans="1:11" ht="14.1" customHeight="1">
      <c r="A291" s="23"/>
      <c r="B291" s="23"/>
      <c r="C291" s="39" t="s">
        <v>49</v>
      </c>
      <c r="D291" s="40">
        <v>0</v>
      </c>
      <c r="E291" s="40">
        <v>0</v>
      </c>
      <c r="F291" s="40">
        <v>0</v>
      </c>
      <c r="G291" s="40">
        <v>0</v>
      </c>
      <c r="H291" s="23"/>
      <c r="I291" s="23"/>
      <c r="J291" s="23"/>
      <c r="K291" s="23"/>
    </row>
    <row r="292" spans="1:11" ht="14.1" customHeight="1">
      <c r="A292" s="23"/>
      <c r="B292" s="23"/>
      <c r="C292" s="39" t="s">
        <v>58</v>
      </c>
      <c r="D292" s="40">
        <v>0</v>
      </c>
      <c r="E292" s="40">
        <v>0</v>
      </c>
      <c r="F292" s="40">
        <v>0</v>
      </c>
      <c r="G292" s="40">
        <v>0</v>
      </c>
      <c r="H292" s="23"/>
      <c r="I292" s="23"/>
      <c r="J292" s="23"/>
      <c r="K292" s="23"/>
    </row>
    <row r="293" spans="1:11" ht="14.1" customHeight="1">
      <c r="A293" s="23"/>
      <c r="B293" s="23"/>
      <c r="C293" s="39" t="s">
        <v>59</v>
      </c>
      <c r="D293" s="40">
        <v>0</v>
      </c>
      <c r="E293" s="40">
        <v>0</v>
      </c>
      <c r="F293" s="40">
        <v>0</v>
      </c>
      <c r="G293" s="40">
        <v>0</v>
      </c>
      <c r="H293" s="23"/>
      <c r="I293" s="23"/>
      <c r="J293" s="23"/>
      <c r="K293" s="23"/>
    </row>
    <row r="294" spans="1:11" ht="14.1" customHeight="1">
      <c r="A294" s="23"/>
      <c r="B294" s="23"/>
      <c r="C294" s="39" t="s">
        <v>60</v>
      </c>
      <c r="D294" s="40">
        <v>0</v>
      </c>
      <c r="E294" s="40">
        <v>0</v>
      </c>
      <c r="F294" s="40">
        <v>0</v>
      </c>
      <c r="G294" s="40">
        <v>0</v>
      </c>
      <c r="H294" s="23"/>
      <c r="I294" s="23"/>
      <c r="J294" s="23"/>
      <c r="K294" s="23"/>
    </row>
    <row r="295" spans="1:11" ht="14.1" customHeight="1">
      <c r="A295" s="23"/>
      <c r="B295" s="23"/>
      <c r="C295" s="39" t="s">
        <v>61</v>
      </c>
      <c r="D295" s="40">
        <v>0</v>
      </c>
      <c r="E295" s="40">
        <v>0</v>
      </c>
      <c r="F295" s="40">
        <v>0</v>
      </c>
      <c r="G295" s="40">
        <v>0</v>
      </c>
      <c r="H295" s="23"/>
      <c r="I295" s="23"/>
      <c r="J295" s="23"/>
      <c r="K295" s="23"/>
    </row>
    <row r="296" spans="1:11" ht="14.1" customHeight="1">
      <c r="A296" s="23"/>
      <c r="B296" s="23"/>
      <c r="C296" s="39" t="s">
        <v>62</v>
      </c>
      <c r="D296" s="40">
        <v>0</v>
      </c>
      <c r="E296" s="40">
        <v>1700000</v>
      </c>
      <c r="F296" s="40">
        <v>1700000</v>
      </c>
      <c r="G296" s="40">
        <v>1700000</v>
      </c>
      <c r="H296" s="23"/>
      <c r="I296" s="23"/>
      <c r="J296" s="23"/>
      <c r="K296" s="23"/>
    </row>
    <row r="297" spans="1:11" ht="14.1" customHeight="1">
      <c r="A297" s="23"/>
      <c r="B297" s="23"/>
      <c r="C297" s="39" t="s">
        <v>49</v>
      </c>
      <c r="D297" s="40">
        <v>0</v>
      </c>
      <c r="E297" s="40">
        <v>1700000</v>
      </c>
      <c r="F297" s="40">
        <v>1700000</v>
      </c>
      <c r="G297" s="40">
        <v>1700000</v>
      </c>
      <c r="H297" s="23"/>
      <c r="I297" s="23"/>
      <c r="J297" s="23"/>
      <c r="K297" s="23"/>
    </row>
    <row r="298" spans="1:11" ht="14.1" customHeight="1">
      <c r="A298" s="23"/>
      <c r="B298" s="23"/>
      <c r="C298" s="39" t="s">
        <v>58</v>
      </c>
      <c r="D298" s="40">
        <v>0</v>
      </c>
      <c r="E298" s="40">
        <v>0</v>
      </c>
      <c r="F298" s="40">
        <v>0</v>
      </c>
      <c r="G298" s="40">
        <v>0</v>
      </c>
      <c r="H298" s="23"/>
      <c r="I298" s="23"/>
      <c r="J298" s="23"/>
      <c r="K298" s="23"/>
    </row>
    <row r="299" spans="1:11" ht="14.1" customHeight="1">
      <c r="A299" s="23"/>
      <c r="B299" s="23"/>
      <c r="C299" s="39" t="s">
        <v>59</v>
      </c>
      <c r="D299" s="40">
        <v>0</v>
      </c>
      <c r="E299" s="40">
        <v>0</v>
      </c>
      <c r="F299" s="40">
        <v>0</v>
      </c>
      <c r="G299" s="40">
        <v>0</v>
      </c>
      <c r="H299" s="23"/>
      <c r="I299" s="23"/>
      <c r="J299" s="23"/>
      <c r="K299" s="23"/>
    </row>
    <row r="300" spans="1:11" ht="14.1" customHeight="1">
      <c r="A300" s="23"/>
      <c r="B300" s="23"/>
      <c r="C300" s="39" t="s">
        <v>60</v>
      </c>
      <c r="D300" s="40">
        <v>0</v>
      </c>
      <c r="E300" s="40">
        <v>0</v>
      </c>
      <c r="F300" s="40">
        <v>0</v>
      </c>
      <c r="G300" s="40">
        <v>0</v>
      </c>
      <c r="H300" s="23"/>
      <c r="I300" s="23"/>
      <c r="J300" s="23"/>
      <c r="K300" s="23"/>
    </row>
    <row r="301" spans="1:11" ht="14.1" customHeight="1">
      <c r="A301" s="23"/>
      <c r="B301" s="23"/>
      <c r="C301" s="39" t="s">
        <v>61</v>
      </c>
      <c r="D301" s="40">
        <v>0</v>
      </c>
      <c r="E301" s="40">
        <v>0</v>
      </c>
      <c r="F301" s="40">
        <v>0</v>
      </c>
      <c r="G301" s="40">
        <v>0</v>
      </c>
      <c r="H301" s="23"/>
      <c r="I301" s="23"/>
      <c r="J301" s="23"/>
      <c r="K301" s="23"/>
    </row>
    <row r="302" spans="1:11" ht="14.1" customHeight="1">
      <c r="A302" s="23"/>
      <c r="B302" s="23"/>
      <c r="C302" s="39" t="s">
        <v>63</v>
      </c>
      <c r="D302" s="40">
        <v>0</v>
      </c>
      <c r="E302" s="40">
        <v>0</v>
      </c>
      <c r="F302" s="40">
        <v>0</v>
      </c>
      <c r="G302" s="40">
        <v>0</v>
      </c>
      <c r="H302" s="23"/>
      <c r="I302" s="23"/>
      <c r="J302" s="23"/>
      <c r="K302" s="23"/>
    </row>
    <row r="303" spans="1:11" ht="14.1" customHeight="1">
      <c r="A303" s="23"/>
      <c r="B303" s="23"/>
      <c r="C303" s="39" t="s">
        <v>49</v>
      </c>
      <c r="D303" s="40">
        <v>0</v>
      </c>
      <c r="E303" s="40">
        <v>0</v>
      </c>
      <c r="F303" s="40">
        <v>0</v>
      </c>
      <c r="G303" s="40">
        <v>0</v>
      </c>
      <c r="H303" s="23"/>
      <c r="I303" s="23"/>
      <c r="J303" s="23"/>
      <c r="K303" s="23"/>
    </row>
    <row r="304" spans="1:11" ht="14.1" customHeight="1">
      <c r="A304" s="23"/>
      <c r="B304" s="23"/>
      <c r="C304" s="39" t="s">
        <v>58</v>
      </c>
      <c r="D304" s="40">
        <v>0</v>
      </c>
      <c r="E304" s="40">
        <v>0</v>
      </c>
      <c r="F304" s="40">
        <v>0</v>
      </c>
      <c r="G304" s="40">
        <v>0</v>
      </c>
      <c r="H304" s="23"/>
      <c r="I304" s="23"/>
      <c r="J304" s="23"/>
      <c r="K304" s="23"/>
    </row>
    <row r="305" spans="1:11" ht="14.1" customHeight="1">
      <c r="A305" s="23"/>
      <c r="B305" s="23"/>
      <c r="C305" s="39" t="s">
        <v>59</v>
      </c>
      <c r="D305" s="40">
        <v>0</v>
      </c>
      <c r="E305" s="40">
        <v>0</v>
      </c>
      <c r="F305" s="40">
        <v>0</v>
      </c>
      <c r="G305" s="40">
        <v>0</v>
      </c>
      <c r="H305" s="23"/>
      <c r="I305" s="23"/>
      <c r="J305" s="23"/>
      <c r="K305" s="23"/>
    </row>
    <row r="306" spans="1:11" ht="14.1" customHeight="1">
      <c r="A306" s="23"/>
      <c r="B306" s="23"/>
      <c r="C306" s="39" t="s">
        <v>60</v>
      </c>
      <c r="D306" s="40">
        <v>0</v>
      </c>
      <c r="E306" s="40">
        <v>0</v>
      </c>
      <c r="F306" s="40">
        <v>0</v>
      </c>
      <c r="G306" s="40">
        <v>0</v>
      </c>
      <c r="H306" s="23"/>
      <c r="I306" s="23"/>
      <c r="J306" s="23"/>
      <c r="K306" s="23"/>
    </row>
    <row r="307" spans="1:11" ht="14.1" customHeight="1">
      <c r="A307" s="23"/>
      <c r="B307" s="23"/>
      <c r="C307" s="39" t="s">
        <v>61</v>
      </c>
      <c r="D307" s="40">
        <v>0</v>
      </c>
      <c r="E307" s="40">
        <v>0</v>
      </c>
      <c r="F307" s="40">
        <v>0</v>
      </c>
      <c r="G307" s="40">
        <v>0</v>
      </c>
      <c r="H307" s="23"/>
      <c r="I307" s="23"/>
      <c r="J307" s="23"/>
      <c r="K307" s="23"/>
    </row>
    <row r="308" spans="1:11" ht="14.1" customHeight="1">
      <c r="A308" s="23"/>
      <c r="B308" s="23"/>
      <c r="C308" s="39" t="s">
        <v>64</v>
      </c>
      <c r="D308" s="40">
        <v>0</v>
      </c>
      <c r="E308" s="40">
        <v>0</v>
      </c>
      <c r="F308" s="40">
        <v>0</v>
      </c>
      <c r="G308" s="40">
        <v>0</v>
      </c>
      <c r="H308" s="23"/>
      <c r="I308" s="23"/>
      <c r="J308" s="23"/>
      <c r="K308" s="23"/>
    </row>
    <row r="309" spans="1:11" ht="14.1" customHeight="1">
      <c r="A309" s="23"/>
      <c r="B309" s="23"/>
      <c r="C309" s="39" t="s">
        <v>65</v>
      </c>
      <c r="D309" s="40">
        <v>0</v>
      </c>
      <c r="E309" s="40">
        <v>0</v>
      </c>
      <c r="F309" s="40">
        <v>0</v>
      </c>
      <c r="G309" s="40">
        <v>0</v>
      </c>
      <c r="H309" s="23"/>
      <c r="I309" s="23"/>
      <c r="J309" s="23"/>
      <c r="K309" s="23"/>
    </row>
    <row r="310" spans="1:11" ht="14.1" customHeight="1">
      <c r="A310" s="23"/>
      <c r="B310" s="23"/>
      <c r="C310" s="41" t="s">
        <v>25</v>
      </c>
      <c r="D310" s="40">
        <v>0</v>
      </c>
      <c r="E310" s="40">
        <v>1700000</v>
      </c>
      <c r="F310" s="40">
        <v>1700000</v>
      </c>
      <c r="G310" s="40">
        <v>1700000</v>
      </c>
      <c r="H310" s="23"/>
      <c r="I310" s="23"/>
      <c r="J310" s="23"/>
      <c r="K310" s="23"/>
    </row>
    <row r="311" spans="1:11" ht="20.100000000000001" customHeight="1">
      <c r="A311" s="23"/>
      <c r="B311" s="23"/>
      <c r="C311" s="32" t="s">
        <v>18</v>
      </c>
      <c r="D311" s="1503" t="s">
        <v>247</v>
      </c>
      <c r="E311" s="1504"/>
      <c r="F311" s="1504"/>
      <c r="G311" s="1504"/>
      <c r="H311" s="23"/>
      <c r="I311" s="23"/>
      <c r="J311" s="23"/>
      <c r="K311" s="23"/>
    </row>
    <row r="312" spans="1:11" ht="14.1" customHeight="1">
      <c r="A312" s="23"/>
      <c r="B312" s="23"/>
      <c r="C312" s="33" t="s">
        <v>19</v>
      </c>
      <c r="D312" s="1519" t="s">
        <v>248</v>
      </c>
      <c r="E312" s="1520"/>
      <c r="F312" s="1520"/>
      <c r="G312" s="1520"/>
      <c r="H312" s="23"/>
      <c r="I312" s="23"/>
      <c r="J312" s="23"/>
      <c r="K312" s="23"/>
    </row>
    <row r="313" spans="1:11" ht="14.1" customHeight="1">
      <c r="A313" s="23"/>
      <c r="B313" s="23"/>
      <c r="C313" s="34" t="s">
        <v>20</v>
      </c>
      <c r="D313" s="1521" t="s">
        <v>18</v>
      </c>
      <c r="E313" s="1522"/>
      <c r="F313" s="1522"/>
      <c r="G313" s="1522"/>
      <c r="H313" s="23"/>
      <c r="I313" s="23"/>
      <c r="J313" s="23"/>
      <c r="K313" s="23"/>
    </row>
    <row r="314" spans="1:11" ht="14.1" customHeight="1">
      <c r="A314" s="23"/>
      <c r="B314" s="23"/>
      <c r="C314" s="34" t="s">
        <v>21</v>
      </c>
      <c r="D314" s="1521" t="s">
        <v>249</v>
      </c>
      <c r="E314" s="1522"/>
      <c r="F314" s="1522"/>
      <c r="G314" s="1522"/>
      <c r="H314" s="23"/>
      <c r="I314" s="23"/>
      <c r="J314" s="23"/>
      <c r="K314" s="23"/>
    </row>
    <row r="315" spans="1:11" ht="15" customHeight="1">
      <c r="A315" s="23"/>
      <c r="B315" s="23"/>
      <c r="C315" s="35"/>
      <c r="D315" s="36">
        <v>2024</v>
      </c>
      <c r="E315" s="36">
        <v>2025</v>
      </c>
      <c r="F315" s="36">
        <v>2026</v>
      </c>
      <c r="G315" s="36">
        <v>2027</v>
      </c>
      <c r="H315" s="23"/>
      <c r="I315" s="23"/>
      <c r="J315" s="23"/>
      <c r="K315" s="23"/>
    </row>
    <row r="316" spans="1:11" ht="15" customHeight="1">
      <c r="A316" s="23"/>
      <c r="B316" s="23"/>
      <c r="C316" s="37"/>
      <c r="D316" s="38" t="s">
        <v>22</v>
      </c>
      <c r="E316" s="38" t="s">
        <v>23</v>
      </c>
      <c r="F316" s="38" t="s">
        <v>23</v>
      </c>
      <c r="G316" s="38" t="s">
        <v>23</v>
      </c>
      <c r="H316" s="23"/>
      <c r="I316" s="23"/>
      <c r="J316" s="23"/>
      <c r="K316" s="23"/>
    </row>
    <row r="317" spans="1:11" ht="14.1" customHeight="1">
      <c r="A317" s="23"/>
      <c r="B317" s="23"/>
      <c r="C317" s="27" t="s">
        <v>33</v>
      </c>
      <c r="D317" s="31" t="s">
        <v>42</v>
      </c>
      <c r="E317" s="31" t="s">
        <v>72</v>
      </c>
      <c r="F317" s="31" t="s">
        <v>72</v>
      </c>
      <c r="G317" s="31" t="s">
        <v>72</v>
      </c>
      <c r="H317" s="23"/>
      <c r="I317" s="23"/>
      <c r="J317" s="23"/>
      <c r="K317" s="23"/>
    </row>
    <row r="318" spans="1:11" ht="14.1" customHeight="1">
      <c r="A318" s="23"/>
      <c r="B318" s="23"/>
      <c r="C318" s="27" t="s">
        <v>35</v>
      </c>
      <c r="D318" s="31" t="s">
        <v>18</v>
      </c>
      <c r="E318" s="31" t="s">
        <v>250</v>
      </c>
      <c r="F318" s="31" t="s">
        <v>250</v>
      </c>
      <c r="G318" s="31" t="s">
        <v>250</v>
      </c>
      <c r="H318" s="23"/>
      <c r="I318" s="23"/>
      <c r="J318" s="23"/>
      <c r="K318" s="23"/>
    </row>
    <row r="319" spans="1:11" ht="14.1" customHeight="1">
      <c r="A319" s="23"/>
      <c r="B319" s="23"/>
      <c r="C319" s="27" t="s">
        <v>40</v>
      </c>
      <c r="D319" s="31" t="s">
        <v>42</v>
      </c>
      <c r="E319" s="31" t="s">
        <v>251</v>
      </c>
      <c r="F319" s="31" t="s">
        <v>251</v>
      </c>
      <c r="G319" s="31" t="s">
        <v>251</v>
      </c>
      <c r="H319" s="23"/>
      <c r="I319" s="23"/>
      <c r="J319" s="23"/>
      <c r="K319" s="23"/>
    </row>
    <row r="320" spans="1:11" ht="14.1" customHeight="1">
      <c r="A320" s="23"/>
      <c r="B320" s="23"/>
      <c r="C320" s="27" t="s">
        <v>41</v>
      </c>
      <c r="D320" s="31" t="s">
        <v>18</v>
      </c>
      <c r="E320" s="31" t="s">
        <v>18</v>
      </c>
      <c r="F320" s="31" t="s">
        <v>42</v>
      </c>
      <c r="G320" s="31" t="s">
        <v>42</v>
      </c>
      <c r="H320" s="23"/>
      <c r="I320" s="23"/>
      <c r="J320" s="23"/>
      <c r="K320" s="23"/>
    </row>
    <row r="321" spans="1:11" ht="14.1" customHeight="1">
      <c r="A321" s="23"/>
      <c r="B321" s="23"/>
      <c r="C321" s="27" t="s">
        <v>43</v>
      </c>
      <c r="D321" s="31" t="s">
        <v>18</v>
      </c>
      <c r="E321" s="31" t="s">
        <v>18</v>
      </c>
      <c r="F321" s="31" t="s">
        <v>42</v>
      </c>
      <c r="G321" s="31" t="s">
        <v>42</v>
      </c>
      <c r="H321" s="23"/>
      <c r="I321" s="23"/>
      <c r="J321" s="23"/>
      <c r="K321" s="23"/>
    </row>
    <row r="322" spans="1:11" ht="14.1" customHeight="1">
      <c r="A322" s="23"/>
      <c r="B322" s="23"/>
      <c r="C322" s="27" t="s">
        <v>47</v>
      </c>
      <c r="D322" s="31" t="s">
        <v>18</v>
      </c>
      <c r="E322" s="31" t="s">
        <v>18</v>
      </c>
      <c r="F322" s="31" t="s">
        <v>42</v>
      </c>
      <c r="G322" s="31" t="s">
        <v>42</v>
      </c>
      <c r="H322" s="23"/>
      <c r="I322" s="23"/>
      <c r="J322" s="23"/>
      <c r="K322" s="23"/>
    </row>
    <row r="323" spans="1:11" ht="14.1" customHeight="1">
      <c r="A323" s="23"/>
      <c r="B323" s="23"/>
      <c r="C323" s="1523" t="s">
        <v>24</v>
      </c>
      <c r="D323" s="1524"/>
      <c r="E323" s="1524"/>
      <c r="F323" s="1524"/>
      <c r="G323" s="1524"/>
      <c r="H323" s="23"/>
      <c r="I323" s="23"/>
      <c r="J323" s="23"/>
      <c r="K323" s="23"/>
    </row>
    <row r="324" spans="1:11" ht="14.1" customHeight="1">
      <c r="A324" s="23"/>
      <c r="B324" s="23"/>
      <c r="C324" s="35"/>
      <c r="D324" s="36">
        <v>2024</v>
      </c>
      <c r="E324" s="36">
        <v>2025</v>
      </c>
      <c r="F324" s="36">
        <v>2026</v>
      </c>
      <c r="G324" s="36">
        <v>2027</v>
      </c>
      <c r="H324" s="23"/>
      <c r="I324" s="23"/>
      <c r="J324" s="23"/>
      <c r="K324" s="23"/>
    </row>
    <row r="325" spans="1:11" ht="14.1" customHeight="1">
      <c r="A325" s="23"/>
      <c r="B325" s="23"/>
      <c r="C325" s="37"/>
      <c r="D325" s="38" t="s">
        <v>22</v>
      </c>
      <c r="E325" s="38" t="s">
        <v>23</v>
      </c>
      <c r="F325" s="38" t="s">
        <v>23</v>
      </c>
      <c r="G325" s="38" t="s">
        <v>23</v>
      </c>
      <c r="H325" s="23"/>
      <c r="I325" s="23"/>
      <c r="J325" s="23"/>
      <c r="K325" s="23"/>
    </row>
    <row r="326" spans="1:11" ht="14.1" customHeight="1">
      <c r="A326" s="23"/>
      <c r="B326" s="23"/>
      <c r="C326" s="39" t="s">
        <v>48</v>
      </c>
      <c r="D326" s="42" t="s">
        <v>18</v>
      </c>
      <c r="E326" s="40">
        <v>0</v>
      </c>
      <c r="F326" s="40">
        <v>0</v>
      </c>
      <c r="G326" s="40">
        <v>0</v>
      </c>
      <c r="H326" s="23"/>
      <c r="I326" s="23"/>
      <c r="J326" s="23"/>
      <c r="K326" s="23"/>
    </row>
    <row r="327" spans="1:11" ht="14.1" customHeight="1">
      <c r="A327" s="23"/>
      <c r="B327" s="23"/>
      <c r="C327" s="39" t="s">
        <v>49</v>
      </c>
      <c r="D327" s="42" t="s">
        <v>18</v>
      </c>
      <c r="E327" s="40">
        <v>0</v>
      </c>
      <c r="F327" s="40">
        <v>0</v>
      </c>
      <c r="G327" s="40">
        <v>0</v>
      </c>
      <c r="H327" s="23"/>
      <c r="I327" s="23"/>
      <c r="J327" s="23"/>
      <c r="K327" s="23"/>
    </row>
    <row r="328" spans="1:11" ht="14.1" customHeight="1">
      <c r="A328" s="23"/>
      <c r="B328" s="23"/>
      <c r="C328" s="39" t="s">
        <v>50</v>
      </c>
      <c r="D328" s="42" t="s">
        <v>18</v>
      </c>
      <c r="E328" s="40">
        <v>0</v>
      </c>
      <c r="F328" s="40">
        <v>0</v>
      </c>
      <c r="G328" s="40">
        <v>0</v>
      </c>
      <c r="H328" s="23"/>
      <c r="I328" s="23"/>
      <c r="J328" s="23"/>
      <c r="K328" s="23"/>
    </row>
    <row r="329" spans="1:11" ht="14.1" customHeight="1">
      <c r="A329" s="23"/>
      <c r="B329" s="23"/>
      <c r="C329" s="39" t="s">
        <v>51</v>
      </c>
      <c r="D329" s="42" t="s">
        <v>18</v>
      </c>
      <c r="E329" s="40">
        <v>0</v>
      </c>
      <c r="F329" s="40">
        <v>0</v>
      </c>
      <c r="G329" s="40">
        <v>0</v>
      </c>
      <c r="H329" s="23"/>
      <c r="I329" s="23"/>
      <c r="J329" s="23"/>
      <c r="K329" s="23"/>
    </row>
    <row r="330" spans="1:11" ht="14.1" customHeight="1">
      <c r="A330" s="23"/>
      <c r="B330" s="23"/>
      <c r="C330" s="39" t="s">
        <v>49</v>
      </c>
      <c r="D330" s="42" t="s">
        <v>18</v>
      </c>
      <c r="E330" s="40">
        <v>0</v>
      </c>
      <c r="F330" s="40">
        <v>0</v>
      </c>
      <c r="G330" s="40">
        <v>0</v>
      </c>
      <c r="H330" s="23"/>
      <c r="I330" s="23"/>
      <c r="J330" s="23"/>
      <c r="K330" s="23"/>
    </row>
    <row r="331" spans="1:11" ht="14.1" customHeight="1">
      <c r="A331" s="23"/>
      <c r="B331" s="23"/>
      <c r="C331" s="39" t="s">
        <v>50</v>
      </c>
      <c r="D331" s="42" t="s">
        <v>18</v>
      </c>
      <c r="E331" s="40">
        <v>0</v>
      </c>
      <c r="F331" s="40">
        <v>0</v>
      </c>
      <c r="G331" s="40">
        <v>0</v>
      </c>
      <c r="H331" s="23"/>
      <c r="I331" s="23"/>
      <c r="J331" s="23"/>
      <c r="K331" s="23"/>
    </row>
    <row r="332" spans="1:11" ht="14.1" customHeight="1">
      <c r="A332" s="23"/>
      <c r="B332" s="23"/>
      <c r="C332" s="39" t="s">
        <v>52</v>
      </c>
      <c r="D332" s="42" t="s">
        <v>18</v>
      </c>
      <c r="E332" s="40">
        <v>0</v>
      </c>
      <c r="F332" s="40">
        <v>0</v>
      </c>
      <c r="G332" s="40">
        <v>0</v>
      </c>
      <c r="H332" s="23"/>
      <c r="I332" s="23"/>
      <c r="J332" s="23"/>
      <c r="K332" s="23"/>
    </row>
    <row r="333" spans="1:11" ht="14.1" customHeight="1">
      <c r="A333" s="23"/>
      <c r="B333" s="23"/>
      <c r="C333" s="39" t="s">
        <v>49</v>
      </c>
      <c r="D333" s="42" t="s">
        <v>18</v>
      </c>
      <c r="E333" s="40">
        <v>0</v>
      </c>
      <c r="F333" s="40">
        <v>0</v>
      </c>
      <c r="G333" s="40">
        <v>0</v>
      </c>
      <c r="H333" s="23"/>
      <c r="I333" s="23"/>
      <c r="J333" s="23"/>
      <c r="K333" s="23"/>
    </row>
    <row r="334" spans="1:11" ht="14.1" customHeight="1">
      <c r="A334" s="23"/>
      <c r="B334" s="23"/>
      <c r="C334" s="39" t="s">
        <v>50</v>
      </c>
      <c r="D334" s="42" t="s">
        <v>18</v>
      </c>
      <c r="E334" s="40">
        <v>0</v>
      </c>
      <c r="F334" s="40">
        <v>0</v>
      </c>
      <c r="G334" s="40">
        <v>0</v>
      </c>
      <c r="H334" s="23"/>
      <c r="I334" s="23"/>
      <c r="J334" s="23"/>
      <c r="K334" s="23"/>
    </row>
    <row r="335" spans="1:11" ht="14.1" customHeight="1">
      <c r="A335" s="23"/>
      <c r="B335" s="23"/>
      <c r="C335" s="39" t="s">
        <v>53</v>
      </c>
      <c r="D335" s="42" t="s">
        <v>18</v>
      </c>
      <c r="E335" s="40">
        <v>0</v>
      </c>
      <c r="F335" s="40">
        <v>0</v>
      </c>
      <c r="G335" s="40">
        <v>0</v>
      </c>
      <c r="H335" s="23"/>
      <c r="I335" s="23"/>
      <c r="J335" s="23"/>
      <c r="K335" s="23"/>
    </row>
    <row r="336" spans="1:11" ht="14.1" customHeight="1">
      <c r="A336" s="23"/>
      <c r="B336" s="23"/>
      <c r="C336" s="39" t="s">
        <v>49</v>
      </c>
      <c r="D336" s="42" t="s">
        <v>18</v>
      </c>
      <c r="E336" s="40">
        <v>0</v>
      </c>
      <c r="F336" s="40">
        <v>0</v>
      </c>
      <c r="G336" s="40">
        <v>0</v>
      </c>
      <c r="H336" s="23"/>
      <c r="I336" s="23"/>
      <c r="J336" s="23"/>
      <c r="K336" s="23"/>
    </row>
    <row r="337" spans="1:11" ht="14.1" customHeight="1">
      <c r="A337" s="23"/>
      <c r="B337" s="23"/>
      <c r="C337" s="39" t="s">
        <v>50</v>
      </c>
      <c r="D337" s="42" t="s">
        <v>18</v>
      </c>
      <c r="E337" s="40">
        <v>0</v>
      </c>
      <c r="F337" s="40">
        <v>0</v>
      </c>
      <c r="G337" s="40">
        <v>0</v>
      </c>
      <c r="H337" s="23"/>
      <c r="I337" s="23"/>
      <c r="J337" s="23"/>
      <c r="K337" s="23"/>
    </row>
    <row r="338" spans="1:11" ht="14.1" customHeight="1">
      <c r="A338" s="23"/>
      <c r="B338" s="23"/>
      <c r="C338" s="39" t="s">
        <v>54</v>
      </c>
      <c r="D338" s="42" t="s">
        <v>18</v>
      </c>
      <c r="E338" s="40">
        <v>0</v>
      </c>
      <c r="F338" s="40">
        <v>0</v>
      </c>
      <c r="G338" s="40">
        <v>0</v>
      </c>
      <c r="H338" s="23"/>
      <c r="I338" s="23"/>
      <c r="J338" s="23"/>
      <c r="K338" s="23"/>
    </row>
    <row r="339" spans="1:11" ht="14.1" customHeight="1">
      <c r="A339" s="23"/>
      <c r="B339" s="23"/>
      <c r="C339" s="39" t="s">
        <v>49</v>
      </c>
      <c r="D339" s="42" t="s">
        <v>18</v>
      </c>
      <c r="E339" s="40">
        <v>0</v>
      </c>
      <c r="F339" s="40">
        <v>0</v>
      </c>
      <c r="G339" s="40">
        <v>0</v>
      </c>
      <c r="H339" s="23"/>
      <c r="I339" s="23"/>
      <c r="J339" s="23"/>
      <c r="K339" s="23"/>
    </row>
    <row r="340" spans="1:11" ht="14.1" customHeight="1">
      <c r="A340" s="23"/>
      <c r="B340" s="23"/>
      <c r="C340" s="39" t="s">
        <v>50</v>
      </c>
      <c r="D340" s="42" t="s">
        <v>18</v>
      </c>
      <c r="E340" s="40">
        <v>0</v>
      </c>
      <c r="F340" s="40">
        <v>0</v>
      </c>
      <c r="G340" s="40">
        <v>0</v>
      </c>
      <c r="H340" s="23"/>
      <c r="I340" s="23"/>
      <c r="J340" s="23"/>
      <c r="K340" s="23"/>
    </row>
    <row r="341" spans="1:11" ht="14.1" customHeight="1">
      <c r="A341" s="23"/>
      <c r="B341" s="23"/>
      <c r="C341" s="39" t="s">
        <v>55</v>
      </c>
      <c r="D341" s="42" t="s">
        <v>18</v>
      </c>
      <c r="E341" s="40">
        <v>0</v>
      </c>
      <c r="F341" s="40">
        <v>0</v>
      </c>
      <c r="G341" s="40">
        <v>0</v>
      </c>
      <c r="H341" s="23"/>
      <c r="I341" s="23"/>
      <c r="J341" s="23"/>
      <c r="K341" s="23"/>
    </row>
    <row r="342" spans="1:11" ht="14.1" customHeight="1">
      <c r="A342" s="23"/>
      <c r="B342" s="23"/>
      <c r="C342" s="39" t="s">
        <v>49</v>
      </c>
      <c r="D342" s="42" t="s">
        <v>18</v>
      </c>
      <c r="E342" s="40">
        <v>0</v>
      </c>
      <c r="F342" s="40">
        <v>0</v>
      </c>
      <c r="G342" s="40">
        <v>0</v>
      </c>
      <c r="H342" s="23"/>
      <c r="I342" s="23"/>
      <c r="J342" s="23"/>
      <c r="K342" s="23"/>
    </row>
    <row r="343" spans="1:11" ht="14.1" customHeight="1">
      <c r="A343" s="23"/>
      <c r="B343" s="23"/>
      <c r="C343" s="39" t="s">
        <v>50</v>
      </c>
      <c r="D343" s="42" t="s">
        <v>18</v>
      </c>
      <c r="E343" s="40">
        <v>0</v>
      </c>
      <c r="F343" s="40">
        <v>0</v>
      </c>
      <c r="G343" s="40">
        <v>0</v>
      </c>
      <c r="H343" s="23"/>
      <c r="I343" s="23"/>
      <c r="J343" s="23"/>
      <c r="K343" s="23"/>
    </row>
    <row r="344" spans="1:11" ht="14.1" customHeight="1">
      <c r="A344" s="23"/>
      <c r="B344" s="23"/>
      <c r="C344" s="39" t="s">
        <v>56</v>
      </c>
      <c r="D344" s="42" t="s">
        <v>18</v>
      </c>
      <c r="E344" s="40">
        <v>0</v>
      </c>
      <c r="F344" s="40">
        <v>0</v>
      </c>
      <c r="G344" s="40">
        <v>0</v>
      </c>
      <c r="H344" s="23"/>
      <c r="I344" s="23"/>
      <c r="J344" s="23"/>
      <c r="K344" s="23"/>
    </row>
    <row r="345" spans="1:11" ht="14.1" customHeight="1">
      <c r="A345" s="23"/>
      <c r="B345" s="23"/>
      <c r="C345" s="39" t="s">
        <v>49</v>
      </c>
      <c r="D345" s="42" t="s">
        <v>18</v>
      </c>
      <c r="E345" s="40">
        <v>0</v>
      </c>
      <c r="F345" s="40">
        <v>0</v>
      </c>
      <c r="G345" s="40">
        <v>0</v>
      </c>
      <c r="H345" s="23"/>
      <c r="I345" s="23"/>
      <c r="J345" s="23"/>
      <c r="K345" s="23"/>
    </row>
    <row r="346" spans="1:11" ht="14.1" customHeight="1">
      <c r="A346" s="23"/>
      <c r="B346" s="23"/>
      <c r="C346" s="39" t="s">
        <v>50</v>
      </c>
      <c r="D346" s="42" t="s">
        <v>18</v>
      </c>
      <c r="E346" s="40">
        <v>0</v>
      </c>
      <c r="F346" s="40">
        <v>0</v>
      </c>
      <c r="G346" s="40">
        <v>0</v>
      </c>
      <c r="H346" s="23"/>
      <c r="I346" s="23"/>
      <c r="J346" s="23"/>
      <c r="K346" s="23"/>
    </row>
    <row r="347" spans="1:11" ht="14.1" customHeight="1">
      <c r="A347" s="23"/>
      <c r="B347" s="23"/>
      <c r="C347" s="39" t="s">
        <v>57</v>
      </c>
      <c r="D347" s="42" t="s">
        <v>18</v>
      </c>
      <c r="E347" s="40">
        <v>0</v>
      </c>
      <c r="F347" s="40">
        <v>0</v>
      </c>
      <c r="G347" s="40">
        <v>0</v>
      </c>
      <c r="H347" s="23"/>
      <c r="I347" s="23"/>
      <c r="J347" s="23"/>
      <c r="K347" s="23"/>
    </row>
    <row r="348" spans="1:11" ht="14.1" customHeight="1">
      <c r="A348" s="23"/>
      <c r="B348" s="23"/>
      <c r="C348" s="39" t="s">
        <v>49</v>
      </c>
      <c r="D348" s="42" t="s">
        <v>18</v>
      </c>
      <c r="E348" s="40">
        <v>0</v>
      </c>
      <c r="F348" s="40">
        <v>0</v>
      </c>
      <c r="G348" s="40">
        <v>0</v>
      </c>
      <c r="H348" s="23"/>
      <c r="I348" s="23"/>
      <c r="J348" s="23"/>
      <c r="K348" s="23"/>
    </row>
    <row r="349" spans="1:11" ht="14.1" customHeight="1">
      <c r="A349" s="23"/>
      <c r="B349" s="23"/>
      <c r="C349" s="39" t="s">
        <v>58</v>
      </c>
      <c r="D349" s="42" t="s">
        <v>18</v>
      </c>
      <c r="E349" s="40">
        <v>0</v>
      </c>
      <c r="F349" s="40">
        <v>0</v>
      </c>
      <c r="G349" s="40">
        <v>0</v>
      </c>
      <c r="H349" s="23"/>
      <c r="I349" s="23"/>
      <c r="J349" s="23"/>
      <c r="K349" s="23"/>
    </row>
    <row r="350" spans="1:11" ht="14.1" customHeight="1">
      <c r="A350" s="23"/>
      <c r="B350" s="23"/>
      <c r="C350" s="39" t="s">
        <v>59</v>
      </c>
      <c r="D350" s="42" t="s">
        <v>18</v>
      </c>
      <c r="E350" s="40">
        <v>0</v>
      </c>
      <c r="F350" s="40">
        <v>0</v>
      </c>
      <c r="G350" s="40">
        <v>0</v>
      </c>
      <c r="H350" s="23"/>
      <c r="I350" s="23"/>
      <c r="J350" s="23"/>
      <c r="K350" s="23"/>
    </row>
    <row r="351" spans="1:11" ht="14.1" customHeight="1">
      <c r="A351" s="23"/>
      <c r="B351" s="23"/>
      <c r="C351" s="39" t="s">
        <v>60</v>
      </c>
      <c r="D351" s="42" t="s">
        <v>18</v>
      </c>
      <c r="E351" s="40">
        <v>0</v>
      </c>
      <c r="F351" s="40">
        <v>0</v>
      </c>
      <c r="G351" s="40">
        <v>0</v>
      </c>
      <c r="H351" s="23"/>
      <c r="I351" s="23"/>
      <c r="J351" s="23"/>
      <c r="K351" s="23"/>
    </row>
    <row r="352" spans="1:11" ht="14.1" customHeight="1">
      <c r="A352" s="23"/>
      <c r="B352" s="23"/>
      <c r="C352" s="39" t="s">
        <v>61</v>
      </c>
      <c r="D352" s="42" t="s">
        <v>18</v>
      </c>
      <c r="E352" s="40">
        <v>0</v>
      </c>
      <c r="F352" s="40">
        <v>0</v>
      </c>
      <c r="G352" s="40">
        <v>0</v>
      </c>
      <c r="H352" s="23"/>
      <c r="I352" s="23"/>
      <c r="J352" s="23"/>
      <c r="K352" s="23"/>
    </row>
    <row r="353" spans="1:11" ht="14.1" customHeight="1">
      <c r="A353" s="23"/>
      <c r="B353" s="23"/>
      <c r="C353" s="39" t="s">
        <v>62</v>
      </c>
      <c r="D353" s="42" t="s">
        <v>18</v>
      </c>
      <c r="E353" s="40">
        <v>8000000</v>
      </c>
      <c r="F353" s="40">
        <v>8000000</v>
      </c>
      <c r="G353" s="40">
        <v>8000000</v>
      </c>
      <c r="H353" s="23"/>
      <c r="I353" s="23"/>
      <c r="J353" s="23"/>
      <c r="K353" s="23"/>
    </row>
    <row r="354" spans="1:11" ht="14.1" customHeight="1">
      <c r="A354" s="23"/>
      <c r="B354" s="23"/>
      <c r="C354" s="39" t="s">
        <v>49</v>
      </c>
      <c r="D354" s="42" t="s">
        <v>18</v>
      </c>
      <c r="E354" s="40">
        <v>8000000</v>
      </c>
      <c r="F354" s="40">
        <v>8000000</v>
      </c>
      <c r="G354" s="40">
        <v>8000000</v>
      </c>
      <c r="H354" s="23"/>
      <c r="I354" s="23"/>
      <c r="J354" s="23"/>
      <c r="K354" s="23"/>
    </row>
    <row r="355" spans="1:11" ht="14.1" customHeight="1">
      <c r="A355" s="23"/>
      <c r="B355" s="23"/>
      <c r="C355" s="39" t="s">
        <v>58</v>
      </c>
      <c r="D355" s="42" t="s">
        <v>18</v>
      </c>
      <c r="E355" s="40">
        <v>0</v>
      </c>
      <c r="F355" s="40">
        <v>0</v>
      </c>
      <c r="G355" s="40">
        <v>0</v>
      </c>
      <c r="H355" s="23"/>
      <c r="I355" s="23"/>
      <c r="J355" s="23"/>
      <c r="K355" s="23"/>
    </row>
    <row r="356" spans="1:11" ht="14.1" customHeight="1">
      <c r="A356" s="23"/>
      <c r="B356" s="23"/>
      <c r="C356" s="39" t="s">
        <v>59</v>
      </c>
      <c r="D356" s="42" t="s">
        <v>18</v>
      </c>
      <c r="E356" s="40">
        <v>0</v>
      </c>
      <c r="F356" s="40">
        <v>0</v>
      </c>
      <c r="G356" s="40">
        <v>0</v>
      </c>
      <c r="H356" s="23"/>
      <c r="I356" s="23"/>
      <c r="J356" s="23"/>
      <c r="K356" s="23"/>
    </row>
    <row r="357" spans="1:11" ht="14.1" customHeight="1">
      <c r="A357" s="23"/>
      <c r="B357" s="23"/>
      <c r="C357" s="39" t="s">
        <v>60</v>
      </c>
      <c r="D357" s="42" t="s">
        <v>18</v>
      </c>
      <c r="E357" s="40">
        <v>0</v>
      </c>
      <c r="F357" s="40">
        <v>0</v>
      </c>
      <c r="G357" s="40">
        <v>0</v>
      </c>
      <c r="H357" s="23"/>
      <c r="I357" s="23"/>
      <c r="J357" s="23"/>
      <c r="K357" s="23"/>
    </row>
    <row r="358" spans="1:11" ht="14.1" customHeight="1">
      <c r="A358" s="23"/>
      <c r="B358" s="23"/>
      <c r="C358" s="39" t="s">
        <v>61</v>
      </c>
      <c r="D358" s="42" t="s">
        <v>18</v>
      </c>
      <c r="E358" s="40">
        <v>0</v>
      </c>
      <c r="F358" s="40">
        <v>0</v>
      </c>
      <c r="G358" s="40">
        <v>0</v>
      </c>
      <c r="H358" s="23"/>
      <c r="I358" s="23"/>
      <c r="J358" s="23"/>
      <c r="K358" s="23"/>
    </row>
    <row r="359" spans="1:11" ht="14.1" customHeight="1">
      <c r="A359" s="23"/>
      <c r="B359" s="23"/>
      <c r="C359" s="39" t="s">
        <v>63</v>
      </c>
      <c r="D359" s="42" t="s">
        <v>18</v>
      </c>
      <c r="E359" s="40">
        <v>0</v>
      </c>
      <c r="F359" s="40">
        <v>0</v>
      </c>
      <c r="G359" s="40">
        <v>0</v>
      </c>
      <c r="H359" s="23"/>
      <c r="I359" s="23"/>
      <c r="J359" s="23"/>
      <c r="K359" s="23"/>
    </row>
    <row r="360" spans="1:11" ht="14.1" customHeight="1">
      <c r="A360" s="23"/>
      <c r="B360" s="23"/>
      <c r="C360" s="39" t="s">
        <v>49</v>
      </c>
      <c r="D360" s="42" t="s">
        <v>18</v>
      </c>
      <c r="E360" s="40">
        <v>0</v>
      </c>
      <c r="F360" s="40">
        <v>0</v>
      </c>
      <c r="G360" s="40">
        <v>0</v>
      </c>
      <c r="H360" s="23"/>
      <c r="I360" s="23"/>
      <c r="J360" s="23"/>
      <c r="K360" s="23"/>
    </row>
    <row r="361" spans="1:11" ht="14.1" customHeight="1">
      <c r="A361" s="23"/>
      <c r="B361" s="23"/>
      <c r="C361" s="39" t="s">
        <v>58</v>
      </c>
      <c r="D361" s="42" t="s">
        <v>18</v>
      </c>
      <c r="E361" s="40">
        <v>0</v>
      </c>
      <c r="F361" s="40">
        <v>0</v>
      </c>
      <c r="G361" s="40">
        <v>0</v>
      </c>
      <c r="H361" s="23"/>
      <c r="I361" s="23"/>
      <c r="J361" s="23"/>
      <c r="K361" s="23"/>
    </row>
    <row r="362" spans="1:11" ht="14.1" customHeight="1">
      <c r="A362" s="23"/>
      <c r="B362" s="23"/>
      <c r="C362" s="39" t="s">
        <v>59</v>
      </c>
      <c r="D362" s="42" t="s">
        <v>18</v>
      </c>
      <c r="E362" s="40">
        <v>0</v>
      </c>
      <c r="F362" s="40">
        <v>0</v>
      </c>
      <c r="G362" s="40">
        <v>0</v>
      </c>
      <c r="H362" s="23"/>
      <c r="I362" s="23"/>
      <c r="J362" s="23"/>
      <c r="K362" s="23"/>
    </row>
    <row r="363" spans="1:11" ht="14.1" customHeight="1">
      <c r="A363" s="23"/>
      <c r="B363" s="23"/>
      <c r="C363" s="39" t="s">
        <v>60</v>
      </c>
      <c r="D363" s="42" t="s">
        <v>18</v>
      </c>
      <c r="E363" s="40">
        <v>0</v>
      </c>
      <c r="F363" s="40">
        <v>0</v>
      </c>
      <c r="G363" s="40">
        <v>0</v>
      </c>
      <c r="H363" s="23"/>
      <c r="I363" s="23"/>
      <c r="J363" s="23"/>
      <c r="K363" s="23"/>
    </row>
    <row r="364" spans="1:11" ht="14.1" customHeight="1">
      <c r="A364" s="23"/>
      <c r="B364" s="23"/>
      <c r="C364" s="39" t="s">
        <v>61</v>
      </c>
      <c r="D364" s="42" t="s">
        <v>18</v>
      </c>
      <c r="E364" s="40">
        <v>0</v>
      </c>
      <c r="F364" s="40">
        <v>0</v>
      </c>
      <c r="G364" s="40">
        <v>0</v>
      </c>
      <c r="H364" s="23"/>
      <c r="I364" s="23"/>
      <c r="J364" s="23"/>
      <c r="K364" s="23"/>
    </row>
    <row r="365" spans="1:11" ht="14.1" customHeight="1">
      <c r="A365" s="23"/>
      <c r="B365" s="23"/>
      <c r="C365" s="39" t="s">
        <v>64</v>
      </c>
      <c r="D365" s="42" t="s">
        <v>18</v>
      </c>
      <c r="E365" s="40">
        <v>0</v>
      </c>
      <c r="F365" s="40">
        <v>0</v>
      </c>
      <c r="G365" s="40">
        <v>0</v>
      </c>
      <c r="H365" s="23"/>
      <c r="I365" s="23"/>
      <c r="J365" s="23"/>
      <c r="K365" s="23"/>
    </row>
    <row r="366" spans="1:11" ht="14.1" customHeight="1">
      <c r="A366" s="23"/>
      <c r="B366" s="23"/>
      <c r="C366" s="39" t="s">
        <v>65</v>
      </c>
      <c r="D366" s="42" t="s">
        <v>18</v>
      </c>
      <c r="E366" s="40">
        <v>0</v>
      </c>
      <c r="F366" s="40">
        <v>0</v>
      </c>
      <c r="G366" s="40">
        <v>0</v>
      </c>
      <c r="H366" s="23"/>
      <c r="I366" s="23"/>
      <c r="J366" s="23"/>
      <c r="K366" s="23"/>
    </row>
    <row r="367" spans="1:11" ht="14.1" customHeight="1">
      <c r="A367" s="23"/>
      <c r="B367" s="23"/>
      <c r="C367" s="41" t="s">
        <v>25</v>
      </c>
      <c r="D367" s="40">
        <v>0</v>
      </c>
      <c r="E367" s="40">
        <v>8000000</v>
      </c>
      <c r="F367" s="40">
        <v>8000000</v>
      </c>
      <c r="G367" s="40">
        <v>8000000</v>
      </c>
      <c r="H367" s="23"/>
      <c r="I367" s="23"/>
      <c r="J367" s="23"/>
      <c r="K367" s="23"/>
    </row>
    <row r="368" spans="1:11" ht="204.95" customHeight="1">
      <c r="A368" s="23"/>
      <c r="B368" s="23"/>
      <c r="C368" s="26" t="s">
        <v>16</v>
      </c>
      <c r="D368" s="1517" t="s">
        <v>252</v>
      </c>
      <c r="E368" s="1518"/>
      <c r="F368" s="1518"/>
      <c r="G368" s="1518"/>
      <c r="H368" s="23"/>
      <c r="I368" s="23"/>
      <c r="J368" s="23"/>
      <c r="K368" s="23"/>
    </row>
    <row r="369" spans="1:11" ht="27.95" customHeight="1">
      <c r="A369" s="23"/>
      <c r="B369" s="23"/>
      <c r="C369" s="27" t="s">
        <v>187</v>
      </c>
      <c r="D369" s="28">
        <v>2024</v>
      </c>
      <c r="E369" s="28">
        <v>2025</v>
      </c>
      <c r="F369" s="28">
        <v>2026</v>
      </c>
      <c r="G369" s="28">
        <v>2027</v>
      </c>
      <c r="H369" s="23"/>
      <c r="I369" s="23"/>
      <c r="J369" s="23"/>
      <c r="K369" s="23"/>
    </row>
    <row r="370" spans="1:11" ht="14.1" customHeight="1">
      <c r="A370" s="23"/>
      <c r="B370" s="23"/>
      <c r="C370" s="29"/>
      <c r="D370" s="30" t="s">
        <v>22</v>
      </c>
      <c r="E370" s="30" t="s">
        <v>23</v>
      </c>
      <c r="F370" s="30" t="s">
        <v>23</v>
      </c>
      <c r="G370" s="30" t="s">
        <v>23</v>
      </c>
      <c r="H370" s="23"/>
      <c r="I370" s="23"/>
      <c r="J370" s="23"/>
      <c r="K370" s="23"/>
    </row>
    <row r="371" spans="1:11" ht="30.95" customHeight="1">
      <c r="A371" s="23"/>
      <c r="B371" s="23"/>
      <c r="C371" s="27" t="s">
        <v>253</v>
      </c>
      <c r="D371" s="31" t="s">
        <v>122</v>
      </c>
      <c r="E371" s="31" t="s">
        <v>122</v>
      </c>
      <c r="F371" s="31" t="s">
        <v>122</v>
      </c>
      <c r="G371" s="31" t="s">
        <v>122</v>
      </c>
      <c r="H371" s="23"/>
      <c r="I371" s="23"/>
      <c r="J371" s="23"/>
      <c r="K371" s="23"/>
    </row>
    <row r="372" spans="1:11" ht="30.95" customHeight="1">
      <c r="A372" s="23"/>
      <c r="B372" s="23"/>
      <c r="C372" s="27" t="s">
        <v>254</v>
      </c>
      <c r="D372" s="31" t="s">
        <v>189</v>
      </c>
      <c r="E372" s="31" t="s">
        <v>189</v>
      </c>
      <c r="F372" s="31" t="s">
        <v>189</v>
      </c>
      <c r="G372" s="31" t="s">
        <v>189</v>
      </c>
      <c r="H372" s="23"/>
      <c r="I372" s="23"/>
      <c r="J372" s="23"/>
      <c r="K372" s="23"/>
    </row>
    <row r="373" spans="1:11" ht="41.1" customHeight="1">
      <c r="A373" s="23"/>
      <c r="B373" s="23"/>
      <c r="C373" s="27" t="s">
        <v>255</v>
      </c>
      <c r="D373" s="31" t="s">
        <v>256</v>
      </c>
      <c r="E373" s="31" t="s">
        <v>256</v>
      </c>
      <c r="F373" s="31" t="s">
        <v>256</v>
      </c>
      <c r="G373" s="31" t="s">
        <v>256</v>
      </c>
      <c r="H373" s="23"/>
      <c r="I373" s="23"/>
      <c r="J373" s="23"/>
      <c r="K373" s="23"/>
    </row>
    <row r="374" spans="1:11" ht="14.1" customHeight="1">
      <c r="A374" s="23"/>
      <c r="B374" s="23"/>
      <c r="C374" s="27" t="s">
        <v>257</v>
      </c>
      <c r="D374" s="31" t="s">
        <v>123</v>
      </c>
      <c r="E374" s="31" t="s">
        <v>74</v>
      </c>
      <c r="F374" s="31" t="s">
        <v>74</v>
      </c>
      <c r="G374" s="31" t="s">
        <v>74</v>
      </c>
      <c r="H374" s="23"/>
      <c r="I374" s="23"/>
      <c r="J374" s="23"/>
      <c r="K374" s="23"/>
    </row>
    <row r="375" spans="1:11" ht="20.100000000000001" customHeight="1">
      <c r="A375" s="23"/>
      <c r="B375" s="23"/>
      <c r="C375" s="27" t="s">
        <v>258</v>
      </c>
      <c r="D375" s="31" t="s">
        <v>122</v>
      </c>
      <c r="E375" s="31" t="s">
        <v>122</v>
      </c>
      <c r="F375" s="31" t="s">
        <v>122</v>
      </c>
      <c r="G375" s="31" t="s">
        <v>122</v>
      </c>
      <c r="H375" s="23"/>
      <c r="I375" s="23"/>
      <c r="J375" s="23"/>
      <c r="K375" s="23"/>
    </row>
    <row r="376" spans="1:11" ht="20.100000000000001" customHeight="1">
      <c r="A376" s="23"/>
      <c r="B376" s="23"/>
      <c r="C376" s="27" t="s">
        <v>259</v>
      </c>
      <c r="D376" s="31" t="s">
        <v>260</v>
      </c>
      <c r="E376" s="31" t="s">
        <v>261</v>
      </c>
      <c r="F376" s="31" t="s">
        <v>261</v>
      </c>
      <c r="G376" s="31" t="s">
        <v>261</v>
      </c>
      <c r="H376" s="23"/>
      <c r="I376" s="23"/>
      <c r="J376" s="23"/>
      <c r="K376" s="23"/>
    </row>
    <row r="377" spans="1:11" ht="14.1" customHeight="1">
      <c r="A377" s="23"/>
      <c r="B377" s="23"/>
      <c r="C377" s="1503" t="s">
        <v>27</v>
      </c>
      <c r="D377" s="1504"/>
      <c r="E377" s="1504"/>
      <c r="F377" s="1504"/>
      <c r="G377" s="1504"/>
      <c r="H377" s="23"/>
      <c r="I377" s="23"/>
      <c r="J377" s="23"/>
      <c r="K377" s="23"/>
    </row>
    <row r="378" spans="1:11" ht="14.1" customHeight="1">
      <c r="A378" s="23"/>
      <c r="B378" s="23"/>
      <c r="C378" s="32" t="s">
        <v>194</v>
      </c>
      <c r="D378" s="1503" t="s">
        <v>195</v>
      </c>
      <c r="E378" s="1504"/>
      <c r="F378" s="1504"/>
      <c r="G378" s="1504"/>
      <c r="H378" s="23"/>
      <c r="I378" s="23"/>
      <c r="J378" s="23"/>
      <c r="K378" s="23"/>
    </row>
    <row r="379" spans="1:11" ht="27" customHeight="1">
      <c r="A379" s="23"/>
      <c r="B379" s="23"/>
      <c r="C379" s="33" t="s">
        <v>19</v>
      </c>
      <c r="D379" s="1519" t="s">
        <v>196</v>
      </c>
      <c r="E379" s="1520"/>
      <c r="F379" s="1520"/>
      <c r="G379" s="1520"/>
      <c r="H379" s="23"/>
      <c r="I379" s="23"/>
      <c r="J379" s="23"/>
      <c r="K379" s="23"/>
    </row>
    <row r="380" spans="1:11" ht="27" customHeight="1">
      <c r="A380" s="23"/>
      <c r="B380" s="23"/>
      <c r="C380" s="34" t="s">
        <v>20</v>
      </c>
      <c r="D380" s="1521" t="s">
        <v>197</v>
      </c>
      <c r="E380" s="1522"/>
      <c r="F380" s="1522"/>
      <c r="G380" s="1522"/>
      <c r="H380" s="23"/>
      <c r="I380" s="23"/>
      <c r="J380" s="23"/>
      <c r="K380" s="23"/>
    </row>
    <row r="381" spans="1:11" ht="27" customHeight="1">
      <c r="A381" s="23"/>
      <c r="B381" s="23"/>
      <c r="C381" s="34" t="s">
        <v>21</v>
      </c>
      <c r="D381" s="1521" t="s">
        <v>198</v>
      </c>
      <c r="E381" s="1522"/>
      <c r="F381" s="1522"/>
      <c r="G381" s="1522"/>
      <c r="H381" s="23"/>
      <c r="I381" s="23"/>
      <c r="J381" s="23"/>
      <c r="K381" s="23"/>
    </row>
    <row r="382" spans="1:11" ht="15" customHeight="1">
      <c r="A382" s="23"/>
      <c r="B382" s="23"/>
      <c r="C382" s="35"/>
      <c r="D382" s="36">
        <v>2024</v>
      </c>
      <c r="E382" s="36">
        <v>2025</v>
      </c>
      <c r="F382" s="36">
        <v>2026</v>
      </c>
      <c r="G382" s="36">
        <v>2027</v>
      </c>
      <c r="H382" s="23"/>
      <c r="I382" s="23"/>
      <c r="J382" s="23"/>
      <c r="K382" s="23"/>
    </row>
    <row r="383" spans="1:11" ht="15" customHeight="1">
      <c r="A383" s="23"/>
      <c r="B383" s="23"/>
      <c r="C383" s="37"/>
      <c r="D383" s="38" t="s">
        <v>22</v>
      </c>
      <c r="E383" s="38" t="s">
        <v>23</v>
      </c>
      <c r="F383" s="38" t="s">
        <v>23</v>
      </c>
      <c r="G383" s="38" t="s">
        <v>23</v>
      </c>
      <c r="H383" s="23"/>
      <c r="I383" s="23"/>
      <c r="J383" s="23"/>
      <c r="K383" s="23"/>
    </row>
    <row r="384" spans="1:11" ht="14.1" customHeight="1">
      <c r="A384" s="23"/>
      <c r="B384" s="23"/>
      <c r="C384" s="27" t="s">
        <v>33</v>
      </c>
      <c r="D384" s="31" t="s">
        <v>72</v>
      </c>
      <c r="E384" s="31" t="s">
        <v>171</v>
      </c>
      <c r="F384" s="31" t="s">
        <v>72</v>
      </c>
      <c r="G384" s="31" t="s">
        <v>72</v>
      </c>
      <c r="H384" s="23"/>
      <c r="I384" s="23"/>
      <c r="J384" s="23"/>
      <c r="K384" s="23"/>
    </row>
    <row r="385" spans="1:11" ht="14.1" customHeight="1">
      <c r="A385" s="23"/>
      <c r="B385" s="23"/>
      <c r="C385" s="27" t="s">
        <v>35</v>
      </c>
      <c r="D385" s="31" t="s">
        <v>199</v>
      </c>
      <c r="E385" s="31" t="s">
        <v>200</v>
      </c>
      <c r="F385" s="31" t="s">
        <v>201</v>
      </c>
      <c r="G385" s="31" t="s">
        <v>202</v>
      </c>
      <c r="H385" s="23"/>
      <c r="I385" s="23"/>
      <c r="J385" s="23"/>
      <c r="K385" s="23"/>
    </row>
    <row r="386" spans="1:11" ht="14.1" customHeight="1">
      <c r="A386" s="23"/>
      <c r="B386" s="23"/>
      <c r="C386" s="27" t="s">
        <v>40</v>
      </c>
      <c r="D386" s="31" t="s">
        <v>203</v>
      </c>
      <c r="E386" s="31" t="s">
        <v>204</v>
      </c>
      <c r="F386" s="31" t="s">
        <v>205</v>
      </c>
      <c r="G386" s="31" t="s">
        <v>206</v>
      </c>
      <c r="H386" s="23"/>
      <c r="I386" s="23"/>
      <c r="J386" s="23"/>
      <c r="K386" s="23"/>
    </row>
    <row r="387" spans="1:11" ht="14.1" customHeight="1">
      <c r="A387" s="23"/>
      <c r="B387" s="23"/>
      <c r="C387" s="27" t="s">
        <v>41</v>
      </c>
      <c r="D387" s="31" t="s">
        <v>18</v>
      </c>
      <c r="E387" s="31" t="s">
        <v>207</v>
      </c>
      <c r="F387" s="31" t="s">
        <v>208</v>
      </c>
      <c r="G387" s="31" t="s">
        <v>42</v>
      </c>
      <c r="H387" s="23"/>
      <c r="I387" s="23"/>
      <c r="J387" s="23"/>
      <c r="K387" s="23"/>
    </row>
    <row r="388" spans="1:11" ht="14.1" customHeight="1">
      <c r="A388" s="23"/>
      <c r="B388" s="23"/>
      <c r="C388" s="27" t="s">
        <v>43</v>
      </c>
      <c r="D388" s="31" t="s">
        <v>18</v>
      </c>
      <c r="E388" s="31" t="s">
        <v>209</v>
      </c>
      <c r="F388" s="31" t="s">
        <v>210</v>
      </c>
      <c r="G388" s="31" t="s">
        <v>211</v>
      </c>
      <c r="H388" s="23"/>
      <c r="I388" s="23"/>
      <c r="J388" s="23"/>
      <c r="K388" s="23"/>
    </row>
    <row r="389" spans="1:11" ht="14.1" customHeight="1">
      <c r="A389" s="23"/>
      <c r="B389" s="23"/>
      <c r="C389" s="27" t="s">
        <v>47</v>
      </c>
      <c r="D389" s="31" t="s">
        <v>18</v>
      </c>
      <c r="E389" s="31" t="s">
        <v>212</v>
      </c>
      <c r="F389" s="31" t="s">
        <v>213</v>
      </c>
      <c r="G389" s="31" t="s">
        <v>211</v>
      </c>
      <c r="H389" s="23"/>
      <c r="I389" s="23"/>
      <c r="J389" s="23"/>
      <c r="K389" s="23"/>
    </row>
    <row r="390" spans="1:11" ht="14.1" customHeight="1">
      <c r="A390" s="23"/>
      <c r="B390" s="23"/>
      <c r="C390" s="1523" t="s">
        <v>24</v>
      </c>
      <c r="D390" s="1524"/>
      <c r="E390" s="1524"/>
      <c r="F390" s="1524"/>
      <c r="G390" s="1524"/>
      <c r="H390" s="23"/>
      <c r="I390" s="23"/>
      <c r="J390" s="23"/>
      <c r="K390" s="23"/>
    </row>
    <row r="391" spans="1:11" ht="14.1" customHeight="1">
      <c r="A391" s="23"/>
      <c r="B391" s="23"/>
      <c r="C391" s="35"/>
      <c r="D391" s="36">
        <v>2024</v>
      </c>
      <c r="E391" s="36">
        <v>2025</v>
      </c>
      <c r="F391" s="36">
        <v>2026</v>
      </c>
      <c r="G391" s="36">
        <v>2027</v>
      </c>
      <c r="H391" s="23"/>
      <c r="I391" s="23"/>
      <c r="J391" s="23"/>
      <c r="K391" s="23"/>
    </row>
    <row r="392" spans="1:11" ht="14.1" customHeight="1">
      <c r="A392" s="23"/>
      <c r="B392" s="23"/>
      <c r="C392" s="37"/>
      <c r="D392" s="38" t="s">
        <v>22</v>
      </c>
      <c r="E392" s="38" t="s">
        <v>23</v>
      </c>
      <c r="F392" s="38" t="s">
        <v>23</v>
      </c>
      <c r="G392" s="38" t="s">
        <v>23</v>
      </c>
      <c r="H392" s="23"/>
      <c r="I392" s="23"/>
      <c r="J392" s="23"/>
      <c r="K392" s="23"/>
    </row>
    <row r="393" spans="1:11" ht="14.1" customHeight="1">
      <c r="A393" s="23"/>
      <c r="B393" s="23"/>
      <c r="C393" s="39" t="s">
        <v>48</v>
      </c>
      <c r="D393" s="40">
        <v>0</v>
      </c>
      <c r="E393" s="40">
        <v>42000000</v>
      </c>
      <c r="F393" s="40">
        <v>42000000</v>
      </c>
      <c r="G393" s="40">
        <v>42000000</v>
      </c>
      <c r="H393" s="23"/>
      <c r="I393" s="23"/>
      <c r="J393" s="23"/>
      <c r="K393" s="23"/>
    </row>
    <row r="394" spans="1:11" ht="14.1" customHeight="1">
      <c r="A394" s="23"/>
      <c r="B394" s="23"/>
      <c r="C394" s="39" t="s">
        <v>49</v>
      </c>
      <c r="D394" s="40">
        <v>0</v>
      </c>
      <c r="E394" s="40">
        <v>42000000</v>
      </c>
      <c r="F394" s="40">
        <v>42000000</v>
      </c>
      <c r="G394" s="40">
        <v>42000000</v>
      </c>
      <c r="H394" s="23"/>
      <c r="I394" s="23"/>
      <c r="J394" s="23"/>
      <c r="K394" s="23"/>
    </row>
    <row r="395" spans="1:11" ht="14.1" customHeight="1">
      <c r="A395" s="23"/>
      <c r="B395" s="23"/>
      <c r="C395" s="39" t="s">
        <v>50</v>
      </c>
      <c r="D395" s="40">
        <v>0</v>
      </c>
      <c r="E395" s="40">
        <v>0</v>
      </c>
      <c r="F395" s="40">
        <v>0</v>
      </c>
      <c r="G395" s="40">
        <v>0</v>
      </c>
      <c r="H395" s="23"/>
      <c r="I395" s="23"/>
      <c r="J395" s="23"/>
      <c r="K395" s="23"/>
    </row>
    <row r="396" spans="1:11" ht="14.1" customHeight="1">
      <c r="A396" s="23"/>
      <c r="B396" s="23"/>
      <c r="C396" s="39" t="s">
        <v>51</v>
      </c>
      <c r="D396" s="40">
        <v>0</v>
      </c>
      <c r="E396" s="40">
        <v>7000000</v>
      </c>
      <c r="F396" s="40">
        <v>7000000</v>
      </c>
      <c r="G396" s="40">
        <v>7000000</v>
      </c>
      <c r="H396" s="23"/>
      <c r="I396" s="23"/>
      <c r="J396" s="23"/>
      <c r="K396" s="23"/>
    </row>
    <row r="397" spans="1:11" ht="14.1" customHeight="1">
      <c r="A397" s="23"/>
      <c r="B397" s="23"/>
      <c r="C397" s="39" t="s">
        <v>49</v>
      </c>
      <c r="D397" s="40">
        <v>0</v>
      </c>
      <c r="E397" s="40">
        <v>7000000</v>
      </c>
      <c r="F397" s="40">
        <v>7000000</v>
      </c>
      <c r="G397" s="40">
        <v>7000000</v>
      </c>
      <c r="H397" s="23"/>
      <c r="I397" s="23"/>
      <c r="J397" s="23"/>
      <c r="K397" s="23"/>
    </row>
    <row r="398" spans="1:11" ht="14.1" customHeight="1">
      <c r="A398" s="23"/>
      <c r="B398" s="23"/>
      <c r="C398" s="39" t="s">
        <v>50</v>
      </c>
      <c r="D398" s="40">
        <v>0</v>
      </c>
      <c r="E398" s="40">
        <v>0</v>
      </c>
      <c r="F398" s="40">
        <v>0</v>
      </c>
      <c r="G398" s="40">
        <v>0</v>
      </c>
      <c r="H398" s="23"/>
      <c r="I398" s="23"/>
      <c r="J398" s="23"/>
      <c r="K398" s="23"/>
    </row>
    <row r="399" spans="1:11" ht="14.1" customHeight="1">
      <c r="A399" s="23"/>
      <c r="B399" s="23"/>
      <c r="C399" s="39" t="s">
        <v>52</v>
      </c>
      <c r="D399" s="40">
        <v>0</v>
      </c>
      <c r="E399" s="40">
        <v>10000000</v>
      </c>
      <c r="F399" s="40">
        <v>10000000</v>
      </c>
      <c r="G399" s="40">
        <v>10000000</v>
      </c>
      <c r="H399" s="23"/>
      <c r="I399" s="23"/>
      <c r="J399" s="23"/>
      <c r="K399" s="23"/>
    </row>
    <row r="400" spans="1:11" ht="14.1" customHeight="1">
      <c r="A400" s="23"/>
      <c r="B400" s="23"/>
      <c r="C400" s="39" t="s">
        <v>49</v>
      </c>
      <c r="D400" s="40">
        <v>0</v>
      </c>
      <c r="E400" s="40">
        <v>10000000</v>
      </c>
      <c r="F400" s="40">
        <v>10000000</v>
      </c>
      <c r="G400" s="40">
        <v>10000000</v>
      </c>
      <c r="H400" s="23"/>
      <c r="I400" s="23"/>
      <c r="J400" s="23"/>
      <c r="K400" s="23"/>
    </row>
    <row r="401" spans="1:11" ht="14.1" customHeight="1">
      <c r="A401" s="23"/>
      <c r="B401" s="23"/>
      <c r="C401" s="39" t="s">
        <v>50</v>
      </c>
      <c r="D401" s="40">
        <v>0</v>
      </c>
      <c r="E401" s="40">
        <v>0</v>
      </c>
      <c r="F401" s="40">
        <v>0</v>
      </c>
      <c r="G401" s="40">
        <v>0</v>
      </c>
      <c r="H401" s="23"/>
      <c r="I401" s="23"/>
      <c r="J401" s="23"/>
      <c r="K401" s="23"/>
    </row>
    <row r="402" spans="1:11" ht="14.1" customHeight="1">
      <c r="A402" s="23"/>
      <c r="B402" s="23"/>
      <c r="C402" s="39" t="s">
        <v>53</v>
      </c>
      <c r="D402" s="40">
        <v>0</v>
      </c>
      <c r="E402" s="40">
        <v>0</v>
      </c>
      <c r="F402" s="40">
        <v>0</v>
      </c>
      <c r="G402" s="40">
        <v>0</v>
      </c>
      <c r="H402" s="23"/>
      <c r="I402" s="23"/>
      <c r="J402" s="23"/>
      <c r="K402" s="23"/>
    </row>
    <row r="403" spans="1:11" ht="14.1" customHeight="1">
      <c r="A403" s="23"/>
      <c r="B403" s="23"/>
      <c r="C403" s="39" t="s">
        <v>49</v>
      </c>
      <c r="D403" s="40">
        <v>0</v>
      </c>
      <c r="E403" s="40">
        <v>0</v>
      </c>
      <c r="F403" s="40">
        <v>0</v>
      </c>
      <c r="G403" s="40">
        <v>0</v>
      </c>
      <c r="H403" s="23"/>
      <c r="I403" s="23"/>
      <c r="J403" s="23"/>
      <c r="K403" s="23"/>
    </row>
    <row r="404" spans="1:11" ht="14.1" customHeight="1">
      <c r="A404" s="23"/>
      <c r="B404" s="23"/>
      <c r="C404" s="39" t="s">
        <v>50</v>
      </c>
      <c r="D404" s="40">
        <v>0</v>
      </c>
      <c r="E404" s="40">
        <v>0</v>
      </c>
      <c r="F404" s="40">
        <v>0</v>
      </c>
      <c r="G404" s="40">
        <v>0</v>
      </c>
      <c r="H404" s="23"/>
      <c r="I404" s="23"/>
      <c r="J404" s="23"/>
      <c r="K404" s="23"/>
    </row>
    <row r="405" spans="1:11" ht="14.1" customHeight="1">
      <c r="A405" s="23"/>
      <c r="B405" s="23"/>
      <c r="C405" s="39" t="s">
        <v>54</v>
      </c>
      <c r="D405" s="40">
        <v>0</v>
      </c>
      <c r="E405" s="40">
        <v>0</v>
      </c>
      <c r="F405" s="40">
        <v>0</v>
      </c>
      <c r="G405" s="40">
        <v>0</v>
      </c>
      <c r="H405" s="23"/>
      <c r="I405" s="23"/>
      <c r="J405" s="23"/>
      <c r="K405" s="23"/>
    </row>
    <row r="406" spans="1:11" ht="14.1" customHeight="1">
      <c r="A406" s="23"/>
      <c r="B406" s="23"/>
      <c r="C406" s="39" t="s">
        <v>49</v>
      </c>
      <c r="D406" s="40">
        <v>0</v>
      </c>
      <c r="E406" s="40">
        <v>0</v>
      </c>
      <c r="F406" s="40">
        <v>0</v>
      </c>
      <c r="G406" s="40">
        <v>0</v>
      </c>
      <c r="H406" s="23"/>
      <c r="I406" s="23"/>
      <c r="J406" s="23"/>
      <c r="K406" s="23"/>
    </row>
    <row r="407" spans="1:11" ht="14.1" customHeight="1">
      <c r="A407" s="23"/>
      <c r="B407" s="23"/>
      <c r="C407" s="39" t="s">
        <v>50</v>
      </c>
      <c r="D407" s="40">
        <v>0</v>
      </c>
      <c r="E407" s="40">
        <v>0</v>
      </c>
      <c r="F407" s="40">
        <v>0</v>
      </c>
      <c r="G407" s="40">
        <v>0</v>
      </c>
      <c r="H407" s="23"/>
      <c r="I407" s="23"/>
      <c r="J407" s="23"/>
      <c r="K407" s="23"/>
    </row>
    <row r="408" spans="1:11" ht="14.1" customHeight="1">
      <c r="A408" s="23"/>
      <c r="B408" s="23"/>
      <c r="C408" s="39" t="s">
        <v>55</v>
      </c>
      <c r="D408" s="40">
        <v>0</v>
      </c>
      <c r="E408" s="40">
        <v>0</v>
      </c>
      <c r="F408" s="40">
        <v>0</v>
      </c>
      <c r="G408" s="40">
        <v>0</v>
      </c>
      <c r="H408" s="23"/>
      <c r="I408" s="23"/>
      <c r="J408" s="23"/>
      <c r="K408" s="23"/>
    </row>
    <row r="409" spans="1:11" ht="14.1" customHeight="1">
      <c r="A409" s="23"/>
      <c r="B409" s="23"/>
      <c r="C409" s="39" t="s">
        <v>49</v>
      </c>
      <c r="D409" s="40">
        <v>0</v>
      </c>
      <c r="E409" s="40">
        <v>0</v>
      </c>
      <c r="F409" s="40">
        <v>0</v>
      </c>
      <c r="G409" s="40">
        <v>0</v>
      </c>
      <c r="H409" s="23"/>
      <c r="I409" s="23"/>
      <c r="J409" s="23"/>
      <c r="K409" s="23"/>
    </row>
    <row r="410" spans="1:11" ht="14.1" customHeight="1">
      <c r="A410" s="23"/>
      <c r="B410" s="23"/>
      <c r="C410" s="39" t="s">
        <v>50</v>
      </c>
      <c r="D410" s="40">
        <v>0</v>
      </c>
      <c r="E410" s="40">
        <v>0</v>
      </c>
      <c r="F410" s="40">
        <v>0</v>
      </c>
      <c r="G410" s="40">
        <v>0</v>
      </c>
      <c r="H410" s="23"/>
      <c r="I410" s="23"/>
      <c r="J410" s="23"/>
      <c r="K410" s="23"/>
    </row>
    <row r="411" spans="1:11" ht="14.1" customHeight="1">
      <c r="A411" s="23"/>
      <c r="B411" s="23"/>
      <c r="C411" s="39" t="s">
        <v>56</v>
      </c>
      <c r="D411" s="40">
        <v>0</v>
      </c>
      <c r="E411" s="40">
        <v>62000000</v>
      </c>
      <c r="F411" s="40">
        <v>52880000</v>
      </c>
      <c r="G411" s="40">
        <v>53880000</v>
      </c>
      <c r="H411" s="23"/>
      <c r="I411" s="23"/>
      <c r="J411" s="23"/>
      <c r="K411" s="23"/>
    </row>
    <row r="412" spans="1:11" ht="14.1" customHeight="1">
      <c r="A412" s="23"/>
      <c r="B412" s="23"/>
      <c r="C412" s="39" t="s">
        <v>49</v>
      </c>
      <c r="D412" s="40">
        <v>0</v>
      </c>
      <c r="E412" s="40">
        <v>62000000</v>
      </c>
      <c r="F412" s="40">
        <v>52880000</v>
      </c>
      <c r="G412" s="40">
        <v>53880000</v>
      </c>
      <c r="H412" s="23"/>
      <c r="I412" s="23"/>
      <c r="J412" s="23"/>
      <c r="K412" s="23"/>
    </row>
    <row r="413" spans="1:11" ht="14.1" customHeight="1">
      <c r="A413" s="23"/>
      <c r="B413" s="23"/>
      <c r="C413" s="39" t="s">
        <v>50</v>
      </c>
      <c r="D413" s="40">
        <v>0</v>
      </c>
      <c r="E413" s="40">
        <v>0</v>
      </c>
      <c r="F413" s="40">
        <v>0</v>
      </c>
      <c r="G413" s="40">
        <v>0</v>
      </c>
      <c r="H413" s="23"/>
      <c r="I413" s="23"/>
      <c r="J413" s="23"/>
      <c r="K413" s="23"/>
    </row>
    <row r="414" spans="1:11" ht="14.1" customHeight="1">
      <c r="A414" s="23"/>
      <c r="B414" s="23"/>
      <c r="C414" s="39" t="s">
        <v>57</v>
      </c>
      <c r="D414" s="40">
        <v>0</v>
      </c>
      <c r="E414" s="40">
        <v>0</v>
      </c>
      <c r="F414" s="40">
        <v>0</v>
      </c>
      <c r="G414" s="40">
        <v>0</v>
      </c>
      <c r="H414" s="23"/>
      <c r="I414" s="23"/>
      <c r="J414" s="23"/>
      <c r="K414" s="23"/>
    </row>
    <row r="415" spans="1:11" ht="14.1" customHeight="1">
      <c r="A415" s="23"/>
      <c r="B415" s="23"/>
      <c r="C415" s="39" t="s">
        <v>49</v>
      </c>
      <c r="D415" s="40">
        <v>0</v>
      </c>
      <c r="E415" s="40">
        <v>0</v>
      </c>
      <c r="F415" s="40">
        <v>0</v>
      </c>
      <c r="G415" s="40">
        <v>0</v>
      </c>
      <c r="H415" s="23"/>
      <c r="I415" s="23"/>
      <c r="J415" s="23"/>
      <c r="K415" s="23"/>
    </row>
    <row r="416" spans="1:11" ht="14.1" customHeight="1">
      <c r="A416" s="23"/>
      <c r="B416" s="23"/>
      <c r="C416" s="39" t="s">
        <v>58</v>
      </c>
      <c r="D416" s="40">
        <v>0</v>
      </c>
      <c r="E416" s="40">
        <v>0</v>
      </c>
      <c r="F416" s="40">
        <v>0</v>
      </c>
      <c r="G416" s="40">
        <v>0</v>
      </c>
      <c r="H416" s="23"/>
      <c r="I416" s="23"/>
      <c r="J416" s="23"/>
      <c r="K416" s="23"/>
    </row>
    <row r="417" spans="1:11" ht="14.1" customHeight="1">
      <c r="A417" s="23"/>
      <c r="B417" s="23"/>
      <c r="C417" s="39" t="s">
        <v>59</v>
      </c>
      <c r="D417" s="40">
        <v>0</v>
      </c>
      <c r="E417" s="40">
        <v>0</v>
      </c>
      <c r="F417" s="40">
        <v>0</v>
      </c>
      <c r="G417" s="40">
        <v>0</v>
      </c>
      <c r="H417" s="23"/>
      <c r="I417" s="23"/>
      <c r="J417" s="23"/>
      <c r="K417" s="23"/>
    </row>
    <row r="418" spans="1:11" ht="14.1" customHeight="1">
      <c r="A418" s="23"/>
      <c r="B418" s="23"/>
      <c r="C418" s="39" t="s">
        <v>60</v>
      </c>
      <c r="D418" s="40">
        <v>0</v>
      </c>
      <c r="E418" s="40">
        <v>0</v>
      </c>
      <c r="F418" s="40">
        <v>0</v>
      </c>
      <c r="G418" s="40">
        <v>0</v>
      </c>
      <c r="H418" s="23"/>
      <c r="I418" s="23"/>
      <c r="J418" s="23"/>
      <c r="K418" s="23"/>
    </row>
    <row r="419" spans="1:11" ht="14.1" customHeight="1">
      <c r="A419" s="23"/>
      <c r="B419" s="23"/>
      <c r="C419" s="39" t="s">
        <v>61</v>
      </c>
      <c r="D419" s="40">
        <v>0</v>
      </c>
      <c r="E419" s="40">
        <v>0</v>
      </c>
      <c r="F419" s="40">
        <v>0</v>
      </c>
      <c r="G419" s="40">
        <v>0</v>
      </c>
      <c r="H419" s="23"/>
      <c r="I419" s="23"/>
      <c r="J419" s="23"/>
      <c r="K419" s="23"/>
    </row>
    <row r="420" spans="1:11" ht="14.1" customHeight="1">
      <c r="A420" s="23"/>
      <c r="B420" s="23"/>
      <c r="C420" s="39" t="s">
        <v>62</v>
      </c>
      <c r="D420" s="40">
        <v>0</v>
      </c>
      <c r="E420" s="40">
        <v>0</v>
      </c>
      <c r="F420" s="40">
        <v>0</v>
      </c>
      <c r="G420" s="40">
        <v>0</v>
      </c>
      <c r="H420" s="23"/>
      <c r="I420" s="23"/>
      <c r="J420" s="23"/>
      <c r="K420" s="23"/>
    </row>
    <row r="421" spans="1:11" ht="14.1" customHeight="1">
      <c r="A421" s="23"/>
      <c r="B421" s="23"/>
      <c r="C421" s="39" t="s">
        <v>49</v>
      </c>
      <c r="D421" s="40">
        <v>0</v>
      </c>
      <c r="E421" s="40">
        <v>0</v>
      </c>
      <c r="F421" s="40">
        <v>0</v>
      </c>
      <c r="G421" s="40">
        <v>0</v>
      </c>
      <c r="H421" s="23"/>
      <c r="I421" s="23"/>
      <c r="J421" s="23"/>
      <c r="K421" s="23"/>
    </row>
    <row r="422" spans="1:11" ht="14.1" customHeight="1">
      <c r="A422" s="23"/>
      <c r="B422" s="23"/>
      <c r="C422" s="39" t="s">
        <v>58</v>
      </c>
      <c r="D422" s="40">
        <v>0</v>
      </c>
      <c r="E422" s="40">
        <v>0</v>
      </c>
      <c r="F422" s="40">
        <v>0</v>
      </c>
      <c r="G422" s="40">
        <v>0</v>
      </c>
      <c r="H422" s="23"/>
      <c r="I422" s="23"/>
      <c r="J422" s="23"/>
      <c r="K422" s="23"/>
    </row>
    <row r="423" spans="1:11" ht="14.1" customHeight="1">
      <c r="A423" s="23"/>
      <c r="B423" s="23"/>
      <c r="C423" s="39" t="s">
        <v>59</v>
      </c>
      <c r="D423" s="40">
        <v>0</v>
      </c>
      <c r="E423" s="40">
        <v>0</v>
      </c>
      <c r="F423" s="40">
        <v>0</v>
      </c>
      <c r="G423" s="40">
        <v>0</v>
      </c>
      <c r="H423" s="23"/>
      <c r="I423" s="23"/>
      <c r="J423" s="23"/>
      <c r="K423" s="23"/>
    </row>
    <row r="424" spans="1:11" ht="14.1" customHeight="1">
      <c r="A424" s="23"/>
      <c r="B424" s="23"/>
      <c r="C424" s="39" t="s">
        <v>60</v>
      </c>
      <c r="D424" s="40">
        <v>0</v>
      </c>
      <c r="E424" s="40">
        <v>0</v>
      </c>
      <c r="F424" s="40">
        <v>0</v>
      </c>
      <c r="G424" s="40">
        <v>0</v>
      </c>
      <c r="H424" s="23"/>
      <c r="I424" s="23"/>
      <c r="J424" s="23"/>
      <c r="K424" s="23"/>
    </row>
    <row r="425" spans="1:11" ht="14.1" customHeight="1">
      <c r="A425" s="23"/>
      <c r="B425" s="23"/>
      <c r="C425" s="39" t="s">
        <v>61</v>
      </c>
      <c r="D425" s="40">
        <v>0</v>
      </c>
      <c r="E425" s="40">
        <v>0</v>
      </c>
      <c r="F425" s="40">
        <v>0</v>
      </c>
      <c r="G425" s="40">
        <v>0</v>
      </c>
      <c r="H425" s="23"/>
      <c r="I425" s="23"/>
      <c r="J425" s="23"/>
      <c r="K425" s="23"/>
    </row>
    <row r="426" spans="1:11" ht="14.1" customHeight="1">
      <c r="A426" s="23"/>
      <c r="B426" s="23"/>
      <c r="C426" s="39" t="s">
        <v>63</v>
      </c>
      <c r="D426" s="40">
        <v>0</v>
      </c>
      <c r="E426" s="40">
        <v>0</v>
      </c>
      <c r="F426" s="40">
        <v>0</v>
      </c>
      <c r="G426" s="40">
        <v>0</v>
      </c>
      <c r="H426" s="23"/>
      <c r="I426" s="23"/>
      <c r="J426" s="23"/>
      <c r="K426" s="23"/>
    </row>
    <row r="427" spans="1:11" ht="14.1" customHeight="1">
      <c r="A427" s="23"/>
      <c r="B427" s="23"/>
      <c r="C427" s="39" t="s">
        <v>49</v>
      </c>
      <c r="D427" s="40">
        <v>0</v>
      </c>
      <c r="E427" s="40">
        <v>0</v>
      </c>
      <c r="F427" s="40">
        <v>0</v>
      </c>
      <c r="G427" s="40">
        <v>0</v>
      </c>
      <c r="H427" s="23"/>
      <c r="I427" s="23"/>
      <c r="J427" s="23"/>
      <c r="K427" s="23"/>
    </row>
    <row r="428" spans="1:11" ht="14.1" customHeight="1">
      <c r="A428" s="23"/>
      <c r="B428" s="23"/>
      <c r="C428" s="39" t="s">
        <v>58</v>
      </c>
      <c r="D428" s="40">
        <v>0</v>
      </c>
      <c r="E428" s="40">
        <v>0</v>
      </c>
      <c r="F428" s="40">
        <v>0</v>
      </c>
      <c r="G428" s="40">
        <v>0</v>
      </c>
      <c r="H428" s="23"/>
      <c r="I428" s="23"/>
      <c r="J428" s="23"/>
      <c r="K428" s="23"/>
    </row>
    <row r="429" spans="1:11" ht="14.1" customHeight="1">
      <c r="A429" s="23"/>
      <c r="B429" s="23"/>
      <c r="C429" s="39" t="s">
        <v>59</v>
      </c>
      <c r="D429" s="40">
        <v>0</v>
      </c>
      <c r="E429" s="40">
        <v>0</v>
      </c>
      <c r="F429" s="40">
        <v>0</v>
      </c>
      <c r="G429" s="40">
        <v>0</v>
      </c>
      <c r="H429" s="23"/>
      <c r="I429" s="23"/>
      <c r="J429" s="23"/>
      <c r="K429" s="23"/>
    </row>
    <row r="430" spans="1:11" ht="14.1" customHeight="1">
      <c r="A430" s="23"/>
      <c r="B430" s="23"/>
      <c r="C430" s="39" t="s">
        <v>60</v>
      </c>
      <c r="D430" s="40">
        <v>0</v>
      </c>
      <c r="E430" s="40">
        <v>0</v>
      </c>
      <c r="F430" s="40">
        <v>0</v>
      </c>
      <c r="G430" s="40">
        <v>0</v>
      </c>
      <c r="H430" s="23"/>
      <c r="I430" s="23"/>
      <c r="J430" s="23"/>
      <c r="K430" s="23"/>
    </row>
    <row r="431" spans="1:11" ht="14.1" customHeight="1">
      <c r="A431" s="23"/>
      <c r="B431" s="23"/>
      <c r="C431" s="39" t="s">
        <v>61</v>
      </c>
      <c r="D431" s="40">
        <v>0</v>
      </c>
      <c r="E431" s="40">
        <v>0</v>
      </c>
      <c r="F431" s="40">
        <v>0</v>
      </c>
      <c r="G431" s="40">
        <v>0</v>
      </c>
      <c r="H431" s="23"/>
      <c r="I431" s="23"/>
      <c r="J431" s="23"/>
      <c r="K431" s="23"/>
    </row>
    <row r="432" spans="1:11" ht="14.1" customHeight="1">
      <c r="A432" s="23"/>
      <c r="B432" s="23"/>
      <c r="C432" s="39" t="s">
        <v>64</v>
      </c>
      <c r="D432" s="40">
        <v>0</v>
      </c>
      <c r="E432" s="40">
        <v>0</v>
      </c>
      <c r="F432" s="40">
        <v>0</v>
      </c>
      <c r="G432" s="40">
        <v>0</v>
      </c>
      <c r="H432" s="23"/>
      <c r="I432" s="23"/>
      <c r="J432" s="23"/>
      <c r="K432" s="23"/>
    </row>
    <row r="433" spans="1:11" ht="14.1" customHeight="1">
      <c r="A433" s="23"/>
      <c r="B433" s="23"/>
      <c r="C433" s="39" t="s">
        <v>65</v>
      </c>
      <c r="D433" s="40">
        <v>0</v>
      </c>
      <c r="E433" s="40">
        <v>0</v>
      </c>
      <c r="F433" s="40">
        <v>0</v>
      </c>
      <c r="G433" s="40">
        <v>0</v>
      </c>
      <c r="H433" s="23"/>
      <c r="I433" s="23"/>
      <c r="J433" s="23"/>
      <c r="K433" s="23"/>
    </row>
    <row r="434" spans="1:11" ht="14.1" customHeight="1">
      <c r="A434" s="23"/>
      <c r="B434" s="23"/>
      <c r="C434" s="41" t="s">
        <v>25</v>
      </c>
      <c r="D434" s="40">
        <v>0</v>
      </c>
      <c r="E434" s="40">
        <v>121000000</v>
      </c>
      <c r="F434" s="40">
        <v>111880000</v>
      </c>
      <c r="G434" s="40">
        <v>112880000</v>
      </c>
      <c r="H434" s="23"/>
      <c r="I434" s="23"/>
      <c r="J434" s="23"/>
      <c r="K434" s="23"/>
    </row>
    <row r="435" spans="1:11" ht="36.950000000000003" customHeight="1">
      <c r="A435" s="23"/>
      <c r="B435" s="23"/>
      <c r="C435" s="33" t="s">
        <v>19</v>
      </c>
      <c r="D435" s="1519" t="s">
        <v>262</v>
      </c>
      <c r="E435" s="1520"/>
      <c r="F435" s="1520"/>
      <c r="G435" s="1520"/>
      <c r="H435" s="23"/>
      <c r="I435" s="23"/>
      <c r="J435" s="23"/>
      <c r="K435" s="23"/>
    </row>
    <row r="436" spans="1:11" ht="36.950000000000003" customHeight="1">
      <c r="A436" s="23"/>
      <c r="B436" s="23"/>
      <c r="C436" s="34" t="s">
        <v>20</v>
      </c>
      <c r="D436" s="1521" t="s">
        <v>263</v>
      </c>
      <c r="E436" s="1522"/>
      <c r="F436" s="1522"/>
      <c r="G436" s="1522"/>
      <c r="H436" s="23"/>
      <c r="I436" s="23"/>
      <c r="J436" s="23"/>
      <c r="K436" s="23"/>
    </row>
    <row r="437" spans="1:11" ht="36.950000000000003" customHeight="1">
      <c r="A437" s="23"/>
      <c r="B437" s="23"/>
      <c r="C437" s="34" t="s">
        <v>21</v>
      </c>
      <c r="D437" s="1521" t="s">
        <v>264</v>
      </c>
      <c r="E437" s="1522"/>
      <c r="F437" s="1522"/>
      <c r="G437" s="1522"/>
      <c r="H437" s="23"/>
      <c r="I437" s="23"/>
      <c r="J437" s="23"/>
      <c r="K437" s="23"/>
    </row>
    <row r="438" spans="1:11" ht="15" customHeight="1">
      <c r="A438" s="23"/>
      <c r="B438" s="23"/>
      <c r="C438" s="35"/>
      <c r="D438" s="36">
        <v>2024</v>
      </c>
      <c r="E438" s="36">
        <v>2025</v>
      </c>
      <c r="F438" s="36">
        <v>2026</v>
      </c>
      <c r="G438" s="36">
        <v>2027</v>
      </c>
      <c r="H438" s="23"/>
      <c r="I438" s="23"/>
      <c r="J438" s="23"/>
      <c r="K438" s="23"/>
    </row>
    <row r="439" spans="1:11" ht="15" customHeight="1">
      <c r="A439" s="23"/>
      <c r="B439" s="23"/>
      <c r="C439" s="37"/>
      <c r="D439" s="38" t="s">
        <v>22</v>
      </c>
      <c r="E439" s="38" t="s">
        <v>23</v>
      </c>
      <c r="F439" s="38" t="s">
        <v>23</v>
      </c>
      <c r="G439" s="38" t="s">
        <v>23</v>
      </c>
      <c r="H439" s="23"/>
      <c r="I439" s="23"/>
      <c r="J439" s="23"/>
      <c r="K439" s="23"/>
    </row>
    <row r="440" spans="1:11" ht="14.1" customHeight="1">
      <c r="A440" s="23"/>
      <c r="B440" s="23"/>
      <c r="C440" s="27" t="s">
        <v>33</v>
      </c>
      <c r="D440" s="31" t="s">
        <v>265</v>
      </c>
      <c r="E440" s="31" t="s">
        <v>266</v>
      </c>
      <c r="F440" s="31" t="s">
        <v>266</v>
      </c>
      <c r="G440" s="31" t="s">
        <v>266</v>
      </c>
      <c r="H440" s="23"/>
      <c r="I440" s="23"/>
      <c r="J440" s="23"/>
      <c r="K440" s="23"/>
    </row>
    <row r="441" spans="1:11" ht="14.1" customHeight="1">
      <c r="A441" s="23"/>
      <c r="B441" s="23"/>
      <c r="C441" s="27" t="s">
        <v>35</v>
      </c>
      <c r="D441" s="31" t="s">
        <v>267</v>
      </c>
      <c r="E441" s="31" t="s">
        <v>267</v>
      </c>
      <c r="F441" s="31" t="s">
        <v>267</v>
      </c>
      <c r="G441" s="31" t="s">
        <v>267</v>
      </c>
      <c r="H441" s="23"/>
      <c r="I441" s="23"/>
      <c r="J441" s="23"/>
      <c r="K441" s="23"/>
    </row>
    <row r="442" spans="1:11" ht="14.1" customHeight="1">
      <c r="A442" s="23"/>
      <c r="B442" s="23"/>
      <c r="C442" s="27" t="s">
        <v>40</v>
      </c>
      <c r="D442" s="31" t="s">
        <v>251</v>
      </c>
      <c r="E442" s="31" t="s">
        <v>268</v>
      </c>
      <c r="F442" s="31" t="s">
        <v>268</v>
      </c>
      <c r="G442" s="31" t="s">
        <v>268</v>
      </c>
      <c r="H442" s="23"/>
      <c r="I442" s="23"/>
      <c r="J442" s="23"/>
      <c r="K442" s="23"/>
    </row>
    <row r="443" spans="1:11" ht="14.1" customHeight="1">
      <c r="A443" s="23"/>
      <c r="B443" s="23"/>
      <c r="C443" s="27" t="s">
        <v>41</v>
      </c>
      <c r="D443" s="31" t="s">
        <v>18</v>
      </c>
      <c r="E443" s="31" t="s">
        <v>269</v>
      </c>
      <c r="F443" s="31" t="s">
        <v>42</v>
      </c>
      <c r="G443" s="31" t="s">
        <v>42</v>
      </c>
      <c r="H443" s="23"/>
      <c r="I443" s="23"/>
      <c r="J443" s="23"/>
      <c r="K443" s="23"/>
    </row>
    <row r="444" spans="1:11" ht="14.1" customHeight="1">
      <c r="A444" s="23"/>
      <c r="B444" s="23"/>
      <c r="C444" s="27" t="s">
        <v>43</v>
      </c>
      <c r="D444" s="31" t="s">
        <v>18</v>
      </c>
      <c r="E444" s="31" t="s">
        <v>42</v>
      </c>
      <c r="F444" s="31" t="s">
        <v>42</v>
      </c>
      <c r="G444" s="31" t="s">
        <v>42</v>
      </c>
      <c r="H444" s="23"/>
      <c r="I444" s="23"/>
      <c r="J444" s="23"/>
      <c r="K444" s="23"/>
    </row>
    <row r="445" spans="1:11" ht="14.1" customHeight="1">
      <c r="A445" s="23"/>
      <c r="B445" s="23"/>
      <c r="C445" s="27" t="s">
        <v>47</v>
      </c>
      <c r="D445" s="31" t="s">
        <v>18</v>
      </c>
      <c r="E445" s="31" t="s">
        <v>270</v>
      </c>
      <c r="F445" s="31" t="s">
        <v>42</v>
      </c>
      <c r="G445" s="31" t="s">
        <v>42</v>
      </c>
      <c r="H445" s="23"/>
      <c r="I445" s="23"/>
      <c r="J445" s="23"/>
      <c r="K445" s="23"/>
    </row>
    <row r="446" spans="1:11" ht="14.1" customHeight="1">
      <c r="A446" s="23"/>
      <c r="B446" s="23"/>
      <c r="C446" s="1523" t="s">
        <v>24</v>
      </c>
      <c r="D446" s="1524"/>
      <c r="E446" s="1524"/>
      <c r="F446" s="1524"/>
      <c r="G446" s="1524"/>
      <c r="H446" s="23"/>
      <c r="I446" s="23"/>
      <c r="J446" s="23"/>
      <c r="K446" s="23"/>
    </row>
    <row r="447" spans="1:11" ht="14.1" customHeight="1">
      <c r="A447" s="23"/>
      <c r="B447" s="23"/>
      <c r="C447" s="35"/>
      <c r="D447" s="36">
        <v>2024</v>
      </c>
      <c r="E447" s="36">
        <v>2025</v>
      </c>
      <c r="F447" s="36">
        <v>2026</v>
      </c>
      <c r="G447" s="36">
        <v>2027</v>
      </c>
      <c r="H447" s="23"/>
      <c r="I447" s="23"/>
      <c r="J447" s="23"/>
      <c r="K447" s="23"/>
    </row>
    <row r="448" spans="1:11" ht="14.1" customHeight="1">
      <c r="A448" s="23"/>
      <c r="B448" s="23"/>
      <c r="C448" s="37"/>
      <c r="D448" s="38" t="s">
        <v>22</v>
      </c>
      <c r="E448" s="38" t="s">
        <v>23</v>
      </c>
      <c r="F448" s="38" t="s">
        <v>23</v>
      </c>
      <c r="G448" s="38" t="s">
        <v>23</v>
      </c>
      <c r="H448" s="23"/>
      <c r="I448" s="23"/>
      <c r="J448" s="23"/>
      <c r="K448" s="23"/>
    </row>
    <row r="449" spans="1:11" ht="14.1" customHeight="1">
      <c r="A449" s="23"/>
      <c r="B449" s="23"/>
      <c r="C449" s="39" t="s">
        <v>48</v>
      </c>
      <c r="D449" s="40">
        <v>0</v>
      </c>
      <c r="E449" s="40">
        <v>0</v>
      </c>
      <c r="F449" s="40">
        <v>0</v>
      </c>
      <c r="G449" s="40">
        <v>0</v>
      </c>
      <c r="H449" s="23"/>
      <c r="I449" s="23"/>
      <c r="J449" s="23"/>
      <c r="K449" s="23"/>
    </row>
    <row r="450" spans="1:11" ht="14.1" customHeight="1">
      <c r="A450" s="23"/>
      <c r="B450" s="23"/>
      <c r="C450" s="39" t="s">
        <v>49</v>
      </c>
      <c r="D450" s="40">
        <v>0</v>
      </c>
      <c r="E450" s="40">
        <v>0</v>
      </c>
      <c r="F450" s="40">
        <v>0</v>
      </c>
      <c r="G450" s="40">
        <v>0</v>
      </c>
      <c r="H450" s="23"/>
      <c r="I450" s="23"/>
      <c r="J450" s="23"/>
      <c r="K450" s="23"/>
    </row>
    <row r="451" spans="1:11" ht="14.1" customHeight="1">
      <c r="A451" s="23"/>
      <c r="B451" s="23"/>
      <c r="C451" s="39" t="s">
        <v>50</v>
      </c>
      <c r="D451" s="40">
        <v>0</v>
      </c>
      <c r="E451" s="40">
        <v>0</v>
      </c>
      <c r="F451" s="40">
        <v>0</v>
      </c>
      <c r="G451" s="40">
        <v>0</v>
      </c>
      <c r="H451" s="23"/>
      <c r="I451" s="23"/>
      <c r="J451" s="23"/>
      <c r="K451" s="23"/>
    </row>
    <row r="452" spans="1:11" ht="14.1" customHeight="1">
      <c r="A452" s="23"/>
      <c r="B452" s="23"/>
      <c r="C452" s="39" t="s">
        <v>51</v>
      </c>
      <c r="D452" s="40">
        <v>0</v>
      </c>
      <c r="E452" s="40">
        <v>0</v>
      </c>
      <c r="F452" s="40">
        <v>0</v>
      </c>
      <c r="G452" s="40">
        <v>0</v>
      </c>
      <c r="H452" s="23"/>
      <c r="I452" s="23"/>
      <c r="J452" s="23"/>
      <c r="K452" s="23"/>
    </row>
    <row r="453" spans="1:11" ht="14.1" customHeight="1">
      <c r="A453" s="23"/>
      <c r="B453" s="23"/>
      <c r="C453" s="39" t="s">
        <v>49</v>
      </c>
      <c r="D453" s="40">
        <v>0</v>
      </c>
      <c r="E453" s="40">
        <v>0</v>
      </c>
      <c r="F453" s="40">
        <v>0</v>
      </c>
      <c r="G453" s="40">
        <v>0</v>
      </c>
      <c r="H453" s="23"/>
      <c r="I453" s="23"/>
      <c r="J453" s="23"/>
      <c r="K453" s="23"/>
    </row>
    <row r="454" spans="1:11" ht="14.1" customHeight="1">
      <c r="A454" s="23"/>
      <c r="B454" s="23"/>
      <c r="C454" s="39" t="s">
        <v>50</v>
      </c>
      <c r="D454" s="40">
        <v>0</v>
      </c>
      <c r="E454" s="40">
        <v>0</v>
      </c>
      <c r="F454" s="40">
        <v>0</v>
      </c>
      <c r="G454" s="40">
        <v>0</v>
      </c>
      <c r="H454" s="23"/>
      <c r="I454" s="23"/>
      <c r="J454" s="23"/>
      <c r="K454" s="23"/>
    </row>
    <row r="455" spans="1:11" ht="14.1" customHeight="1">
      <c r="A455" s="23"/>
      <c r="B455" s="23"/>
      <c r="C455" s="39" t="s">
        <v>52</v>
      </c>
      <c r="D455" s="40">
        <v>0</v>
      </c>
      <c r="E455" s="40">
        <v>12000000</v>
      </c>
      <c r="F455" s="40">
        <v>12000000</v>
      </c>
      <c r="G455" s="40">
        <v>12000000</v>
      </c>
      <c r="H455" s="23"/>
      <c r="I455" s="23"/>
      <c r="J455" s="23"/>
      <c r="K455" s="23"/>
    </row>
    <row r="456" spans="1:11" ht="14.1" customHeight="1">
      <c r="A456" s="23"/>
      <c r="B456" s="23"/>
      <c r="C456" s="39" t="s">
        <v>49</v>
      </c>
      <c r="D456" s="40">
        <v>0</v>
      </c>
      <c r="E456" s="40">
        <v>12000000</v>
      </c>
      <c r="F456" s="40">
        <v>12000000</v>
      </c>
      <c r="G456" s="40">
        <v>12000000</v>
      </c>
      <c r="H456" s="23"/>
      <c r="I456" s="23"/>
      <c r="J456" s="23"/>
      <c r="K456" s="23"/>
    </row>
    <row r="457" spans="1:11" ht="14.1" customHeight="1">
      <c r="A457" s="23"/>
      <c r="B457" s="23"/>
      <c r="C457" s="39" t="s">
        <v>50</v>
      </c>
      <c r="D457" s="40">
        <v>0</v>
      </c>
      <c r="E457" s="40">
        <v>0</v>
      </c>
      <c r="F457" s="40">
        <v>0</v>
      </c>
      <c r="G457" s="40">
        <v>0</v>
      </c>
      <c r="H457" s="23"/>
      <c r="I457" s="23"/>
      <c r="J457" s="23"/>
      <c r="K457" s="23"/>
    </row>
    <row r="458" spans="1:11" ht="14.1" customHeight="1">
      <c r="A458" s="23"/>
      <c r="B458" s="23"/>
      <c r="C458" s="39" t="s">
        <v>53</v>
      </c>
      <c r="D458" s="40">
        <v>0</v>
      </c>
      <c r="E458" s="40">
        <v>0</v>
      </c>
      <c r="F458" s="40">
        <v>0</v>
      </c>
      <c r="G458" s="40">
        <v>0</v>
      </c>
      <c r="H458" s="23"/>
      <c r="I458" s="23"/>
      <c r="J458" s="23"/>
      <c r="K458" s="23"/>
    </row>
    <row r="459" spans="1:11" ht="14.1" customHeight="1">
      <c r="A459" s="23"/>
      <c r="B459" s="23"/>
      <c r="C459" s="39" t="s">
        <v>49</v>
      </c>
      <c r="D459" s="40">
        <v>0</v>
      </c>
      <c r="E459" s="40">
        <v>0</v>
      </c>
      <c r="F459" s="40">
        <v>0</v>
      </c>
      <c r="G459" s="40">
        <v>0</v>
      </c>
      <c r="H459" s="23"/>
      <c r="I459" s="23"/>
      <c r="J459" s="23"/>
      <c r="K459" s="23"/>
    </row>
    <row r="460" spans="1:11" ht="14.1" customHeight="1">
      <c r="A460" s="23"/>
      <c r="B460" s="23"/>
      <c r="C460" s="39" t="s">
        <v>50</v>
      </c>
      <c r="D460" s="40">
        <v>0</v>
      </c>
      <c r="E460" s="40">
        <v>0</v>
      </c>
      <c r="F460" s="40">
        <v>0</v>
      </c>
      <c r="G460" s="40">
        <v>0</v>
      </c>
      <c r="H460" s="23"/>
      <c r="I460" s="23"/>
      <c r="J460" s="23"/>
      <c r="K460" s="23"/>
    </row>
    <row r="461" spans="1:11" ht="14.1" customHeight="1">
      <c r="A461" s="23"/>
      <c r="B461" s="23"/>
      <c r="C461" s="39" t="s">
        <v>54</v>
      </c>
      <c r="D461" s="40">
        <v>0</v>
      </c>
      <c r="E461" s="40">
        <v>0</v>
      </c>
      <c r="F461" s="40">
        <v>0</v>
      </c>
      <c r="G461" s="40">
        <v>0</v>
      </c>
      <c r="H461" s="23"/>
      <c r="I461" s="23"/>
      <c r="J461" s="23"/>
      <c r="K461" s="23"/>
    </row>
    <row r="462" spans="1:11" ht="14.1" customHeight="1">
      <c r="A462" s="23"/>
      <c r="B462" s="23"/>
      <c r="C462" s="39" t="s">
        <v>49</v>
      </c>
      <c r="D462" s="40">
        <v>0</v>
      </c>
      <c r="E462" s="40">
        <v>0</v>
      </c>
      <c r="F462" s="40">
        <v>0</v>
      </c>
      <c r="G462" s="40">
        <v>0</v>
      </c>
      <c r="H462" s="23"/>
      <c r="I462" s="23"/>
      <c r="J462" s="23"/>
      <c r="K462" s="23"/>
    </row>
    <row r="463" spans="1:11" ht="14.1" customHeight="1">
      <c r="A463" s="23"/>
      <c r="B463" s="23"/>
      <c r="C463" s="39" t="s">
        <v>50</v>
      </c>
      <c r="D463" s="40">
        <v>0</v>
      </c>
      <c r="E463" s="40">
        <v>0</v>
      </c>
      <c r="F463" s="40">
        <v>0</v>
      </c>
      <c r="G463" s="40">
        <v>0</v>
      </c>
      <c r="H463" s="23"/>
      <c r="I463" s="23"/>
      <c r="J463" s="23"/>
      <c r="K463" s="23"/>
    </row>
    <row r="464" spans="1:11" ht="14.1" customHeight="1">
      <c r="A464" s="23"/>
      <c r="B464" s="23"/>
      <c r="C464" s="39" t="s">
        <v>55</v>
      </c>
      <c r="D464" s="40">
        <v>0</v>
      </c>
      <c r="E464" s="40">
        <v>0</v>
      </c>
      <c r="F464" s="40">
        <v>0</v>
      </c>
      <c r="G464" s="40">
        <v>0</v>
      </c>
      <c r="H464" s="23"/>
      <c r="I464" s="23"/>
      <c r="J464" s="23"/>
      <c r="K464" s="23"/>
    </row>
    <row r="465" spans="1:11" ht="14.1" customHeight="1">
      <c r="A465" s="23"/>
      <c r="B465" s="23"/>
      <c r="C465" s="39" t="s">
        <v>49</v>
      </c>
      <c r="D465" s="40">
        <v>0</v>
      </c>
      <c r="E465" s="40">
        <v>0</v>
      </c>
      <c r="F465" s="40">
        <v>0</v>
      </c>
      <c r="G465" s="40">
        <v>0</v>
      </c>
      <c r="H465" s="23"/>
      <c r="I465" s="23"/>
      <c r="J465" s="23"/>
      <c r="K465" s="23"/>
    </row>
    <row r="466" spans="1:11" ht="14.1" customHeight="1">
      <c r="A466" s="23"/>
      <c r="B466" s="23"/>
      <c r="C466" s="39" t="s">
        <v>50</v>
      </c>
      <c r="D466" s="40">
        <v>0</v>
      </c>
      <c r="E466" s="40">
        <v>0</v>
      </c>
      <c r="F466" s="40">
        <v>0</v>
      </c>
      <c r="G466" s="40">
        <v>0</v>
      </c>
      <c r="H466" s="23"/>
      <c r="I466" s="23"/>
      <c r="J466" s="23"/>
      <c r="K466" s="23"/>
    </row>
    <row r="467" spans="1:11" ht="14.1" customHeight="1">
      <c r="A467" s="23"/>
      <c r="B467" s="23"/>
      <c r="C467" s="39" t="s">
        <v>56</v>
      </c>
      <c r="D467" s="40">
        <v>0</v>
      </c>
      <c r="E467" s="40">
        <v>0</v>
      </c>
      <c r="F467" s="40">
        <v>0</v>
      </c>
      <c r="G467" s="40">
        <v>0</v>
      </c>
      <c r="H467" s="23"/>
      <c r="I467" s="23"/>
      <c r="J467" s="23"/>
      <c r="K467" s="23"/>
    </row>
    <row r="468" spans="1:11" ht="14.1" customHeight="1">
      <c r="A468" s="23"/>
      <c r="B468" s="23"/>
      <c r="C468" s="39" t="s">
        <v>49</v>
      </c>
      <c r="D468" s="40">
        <v>0</v>
      </c>
      <c r="E468" s="40">
        <v>0</v>
      </c>
      <c r="F468" s="40">
        <v>0</v>
      </c>
      <c r="G468" s="40">
        <v>0</v>
      </c>
      <c r="H468" s="23"/>
      <c r="I468" s="23"/>
      <c r="J468" s="23"/>
      <c r="K468" s="23"/>
    </row>
    <row r="469" spans="1:11" ht="14.1" customHeight="1">
      <c r="A469" s="23"/>
      <c r="B469" s="23"/>
      <c r="C469" s="39" t="s">
        <v>50</v>
      </c>
      <c r="D469" s="40">
        <v>0</v>
      </c>
      <c r="E469" s="40">
        <v>0</v>
      </c>
      <c r="F469" s="40">
        <v>0</v>
      </c>
      <c r="G469" s="40">
        <v>0</v>
      </c>
      <c r="H469" s="23"/>
      <c r="I469" s="23"/>
      <c r="J469" s="23"/>
      <c r="K469" s="23"/>
    </row>
    <row r="470" spans="1:11" ht="14.1" customHeight="1">
      <c r="A470" s="23"/>
      <c r="B470" s="23"/>
      <c r="C470" s="39" t="s">
        <v>57</v>
      </c>
      <c r="D470" s="40">
        <v>0</v>
      </c>
      <c r="E470" s="40">
        <v>0</v>
      </c>
      <c r="F470" s="40">
        <v>0</v>
      </c>
      <c r="G470" s="40">
        <v>0</v>
      </c>
      <c r="H470" s="23"/>
      <c r="I470" s="23"/>
      <c r="J470" s="23"/>
      <c r="K470" s="23"/>
    </row>
    <row r="471" spans="1:11" ht="14.1" customHeight="1">
      <c r="A471" s="23"/>
      <c r="B471" s="23"/>
      <c r="C471" s="39" t="s">
        <v>49</v>
      </c>
      <c r="D471" s="40">
        <v>0</v>
      </c>
      <c r="E471" s="40">
        <v>0</v>
      </c>
      <c r="F471" s="40">
        <v>0</v>
      </c>
      <c r="G471" s="40">
        <v>0</v>
      </c>
      <c r="H471" s="23"/>
      <c r="I471" s="23"/>
      <c r="J471" s="23"/>
      <c r="K471" s="23"/>
    </row>
    <row r="472" spans="1:11" ht="14.1" customHeight="1">
      <c r="A472" s="23"/>
      <c r="B472" s="23"/>
      <c r="C472" s="39" t="s">
        <v>58</v>
      </c>
      <c r="D472" s="40">
        <v>0</v>
      </c>
      <c r="E472" s="40">
        <v>0</v>
      </c>
      <c r="F472" s="40">
        <v>0</v>
      </c>
      <c r="G472" s="40">
        <v>0</v>
      </c>
      <c r="H472" s="23"/>
      <c r="I472" s="23"/>
      <c r="J472" s="23"/>
      <c r="K472" s="23"/>
    </row>
    <row r="473" spans="1:11" ht="14.1" customHeight="1">
      <c r="A473" s="23"/>
      <c r="B473" s="23"/>
      <c r="C473" s="39" t="s">
        <v>59</v>
      </c>
      <c r="D473" s="40">
        <v>0</v>
      </c>
      <c r="E473" s="40">
        <v>0</v>
      </c>
      <c r="F473" s="40">
        <v>0</v>
      </c>
      <c r="G473" s="40">
        <v>0</v>
      </c>
      <c r="H473" s="23"/>
      <c r="I473" s="23"/>
      <c r="J473" s="23"/>
      <c r="K473" s="23"/>
    </row>
    <row r="474" spans="1:11" ht="14.1" customHeight="1">
      <c r="A474" s="23"/>
      <c r="B474" s="23"/>
      <c r="C474" s="39" t="s">
        <v>60</v>
      </c>
      <c r="D474" s="40">
        <v>0</v>
      </c>
      <c r="E474" s="40">
        <v>0</v>
      </c>
      <c r="F474" s="40">
        <v>0</v>
      </c>
      <c r="G474" s="40">
        <v>0</v>
      </c>
      <c r="H474" s="23"/>
      <c r="I474" s="23"/>
      <c r="J474" s="23"/>
      <c r="K474" s="23"/>
    </row>
    <row r="475" spans="1:11" ht="14.1" customHeight="1">
      <c r="A475" s="23"/>
      <c r="B475" s="23"/>
      <c r="C475" s="39" t="s">
        <v>61</v>
      </c>
      <c r="D475" s="40">
        <v>0</v>
      </c>
      <c r="E475" s="40">
        <v>0</v>
      </c>
      <c r="F475" s="40">
        <v>0</v>
      </c>
      <c r="G475" s="40">
        <v>0</v>
      </c>
      <c r="H475" s="23"/>
      <c r="I475" s="23"/>
      <c r="J475" s="23"/>
      <c r="K475" s="23"/>
    </row>
    <row r="476" spans="1:11" ht="14.1" customHeight="1">
      <c r="A476" s="23"/>
      <c r="B476" s="23"/>
      <c r="C476" s="39" t="s">
        <v>62</v>
      </c>
      <c r="D476" s="40">
        <v>0</v>
      </c>
      <c r="E476" s="40">
        <v>0</v>
      </c>
      <c r="F476" s="40">
        <v>0</v>
      </c>
      <c r="G476" s="40">
        <v>0</v>
      </c>
      <c r="H476" s="23"/>
      <c r="I476" s="23"/>
      <c r="J476" s="23"/>
      <c r="K476" s="23"/>
    </row>
    <row r="477" spans="1:11" ht="14.1" customHeight="1">
      <c r="A477" s="23"/>
      <c r="B477" s="23"/>
      <c r="C477" s="39" t="s">
        <v>49</v>
      </c>
      <c r="D477" s="40">
        <v>0</v>
      </c>
      <c r="E477" s="40">
        <v>0</v>
      </c>
      <c r="F477" s="40">
        <v>0</v>
      </c>
      <c r="G477" s="40">
        <v>0</v>
      </c>
      <c r="H477" s="23"/>
      <c r="I477" s="23"/>
      <c r="J477" s="23"/>
      <c r="K477" s="23"/>
    </row>
    <row r="478" spans="1:11" ht="14.1" customHeight="1">
      <c r="A478" s="23"/>
      <c r="B478" s="23"/>
      <c r="C478" s="39" t="s">
        <v>58</v>
      </c>
      <c r="D478" s="40">
        <v>0</v>
      </c>
      <c r="E478" s="40">
        <v>0</v>
      </c>
      <c r="F478" s="40">
        <v>0</v>
      </c>
      <c r="G478" s="40">
        <v>0</v>
      </c>
      <c r="H478" s="23"/>
      <c r="I478" s="23"/>
      <c r="J478" s="23"/>
      <c r="K478" s="23"/>
    </row>
    <row r="479" spans="1:11" ht="14.1" customHeight="1">
      <c r="A479" s="23"/>
      <c r="B479" s="23"/>
      <c r="C479" s="39" t="s">
        <v>59</v>
      </c>
      <c r="D479" s="40">
        <v>0</v>
      </c>
      <c r="E479" s="40">
        <v>0</v>
      </c>
      <c r="F479" s="40">
        <v>0</v>
      </c>
      <c r="G479" s="40">
        <v>0</v>
      </c>
      <c r="H479" s="23"/>
      <c r="I479" s="23"/>
      <c r="J479" s="23"/>
      <c r="K479" s="23"/>
    </row>
    <row r="480" spans="1:11" ht="14.1" customHeight="1">
      <c r="A480" s="23"/>
      <c r="B480" s="23"/>
      <c r="C480" s="39" t="s">
        <v>60</v>
      </c>
      <c r="D480" s="40">
        <v>0</v>
      </c>
      <c r="E480" s="40">
        <v>0</v>
      </c>
      <c r="F480" s="40">
        <v>0</v>
      </c>
      <c r="G480" s="40">
        <v>0</v>
      </c>
      <c r="H480" s="23"/>
      <c r="I480" s="23"/>
      <c r="J480" s="23"/>
      <c r="K480" s="23"/>
    </row>
    <row r="481" spans="1:11" ht="14.1" customHeight="1">
      <c r="A481" s="23"/>
      <c r="B481" s="23"/>
      <c r="C481" s="39" t="s">
        <v>61</v>
      </c>
      <c r="D481" s="40">
        <v>0</v>
      </c>
      <c r="E481" s="40">
        <v>0</v>
      </c>
      <c r="F481" s="40">
        <v>0</v>
      </c>
      <c r="G481" s="40">
        <v>0</v>
      </c>
      <c r="H481" s="23"/>
      <c r="I481" s="23"/>
      <c r="J481" s="23"/>
      <c r="K481" s="23"/>
    </row>
    <row r="482" spans="1:11" ht="14.1" customHeight="1">
      <c r="A482" s="23"/>
      <c r="B482" s="23"/>
      <c r="C482" s="39" t="s">
        <v>63</v>
      </c>
      <c r="D482" s="40">
        <v>0</v>
      </c>
      <c r="E482" s="40">
        <v>0</v>
      </c>
      <c r="F482" s="40">
        <v>0</v>
      </c>
      <c r="G482" s="40">
        <v>0</v>
      </c>
      <c r="H482" s="23"/>
      <c r="I482" s="23"/>
      <c r="J482" s="23"/>
      <c r="K482" s="23"/>
    </row>
    <row r="483" spans="1:11" ht="14.1" customHeight="1">
      <c r="A483" s="23"/>
      <c r="B483" s="23"/>
      <c r="C483" s="39" t="s">
        <v>49</v>
      </c>
      <c r="D483" s="40">
        <v>0</v>
      </c>
      <c r="E483" s="40">
        <v>0</v>
      </c>
      <c r="F483" s="40">
        <v>0</v>
      </c>
      <c r="G483" s="40">
        <v>0</v>
      </c>
      <c r="H483" s="23"/>
      <c r="I483" s="23"/>
      <c r="J483" s="23"/>
      <c r="K483" s="23"/>
    </row>
    <row r="484" spans="1:11" ht="14.1" customHeight="1">
      <c r="A484" s="23"/>
      <c r="B484" s="23"/>
      <c r="C484" s="39" t="s">
        <v>58</v>
      </c>
      <c r="D484" s="40">
        <v>0</v>
      </c>
      <c r="E484" s="40">
        <v>0</v>
      </c>
      <c r="F484" s="40">
        <v>0</v>
      </c>
      <c r="G484" s="40">
        <v>0</v>
      </c>
      <c r="H484" s="23"/>
      <c r="I484" s="23"/>
      <c r="J484" s="23"/>
      <c r="K484" s="23"/>
    </row>
    <row r="485" spans="1:11" ht="14.1" customHeight="1">
      <c r="A485" s="23"/>
      <c r="B485" s="23"/>
      <c r="C485" s="39" t="s">
        <v>59</v>
      </c>
      <c r="D485" s="40">
        <v>0</v>
      </c>
      <c r="E485" s="40">
        <v>0</v>
      </c>
      <c r="F485" s="40">
        <v>0</v>
      </c>
      <c r="G485" s="40">
        <v>0</v>
      </c>
      <c r="H485" s="23"/>
      <c r="I485" s="23"/>
      <c r="J485" s="23"/>
      <c r="K485" s="23"/>
    </row>
    <row r="486" spans="1:11" ht="14.1" customHeight="1">
      <c r="A486" s="23"/>
      <c r="B486" s="23"/>
      <c r="C486" s="39" t="s">
        <v>60</v>
      </c>
      <c r="D486" s="40">
        <v>0</v>
      </c>
      <c r="E486" s="40">
        <v>0</v>
      </c>
      <c r="F486" s="40">
        <v>0</v>
      </c>
      <c r="G486" s="40">
        <v>0</v>
      </c>
      <c r="H486" s="23"/>
      <c r="I486" s="23"/>
      <c r="J486" s="23"/>
      <c r="K486" s="23"/>
    </row>
    <row r="487" spans="1:11" ht="14.1" customHeight="1">
      <c r="A487" s="23"/>
      <c r="B487" s="23"/>
      <c r="C487" s="39" t="s">
        <v>61</v>
      </c>
      <c r="D487" s="40">
        <v>0</v>
      </c>
      <c r="E487" s="40">
        <v>0</v>
      </c>
      <c r="F487" s="40">
        <v>0</v>
      </c>
      <c r="G487" s="40">
        <v>0</v>
      </c>
      <c r="H487" s="23"/>
      <c r="I487" s="23"/>
      <c r="J487" s="23"/>
      <c r="K487" s="23"/>
    </row>
    <row r="488" spans="1:11" ht="14.1" customHeight="1">
      <c r="A488" s="23"/>
      <c r="B488" s="23"/>
      <c r="C488" s="39" t="s">
        <v>64</v>
      </c>
      <c r="D488" s="40">
        <v>0</v>
      </c>
      <c r="E488" s="40">
        <v>0</v>
      </c>
      <c r="F488" s="40">
        <v>0</v>
      </c>
      <c r="G488" s="40">
        <v>0</v>
      </c>
      <c r="H488" s="23"/>
      <c r="I488" s="23"/>
      <c r="J488" s="23"/>
      <c r="K488" s="23"/>
    </row>
    <row r="489" spans="1:11" ht="14.1" customHeight="1">
      <c r="A489" s="23"/>
      <c r="B489" s="23"/>
      <c r="C489" s="39" t="s">
        <v>65</v>
      </c>
      <c r="D489" s="40">
        <v>0</v>
      </c>
      <c r="E489" s="40">
        <v>0</v>
      </c>
      <c r="F489" s="40">
        <v>0</v>
      </c>
      <c r="G489" s="40">
        <v>0</v>
      </c>
      <c r="H489" s="23"/>
      <c r="I489" s="23"/>
      <c r="J489" s="23"/>
      <c r="K489" s="23"/>
    </row>
    <row r="490" spans="1:11" ht="14.1" customHeight="1">
      <c r="A490" s="23"/>
      <c r="B490" s="23"/>
      <c r="C490" s="41" t="s">
        <v>25</v>
      </c>
      <c r="D490" s="40">
        <v>0</v>
      </c>
      <c r="E490" s="40">
        <v>12000000</v>
      </c>
      <c r="F490" s="40">
        <v>12000000</v>
      </c>
      <c r="G490" s="40">
        <v>12000000</v>
      </c>
      <c r="H490" s="23"/>
      <c r="I490" s="23"/>
      <c r="J490" s="23"/>
      <c r="K490" s="23"/>
    </row>
    <row r="491" spans="1:11" ht="27" customHeight="1">
      <c r="A491" s="23"/>
      <c r="B491" s="23"/>
      <c r="C491" s="26" t="s">
        <v>14</v>
      </c>
      <c r="D491" s="1517" t="s">
        <v>26</v>
      </c>
      <c r="E491" s="1518"/>
      <c r="F491" s="1518"/>
      <c r="G491" s="1518"/>
      <c r="H491" s="23"/>
      <c r="I491" s="23"/>
      <c r="J491" s="23"/>
      <c r="K491" s="23"/>
    </row>
    <row r="492" spans="1:11" ht="26.1" customHeight="1">
      <c r="A492" s="23"/>
      <c r="B492" s="23"/>
      <c r="C492" s="26" t="s">
        <v>16</v>
      </c>
      <c r="D492" s="1517" t="s">
        <v>18</v>
      </c>
      <c r="E492" s="1518"/>
      <c r="F492" s="1518"/>
      <c r="G492" s="1518"/>
      <c r="H492" s="23"/>
      <c r="I492" s="23"/>
      <c r="J492" s="23"/>
      <c r="K492" s="23"/>
    </row>
    <row r="493" spans="1:11" ht="14.1" customHeight="1">
      <c r="A493" s="23"/>
      <c r="B493" s="23"/>
      <c r="C493" s="1503" t="s">
        <v>27</v>
      </c>
      <c r="D493" s="1504"/>
      <c r="E493" s="1504"/>
      <c r="F493" s="1504"/>
      <c r="G493" s="1504"/>
      <c r="H493" s="23"/>
      <c r="I493" s="23"/>
      <c r="J493" s="23"/>
      <c r="K493" s="23"/>
    </row>
    <row r="494" spans="1:11" ht="14.1" customHeight="1">
      <c r="A494" s="23"/>
      <c r="B494" s="23"/>
      <c r="C494" s="32" t="s">
        <v>194</v>
      </c>
      <c r="D494" s="1503" t="s">
        <v>195</v>
      </c>
      <c r="E494" s="1504"/>
      <c r="F494" s="1504"/>
      <c r="G494" s="1504"/>
      <c r="H494" s="23"/>
      <c r="I494" s="23"/>
      <c r="J494" s="23"/>
      <c r="K494" s="23"/>
    </row>
    <row r="495" spans="1:11" ht="14.1" customHeight="1">
      <c r="A495" s="23"/>
      <c r="B495" s="23"/>
      <c r="C495" s="33" t="s">
        <v>19</v>
      </c>
      <c r="D495" s="1519" t="s">
        <v>271</v>
      </c>
      <c r="E495" s="1520"/>
      <c r="F495" s="1520"/>
      <c r="G495" s="1520"/>
      <c r="H495" s="23"/>
      <c r="I495" s="23"/>
      <c r="J495" s="23"/>
      <c r="K495" s="23"/>
    </row>
    <row r="496" spans="1:11" ht="14.1" customHeight="1">
      <c r="A496" s="23"/>
      <c r="B496" s="23"/>
      <c r="C496" s="34" t="s">
        <v>20</v>
      </c>
      <c r="D496" s="1521" t="s">
        <v>272</v>
      </c>
      <c r="E496" s="1522"/>
      <c r="F496" s="1522"/>
      <c r="G496" s="1522"/>
      <c r="H496" s="23"/>
      <c r="I496" s="23"/>
      <c r="J496" s="23"/>
      <c r="K496" s="23"/>
    </row>
    <row r="497" spans="1:11" ht="14.1" customHeight="1">
      <c r="A497" s="23"/>
      <c r="B497" s="23"/>
      <c r="C497" s="34" t="s">
        <v>21</v>
      </c>
      <c r="D497" s="1521" t="s">
        <v>273</v>
      </c>
      <c r="E497" s="1522"/>
      <c r="F497" s="1522"/>
      <c r="G497" s="1522"/>
      <c r="H497" s="23"/>
      <c r="I497" s="23"/>
      <c r="J497" s="23"/>
      <c r="K497" s="23"/>
    </row>
    <row r="498" spans="1:11" ht="15" customHeight="1">
      <c r="A498" s="23"/>
      <c r="B498" s="23"/>
      <c r="C498" s="35"/>
      <c r="D498" s="36">
        <v>2024</v>
      </c>
      <c r="E498" s="36">
        <v>2025</v>
      </c>
      <c r="F498" s="36">
        <v>2026</v>
      </c>
      <c r="G498" s="36">
        <v>2027</v>
      </c>
      <c r="H498" s="23"/>
      <c r="I498" s="23"/>
      <c r="J498" s="23"/>
      <c r="K498" s="23"/>
    </row>
    <row r="499" spans="1:11" ht="15" customHeight="1">
      <c r="A499" s="23"/>
      <c r="B499" s="23"/>
      <c r="C499" s="37"/>
      <c r="D499" s="38" t="s">
        <v>22</v>
      </c>
      <c r="E499" s="38" t="s">
        <v>23</v>
      </c>
      <c r="F499" s="38" t="s">
        <v>23</v>
      </c>
      <c r="G499" s="38" t="s">
        <v>23</v>
      </c>
      <c r="H499" s="23"/>
      <c r="I499" s="23"/>
      <c r="J499" s="23"/>
      <c r="K499" s="23"/>
    </row>
    <row r="500" spans="1:11" ht="14.1" customHeight="1">
      <c r="A500" s="23"/>
      <c r="B500" s="23"/>
      <c r="C500" s="27" t="s">
        <v>33</v>
      </c>
      <c r="D500" s="31" t="s">
        <v>122</v>
      </c>
      <c r="E500" s="31" t="s">
        <v>122</v>
      </c>
      <c r="F500" s="31" t="s">
        <v>122</v>
      </c>
      <c r="G500" s="31" t="s">
        <v>158</v>
      </c>
      <c r="H500" s="23"/>
      <c r="I500" s="23"/>
      <c r="J500" s="23"/>
      <c r="K500" s="23"/>
    </row>
    <row r="501" spans="1:11" ht="14.1" customHeight="1">
      <c r="A501" s="23"/>
      <c r="B501" s="23"/>
      <c r="C501" s="27" t="s">
        <v>35</v>
      </c>
      <c r="D501" s="31" t="s">
        <v>274</v>
      </c>
      <c r="E501" s="31" t="s">
        <v>275</v>
      </c>
      <c r="F501" s="31" t="s">
        <v>276</v>
      </c>
      <c r="G501" s="31" t="s">
        <v>276</v>
      </c>
      <c r="H501" s="23"/>
      <c r="I501" s="23"/>
      <c r="J501" s="23"/>
      <c r="K501" s="23"/>
    </row>
    <row r="502" spans="1:11" ht="14.1" customHeight="1">
      <c r="A502" s="23"/>
      <c r="B502" s="23"/>
      <c r="C502" s="27" t="s">
        <v>40</v>
      </c>
      <c r="D502" s="31" t="s">
        <v>277</v>
      </c>
      <c r="E502" s="31" t="s">
        <v>278</v>
      </c>
      <c r="F502" s="31" t="s">
        <v>279</v>
      </c>
      <c r="G502" s="31" t="s">
        <v>280</v>
      </c>
      <c r="H502" s="23"/>
      <c r="I502" s="23"/>
      <c r="J502" s="23"/>
      <c r="K502" s="23"/>
    </row>
    <row r="503" spans="1:11" ht="14.1" customHeight="1">
      <c r="A503" s="23"/>
      <c r="B503" s="23"/>
      <c r="C503" s="27" t="s">
        <v>41</v>
      </c>
      <c r="D503" s="31" t="s">
        <v>18</v>
      </c>
      <c r="E503" s="31" t="s">
        <v>42</v>
      </c>
      <c r="F503" s="31" t="s">
        <v>42</v>
      </c>
      <c r="G503" s="31" t="s">
        <v>269</v>
      </c>
      <c r="H503" s="23"/>
      <c r="I503" s="23"/>
      <c r="J503" s="23"/>
      <c r="K503" s="23"/>
    </row>
    <row r="504" spans="1:11" ht="14.1" customHeight="1">
      <c r="A504" s="23"/>
      <c r="B504" s="23"/>
      <c r="C504" s="27" t="s">
        <v>43</v>
      </c>
      <c r="D504" s="31" t="s">
        <v>18</v>
      </c>
      <c r="E504" s="31" t="s">
        <v>281</v>
      </c>
      <c r="F504" s="31" t="s">
        <v>282</v>
      </c>
      <c r="G504" s="31" t="s">
        <v>42</v>
      </c>
      <c r="H504" s="23"/>
      <c r="I504" s="23"/>
      <c r="J504" s="23"/>
      <c r="K504" s="23"/>
    </row>
    <row r="505" spans="1:11" ht="14.1" customHeight="1">
      <c r="A505" s="23"/>
      <c r="B505" s="23"/>
      <c r="C505" s="27" t="s">
        <v>47</v>
      </c>
      <c r="D505" s="31" t="s">
        <v>18</v>
      </c>
      <c r="E505" s="31" t="s">
        <v>281</v>
      </c>
      <c r="F505" s="31" t="s">
        <v>282</v>
      </c>
      <c r="G505" s="31" t="s">
        <v>270</v>
      </c>
      <c r="H505" s="23"/>
      <c r="I505" s="23"/>
      <c r="J505" s="23"/>
      <c r="K505" s="23"/>
    </row>
    <row r="506" spans="1:11" ht="14.1" customHeight="1">
      <c r="A506" s="23"/>
      <c r="B506" s="23"/>
      <c r="C506" s="1523" t="s">
        <v>24</v>
      </c>
      <c r="D506" s="1524"/>
      <c r="E506" s="1524"/>
      <c r="F506" s="1524"/>
      <c r="G506" s="1524"/>
      <c r="H506" s="23"/>
      <c r="I506" s="23"/>
      <c r="J506" s="23"/>
      <c r="K506" s="23"/>
    </row>
    <row r="507" spans="1:11" ht="14.1" customHeight="1">
      <c r="A507" s="23"/>
      <c r="B507" s="23"/>
      <c r="C507" s="35"/>
      <c r="D507" s="36">
        <v>2024</v>
      </c>
      <c r="E507" s="36">
        <v>2025</v>
      </c>
      <c r="F507" s="36">
        <v>2026</v>
      </c>
      <c r="G507" s="36">
        <v>2027</v>
      </c>
      <c r="H507" s="23"/>
      <c r="I507" s="23"/>
      <c r="J507" s="23"/>
      <c r="K507" s="23"/>
    </row>
    <row r="508" spans="1:11" ht="14.1" customHeight="1">
      <c r="A508" s="23"/>
      <c r="B508" s="23"/>
      <c r="C508" s="37"/>
      <c r="D508" s="38" t="s">
        <v>22</v>
      </c>
      <c r="E508" s="38" t="s">
        <v>23</v>
      </c>
      <c r="F508" s="38" t="s">
        <v>23</v>
      </c>
      <c r="G508" s="38" t="s">
        <v>23</v>
      </c>
      <c r="H508" s="23"/>
      <c r="I508" s="23"/>
      <c r="J508" s="23"/>
      <c r="K508" s="23"/>
    </row>
    <row r="509" spans="1:11" ht="14.1" customHeight="1">
      <c r="A509" s="23"/>
      <c r="B509" s="23"/>
      <c r="C509" s="39" t="s">
        <v>48</v>
      </c>
      <c r="D509" s="40">
        <v>0</v>
      </c>
      <c r="E509" s="40">
        <v>0</v>
      </c>
      <c r="F509" s="40">
        <v>0</v>
      </c>
      <c r="G509" s="40">
        <v>0</v>
      </c>
      <c r="H509" s="23"/>
      <c r="I509" s="23"/>
      <c r="J509" s="23"/>
      <c r="K509" s="23"/>
    </row>
    <row r="510" spans="1:11" ht="14.1" customHeight="1">
      <c r="A510" s="23"/>
      <c r="B510" s="23"/>
      <c r="C510" s="39" t="s">
        <v>49</v>
      </c>
      <c r="D510" s="40">
        <v>0</v>
      </c>
      <c r="E510" s="40">
        <v>0</v>
      </c>
      <c r="F510" s="40">
        <v>0</v>
      </c>
      <c r="G510" s="40">
        <v>0</v>
      </c>
      <c r="H510" s="23"/>
      <c r="I510" s="23"/>
      <c r="J510" s="23"/>
      <c r="K510" s="23"/>
    </row>
    <row r="511" spans="1:11" ht="14.1" customHeight="1">
      <c r="A511" s="23"/>
      <c r="B511" s="23"/>
      <c r="C511" s="39" t="s">
        <v>50</v>
      </c>
      <c r="D511" s="40">
        <v>0</v>
      </c>
      <c r="E511" s="40">
        <v>0</v>
      </c>
      <c r="F511" s="40">
        <v>0</v>
      </c>
      <c r="G511" s="40">
        <v>0</v>
      </c>
      <c r="H511" s="23"/>
      <c r="I511" s="23"/>
      <c r="J511" s="23"/>
      <c r="K511" s="23"/>
    </row>
    <row r="512" spans="1:11" ht="14.1" customHeight="1">
      <c r="A512" s="23"/>
      <c r="B512" s="23"/>
      <c r="C512" s="39" t="s">
        <v>51</v>
      </c>
      <c r="D512" s="40">
        <v>0</v>
      </c>
      <c r="E512" s="40">
        <v>0</v>
      </c>
      <c r="F512" s="40">
        <v>0</v>
      </c>
      <c r="G512" s="40">
        <v>0</v>
      </c>
      <c r="H512" s="23"/>
      <c r="I512" s="23"/>
      <c r="J512" s="23"/>
      <c r="K512" s="23"/>
    </row>
    <row r="513" spans="1:11" ht="14.1" customHeight="1">
      <c r="A513" s="23"/>
      <c r="B513" s="23"/>
      <c r="C513" s="39" t="s">
        <v>49</v>
      </c>
      <c r="D513" s="40">
        <v>0</v>
      </c>
      <c r="E513" s="40">
        <v>0</v>
      </c>
      <c r="F513" s="40">
        <v>0</v>
      </c>
      <c r="G513" s="40">
        <v>0</v>
      </c>
      <c r="H513" s="23"/>
      <c r="I513" s="23"/>
      <c r="J513" s="23"/>
      <c r="K513" s="23"/>
    </row>
    <row r="514" spans="1:11" ht="14.1" customHeight="1">
      <c r="A514" s="23"/>
      <c r="B514" s="23"/>
      <c r="C514" s="39" t="s">
        <v>50</v>
      </c>
      <c r="D514" s="40">
        <v>0</v>
      </c>
      <c r="E514" s="40">
        <v>0</v>
      </c>
      <c r="F514" s="40">
        <v>0</v>
      </c>
      <c r="G514" s="40">
        <v>0</v>
      </c>
      <c r="H514" s="23"/>
      <c r="I514" s="23"/>
      <c r="J514" s="23"/>
      <c r="K514" s="23"/>
    </row>
    <row r="515" spans="1:11" ht="14.1" customHeight="1">
      <c r="A515" s="23"/>
      <c r="B515" s="23"/>
      <c r="C515" s="39" t="s">
        <v>52</v>
      </c>
      <c r="D515" s="40">
        <v>0</v>
      </c>
      <c r="E515" s="40">
        <v>0</v>
      </c>
      <c r="F515" s="40">
        <v>0</v>
      </c>
      <c r="G515" s="40">
        <v>0</v>
      </c>
      <c r="H515" s="23"/>
      <c r="I515" s="23"/>
      <c r="J515" s="23"/>
      <c r="K515" s="23"/>
    </row>
    <row r="516" spans="1:11" ht="14.1" customHeight="1">
      <c r="A516" s="23"/>
      <c r="B516" s="23"/>
      <c r="C516" s="39" t="s">
        <v>49</v>
      </c>
      <c r="D516" s="40">
        <v>0</v>
      </c>
      <c r="E516" s="40">
        <v>0</v>
      </c>
      <c r="F516" s="40">
        <v>0</v>
      </c>
      <c r="G516" s="40">
        <v>0</v>
      </c>
      <c r="H516" s="23"/>
      <c r="I516" s="23"/>
      <c r="J516" s="23"/>
      <c r="K516" s="23"/>
    </row>
    <row r="517" spans="1:11" ht="14.1" customHeight="1">
      <c r="A517" s="23"/>
      <c r="B517" s="23"/>
      <c r="C517" s="39" t="s">
        <v>50</v>
      </c>
      <c r="D517" s="40">
        <v>0</v>
      </c>
      <c r="E517" s="40">
        <v>0</v>
      </c>
      <c r="F517" s="40">
        <v>0</v>
      </c>
      <c r="G517" s="40">
        <v>0</v>
      </c>
      <c r="H517" s="23"/>
      <c r="I517" s="23"/>
      <c r="J517" s="23"/>
      <c r="K517" s="23"/>
    </row>
    <row r="518" spans="1:11" ht="14.1" customHeight="1">
      <c r="A518" s="23"/>
      <c r="B518" s="23"/>
      <c r="C518" s="39" t="s">
        <v>53</v>
      </c>
      <c r="D518" s="40">
        <v>0</v>
      </c>
      <c r="E518" s="40">
        <v>0</v>
      </c>
      <c r="F518" s="40">
        <v>0</v>
      </c>
      <c r="G518" s="40">
        <v>0</v>
      </c>
      <c r="H518" s="23"/>
      <c r="I518" s="23"/>
      <c r="J518" s="23"/>
      <c r="K518" s="23"/>
    </row>
    <row r="519" spans="1:11" ht="14.1" customHeight="1">
      <c r="A519" s="23"/>
      <c r="B519" s="23"/>
      <c r="C519" s="39" t="s">
        <v>49</v>
      </c>
      <c r="D519" s="40">
        <v>0</v>
      </c>
      <c r="E519" s="40">
        <v>0</v>
      </c>
      <c r="F519" s="40">
        <v>0</v>
      </c>
      <c r="G519" s="40">
        <v>0</v>
      </c>
      <c r="H519" s="23"/>
      <c r="I519" s="23"/>
      <c r="J519" s="23"/>
      <c r="K519" s="23"/>
    </row>
    <row r="520" spans="1:11" ht="14.1" customHeight="1">
      <c r="A520" s="23"/>
      <c r="B520" s="23"/>
      <c r="C520" s="39" t="s">
        <v>50</v>
      </c>
      <c r="D520" s="40">
        <v>0</v>
      </c>
      <c r="E520" s="40">
        <v>0</v>
      </c>
      <c r="F520" s="40">
        <v>0</v>
      </c>
      <c r="G520" s="40">
        <v>0</v>
      </c>
      <c r="H520" s="23"/>
      <c r="I520" s="23"/>
      <c r="J520" s="23"/>
      <c r="K520" s="23"/>
    </row>
    <row r="521" spans="1:11" ht="14.1" customHeight="1">
      <c r="A521" s="23"/>
      <c r="B521" s="23"/>
      <c r="C521" s="39" t="s">
        <v>54</v>
      </c>
      <c r="D521" s="40">
        <v>0</v>
      </c>
      <c r="E521" s="40">
        <v>219880000</v>
      </c>
      <c r="F521" s="40">
        <v>210000000</v>
      </c>
      <c r="G521" s="40">
        <v>210000000</v>
      </c>
      <c r="H521" s="23"/>
      <c r="I521" s="23"/>
      <c r="J521" s="23"/>
      <c r="K521" s="23"/>
    </row>
    <row r="522" spans="1:11" ht="14.1" customHeight="1">
      <c r="A522" s="23"/>
      <c r="B522" s="23"/>
      <c r="C522" s="39" t="s">
        <v>49</v>
      </c>
      <c r="D522" s="40">
        <v>0</v>
      </c>
      <c r="E522" s="40">
        <v>219880000</v>
      </c>
      <c r="F522" s="40">
        <v>210000000</v>
      </c>
      <c r="G522" s="40">
        <v>210000000</v>
      </c>
      <c r="H522" s="23"/>
      <c r="I522" s="23"/>
      <c r="J522" s="23"/>
      <c r="K522" s="23"/>
    </row>
    <row r="523" spans="1:11" ht="14.1" customHeight="1">
      <c r="A523" s="23"/>
      <c r="B523" s="23"/>
      <c r="C523" s="39" t="s">
        <v>50</v>
      </c>
      <c r="D523" s="40">
        <v>0</v>
      </c>
      <c r="E523" s="40">
        <v>0</v>
      </c>
      <c r="F523" s="40">
        <v>0</v>
      </c>
      <c r="G523" s="40">
        <v>0</v>
      </c>
      <c r="H523" s="23"/>
      <c r="I523" s="23"/>
      <c r="J523" s="23"/>
      <c r="K523" s="23"/>
    </row>
    <row r="524" spans="1:11" ht="14.1" customHeight="1">
      <c r="A524" s="23"/>
      <c r="B524" s="23"/>
      <c r="C524" s="39" t="s">
        <v>55</v>
      </c>
      <c r="D524" s="40">
        <v>0</v>
      </c>
      <c r="E524" s="40">
        <v>0</v>
      </c>
      <c r="F524" s="40">
        <v>0</v>
      </c>
      <c r="G524" s="40">
        <v>0</v>
      </c>
      <c r="H524" s="23"/>
      <c r="I524" s="23"/>
      <c r="J524" s="23"/>
      <c r="K524" s="23"/>
    </row>
    <row r="525" spans="1:11" ht="14.1" customHeight="1">
      <c r="A525" s="23"/>
      <c r="B525" s="23"/>
      <c r="C525" s="39" t="s">
        <v>49</v>
      </c>
      <c r="D525" s="40">
        <v>0</v>
      </c>
      <c r="E525" s="40">
        <v>0</v>
      </c>
      <c r="F525" s="40">
        <v>0</v>
      </c>
      <c r="G525" s="40">
        <v>0</v>
      </c>
      <c r="H525" s="23"/>
      <c r="I525" s="23"/>
      <c r="J525" s="23"/>
      <c r="K525" s="23"/>
    </row>
    <row r="526" spans="1:11" ht="14.1" customHeight="1">
      <c r="A526" s="23"/>
      <c r="B526" s="23"/>
      <c r="C526" s="39" t="s">
        <v>50</v>
      </c>
      <c r="D526" s="40">
        <v>0</v>
      </c>
      <c r="E526" s="40">
        <v>0</v>
      </c>
      <c r="F526" s="40">
        <v>0</v>
      </c>
      <c r="G526" s="40">
        <v>0</v>
      </c>
      <c r="H526" s="23"/>
      <c r="I526" s="23"/>
      <c r="J526" s="23"/>
      <c r="K526" s="23"/>
    </row>
    <row r="527" spans="1:11" ht="14.1" customHeight="1">
      <c r="A527" s="23"/>
      <c r="B527" s="23"/>
      <c r="C527" s="39" t="s">
        <v>56</v>
      </c>
      <c r="D527" s="40">
        <v>0</v>
      </c>
      <c r="E527" s="40">
        <v>0</v>
      </c>
      <c r="F527" s="40">
        <v>0</v>
      </c>
      <c r="G527" s="40">
        <v>0</v>
      </c>
      <c r="H527" s="23"/>
      <c r="I527" s="23"/>
      <c r="J527" s="23"/>
      <c r="K527" s="23"/>
    </row>
    <row r="528" spans="1:11" ht="14.1" customHeight="1">
      <c r="A528" s="23"/>
      <c r="B528" s="23"/>
      <c r="C528" s="39" t="s">
        <v>49</v>
      </c>
      <c r="D528" s="40">
        <v>0</v>
      </c>
      <c r="E528" s="40">
        <v>0</v>
      </c>
      <c r="F528" s="40">
        <v>0</v>
      </c>
      <c r="G528" s="40">
        <v>0</v>
      </c>
      <c r="H528" s="23"/>
      <c r="I528" s="23"/>
      <c r="J528" s="23"/>
      <c r="K528" s="23"/>
    </row>
    <row r="529" spans="1:11" ht="14.1" customHeight="1">
      <c r="A529" s="23"/>
      <c r="B529" s="23"/>
      <c r="C529" s="39" t="s">
        <v>50</v>
      </c>
      <c r="D529" s="40">
        <v>0</v>
      </c>
      <c r="E529" s="40">
        <v>0</v>
      </c>
      <c r="F529" s="40">
        <v>0</v>
      </c>
      <c r="G529" s="40">
        <v>0</v>
      </c>
      <c r="H529" s="23"/>
      <c r="I529" s="23"/>
      <c r="J529" s="23"/>
      <c r="K529" s="23"/>
    </row>
    <row r="530" spans="1:11" ht="14.1" customHeight="1">
      <c r="A530" s="23"/>
      <c r="B530" s="23"/>
      <c r="C530" s="39" t="s">
        <v>57</v>
      </c>
      <c r="D530" s="40">
        <v>0</v>
      </c>
      <c r="E530" s="40">
        <v>0</v>
      </c>
      <c r="F530" s="40">
        <v>0</v>
      </c>
      <c r="G530" s="40">
        <v>0</v>
      </c>
      <c r="H530" s="23"/>
      <c r="I530" s="23"/>
      <c r="J530" s="23"/>
      <c r="K530" s="23"/>
    </row>
    <row r="531" spans="1:11" ht="14.1" customHeight="1">
      <c r="A531" s="23"/>
      <c r="B531" s="23"/>
      <c r="C531" s="39" t="s">
        <v>49</v>
      </c>
      <c r="D531" s="40">
        <v>0</v>
      </c>
      <c r="E531" s="40">
        <v>0</v>
      </c>
      <c r="F531" s="40">
        <v>0</v>
      </c>
      <c r="G531" s="40">
        <v>0</v>
      </c>
      <c r="H531" s="23"/>
      <c r="I531" s="23"/>
      <c r="J531" s="23"/>
      <c r="K531" s="23"/>
    </row>
    <row r="532" spans="1:11" ht="14.1" customHeight="1">
      <c r="A532" s="23"/>
      <c r="B532" s="23"/>
      <c r="C532" s="39" t="s">
        <v>58</v>
      </c>
      <c r="D532" s="40">
        <v>0</v>
      </c>
      <c r="E532" s="40">
        <v>0</v>
      </c>
      <c r="F532" s="40">
        <v>0</v>
      </c>
      <c r="G532" s="40">
        <v>0</v>
      </c>
      <c r="H532" s="23"/>
      <c r="I532" s="23"/>
      <c r="J532" s="23"/>
      <c r="K532" s="23"/>
    </row>
    <row r="533" spans="1:11" ht="14.1" customHeight="1">
      <c r="A533" s="23"/>
      <c r="B533" s="23"/>
      <c r="C533" s="39" t="s">
        <v>59</v>
      </c>
      <c r="D533" s="40">
        <v>0</v>
      </c>
      <c r="E533" s="40">
        <v>0</v>
      </c>
      <c r="F533" s="40">
        <v>0</v>
      </c>
      <c r="G533" s="40">
        <v>0</v>
      </c>
      <c r="H533" s="23"/>
      <c r="I533" s="23"/>
      <c r="J533" s="23"/>
      <c r="K533" s="23"/>
    </row>
    <row r="534" spans="1:11" ht="14.1" customHeight="1">
      <c r="A534" s="23"/>
      <c r="B534" s="23"/>
      <c r="C534" s="39" t="s">
        <v>60</v>
      </c>
      <c r="D534" s="40">
        <v>0</v>
      </c>
      <c r="E534" s="40">
        <v>0</v>
      </c>
      <c r="F534" s="40">
        <v>0</v>
      </c>
      <c r="G534" s="40">
        <v>0</v>
      </c>
      <c r="H534" s="23"/>
      <c r="I534" s="23"/>
      <c r="J534" s="23"/>
      <c r="K534" s="23"/>
    </row>
    <row r="535" spans="1:11" ht="14.1" customHeight="1">
      <c r="A535" s="23"/>
      <c r="B535" s="23"/>
      <c r="C535" s="39" t="s">
        <v>61</v>
      </c>
      <c r="D535" s="40">
        <v>0</v>
      </c>
      <c r="E535" s="40">
        <v>0</v>
      </c>
      <c r="F535" s="40">
        <v>0</v>
      </c>
      <c r="G535" s="40">
        <v>0</v>
      </c>
      <c r="H535" s="23"/>
      <c r="I535" s="23"/>
      <c r="J535" s="23"/>
      <c r="K535" s="23"/>
    </row>
    <row r="536" spans="1:11" ht="14.1" customHeight="1">
      <c r="A536" s="23"/>
      <c r="B536" s="23"/>
      <c r="C536" s="39" t="s">
        <v>62</v>
      </c>
      <c r="D536" s="40">
        <v>0</v>
      </c>
      <c r="E536" s="40">
        <v>0</v>
      </c>
      <c r="F536" s="40">
        <v>0</v>
      </c>
      <c r="G536" s="40">
        <v>0</v>
      </c>
      <c r="H536" s="23"/>
      <c r="I536" s="23"/>
      <c r="J536" s="23"/>
      <c r="K536" s="23"/>
    </row>
    <row r="537" spans="1:11" ht="14.1" customHeight="1">
      <c r="A537" s="23"/>
      <c r="B537" s="23"/>
      <c r="C537" s="39" t="s">
        <v>49</v>
      </c>
      <c r="D537" s="40">
        <v>0</v>
      </c>
      <c r="E537" s="40">
        <v>0</v>
      </c>
      <c r="F537" s="40">
        <v>0</v>
      </c>
      <c r="G537" s="40">
        <v>0</v>
      </c>
      <c r="H537" s="23"/>
      <c r="I537" s="23"/>
      <c r="J537" s="23"/>
      <c r="K537" s="23"/>
    </row>
    <row r="538" spans="1:11" ht="14.1" customHeight="1">
      <c r="A538" s="23"/>
      <c r="B538" s="23"/>
      <c r="C538" s="39" t="s">
        <v>58</v>
      </c>
      <c r="D538" s="40">
        <v>0</v>
      </c>
      <c r="E538" s="40">
        <v>0</v>
      </c>
      <c r="F538" s="40">
        <v>0</v>
      </c>
      <c r="G538" s="40">
        <v>0</v>
      </c>
      <c r="H538" s="23"/>
      <c r="I538" s="23"/>
      <c r="J538" s="23"/>
      <c r="K538" s="23"/>
    </row>
    <row r="539" spans="1:11" ht="14.1" customHeight="1">
      <c r="A539" s="23"/>
      <c r="B539" s="23"/>
      <c r="C539" s="39" t="s">
        <v>59</v>
      </c>
      <c r="D539" s="40">
        <v>0</v>
      </c>
      <c r="E539" s="40">
        <v>0</v>
      </c>
      <c r="F539" s="40">
        <v>0</v>
      </c>
      <c r="G539" s="40">
        <v>0</v>
      </c>
      <c r="H539" s="23"/>
      <c r="I539" s="23"/>
      <c r="J539" s="23"/>
      <c r="K539" s="23"/>
    </row>
    <row r="540" spans="1:11" ht="14.1" customHeight="1">
      <c r="A540" s="23"/>
      <c r="B540" s="23"/>
      <c r="C540" s="39" t="s">
        <v>60</v>
      </c>
      <c r="D540" s="40">
        <v>0</v>
      </c>
      <c r="E540" s="40">
        <v>0</v>
      </c>
      <c r="F540" s="40">
        <v>0</v>
      </c>
      <c r="G540" s="40">
        <v>0</v>
      </c>
      <c r="H540" s="23"/>
      <c r="I540" s="23"/>
      <c r="J540" s="23"/>
      <c r="K540" s="23"/>
    </row>
    <row r="541" spans="1:11" ht="14.1" customHeight="1">
      <c r="A541" s="23"/>
      <c r="B541" s="23"/>
      <c r="C541" s="39" t="s">
        <v>61</v>
      </c>
      <c r="D541" s="40">
        <v>0</v>
      </c>
      <c r="E541" s="40">
        <v>0</v>
      </c>
      <c r="F541" s="40">
        <v>0</v>
      </c>
      <c r="G541" s="40">
        <v>0</v>
      </c>
      <c r="H541" s="23"/>
      <c r="I541" s="23"/>
      <c r="J541" s="23"/>
      <c r="K541" s="23"/>
    </row>
    <row r="542" spans="1:11" ht="14.1" customHeight="1">
      <c r="A542" s="23"/>
      <c r="B542" s="23"/>
      <c r="C542" s="39" t="s">
        <v>63</v>
      </c>
      <c r="D542" s="40">
        <v>0</v>
      </c>
      <c r="E542" s="40">
        <v>0</v>
      </c>
      <c r="F542" s="40">
        <v>0</v>
      </c>
      <c r="G542" s="40">
        <v>0</v>
      </c>
      <c r="H542" s="23"/>
      <c r="I542" s="23"/>
      <c r="J542" s="23"/>
      <c r="K542" s="23"/>
    </row>
    <row r="543" spans="1:11" ht="14.1" customHeight="1">
      <c r="A543" s="23"/>
      <c r="B543" s="23"/>
      <c r="C543" s="39" t="s">
        <v>49</v>
      </c>
      <c r="D543" s="40">
        <v>0</v>
      </c>
      <c r="E543" s="40">
        <v>0</v>
      </c>
      <c r="F543" s="40">
        <v>0</v>
      </c>
      <c r="G543" s="40">
        <v>0</v>
      </c>
      <c r="H543" s="23"/>
      <c r="I543" s="23"/>
      <c r="J543" s="23"/>
      <c r="K543" s="23"/>
    </row>
    <row r="544" spans="1:11" ht="14.1" customHeight="1">
      <c r="A544" s="23"/>
      <c r="B544" s="23"/>
      <c r="C544" s="39" t="s">
        <v>58</v>
      </c>
      <c r="D544" s="40">
        <v>0</v>
      </c>
      <c r="E544" s="40">
        <v>0</v>
      </c>
      <c r="F544" s="40">
        <v>0</v>
      </c>
      <c r="G544" s="40">
        <v>0</v>
      </c>
      <c r="H544" s="23"/>
      <c r="I544" s="23"/>
      <c r="J544" s="23"/>
      <c r="K544" s="23"/>
    </row>
    <row r="545" spans="1:11" ht="14.1" customHeight="1">
      <c r="A545" s="23"/>
      <c r="B545" s="23"/>
      <c r="C545" s="39" t="s">
        <v>59</v>
      </c>
      <c r="D545" s="40">
        <v>0</v>
      </c>
      <c r="E545" s="40">
        <v>0</v>
      </c>
      <c r="F545" s="40">
        <v>0</v>
      </c>
      <c r="G545" s="40">
        <v>0</v>
      </c>
      <c r="H545" s="23"/>
      <c r="I545" s="23"/>
      <c r="J545" s="23"/>
      <c r="K545" s="23"/>
    </row>
    <row r="546" spans="1:11" ht="14.1" customHeight="1">
      <c r="A546" s="23"/>
      <c r="B546" s="23"/>
      <c r="C546" s="39" t="s">
        <v>60</v>
      </c>
      <c r="D546" s="40">
        <v>0</v>
      </c>
      <c r="E546" s="40">
        <v>0</v>
      </c>
      <c r="F546" s="40">
        <v>0</v>
      </c>
      <c r="G546" s="40">
        <v>0</v>
      </c>
      <c r="H546" s="23"/>
      <c r="I546" s="23"/>
      <c r="J546" s="23"/>
      <c r="K546" s="23"/>
    </row>
    <row r="547" spans="1:11" ht="14.1" customHeight="1">
      <c r="A547" s="23"/>
      <c r="B547" s="23"/>
      <c r="C547" s="39" t="s">
        <v>61</v>
      </c>
      <c r="D547" s="40">
        <v>0</v>
      </c>
      <c r="E547" s="40">
        <v>0</v>
      </c>
      <c r="F547" s="40">
        <v>0</v>
      </c>
      <c r="G547" s="40">
        <v>0</v>
      </c>
      <c r="H547" s="23"/>
      <c r="I547" s="23"/>
      <c r="J547" s="23"/>
      <c r="K547" s="23"/>
    </row>
    <row r="548" spans="1:11" ht="14.1" customHeight="1">
      <c r="A548" s="23"/>
      <c r="B548" s="23"/>
      <c r="C548" s="39" t="s">
        <v>64</v>
      </c>
      <c r="D548" s="40">
        <v>0</v>
      </c>
      <c r="E548" s="40">
        <v>0</v>
      </c>
      <c r="F548" s="40">
        <v>0</v>
      </c>
      <c r="G548" s="40">
        <v>0</v>
      </c>
      <c r="H548" s="23"/>
      <c r="I548" s="23"/>
      <c r="J548" s="23"/>
      <c r="K548" s="23"/>
    </row>
    <row r="549" spans="1:11" ht="14.1" customHeight="1">
      <c r="A549" s="23"/>
      <c r="B549" s="23"/>
      <c r="C549" s="39" t="s">
        <v>65</v>
      </c>
      <c r="D549" s="40">
        <v>0</v>
      </c>
      <c r="E549" s="40">
        <v>0</v>
      </c>
      <c r="F549" s="40">
        <v>0</v>
      </c>
      <c r="G549" s="40">
        <v>0</v>
      </c>
      <c r="H549" s="23"/>
      <c r="I549" s="23"/>
      <c r="J549" s="23"/>
      <c r="K549" s="23"/>
    </row>
    <row r="550" spans="1:11" ht="14.1" customHeight="1">
      <c r="A550" s="23"/>
      <c r="B550" s="23"/>
      <c r="C550" s="41" t="s">
        <v>25</v>
      </c>
      <c r="D550" s="40">
        <v>0</v>
      </c>
      <c r="E550" s="40">
        <v>219880000</v>
      </c>
      <c r="F550" s="40">
        <v>210000000</v>
      </c>
      <c r="G550" s="40">
        <v>210000000</v>
      </c>
      <c r="H550" s="23"/>
      <c r="I550" s="23"/>
      <c r="J550" s="23"/>
      <c r="K550" s="23"/>
    </row>
    <row r="551" spans="1:11" ht="15" customHeight="1">
      <c r="A551" s="23"/>
      <c r="B551" s="23"/>
      <c r="C551" s="43" t="s">
        <v>18</v>
      </c>
      <c r="D551" s="44" t="s">
        <v>18</v>
      </c>
      <c r="E551" s="44" t="s">
        <v>18</v>
      </c>
      <c r="F551" s="44" t="s">
        <v>18</v>
      </c>
      <c r="G551" s="44" t="s">
        <v>18</v>
      </c>
      <c r="H551" s="23"/>
      <c r="I551" s="23"/>
      <c r="J551" s="23"/>
      <c r="K551" s="23"/>
    </row>
    <row r="552" spans="1:11" ht="15" customHeight="1">
      <c r="A552" s="23"/>
      <c r="B552" s="23"/>
      <c r="C552" s="26" t="s">
        <v>168</v>
      </c>
      <c r="D552" s="45">
        <v>0</v>
      </c>
      <c r="E552" s="45">
        <v>469380000</v>
      </c>
      <c r="F552" s="45">
        <v>450380000</v>
      </c>
      <c r="G552" s="45">
        <v>451380000</v>
      </c>
      <c r="H552" s="23"/>
      <c r="I552" s="23"/>
      <c r="J552" s="23"/>
      <c r="K552" s="23"/>
    </row>
    <row r="553" spans="1:11" ht="15" customHeight="1">
      <c r="A553" s="23"/>
      <c r="B553" s="23"/>
      <c r="C553" s="27" t="s">
        <v>48</v>
      </c>
      <c r="D553" s="46">
        <v>0</v>
      </c>
      <c r="E553" s="46">
        <v>42000000</v>
      </c>
      <c r="F553" s="46">
        <v>42000000</v>
      </c>
      <c r="G553" s="46">
        <v>42000000</v>
      </c>
      <c r="H553" s="23"/>
      <c r="I553" s="23"/>
      <c r="J553" s="23"/>
      <c r="K553" s="23"/>
    </row>
    <row r="554" spans="1:11" ht="15" customHeight="1">
      <c r="A554" s="23"/>
      <c r="B554" s="23"/>
      <c r="C554" s="27" t="s">
        <v>49</v>
      </c>
      <c r="D554" s="46">
        <v>0</v>
      </c>
      <c r="E554" s="46">
        <v>42000000</v>
      </c>
      <c r="F554" s="46">
        <v>42000000</v>
      </c>
      <c r="G554" s="46">
        <v>42000000</v>
      </c>
      <c r="H554" s="23"/>
      <c r="I554" s="23"/>
      <c r="J554" s="23"/>
      <c r="K554" s="23"/>
    </row>
    <row r="555" spans="1:11" ht="15" customHeight="1">
      <c r="A555" s="23"/>
      <c r="B555" s="23"/>
      <c r="C555" s="27" t="s">
        <v>50</v>
      </c>
      <c r="D555" s="46">
        <v>0</v>
      </c>
      <c r="E555" s="46">
        <v>0</v>
      </c>
      <c r="F555" s="46">
        <v>0</v>
      </c>
      <c r="G555" s="46">
        <v>0</v>
      </c>
      <c r="H555" s="23"/>
      <c r="I555" s="23"/>
      <c r="J555" s="23"/>
      <c r="K555" s="23"/>
    </row>
    <row r="556" spans="1:11" ht="15" customHeight="1">
      <c r="A556" s="23"/>
      <c r="B556" s="23"/>
      <c r="C556" s="27" t="s">
        <v>51</v>
      </c>
      <c r="D556" s="46">
        <v>0</v>
      </c>
      <c r="E556" s="46">
        <v>7000000</v>
      </c>
      <c r="F556" s="46">
        <v>7000000</v>
      </c>
      <c r="G556" s="46">
        <v>7000000</v>
      </c>
      <c r="H556" s="23"/>
      <c r="I556" s="23"/>
      <c r="J556" s="23"/>
      <c r="K556" s="23"/>
    </row>
    <row r="557" spans="1:11" ht="15" customHeight="1">
      <c r="A557" s="23"/>
      <c r="B557" s="23"/>
      <c r="C557" s="27" t="s">
        <v>49</v>
      </c>
      <c r="D557" s="46">
        <v>0</v>
      </c>
      <c r="E557" s="46">
        <v>7000000</v>
      </c>
      <c r="F557" s="46">
        <v>7000000</v>
      </c>
      <c r="G557" s="46">
        <v>7000000</v>
      </c>
      <c r="H557" s="23"/>
      <c r="I557" s="23"/>
      <c r="J557" s="23"/>
      <c r="K557" s="23"/>
    </row>
    <row r="558" spans="1:11" ht="15" customHeight="1">
      <c r="A558" s="23"/>
      <c r="B558" s="23"/>
      <c r="C558" s="27" t="s">
        <v>50</v>
      </c>
      <c r="D558" s="46">
        <v>0</v>
      </c>
      <c r="E558" s="46">
        <v>0</v>
      </c>
      <c r="F558" s="46">
        <v>0</v>
      </c>
      <c r="G558" s="46">
        <v>0</v>
      </c>
      <c r="H558" s="23"/>
      <c r="I558" s="23"/>
      <c r="J558" s="23"/>
      <c r="K558" s="23"/>
    </row>
    <row r="559" spans="1:11" ht="15" customHeight="1">
      <c r="A559" s="23"/>
      <c r="B559" s="23"/>
      <c r="C559" s="27" t="s">
        <v>52</v>
      </c>
      <c r="D559" s="46">
        <v>0</v>
      </c>
      <c r="E559" s="46">
        <v>127900000</v>
      </c>
      <c r="F559" s="46">
        <v>127900000</v>
      </c>
      <c r="G559" s="46">
        <v>127900000</v>
      </c>
      <c r="H559" s="23"/>
      <c r="I559" s="23"/>
      <c r="J559" s="23"/>
      <c r="K559" s="23"/>
    </row>
    <row r="560" spans="1:11" ht="15" customHeight="1">
      <c r="A560" s="23"/>
      <c r="B560" s="23"/>
      <c r="C560" s="27" t="s">
        <v>49</v>
      </c>
      <c r="D560" s="46">
        <v>0</v>
      </c>
      <c r="E560" s="46">
        <v>127900000</v>
      </c>
      <c r="F560" s="46">
        <v>127900000</v>
      </c>
      <c r="G560" s="46">
        <v>127900000</v>
      </c>
      <c r="H560" s="23"/>
      <c r="I560" s="23"/>
      <c r="J560" s="23"/>
      <c r="K560" s="23"/>
    </row>
    <row r="561" spans="1:11" ht="15" customHeight="1">
      <c r="A561" s="23"/>
      <c r="B561" s="23"/>
      <c r="C561" s="27" t="s">
        <v>50</v>
      </c>
      <c r="D561" s="46">
        <v>0</v>
      </c>
      <c r="E561" s="46">
        <v>0</v>
      </c>
      <c r="F561" s="46">
        <v>0</v>
      </c>
      <c r="G561" s="46">
        <v>0</v>
      </c>
      <c r="H561" s="23"/>
      <c r="I561" s="23"/>
      <c r="J561" s="23"/>
      <c r="K561" s="23"/>
    </row>
    <row r="562" spans="1:11" ht="15" customHeight="1">
      <c r="A562" s="23"/>
      <c r="B562" s="23"/>
      <c r="C562" s="27" t="s">
        <v>53</v>
      </c>
      <c r="D562" s="46">
        <v>0</v>
      </c>
      <c r="E562" s="46">
        <v>0</v>
      </c>
      <c r="F562" s="46">
        <v>0</v>
      </c>
      <c r="G562" s="46">
        <v>0</v>
      </c>
      <c r="H562" s="23"/>
      <c r="I562" s="23"/>
      <c r="J562" s="23"/>
      <c r="K562" s="23"/>
    </row>
    <row r="563" spans="1:11" ht="15" customHeight="1">
      <c r="A563" s="23"/>
      <c r="B563" s="23"/>
      <c r="C563" s="27" t="s">
        <v>49</v>
      </c>
      <c r="D563" s="46">
        <v>0</v>
      </c>
      <c r="E563" s="46">
        <v>0</v>
      </c>
      <c r="F563" s="46">
        <v>0</v>
      </c>
      <c r="G563" s="46">
        <v>0</v>
      </c>
      <c r="H563" s="23"/>
      <c r="I563" s="23"/>
      <c r="J563" s="23"/>
      <c r="K563" s="23"/>
    </row>
    <row r="564" spans="1:11" ht="15" customHeight="1">
      <c r="A564" s="23"/>
      <c r="B564" s="23"/>
      <c r="C564" s="27" t="s">
        <v>50</v>
      </c>
      <c r="D564" s="46">
        <v>0</v>
      </c>
      <c r="E564" s="46">
        <v>0</v>
      </c>
      <c r="F564" s="46">
        <v>0</v>
      </c>
      <c r="G564" s="46">
        <v>0</v>
      </c>
      <c r="H564" s="23"/>
      <c r="I564" s="23"/>
      <c r="J564" s="23"/>
      <c r="K564" s="23"/>
    </row>
    <row r="565" spans="1:11" ht="20.100000000000001" customHeight="1">
      <c r="A565" s="23"/>
      <c r="B565" s="23"/>
      <c r="C565" s="27" t="s">
        <v>169</v>
      </c>
      <c r="D565" s="47">
        <v>0</v>
      </c>
      <c r="E565" s="47">
        <v>219880000</v>
      </c>
      <c r="F565" s="47">
        <v>210000000</v>
      </c>
      <c r="G565" s="47">
        <v>210000000</v>
      </c>
      <c r="H565" s="23"/>
      <c r="I565" s="23"/>
      <c r="J565" s="23"/>
      <c r="K565" s="23"/>
    </row>
    <row r="566" spans="1:11" ht="15" customHeight="1">
      <c r="A566" s="23"/>
      <c r="B566" s="23"/>
      <c r="C566" s="27" t="s">
        <v>49</v>
      </c>
      <c r="D566" s="46">
        <v>0</v>
      </c>
      <c r="E566" s="46">
        <v>219880000</v>
      </c>
      <c r="F566" s="46">
        <v>210000000</v>
      </c>
      <c r="G566" s="46">
        <v>210000000</v>
      </c>
      <c r="H566" s="23"/>
      <c r="I566" s="23"/>
      <c r="J566" s="23"/>
      <c r="K566" s="23"/>
    </row>
    <row r="567" spans="1:11" ht="15" customHeight="1">
      <c r="A567" s="23"/>
      <c r="B567" s="23"/>
      <c r="C567" s="27" t="s">
        <v>50</v>
      </c>
      <c r="D567" s="46">
        <v>0</v>
      </c>
      <c r="E567" s="46">
        <v>0</v>
      </c>
      <c r="F567" s="46">
        <v>0</v>
      </c>
      <c r="G567" s="46">
        <v>0</v>
      </c>
      <c r="H567" s="23"/>
      <c r="I567" s="23"/>
      <c r="J567" s="23"/>
      <c r="K567" s="23"/>
    </row>
    <row r="568" spans="1:11" ht="15" customHeight="1">
      <c r="A568" s="23"/>
      <c r="B568" s="23"/>
      <c r="C568" s="27" t="s">
        <v>55</v>
      </c>
      <c r="D568" s="46">
        <v>0</v>
      </c>
      <c r="E568" s="46">
        <v>600000</v>
      </c>
      <c r="F568" s="46">
        <v>600000</v>
      </c>
      <c r="G568" s="46">
        <v>600000</v>
      </c>
      <c r="H568" s="23"/>
      <c r="I568" s="23"/>
      <c r="J568" s="23"/>
      <c r="K568" s="23"/>
    </row>
    <row r="569" spans="1:11" ht="15" customHeight="1">
      <c r="A569" s="23"/>
      <c r="B569" s="23"/>
      <c r="C569" s="27" t="s">
        <v>49</v>
      </c>
      <c r="D569" s="46">
        <v>0</v>
      </c>
      <c r="E569" s="46">
        <v>600000</v>
      </c>
      <c r="F569" s="46">
        <v>600000</v>
      </c>
      <c r="G569" s="46">
        <v>600000</v>
      </c>
      <c r="H569" s="23"/>
      <c r="I569" s="23"/>
      <c r="J569" s="23"/>
      <c r="K569" s="23"/>
    </row>
    <row r="570" spans="1:11" ht="15" customHeight="1">
      <c r="A570" s="23"/>
      <c r="B570" s="23"/>
      <c r="C570" s="27" t="s">
        <v>50</v>
      </c>
      <c r="D570" s="46">
        <v>0</v>
      </c>
      <c r="E570" s="46">
        <v>0</v>
      </c>
      <c r="F570" s="46">
        <v>0</v>
      </c>
      <c r="G570" s="46">
        <v>0</v>
      </c>
      <c r="H570" s="23"/>
      <c r="I570" s="23"/>
      <c r="J570" s="23"/>
      <c r="K570" s="23"/>
    </row>
    <row r="571" spans="1:11" ht="15" customHeight="1">
      <c r="A571" s="23"/>
      <c r="B571" s="23"/>
      <c r="C571" s="27" t="s">
        <v>56</v>
      </c>
      <c r="D571" s="46">
        <v>0</v>
      </c>
      <c r="E571" s="46">
        <v>62000000</v>
      </c>
      <c r="F571" s="46">
        <v>52880000</v>
      </c>
      <c r="G571" s="46">
        <v>53880000</v>
      </c>
      <c r="H571" s="23"/>
      <c r="I571" s="23"/>
      <c r="J571" s="23"/>
      <c r="K571" s="23"/>
    </row>
    <row r="572" spans="1:11" ht="15" customHeight="1">
      <c r="A572" s="23"/>
      <c r="B572" s="23"/>
      <c r="C572" s="27" t="s">
        <v>49</v>
      </c>
      <c r="D572" s="46">
        <v>0</v>
      </c>
      <c r="E572" s="46">
        <v>62000000</v>
      </c>
      <c r="F572" s="46">
        <v>52880000</v>
      </c>
      <c r="G572" s="46">
        <v>53880000</v>
      </c>
      <c r="H572" s="23"/>
      <c r="I572" s="23"/>
      <c r="J572" s="23"/>
      <c r="K572" s="23"/>
    </row>
    <row r="573" spans="1:11" ht="15" customHeight="1">
      <c r="A573" s="23"/>
      <c r="B573" s="23"/>
      <c r="C573" s="27" t="s">
        <v>50</v>
      </c>
      <c r="D573" s="46">
        <v>0</v>
      </c>
      <c r="E573" s="46">
        <v>0</v>
      </c>
      <c r="F573" s="46">
        <v>0</v>
      </c>
      <c r="G573" s="46">
        <v>0</v>
      </c>
      <c r="H573" s="23"/>
      <c r="I573" s="23"/>
      <c r="J573" s="23"/>
      <c r="K573" s="23"/>
    </row>
    <row r="574" spans="1:11" ht="15" customHeight="1">
      <c r="A574" s="23"/>
      <c r="B574" s="23"/>
      <c r="C574" s="27" t="s">
        <v>57</v>
      </c>
      <c r="D574" s="46">
        <v>0</v>
      </c>
      <c r="E574" s="46">
        <v>0</v>
      </c>
      <c r="F574" s="46">
        <v>0</v>
      </c>
      <c r="G574" s="46">
        <v>0</v>
      </c>
      <c r="H574" s="23"/>
      <c r="I574" s="23"/>
      <c r="J574" s="23"/>
      <c r="K574" s="23"/>
    </row>
    <row r="575" spans="1:11" ht="15" customHeight="1">
      <c r="A575" s="23"/>
      <c r="B575" s="23"/>
      <c r="C575" s="27" t="s">
        <v>49</v>
      </c>
      <c r="D575" s="46">
        <v>0</v>
      </c>
      <c r="E575" s="46">
        <v>0</v>
      </c>
      <c r="F575" s="46">
        <v>0</v>
      </c>
      <c r="G575" s="46">
        <v>0</v>
      </c>
      <c r="H575" s="23"/>
      <c r="I575" s="23"/>
      <c r="J575" s="23"/>
      <c r="K575" s="23"/>
    </row>
    <row r="576" spans="1:11" ht="15" customHeight="1">
      <c r="A576" s="23"/>
      <c r="B576" s="23"/>
      <c r="C576" s="27" t="s">
        <v>58</v>
      </c>
      <c r="D576" s="46">
        <v>0</v>
      </c>
      <c r="E576" s="46">
        <v>0</v>
      </c>
      <c r="F576" s="46">
        <v>0</v>
      </c>
      <c r="G576" s="46">
        <v>0</v>
      </c>
      <c r="H576" s="23"/>
      <c r="I576" s="23"/>
      <c r="J576" s="23"/>
      <c r="K576" s="23"/>
    </row>
    <row r="577" spans="1:11" ht="15" customHeight="1">
      <c r="A577" s="23"/>
      <c r="B577" s="23"/>
      <c r="C577" s="27" t="s">
        <v>59</v>
      </c>
      <c r="D577" s="46">
        <v>0</v>
      </c>
      <c r="E577" s="46">
        <v>0</v>
      </c>
      <c r="F577" s="46">
        <v>0</v>
      </c>
      <c r="G577" s="46">
        <v>0</v>
      </c>
      <c r="H577" s="23"/>
      <c r="I577" s="23"/>
      <c r="J577" s="23"/>
      <c r="K577" s="23"/>
    </row>
    <row r="578" spans="1:11" ht="15" customHeight="1">
      <c r="A578" s="23"/>
      <c r="B578" s="23"/>
      <c r="C578" s="27" t="s">
        <v>60</v>
      </c>
      <c r="D578" s="46">
        <v>0</v>
      </c>
      <c r="E578" s="46">
        <v>0</v>
      </c>
      <c r="F578" s="46">
        <v>0</v>
      </c>
      <c r="G578" s="46">
        <v>0</v>
      </c>
      <c r="H578" s="23"/>
      <c r="I578" s="23"/>
      <c r="J578" s="23"/>
      <c r="K578" s="23"/>
    </row>
    <row r="579" spans="1:11" ht="15" customHeight="1">
      <c r="A579" s="23"/>
      <c r="B579" s="23"/>
      <c r="C579" s="27" t="s">
        <v>61</v>
      </c>
      <c r="D579" s="46">
        <v>0</v>
      </c>
      <c r="E579" s="46">
        <v>0</v>
      </c>
      <c r="F579" s="46">
        <v>0</v>
      </c>
      <c r="G579" s="46">
        <v>0</v>
      </c>
      <c r="H579" s="23"/>
      <c r="I579" s="23"/>
      <c r="J579" s="23"/>
      <c r="K579" s="23"/>
    </row>
    <row r="580" spans="1:11" ht="15" customHeight="1">
      <c r="A580" s="23"/>
      <c r="B580" s="23"/>
      <c r="C580" s="27" t="s">
        <v>62</v>
      </c>
      <c r="D580" s="46">
        <v>0</v>
      </c>
      <c r="E580" s="46">
        <v>10000000</v>
      </c>
      <c r="F580" s="46">
        <v>10000000</v>
      </c>
      <c r="G580" s="46">
        <v>10000000</v>
      </c>
      <c r="H580" s="23"/>
      <c r="I580" s="23"/>
      <c r="J580" s="23"/>
      <c r="K580" s="23"/>
    </row>
    <row r="581" spans="1:11" ht="15" customHeight="1">
      <c r="A581" s="23"/>
      <c r="B581" s="23"/>
      <c r="C581" s="27" t="s">
        <v>49</v>
      </c>
      <c r="D581" s="46">
        <v>0</v>
      </c>
      <c r="E581" s="46">
        <v>10000000</v>
      </c>
      <c r="F581" s="46">
        <v>10000000</v>
      </c>
      <c r="G581" s="46">
        <v>10000000</v>
      </c>
      <c r="H581" s="23"/>
      <c r="I581" s="23"/>
      <c r="J581" s="23"/>
      <c r="K581" s="23"/>
    </row>
    <row r="582" spans="1:11" ht="15" customHeight="1">
      <c r="A582" s="23"/>
      <c r="B582" s="23"/>
      <c r="C582" s="27" t="s">
        <v>58</v>
      </c>
      <c r="D582" s="46">
        <v>0</v>
      </c>
      <c r="E582" s="46">
        <v>0</v>
      </c>
      <c r="F582" s="46">
        <v>0</v>
      </c>
      <c r="G582" s="46">
        <v>0</v>
      </c>
      <c r="H582" s="23"/>
      <c r="I582" s="23"/>
      <c r="J582" s="23"/>
      <c r="K582" s="23"/>
    </row>
    <row r="583" spans="1:11" ht="15" customHeight="1">
      <c r="A583" s="23"/>
      <c r="B583" s="23"/>
      <c r="C583" s="27" t="s">
        <v>59</v>
      </c>
      <c r="D583" s="46">
        <v>0</v>
      </c>
      <c r="E583" s="46">
        <v>0</v>
      </c>
      <c r="F583" s="46">
        <v>0</v>
      </c>
      <c r="G583" s="46">
        <v>0</v>
      </c>
      <c r="H583" s="23"/>
      <c r="I583" s="23"/>
      <c r="J583" s="23"/>
      <c r="K583" s="23"/>
    </row>
    <row r="584" spans="1:11" ht="15" customHeight="1">
      <c r="A584" s="23"/>
      <c r="B584" s="23"/>
      <c r="C584" s="27" t="s">
        <v>60</v>
      </c>
      <c r="D584" s="46">
        <v>0</v>
      </c>
      <c r="E584" s="46">
        <v>0</v>
      </c>
      <c r="F584" s="46">
        <v>0</v>
      </c>
      <c r="G584" s="46">
        <v>0</v>
      </c>
      <c r="H584" s="23"/>
      <c r="I584" s="23"/>
      <c r="J584" s="23"/>
      <c r="K584" s="23"/>
    </row>
    <row r="585" spans="1:11" ht="15" customHeight="1">
      <c r="A585" s="23"/>
      <c r="B585" s="23"/>
      <c r="C585" s="27" t="s">
        <v>61</v>
      </c>
      <c r="D585" s="46">
        <v>0</v>
      </c>
      <c r="E585" s="46">
        <v>0</v>
      </c>
      <c r="F585" s="46">
        <v>0</v>
      </c>
      <c r="G585" s="46">
        <v>0</v>
      </c>
      <c r="H585" s="23"/>
      <c r="I585" s="23"/>
      <c r="J585" s="23"/>
      <c r="K585" s="23"/>
    </row>
    <row r="586" spans="1:11" ht="15" customHeight="1">
      <c r="A586" s="23"/>
      <c r="B586" s="23"/>
      <c r="C586" s="27" t="s">
        <v>63</v>
      </c>
      <c r="D586" s="46">
        <v>0</v>
      </c>
      <c r="E586" s="46">
        <v>0</v>
      </c>
      <c r="F586" s="46">
        <v>0</v>
      </c>
      <c r="G586" s="46">
        <v>0</v>
      </c>
      <c r="H586" s="23"/>
      <c r="I586" s="23"/>
      <c r="J586" s="23"/>
      <c r="K586" s="23"/>
    </row>
    <row r="587" spans="1:11" ht="15" customHeight="1">
      <c r="A587" s="23"/>
      <c r="B587" s="23"/>
      <c r="C587" s="27" t="s">
        <v>49</v>
      </c>
      <c r="D587" s="46">
        <v>0</v>
      </c>
      <c r="E587" s="46">
        <v>0</v>
      </c>
      <c r="F587" s="46">
        <v>0</v>
      </c>
      <c r="G587" s="46">
        <v>0</v>
      </c>
      <c r="H587" s="23"/>
      <c r="I587" s="23"/>
      <c r="J587" s="23"/>
      <c r="K587" s="23"/>
    </row>
    <row r="588" spans="1:11" ht="15" customHeight="1">
      <c r="A588" s="23"/>
      <c r="B588" s="23"/>
      <c r="C588" s="27" t="s">
        <v>58</v>
      </c>
      <c r="D588" s="46">
        <v>0</v>
      </c>
      <c r="E588" s="46">
        <v>0</v>
      </c>
      <c r="F588" s="46">
        <v>0</v>
      </c>
      <c r="G588" s="46">
        <v>0</v>
      </c>
      <c r="H588" s="23"/>
      <c r="I588" s="23"/>
      <c r="J588" s="23"/>
      <c r="K588" s="23"/>
    </row>
    <row r="589" spans="1:11" ht="15" customHeight="1">
      <c r="A589" s="23"/>
      <c r="B589" s="23"/>
      <c r="C589" s="27" t="s">
        <v>59</v>
      </c>
      <c r="D589" s="46">
        <v>0</v>
      </c>
      <c r="E589" s="46">
        <v>0</v>
      </c>
      <c r="F589" s="46">
        <v>0</v>
      </c>
      <c r="G589" s="46">
        <v>0</v>
      </c>
      <c r="H589" s="23"/>
      <c r="I589" s="23"/>
      <c r="J589" s="23"/>
      <c r="K589" s="23"/>
    </row>
    <row r="590" spans="1:11" ht="15" customHeight="1">
      <c r="A590" s="23"/>
      <c r="B590" s="23"/>
      <c r="C590" s="27" t="s">
        <v>60</v>
      </c>
      <c r="D590" s="46">
        <v>0</v>
      </c>
      <c r="E590" s="46">
        <v>0</v>
      </c>
      <c r="F590" s="46">
        <v>0</v>
      </c>
      <c r="G590" s="46">
        <v>0</v>
      </c>
      <c r="H590" s="23"/>
      <c r="I590" s="23"/>
      <c r="J590" s="23"/>
      <c r="K590" s="23"/>
    </row>
    <row r="591" spans="1:11" ht="15" customHeight="1">
      <c r="A591" s="23"/>
      <c r="B591" s="23"/>
      <c r="C591" s="27" t="s">
        <v>61</v>
      </c>
      <c r="D591" s="46">
        <v>0</v>
      </c>
      <c r="E591" s="46">
        <v>0</v>
      </c>
      <c r="F591" s="46">
        <v>0</v>
      </c>
      <c r="G591" s="46">
        <v>0</v>
      </c>
      <c r="H591" s="23"/>
      <c r="I591" s="23"/>
      <c r="J591" s="23"/>
      <c r="K591" s="23"/>
    </row>
    <row r="592" spans="1:11" ht="15" customHeight="1">
      <c r="A592" s="23"/>
      <c r="B592" s="23"/>
      <c r="C592" s="27" t="s">
        <v>64</v>
      </c>
      <c r="D592" s="46">
        <v>0</v>
      </c>
      <c r="E592" s="46">
        <v>0</v>
      </c>
      <c r="F592" s="46">
        <v>0</v>
      </c>
      <c r="G592" s="46">
        <v>0</v>
      </c>
      <c r="H592" s="23"/>
      <c r="I592" s="23"/>
      <c r="J592" s="23"/>
      <c r="K592" s="23"/>
    </row>
    <row r="593" spans="1:11" ht="15" customHeight="1">
      <c r="A593" s="23"/>
      <c r="B593" s="23"/>
      <c r="C593" s="27" t="s">
        <v>65</v>
      </c>
      <c r="D593" s="46">
        <v>0</v>
      </c>
      <c r="E593" s="46">
        <v>0</v>
      </c>
      <c r="F593" s="46">
        <v>0</v>
      </c>
      <c r="G593" s="46">
        <v>0</v>
      </c>
      <c r="H593" s="23"/>
      <c r="I593" s="23"/>
      <c r="J593" s="23"/>
      <c r="K593" s="23"/>
    </row>
    <row r="594" spans="1:11" ht="20.100000000000001" customHeight="1">
      <c r="A594" s="23"/>
      <c r="B594" s="23"/>
      <c r="C594" s="48" t="s">
        <v>18</v>
      </c>
      <c r="D594" s="23"/>
      <c r="E594" s="23"/>
      <c r="F594" s="23"/>
      <c r="G594" s="23"/>
      <c r="H594" s="23"/>
      <c r="I594" s="23"/>
      <c r="J594" s="23"/>
      <c r="K594" s="23"/>
    </row>
  </sheetData>
  <mergeCells count="60">
    <mergeCell ref="C506:G506"/>
    <mergeCell ref="D435:G435"/>
    <mergeCell ref="D436:G436"/>
    <mergeCell ref="D437:G437"/>
    <mergeCell ref="C446:G446"/>
    <mergeCell ref="D491:G491"/>
    <mergeCell ref="D492:G492"/>
    <mergeCell ref="C493:G493"/>
    <mergeCell ref="D494:G494"/>
    <mergeCell ref="D495:G495"/>
    <mergeCell ref="D496:G496"/>
    <mergeCell ref="D497:G497"/>
    <mergeCell ref="C390:G390"/>
    <mergeCell ref="D311:G311"/>
    <mergeCell ref="D312:G312"/>
    <mergeCell ref="D313:G313"/>
    <mergeCell ref="D314:G314"/>
    <mergeCell ref="C323:G323"/>
    <mergeCell ref="D368:G368"/>
    <mergeCell ref="C377:G377"/>
    <mergeCell ref="D378:G378"/>
    <mergeCell ref="D379:G379"/>
    <mergeCell ref="D380:G380"/>
    <mergeCell ref="D381:G381"/>
    <mergeCell ref="C266:G266"/>
    <mergeCell ref="C151:G151"/>
    <mergeCell ref="C196:G196"/>
    <mergeCell ref="D197:G197"/>
    <mergeCell ref="D198:G198"/>
    <mergeCell ref="D199:G199"/>
    <mergeCell ref="D200:G200"/>
    <mergeCell ref="C209:G209"/>
    <mergeCell ref="D254:G254"/>
    <mergeCell ref="D255:G255"/>
    <mergeCell ref="D256:G256"/>
    <mergeCell ref="D257:G257"/>
    <mergeCell ref="D142:G142"/>
    <mergeCell ref="D27:G27"/>
    <mergeCell ref="D28:G28"/>
    <mergeCell ref="D29:G29"/>
    <mergeCell ref="D30:G30"/>
    <mergeCell ref="C39:G39"/>
    <mergeCell ref="D84:G84"/>
    <mergeCell ref="D85:G85"/>
    <mergeCell ref="D86:G86"/>
    <mergeCell ref="C95:G95"/>
    <mergeCell ref="D140:G140"/>
    <mergeCell ref="D141:G141"/>
    <mergeCell ref="C26:G26"/>
    <mergeCell ref="C1:G1"/>
    <mergeCell ref="C2:G2"/>
    <mergeCell ref="D3:G3"/>
    <mergeCell ref="D4:G4"/>
    <mergeCell ref="D5:G5"/>
    <mergeCell ref="D6:G6"/>
    <mergeCell ref="D7:G7"/>
    <mergeCell ref="C8:G8"/>
    <mergeCell ref="C9:G9"/>
    <mergeCell ref="D10:G10"/>
    <mergeCell ref="D18:G18"/>
  </mergeCells>
  <pageMargins left="0.7" right="0.7" top="0.75" bottom="0.75" header="0.3" footer="0.3"/>
  <pageSetup scale="68"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34"/>
  <sheetViews>
    <sheetView zoomScaleNormal="100" workbookViewId="0">
      <selection activeCell="F233" sqref="F233"/>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283</v>
      </c>
      <c r="E3" s="1510"/>
      <c r="F3" s="1510"/>
      <c r="G3" s="1510"/>
      <c r="H3" s="23"/>
      <c r="I3" s="23"/>
      <c r="J3" s="23"/>
      <c r="K3" s="23"/>
    </row>
    <row r="4" spans="1:11" ht="14.1" customHeight="1">
      <c r="A4" s="23"/>
      <c r="B4" s="23"/>
      <c r="C4" s="25" t="s">
        <v>4</v>
      </c>
      <c r="D4" s="1509" t="s">
        <v>284</v>
      </c>
      <c r="E4" s="1510"/>
      <c r="F4" s="1510"/>
      <c r="G4" s="1510"/>
      <c r="H4" s="23"/>
      <c r="I4" s="23"/>
      <c r="J4" s="23"/>
      <c r="K4" s="23"/>
    </row>
    <row r="5" spans="1:11" ht="14.1" customHeight="1">
      <c r="A5" s="23"/>
      <c r="B5" s="23"/>
      <c r="C5" s="25" t="s">
        <v>6</v>
      </c>
      <c r="D5" s="1509" t="s">
        <v>285</v>
      </c>
      <c r="E5" s="1510"/>
      <c r="F5" s="1510"/>
      <c r="G5" s="1510"/>
      <c r="H5" s="23"/>
      <c r="I5" s="23"/>
      <c r="J5" s="23"/>
      <c r="K5" s="23"/>
    </row>
    <row r="6" spans="1:11" ht="14.1" customHeight="1">
      <c r="A6" s="23"/>
      <c r="B6" s="23"/>
      <c r="C6" s="25" t="s">
        <v>8</v>
      </c>
      <c r="D6" s="1509" t="s">
        <v>286</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14.1" customHeight="1">
      <c r="A9" s="23"/>
      <c r="B9" s="23"/>
      <c r="C9" s="1515" t="s">
        <v>287</v>
      </c>
      <c r="D9" s="1516"/>
      <c r="E9" s="1516"/>
      <c r="F9" s="1516"/>
      <c r="G9" s="1516"/>
      <c r="H9" s="23"/>
      <c r="I9" s="23"/>
      <c r="J9" s="23"/>
      <c r="K9" s="23"/>
    </row>
    <row r="10" spans="1:11" ht="57.95" customHeight="1">
      <c r="A10" s="23"/>
      <c r="B10" s="23"/>
      <c r="C10" s="26" t="s">
        <v>14</v>
      </c>
      <c r="D10" s="1517" t="s">
        <v>288</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20.100000000000001" customHeight="1">
      <c r="A13" s="23"/>
      <c r="B13" s="23"/>
      <c r="C13" s="27" t="s">
        <v>289</v>
      </c>
      <c r="D13" s="31" t="s">
        <v>290</v>
      </c>
      <c r="E13" s="31" t="s">
        <v>290</v>
      </c>
      <c r="F13" s="31" t="s">
        <v>290</v>
      </c>
      <c r="G13" s="31" t="s">
        <v>290</v>
      </c>
      <c r="H13" s="23"/>
      <c r="I13" s="23"/>
      <c r="J13" s="23"/>
      <c r="K13" s="23"/>
    </row>
    <row r="14" spans="1:11" ht="32.1" customHeight="1">
      <c r="A14" s="23"/>
      <c r="B14" s="23"/>
      <c r="C14" s="26" t="s">
        <v>16</v>
      </c>
      <c r="D14" s="1517" t="s">
        <v>291</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20.100000000000001" customHeight="1">
      <c r="A17" s="23"/>
      <c r="B17" s="23"/>
      <c r="C17" s="27" t="s">
        <v>292</v>
      </c>
      <c r="D17" s="31" t="s">
        <v>293</v>
      </c>
      <c r="E17" s="31" t="s">
        <v>293</v>
      </c>
      <c r="F17" s="31" t="s">
        <v>293</v>
      </c>
      <c r="G17" s="31" t="s">
        <v>293</v>
      </c>
      <c r="H17" s="23"/>
      <c r="I17" s="23"/>
      <c r="J17" s="23"/>
      <c r="K17" s="23"/>
    </row>
    <row r="18" spans="1:11" ht="14.1" customHeight="1">
      <c r="A18" s="23"/>
      <c r="B18" s="23"/>
      <c r="C18" s="1503" t="s">
        <v>27</v>
      </c>
      <c r="D18" s="1504"/>
      <c r="E18" s="1504"/>
      <c r="F18" s="1504"/>
      <c r="G18" s="1504"/>
      <c r="H18" s="23"/>
      <c r="I18" s="23"/>
      <c r="J18" s="23"/>
      <c r="K18" s="23"/>
    </row>
    <row r="19" spans="1:11" ht="14.1" customHeight="1">
      <c r="A19" s="23"/>
      <c r="B19" s="23"/>
      <c r="C19" s="32" t="s">
        <v>294</v>
      </c>
      <c r="D19" s="1503" t="s">
        <v>295</v>
      </c>
      <c r="E19" s="1504"/>
      <c r="F19" s="1504"/>
      <c r="G19" s="1504"/>
      <c r="H19" s="23"/>
      <c r="I19" s="23"/>
      <c r="J19" s="23"/>
      <c r="K19" s="23"/>
    </row>
    <row r="20" spans="1:11" ht="14.1" customHeight="1">
      <c r="A20" s="23"/>
      <c r="B20" s="23"/>
      <c r="C20" s="33" t="s">
        <v>19</v>
      </c>
      <c r="D20" s="1519" t="s">
        <v>296</v>
      </c>
      <c r="E20" s="1520"/>
      <c r="F20" s="1520"/>
      <c r="G20" s="1520"/>
      <c r="H20" s="23"/>
      <c r="I20" s="23"/>
      <c r="J20" s="23"/>
      <c r="K20" s="23"/>
    </row>
    <row r="21" spans="1:11" ht="14.1" customHeight="1">
      <c r="A21" s="23"/>
      <c r="B21" s="23"/>
      <c r="C21" s="34" t="s">
        <v>20</v>
      </c>
      <c r="D21" s="1521" t="s">
        <v>297</v>
      </c>
      <c r="E21" s="1522"/>
      <c r="F21" s="1522"/>
      <c r="G21" s="1522"/>
      <c r="H21" s="23"/>
      <c r="I21" s="23"/>
      <c r="J21" s="23"/>
      <c r="K21" s="23"/>
    </row>
    <row r="22" spans="1:11" ht="14.1" customHeight="1">
      <c r="A22" s="23"/>
      <c r="B22" s="23"/>
      <c r="C22" s="34" t="s">
        <v>21</v>
      </c>
      <c r="D22" s="1521" t="s">
        <v>298</v>
      </c>
      <c r="E22" s="1522"/>
      <c r="F22" s="1522"/>
      <c r="G22" s="1522"/>
      <c r="H22" s="23"/>
      <c r="I22" s="23"/>
      <c r="J22" s="23"/>
      <c r="K22" s="23"/>
    </row>
    <row r="23" spans="1:11" ht="15" customHeight="1">
      <c r="A23" s="23"/>
      <c r="B23" s="23"/>
      <c r="C23" s="35"/>
      <c r="D23" s="36">
        <v>2024</v>
      </c>
      <c r="E23" s="36">
        <v>2025</v>
      </c>
      <c r="F23" s="36">
        <v>2026</v>
      </c>
      <c r="G23" s="36">
        <v>2027</v>
      </c>
      <c r="H23" s="23"/>
      <c r="I23" s="23"/>
      <c r="J23" s="23"/>
      <c r="K23" s="23"/>
    </row>
    <row r="24" spans="1:11" ht="15" customHeight="1">
      <c r="A24" s="23"/>
      <c r="B24" s="23"/>
      <c r="C24" s="37"/>
      <c r="D24" s="38" t="s">
        <v>22</v>
      </c>
      <c r="E24" s="38" t="s">
        <v>23</v>
      </c>
      <c r="F24" s="38" t="s">
        <v>23</v>
      </c>
      <c r="G24" s="38" t="s">
        <v>23</v>
      </c>
      <c r="H24" s="23"/>
      <c r="I24" s="23"/>
      <c r="J24" s="23"/>
      <c r="K24" s="23"/>
    </row>
    <row r="25" spans="1:11" ht="14.1" customHeight="1">
      <c r="A25" s="23"/>
      <c r="B25" s="23"/>
      <c r="C25" s="27" t="s">
        <v>33</v>
      </c>
      <c r="D25" s="31" t="s">
        <v>299</v>
      </c>
      <c r="E25" s="31" t="s">
        <v>300</v>
      </c>
      <c r="F25" s="31" t="s">
        <v>301</v>
      </c>
      <c r="G25" s="31" t="s">
        <v>302</v>
      </c>
      <c r="H25" s="23"/>
      <c r="I25" s="23"/>
      <c r="J25" s="23"/>
      <c r="K25" s="23"/>
    </row>
    <row r="26" spans="1:11" ht="14.1" customHeight="1">
      <c r="A26" s="23"/>
      <c r="B26" s="23"/>
      <c r="C26" s="27" t="s">
        <v>35</v>
      </c>
      <c r="D26" s="31" t="s">
        <v>303</v>
      </c>
      <c r="E26" s="31" t="s">
        <v>304</v>
      </c>
      <c r="F26" s="31" t="s">
        <v>305</v>
      </c>
      <c r="G26" s="31" t="s">
        <v>306</v>
      </c>
      <c r="H26" s="23"/>
      <c r="I26" s="23"/>
      <c r="J26" s="23"/>
      <c r="K26" s="23"/>
    </row>
    <row r="27" spans="1:11" ht="14.1" customHeight="1">
      <c r="A27" s="23"/>
      <c r="B27" s="23"/>
      <c r="C27" s="27" t="s">
        <v>40</v>
      </c>
      <c r="D27" s="31" t="s">
        <v>307</v>
      </c>
      <c r="E27" s="31" t="s">
        <v>308</v>
      </c>
      <c r="F27" s="31" t="s">
        <v>309</v>
      </c>
      <c r="G27" s="31" t="s">
        <v>310</v>
      </c>
      <c r="H27" s="23"/>
      <c r="I27" s="23"/>
      <c r="J27" s="23"/>
      <c r="K27" s="23"/>
    </row>
    <row r="28" spans="1:11" ht="14.1" customHeight="1">
      <c r="A28" s="23"/>
      <c r="B28" s="23"/>
      <c r="C28" s="27" t="s">
        <v>41</v>
      </c>
      <c r="D28" s="31" t="s">
        <v>18</v>
      </c>
      <c r="E28" s="31" t="s">
        <v>311</v>
      </c>
      <c r="F28" s="31" t="s">
        <v>312</v>
      </c>
      <c r="G28" s="31" t="s">
        <v>313</v>
      </c>
      <c r="H28" s="23"/>
      <c r="I28" s="23"/>
      <c r="J28" s="23"/>
      <c r="K28" s="23"/>
    </row>
    <row r="29" spans="1:11" ht="14.1" customHeight="1">
      <c r="A29" s="23"/>
      <c r="B29" s="23"/>
      <c r="C29" s="27" t="s">
        <v>43</v>
      </c>
      <c r="D29" s="31" t="s">
        <v>18</v>
      </c>
      <c r="E29" s="31" t="s">
        <v>314</v>
      </c>
      <c r="F29" s="31" t="s">
        <v>315</v>
      </c>
      <c r="G29" s="31" t="s">
        <v>316</v>
      </c>
      <c r="H29" s="23"/>
      <c r="I29" s="23"/>
      <c r="J29" s="23"/>
      <c r="K29" s="23"/>
    </row>
    <row r="30" spans="1:11" ht="14.1" customHeight="1">
      <c r="A30" s="23"/>
      <c r="B30" s="23"/>
      <c r="C30" s="27" t="s">
        <v>47</v>
      </c>
      <c r="D30" s="31" t="s">
        <v>18</v>
      </c>
      <c r="E30" s="31" t="s">
        <v>317</v>
      </c>
      <c r="F30" s="31" t="s">
        <v>318</v>
      </c>
      <c r="G30" s="31" t="s">
        <v>319</v>
      </c>
      <c r="H30" s="23"/>
      <c r="I30" s="23"/>
      <c r="J30" s="23"/>
      <c r="K30" s="23"/>
    </row>
    <row r="31" spans="1:11" ht="14.1" customHeight="1">
      <c r="A31" s="23"/>
      <c r="B31" s="23"/>
      <c r="C31" s="1523" t="s">
        <v>24</v>
      </c>
      <c r="D31" s="1524"/>
      <c r="E31" s="1524"/>
      <c r="F31" s="1524"/>
      <c r="G31" s="1524"/>
      <c r="H31" s="23"/>
      <c r="I31" s="23"/>
      <c r="J31" s="23"/>
      <c r="K31" s="23"/>
    </row>
    <row r="32" spans="1:11" ht="14.1" customHeight="1">
      <c r="A32" s="23"/>
      <c r="B32" s="23"/>
      <c r="C32" s="35"/>
      <c r="D32" s="36">
        <v>2024</v>
      </c>
      <c r="E32" s="36">
        <v>2025</v>
      </c>
      <c r="F32" s="36">
        <v>2026</v>
      </c>
      <c r="G32" s="36">
        <v>2027</v>
      </c>
      <c r="H32" s="23"/>
      <c r="I32" s="23"/>
      <c r="J32" s="23"/>
      <c r="K32" s="23"/>
    </row>
    <row r="33" spans="1:11" ht="14.1" customHeight="1">
      <c r="A33" s="23"/>
      <c r="B33" s="23"/>
      <c r="C33" s="37"/>
      <c r="D33" s="38" t="s">
        <v>22</v>
      </c>
      <c r="E33" s="38" t="s">
        <v>23</v>
      </c>
      <c r="F33" s="38" t="s">
        <v>23</v>
      </c>
      <c r="G33" s="38" t="s">
        <v>23</v>
      </c>
      <c r="H33" s="23"/>
      <c r="I33" s="23"/>
      <c r="J33" s="23"/>
      <c r="K33" s="23"/>
    </row>
    <row r="34" spans="1:11" ht="14.1" customHeight="1">
      <c r="A34" s="23"/>
      <c r="B34" s="23"/>
      <c r="C34" s="39" t="s">
        <v>48</v>
      </c>
      <c r="D34" s="40">
        <v>0</v>
      </c>
      <c r="E34" s="40">
        <v>531300000</v>
      </c>
      <c r="F34" s="40">
        <v>531300000</v>
      </c>
      <c r="G34" s="40">
        <v>531300000</v>
      </c>
      <c r="H34" s="23"/>
      <c r="I34" s="23"/>
      <c r="J34" s="23"/>
      <c r="K34" s="23"/>
    </row>
    <row r="35" spans="1:11" ht="14.1" customHeight="1">
      <c r="A35" s="23"/>
      <c r="B35" s="23"/>
      <c r="C35" s="39" t="s">
        <v>49</v>
      </c>
      <c r="D35" s="40">
        <v>0</v>
      </c>
      <c r="E35" s="40">
        <v>531300000</v>
      </c>
      <c r="F35" s="40">
        <v>531300000</v>
      </c>
      <c r="G35" s="40">
        <v>531300000</v>
      </c>
      <c r="H35" s="23"/>
      <c r="I35" s="23"/>
      <c r="J35" s="23"/>
      <c r="K35" s="23"/>
    </row>
    <row r="36" spans="1:11" ht="14.1" customHeight="1">
      <c r="A36" s="23"/>
      <c r="B36" s="23"/>
      <c r="C36" s="39" t="s">
        <v>50</v>
      </c>
      <c r="D36" s="40">
        <v>0</v>
      </c>
      <c r="E36" s="40">
        <v>0</v>
      </c>
      <c r="F36" s="40">
        <v>0</v>
      </c>
      <c r="G36" s="40">
        <v>0</v>
      </c>
      <c r="H36" s="23"/>
      <c r="I36" s="23"/>
      <c r="J36" s="23"/>
      <c r="K36" s="23"/>
    </row>
    <row r="37" spans="1:11" ht="14.1" customHeight="1">
      <c r="A37" s="23"/>
      <c r="B37" s="23"/>
      <c r="C37" s="39" t="s">
        <v>51</v>
      </c>
      <c r="D37" s="40">
        <v>0</v>
      </c>
      <c r="E37" s="40">
        <v>66800000</v>
      </c>
      <c r="F37" s="40">
        <v>66800000</v>
      </c>
      <c r="G37" s="40">
        <v>66800000</v>
      </c>
      <c r="H37" s="23"/>
      <c r="I37" s="23"/>
      <c r="J37" s="23"/>
      <c r="K37" s="23"/>
    </row>
    <row r="38" spans="1:11" ht="14.1" customHeight="1">
      <c r="A38" s="23"/>
      <c r="B38" s="23"/>
      <c r="C38" s="39" t="s">
        <v>49</v>
      </c>
      <c r="D38" s="40">
        <v>0</v>
      </c>
      <c r="E38" s="40">
        <v>66800000</v>
      </c>
      <c r="F38" s="40">
        <v>66800000</v>
      </c>
      <c r="G38" s="40">
        <v>66800000</v>
      </c>
      <c r="H38" s="23"/>
      <c r="I38" s="23"/>
      <c r="J38" s="23"/>
      <c r="K38" s="23"/>
    </row>
    <row r="39" spans="1:11" ht="14.1" customHeight="1">
      <c r="A39" s="23"/>
      <c r="B39" s="23"/>
      <c r="C39" s="39" t="s">
        <v>50</v>
      </c>
      <c r="D39" s="40">
        <v>0</v>
      </c>
      <c r="E39" s="40">
        <v>0</v>
      </c>
      <c r="F39" s="40">
        <v>0</v>
      </c>
      <c r="G39" s="40">
        <v>0</v>
      </c>
      <c r="H39" s="23"/>
      <c r="I39" s="23"/>
      <c r="J39" s="23"/>
      <c r="K39" s="23"/>
    </row>
    <row r="40" spans="1:11" ht="14.1" customHeight="1">
      <c r="A40" s="23"/>
      <c r="B40" s="23"/>
      <c r="C40" s="39" t="s">
        <v>52</v>
      </c>
      <c r="D40" s="40">
        <v>0</v>
      </c>
      <c r="E40" s="40">
        <v>70900000</v>
      </c>
      <c r="F40" s="40">
        <v>71900000</v>
      </c>
      <c r="G40" s="40">
        <v>73900000</v>
      </c>
      <c r="H40" s="23"/>
      <c r="I40" s="23"/>
      <c r="J40" s="23"/>
      <c r="K40" s="23"/>
    </row>
    <row r="41" spans="1:11" ht="14.1" customHeight="1">
      <c r="A41" s="23"/>
      <c r="B41" s="23"/>
      <c r="C41" s="39" t="s">
        <v>49</v>
      </c>
      <c r="D41" s="40">
        <v>0</v>
      </c>
      <c r="E41" s="40">
        <v>70900000</v>
      </c>
      <c r="F41" s="40">
        <v>71900000</v>
      </c>
      <c r="G41" s="40">
        <v>73900000</v>
      </c>
      <c r="H41" s="23"/>
      <c r="I41" s="23"/>
      <c r="J41" s="23"/>
      <c r="K41" s="23"/>
    </row>
    <row r="42" spans="1:11" ht="14.1" customHeight="1">
      <c r="A42" s="23"/>
      <c r="B42" s="23"/>
      <c r="C42" s="39" t="s">
        <v>50</v>
      </c>
      <c r="D42" s="40">
        <v>0</v>
      </c>
      <c r="E42" s="40">
        <v>0</v>
      </c>
      <c r="F42" s="40">
        <v>0</v>
      </c>
      <c r="G42" s="40">
        <v>0</v>
      </c>
      <c r="H42" s="23"/>
      <c r="I42" s="23"/>
      <c r="J42" s="23"/>
      <c r="K42" s="23"/>
    </row>
    <row r="43" spans="1:11" ht="14.1" customHeight="1">
      <c r="A43" s="23"/>
      <c r="B43" s="23"/>
      <c r="C43" s="39" t="s">
        <v>53</v>
      </c>
      <c r="D43" s="40">
        <v>0</v>
      </c>
      <c r="E43" s="40">
        <v>0</v>
      </c>
      <c r="F43" s="40">
        <v>0</v>
      </c>
      <c r="G43" s="40">
        <v>0</v>
      </c>
      <c r="H43" s="23"/>
      <c r="I43" s="23"/>
      <c r="J43" s="23"/>
      <c r="K43" s="23"/>
    </row>
    <row r="44" spans="1:11" ht="14.1" customHeight="1">
      <c r="A44" s="23"/>
      <c r="B44" s="23"/>
      <c r="C44" s="39" t="s">
        <v>49</v>
      </c>
      <c r="D44" s="40">
        <v>0</v>
      </c>
      <c r="E44" s="40">
        <v>0</v>
      </c>
      <c r="F44" s="40">
        <v>0</v>
      </c>
      <c r="G44" s="40">
        <v>0</v>
      </c>
      <c r="H44" s="23"/>
      <c r="I44" s="23"/>
      <c r="J44" s="23"/>
      <c r="K44" s="23"/>
    </row>
    <row r="45" spans="1:11" ht="14.1" customHeight="1">
      <c r="A45" s="23"/>
      <c r="B45" s="23"/>
      <c r="C45" s="39" t="s">
        <v>50</v>
      </c>
      <c r="D45" s="40">
        <v>0</v>
      </c>
      <c r="E45" s="40">
        <v>0</v>
      </c>
      <c r="F45" s="40">
        <v>0</v>
      </c>
      <c r="G45" s="40">
        <v>0</v>
      </c>
      <c r="H45" s="23"/>
      <c r="I45" s="23"/>
      <c r="J45" s="23"/>
      <c r="K45" s="23"/>
    </row>
    <row r="46" spans="1:11" ht="14.1" customHeight="1">
      <c r="A46" s="23"/>
      <c r="B46" s="23"/>
      <c r="C46" s="39" t="s">
        <v>54</v>
      </c>
      <c r="D46" s="40">
        <v>0</v>
      </c>
      <c r="E46" s="40">
        <v>0</v>
      </c>
      <c r="F46" s="40">
        <v>0</v>
      </c>
      <c r="G46" s="40">
        <v>0</v>
      </c>
      <c r="H46" s="23"/>
      <c r="I46" s="23"/>
      <c r="J46" s="23"/>
      <c r="K46" s="23"/>
    </row>
    <row r="47" spans="1:11" ht="14.1" customHeight="1">
      <c r="A47" s="23"/>
      <c r="B47" s="23"/>
      <c r="C47" s="39" t="s">
        <v>49</v>
      </c>
      <c r="D47" s="40">
        <v>0</v>
      </c>
      <c r="E47" s="40">
        <v>0</v>
      </c>
      <c r="F47" s="40">
        <v>0</v>
      </c>
      <c r="G47" s="40">
        <v>0</v>
      </c>
      <c r="H47" s="23"/>
      <c r="I47" s="23"/>
      <c r="J47" s="23"/>
      <c r="K47" s="23"/>
    </row>
    <row r="48" spans="1:11" ht="14.1" customHeight="1">
      <c r="A48" s="23"/>
      <c r="B48" s="23"/>
      <c r="C48" s="39" t="s">
        <v>50</v>
      </c>
      <c r="D48" s="40">
        <v>0</v>
      </c>
      <c r="E48" s="40">
        <v>0</v>
      </c>
      <c r="F48" s="40">
        <v>0</v>
      </c>
      <c r="G48" s="40">
        <v>0</v>
      </c>
      <c r="H48" s="23"/>
      <c r="I48" s="23"/>
      <c r="J48" s="23"/>
      <c r="K48" s="23"/>
    </row>
    <row r="49" spans="1:11" ht="14.1" customHeight="1">
      <c r="A49" s="23"/>
      <c r="B49" s="23"/>
      <c r="C49" s="39" t="s">
        <v>55</v>
      </c>
      <c r="D49" s="40">
        <v>0</v>
      </c>
      <c r="E49" s="40">
        <v>0</v>
      </c>
      <c r="F49" s="40">
        <v>0</v>
      </c>
      <c r="G49" s="40">
        <v>0</v>
      </c>
      <c r="H49" s="23"/>
      <c r="I49" s="23"/>
      <c r="J49" s="23"/>
      <c r="K49" s="23"/>
    </row>
    <row r="50" spans="1:11" ht="14.1" customHeight="1">
      <c r="A50" s="23"/>
      <c r="B50" s="23"/>
      <c r="C50" s="39" t="s">
        <v>49</v>
      </c>
      <c r="D50" s="40">
        <v>0</v>
      </c>
      <c r="E50" s="40">
        <v>0</v>
      </c>
      <c r="F50" s="40">
        <v>0</v>
      </c>
      <c r="G50" s="40">
        <v>0</v>
      </c>
      <c r="H50" s="23"/>
      <c r="I50" s="23"/>
      <c r="J50" s="23"/>
      <c r="K50" s="23"/>
    </row>
    <row r="51" spans="1:11" ht="14.1" customHeight="1">
      <c r="A51" s="23"/>
      <c r="B51" s="23"/>
      <c r="C51" s="39" t="s">
        <v>50</v>
      </c>
      <c r="D51" s="40">
        <v>0</v>
      </c>
      <c r="E51" s="40">
        <v>0</v>
      </c>
      <c r="F51" s="40">
        <v>0</v>
      </c>
      <c r="G51" s="40">
        <v>0</v>
      </c>
      <c r="H51" s="23"/>
      <c r="I51" s="23"/>
      <c r="J51" s="23"/>
      <c r="K51" s="23"/>
    </row>
    <row r="52" spans="1:11" ht="14.1" customHeight="1">
      <c r="A52" s="23"/>
      <c r="B52" s="23"/>
      <c r="C52" s="39" t="s">
        <v>56</v>
      </c>
      <c r="D52" s="40">
        <v>0</v>
      </c>
      <c r="E52" s="40">
        <v>0</v>
      </c>
      <c r="F52" s="40">
        <v>0</v>
      </c>
      <c r="G52" s="40">
        <v>0</v>
      </c>
      <c r="H52" s="23"/>
      <c r="I52" s="23"/>
      <c r="J52" s="23"/>
      <c r="K52" s="23"/>
    </row>
    <row r="53" spans="1:11" ht="14.1" customHeight="1">
      <c r="A53" s="23"/>
      <c r="B53" s="23"/>
      <c r="C53" s="39" t="s">
        <v>49</v>
      </c>
      <c r="D53" s="40">
        <v>0</v>
      </c>
      <c r="E53" s="40">
        <v>0</v>
      </c>
      <c r="F53" s="40">
        <v>0</v>
      </c>
      <c r="G53" s="40">
        <v>0</v>
      </c>
      <c r="H53" s="23"/>
      <c r="I53" s="23"/>
      <c r="J53" s="23"/>
      <c r="K53" s="23"/>
    </row>
    <row r="54" spans="1:11" ht="14.1" customHeight="1">
      <c r="A54" s="23"/>
      <c r="B54" s="23"/>
      <c r="C54" s="39" t="s">
        <v>50</v>
      </c>
      <c r="D54" s="40">
        <v>0</v>
      </c>
      <c r="E54" s="40">
        <v>0</v>
      </c>
      <c r="F54" s="40">
        <v>0</v>
      </c>
      <c r="G54" s="40">
        <v>0</v>
      </c>
      <c r="H54" s="23"/>
      <c r="I54" s="23"/>
      <c r="J54" s="23"/>
      <c r="K54" s="23"/>
    </row>
    <row r="55" spans="1:11" ht="14.1" customHeight="1">
      <c r="A55" s="23"/>
      <c r="B55" s="23"/>
      <c r="C55" s="39" t="s">
        <v>57</v>
      </c>
      <c r="D55" s="40">
        <v>0</v>
      </c>
      <c r="E55" s="40">
        <v>0</v>
      </c>
      <c r="F55" s="40">
        <v>0</v>
      </c>
      <c r="G55" s="40">
        <v>0</v>
      </c>
      <c r="H55" s="23"/>
      <c r="I55" s="23"/>
      <c r="J55" s="23"/>
      <c r="K55" s="23"/>
    </row>
    <row r="56" spans="1:11" ht="14.1" customHeight="1">
      <c r="A56" s="23"/>
      <c r="B56" s="23"/>
      <c r="C56" s="39" t="s">
        <v>49</v>
      </c>
      <c r="D56" s="40">
        <v>0</v>
      </c>
      <c r="E56" s="40">
        <v>0</v>
      </c>
      <c r="F56" s="40">
        <v>0</v>
      </c>
      <c r="G56" s="40">
        <v>0</v>
      </c>
      <c r="H56" s="23"/>
      <c r="I56" s="23"/>
      <c r="J56" s="23"/>
      <c r="K56" s="23"/>
    </row>
    <row r="57" spans="1:11" ht="14.1" customHeight="1">
      <c r="A57" s="23"/>
      <c r="B57" s="23"/>
      <c r="C57" s="39" t="s">
        <v>58</v>
      </c>
      <c r="D57" s="40">
        <v>0</v>
      </c>
      <c r="E57" s="40">
        <v>0</v>
      </c>
      <c r="F57" s="40">
        <v>0</v>
      </c>
      <c r="G57" s="40">
        <v>0</v>
      </c>
      <c r="H57" s="23"/>
      <c r="I57" s="23"/>
      <c r="J57" s="23"/>
      <c r="K57" s="23"/>
    </row>
    <row r="58" spans="1:11" ht="14.1" customHeight="1">
      <c r="A58" s="23"/>
      <c r="B58" s="23"/>
      <c r="C58" s="39" t="s">
        <v>59</v>
      </c>
      <c r="D58" s="40">
        <v>0</v>
      </c>
      <c r="E58" s="40">
        <v>0</v>
      </c>
      <c r="F58" s="40">
        <v>0</v>
      </c>
      <c r="G58" s="40">
        <v>0</v>
      </c>
      <c r="H58" s="23"/>
      <c r="I58" s="23"/>
      <c r="J58" s="23"/>
      <c r="K58" s="23"/>
    </row>
    <row r="59" spans="1:11" ht="14.1" customHeight="1">
      <c r="A59" s="23"/>
      <c r="B59" s="23"/>
      <c r="C59" s="39" t="s">
        <v>60</v>
      </c>
      <c r="D59" s="40">
        <v>0</v>
      </c>
      <c r="E59" s="40">
        <v>0</v>
      </c>
      <c r="F59" s="40">
        <v>0</v>
      </c>
      <c r="G59" s="40">
        <v>0</v>
      </c>
      <c r="H59" s="23"/>
      <c r="I59" s="23"/>
      <c r="J59" s="23"/>
      <c r="K59" s="23"/>
    </row>
    <row r="60" spans="1:11" ht="14.1" customHeight="1">
      <c r="A60" s="23"/>
      <c r="B60" s="23"/>
      <c r="C60" s="39" t="s">
        <v>61</v>
      </c>
      <c r="D60" s="40">
        <v>0</v>
      </c>
      <c r="E60" s="40">
        <v>0</v>
      </c>
      <c r="F60" s="40">
        <v>0</v>
      </c>
      <c r="G60" s="40">
        <v>0</v>
      </c>
      <c r="H60" s="23"/>
      <c r="I60" s="23"/>
      <c r="J60" s="23"/>
      <c r="K60" s="23"/>
    </row>
    <row r="61" spans="1:11" ht="14.1" customHeight="1">
      <c r="A61" s="23"/>
      <c r="B61" s="23"/>
      <c r="C61" s="39" t="s">
        <v>62</v>
      </c>
      <c r="D61" s="40">
        <v>0</v>
      </c>
      <c r="E61" s="40">
        <v>0</v>
      </c>
      <c r="F61" s="40">
        <v>0</v>
      </c>
      <c r="G61" s="40">
        <v>0</v>
      </c>
      <c r="H61" s="23"/>
      <c r="I61" s="23"/>
      <c r="J61" s="23"/>
      <c r="K61" s="23"/>
    </row>
    <row r="62" spans="1:11" ht="14.1" customHeight="1">
      <c r="A62" s="23"/>
      <c r="B62" s="23"/>
      <c r="C62" s="39" t="s">
        <v>49</v>
      </c>
      <c r="D62" s="40">
        <v>0</v>
      </c>
      <c r="E62" s="40">
        <v>0</v>
      </c>
      <c r="F62" s="40">
        <v>0</v>
      </c>
      <c r="G62" s="40">
        <v>0</v>
      </c>
      <c r="H62" s="23"/>
      <c r="I62" s="23"/>
      <c r="J62" s="23"/>
      <c r="K62" s="23"/>
    </row>
    <row r="63" spans="1:11" ht="14.1" customHeight="1">
      <c r="A63" s="23"/>
      <c r="B63" s="23"/>
      <c r="C63" s="39" t="s">
        <v>58</v>
      </c>
      <c r="D63" s="40">
        <v>0</v>
      </c>
      <c r="E63" s="40">
        <v>0</v>
      </c>
      <c r="F63" s="40">
        <v>0</v>
      </c>
      <c r="G63" s="40">
        <v>0</v>
      </c>
      <c r="H63" s="23"/>
      <c r="I63" s="23"/>
      <c r="J63" s="23"/>
      <c r="K63" s="23"/>
    </row>
    <row r="64" spans="1:11" ht="14.1" customHeight="1">
      <c r="A64" s="23"/>
      <c r="B64" s="23"/>
      <c r="C64" s="39" t="s">
        <v>59</v>
      </c>
      <c r="D64" s="40">
        <v>0</v>
      </c>
      <c r="E64" s="40">
        <v>0</v>
      </c>
      <c r="F64" s="40">
        <v>0</v>
      </c>
      <c r="G64" s="40">
        <v>0</v>
      </c>
      <c r="H64" s="23"/>
      <c r="I64" s="23"/>
      <c r="J64" s="23"/>
      <c r="K64" s="23"/>
    </row>
    <row r="65" spans="1:11" ht="14.1" customHeight="1">
      <c r="A65" s="23"/>
      <c r="B65" s="23"/>
      <c r="C65" s="39" t="s">
        <v>60</v>
      </c>
      <c r="D65" s="40">
        <v>0</v>
      </c>
      <c r="E65" s="40">
        <v>0</v>
      </c>
      <c r="F65" s="40">
        <v>0</v>
      </c>
      <c r="G65" s="40">
        <v>0</v>
      </c>
      <c r="H65" s="23"/>
      <c r="I65" s="23"/>
      <c r="J65" s="23"/>
      <c r="K65" s="23"/>
    </row>
    <row r="66" spans="1:11" ht="14.1" customHeight="1">
      <c r="A66" s="23"/>
      <c r="B66" s="23"/>
      <c r="C66" s="39" t="s">
        <v>61</v>
      </c>
      <c r="D66" s="40">
        <v>0</v>
      </c>
      <c r="E66" s="40">
        <v>0</v>
      </c>
      <c r="F66" s="40">
        <v>0</v>
      </c>
      <c r="G66" s="40">
        <v>0</v>
      </c>
      <c r="H66" s="23"/>
      <c r="I66" s="23"/>
      <c r="J66" s="23"/>
      <c r="K66" s="23"/>
    </row>
    <row r="67" spans="1:11" ht="14.1" customHeight="1">
      <c r="A67" s="23"/>
      <c r="B67" s="23"/>
      <c r="C67" s="39" t="s">
        <v>63</v>
      </c>
      <c r="D67" s="40">
        <v>0</v>
      </c>
      <c r="E67" s="40">
        <v>0</v>
      </c>
      <c r="F67" s="40">
        <v>0</v>
      </c>
      <c r="G67" s="40">
        <v>0</v>
      </c>
      <c r="H67" s="23"/>
      <c r="I67" s="23"/>
      <c r="J67" s="23"/>
      <c r="K67" s="23"/>
    </row>
    <row r="68" spans="1:11" ht="14.1" customHeight="1">
      <c r="A68" s="23"/>
      <c r="B68" s="23"/>
      <c r="C68" s="39" t="s">
        <v>49</v>
      </c>
      <c r="D68" s="40">
        <v>0</v>
      </c>
      <c r="E68" s="40">
        <v>0</v>
      </c>
      <c r="F68" s="40">
        <v>0</v>
      </c>
      <c r="G68" s="40">
        <v>0</v>
      </c>
      <c r="H68" s="23"/>
      <c r="I68" s="23"/>
      <c r="J68" s="23"/>
      <c r="K68" s="23"/>
    </row>
    <row r="69" spans="1:11" ht="14.1" customHeight="1">
      <c r="A69" s="23"/>
      <c r="B69" s="23"/>
      <c r="C69" s="39" t="s">
        <v>58</v>
      </c>
      <c r="D69" s="40">
        <v>0</v>
      </c>
      <c r="E69" s="40">
        <v>0</v>
      </c>
      <c r="F69" s="40">
        <v>0</v>
      </c>
      <c r="G69" s="40">
        <v>0</v>
      </c>
      <c r="H69" s="23"/>
      <c r="I69" s="23"/>
      <c r="J69" s="23"/>
      <c r="K69" s="23"/>
    </row>
    <row r="70" spans="1:11" ht="14.1" customHeight="1">
      <c r="A70" s="23"/>
      <c r="B70" s="23"/>
      <c r="C70" s="39" t="s">
        <v>59</v>
      </c>
      <c r="D70" s="40">
        <v>0</v>
      </c>
      <c r="E70" s="40">
        <v>0</v>
      </c>
      <c r="F70" s="40">
        <v>0</v>
      </c>
      <c r="G70" s="40">
        <v>0</v>
      </c>
      <c r="H70" s="23"/>
      <c r="I70" s="23"/>
      <c r="J70" s="23"/>
      <c r="K70" s="23"/>
    </row>
    <row r="71" spans="1:11" ht="14.1" customHeight="1">
      <c r="A71" s="23"/>
      <c r="B71" s="23"/>
      <c r="C71" s="39" t="s">
        <v>60</v>
      </c>
      <c r="D71" s="40">
        <v>0</v>
      </c>
      <c r="E71" s="40">
        <v>0</v>
      </c>
      <c r="F71" s="40">
        <v>0</v>
      </c>
      <c r="G71" s="40">
        <v>0</v>
      </c>
      <c r="H71" s="23"/>
      <c r="I71" s="23"/>
      <c r="J71" s="23"/>
      <c r="K71" s="23"/>
    </row>
    <row r="72" spans="1:11" ht="14.1" customHeight="1">
      <c r="A72" s="23"/>
      <c r="B72" s="23"/>
      <c r="C72" s="39" t="s">
        <v>61</v>
      </c>
      <c r="D72" s="40">
        <v>0</v>
      </c>
      <c r="E72" s="40">
        <v>0</v>
      </c>
      <c r="F72" s="40">
        <v>0</v>
      </c>
      <c r="G72" s="40">
        <v>0</v>
      </c>
      <c r="H72" s="23"/>
      <c r="I72" s="23"/>
      <c r="J72" s="23"/>
      <c r="K72" s="23"/>
    </row>
    <row r="73" spans="1:11" ht="14.1" customHeight="1">
      <c r="A73" s="23"/>
      <c r="B73" s="23"/>
      <c r="C73" s="39" t="s">
        <v>64</v>
      </c>
      <c r="D73" s="40">
        <v>0</v>
      </c>
      <c r="E73" s="40">
        <v>0</v>
      </c>
      <c r="F73" s="40">
        <v>0</v>
      </c>
      <c r="G73" s="40">
        <v>0</v>
      </c>
      <c r="H73" s="23"/>
      <c r="I73" s="23"/>
      <c r="J73" s="23"/>
      <c r="K73" s="23"/>
    </row>
    <row r="74" spans="1:11" ht="14.1" customHeight="1">
      <c r="A74" s="23"/>
      <c r="B74" s="23"/>
      <c r="C74" s="39" t="s">
        <v>65</v>
      </c>
      <c r="D74" s="40">
        <v>0</v>
      </c>
      <c r="E74" s="40">
        <v>0</v>
      </c>
      <c r="F74" s="40">
        <v>0</v>
      </c>
      <c r="G74" s="40">
        <v>0</v>
      </c>
      <c r="H74" s="23"/>
      <c r="I74" s="23"/>
      <c r="J74" s="23"/>
      <c r="K74" s="23"/>
    </row>
    <row r="75" spans="1:11" ht="14.1" customHeight="1">
      <c r="A75" s="23"/>
      <c r="B75" s="23"/>
      <c r="C75" s="41" t="s">
        <v>25</v>
      </c>
      <c r="D75" s="40">
        <v>0</v>
      </c>
      <c r="E75" s="40">
        <v>669000000</v>
      </c>
      <c r="F75" s="40">
        <v>670000000</v>
      </c>
      <c r="G75" s="40">
        <v>672000000</v>
      </c>
      <c r="H75" s="23"/>
      <c r="I75" s="23"/>
      <c r="J75" s="23"/>
      <c r="K75" s="23"/>
    </row>
    <row r="76" spans="1:11" ht="14.1" customHeight="1">
      <c r="A76" s="23"/>
      <c r="B76" s="23"/>
      <c r="C76" s="1503" t="s">
        <v>66</v>
      </c>
      <c r="D76" s="1504"/>
      <c r="E76" s="1504"/>
      <c r="F76" s="1504"/>
      <c r="G76" s="1504"/>
      <c r="H76" s="23"/>
      <c r="I76" s="23"/>
      <c r="J76" s="23"/>
      <c r="K76" s="23"/>
    </row>
    <row r="77" spans="1:11" ht="14.1" customHeight="1">
      <c r="A77" s="23"/>
      <c r="B77" s="23"/>
      <c r="C77" s="32" t="s">
        <v>320</v>
      </c>
      <c r="D77" s="1503" t="s">
        <v>321</v>
      </c>
      <c r="E77" s="1504"/>
      <c r="F77" s="1504"/>
      <c r="G77" s="1504"/>
      <c r="H77" s="23"/>
      <c r="I77" s="23"/>
      <c r="J77" s="23"/>
      <c r="K77" s="23"/>
    </row>
    <row r="78" spans="1:11" ht="14.1" customHeight="1">
      <c r="A78" s="23"/>
      <c r="B78" s="23"/>
      <c r="C78" s="33" t="s">
        <v>19</v>
      </c>
      <c r="D78" s="1519" t="s">
        <v>322</v>
      </c>
      <c r="E78" s="1520"/>
      <c r="F78" s="1520"/>
      <c r="G78" s="1520"/>
      <c r="H78" s="23"/>
      <c r="I78" s="23"/>
      <c r="J78" s="23"/>
      <c r="K78" s="23"/>
    </row>
    <row r="79" spans="1:11" ht="14.1" customHeight="1">
      <c r="A79" s="23"/>
      <c r="B79" s="23"/>
      <c r="C79" s="34" t="s">
        <v>20</v>
      </c>
      <c r="D79" s="1521" t="s">
        <v>323</v>
      </c>
      <c r="E79" s="1522"/>
      <c r="F79" s="1522"/>
      <c r="G79" s="1522"/>
      <c r="H79" s="23"/>
      <c r="I79" s="23"/>
      <c r="J79" s="23"/>
      <c r="K79" s="23"/>
    </row>
    <row r="80" spans="1:11" ht="14.1" customHeight="1">
      <c r="A80" s="23"/>
      <c r="B80" s="23"/>
      <c r="C80" s="34" t="s">
        <v>21</v>
      </c>
      <c r="D80" s="1521" t="s">
        <v>324</v>
      </c>
      <c r="E80" s="1522"/>
      <c r="F80" s="1522"/>
      <c r="G80" s="1522"/>
      <c r="H80" s="23"/>
      <c r="I80" s="23"/>
      <c r="J80" s="23"/>
      <c r="K80" s="23"/>
    </row>
    <row r="81" spans="1:11" ht="15" customHeight="1">
      <c r="A81" s="23"/>
      <c r="B81" s="23"/>
      <c r="C81" s="35"/>
      <c r="D81" s="36">
        <v>2024</v>
      </c>
      <c r="E81" s="36">
        <v>2025</v>
      </c>
      <c r="F81" s="36">
        <v>2026</v>
      </c>
      <c r="G81" s="36">
        <v>2027</v>
      </c>
      <c r="H81" s="23"/>
      <c r="I81" s="23"/>
      <c r="J81" s="23"/>
      <c r="K81" s="23"/>
    </row>
    <row r="82" spans="1:11" ht="15" customHeight="1">
      <c r="A82" s="23"/>
      <c r="B82" s="23"/>
      <c r="C82" s="37"/>
      <c r="D82" s="38" t="s">
        <v>22</v>
      </c>
      <c r="E82" s="38" t="s">
        <v>23</v>
      </c>
      <c r="F82" s="38" t="s">
        <v>23</v>
      </c>
      <c r="G82" s="38" t="s">
        <v>23</v>
      </c>
      <c r="H82" s="23"/>
      <c r="I82" s="23"/>
      <c r="J82" s="23"/>
      <c r="K82" s="23"/>
    </row>
    <row r="83" spans="1:11" ht="14.1" customHeight="1">
      <c r="A83" s="23"/>
      <c r="B83" s="23"/>
      <c r="C83" s="27" t="s">
        <v>33</v>
      </c>
      <c r="D83" s="31" t="s">
        <v>325</v>
      </c>
      <c r="E83" s="31" t="s">
        <v>326</v>
      </c>
      <c r="F83" s="31" t="s">
        <v>42</v>
      </c>
      <c r="G83" s="31" t="s">
        <v>42</v>
      </c>
      <c r="H83" s="23"/>
      <c r="I83" s="23"/>
      <c r="J83" s="23"/>
      <c r="K83" s="23"/>
    </row>
    <row r="84" spans="1:11" ht="14.1" customHeight="1">
      <c r="A84" s="23"/>
      <c r="B84" s="23"/>
      <c r="C84" s="27" t="s">
        <v>35</v>
      </c>
      <c r="D84" s="31" t="s">
        <v>241</v>
      </c>
      <c r="E84" s="31" t="s">
        <v>327</v>
      </c>
      <c r="F84" s="31" t="s">
        <v>42</v>
      </c>
      <c r="G84" s="31" t="s">
        <v>42</v>
      </c>
      <c r="H84" s="23"/>
      <c r="I84" s="23"/>
      <c r="J84" s="23"/>
      <c r="K84" s="23"/>
    </row>
    <row r="85" spans="1:11" ht="14.1" customHeight="1">
      <c r="A85" s="23"/>
      <c r="B85" s="23"/>
      <c r="C85" s="27" t="s">
        <v>40</v>
      </c>
      <c r="D85" s="31" t="s">
        <v>328</v>
      </c>
      <c r="E85" s="31" t="s">
        <v>329</v>
      </c>
      <c r="F85" s="31" t="s">
        <v>42</v>
      </c>
      <c r="G85" s="31" t="s">
        <v>42</v>
      </c>
      <c r="H85" s="23"/>
      <c r="I85" s="23"/>
      <c r="J85" s="23"/>
      <c r="K85" s="23"/>
    </row>
    <row r="86" spans="1:11" ht="14.1" customHeight="1">
      <c r="A86" s="23"/>
      <c r="B86" s="23"/>
      <c r="C86" s="27" t="s">
        <v>41</v>
      </c>
      <c r="D86" s="31" t="s">
        <v>18</v>
      </c>
      <c r="E86" s="31" t="s">
        <v>330</v>
      </c>
      <c r="F86" s="31" t="s">
        <v>82</v>
      </c>
      <c r="G86" s="31" t="s">
        <v>18</v>
      </c>
      <c r="H86" s="23"/>
      <c r="I86" s="23"/>
      <c r="J86" s="23"/>
      <c r="K86" s="23"/>
    </row>
    <row r="87" spans="1:11" ht="14.1" customHeight="1">
      <c r="A87" s="23"/>
      <c r="B87" s="23"/>
      <c r="C87" s="27" t="s">
        <v>43</v>
      </c>
      <c r="D87" s="31" t="s">
        <v>18</v>
      </c>
      <c r="E87" s="31" t="s">
        <v>331</v>
      </c>
      <c r="F87" s="31" t="s">
        <v>82</v>
      </c>
      <c r="G87" s="31" t="s">
        <v>18</v>
      </c>
      <c r="H87" s="23"/>
      <c r="I87" s="23"/>
      <c r="J87" s="23"/>
      <c r="K87" s="23"/>
    </row>
    <row r="88" spans="1:11" ht="14.1" customHeight="1">
      <c r="A88" s="23"/>
      <c r="B88" s="23"/>
      <c r="C88" s="27" t="s">
        <v>47</v>
      </c>
      <c r="D88" s="31" t="s">
        <v>18</v>
      </c>
      <c r="E88" s="31" t="s">
        <v>332</v>
      </c>
      <c r="F88" s="31" t="s">
        <v>82</v>
      </c>
      <c r="G88" s="31" t="s">
        <v>18</v>
      </c>
      <c r="H88" s="23"/>
      <c r="I88" s="23"/>
      <c r="J88" s="23"/>
      <c r="K88" s="23"/>
    </row>
    <row r="89" spans="1:11" ht="14.1" customHeight="1">
      <c r="A89" s="23"/>
      <c r="B89" s="23"/>
      <c r="C89" s="1523" t="s">
        <v>24</v>
      </c>
      <c r="D89" s="1524"/>
      <c r="E89" s="1524"/>
      <c r="F89" s="1524"/>
      <c r="G89" s="1524"/>
      <c r="H89" s="23"/>
      <c r="I89" s="23"/>
      <c r="J89" s="23"/>
      <c r="K89" s="23"/>
    </row>
    <row r="90" spans="1:11" ht="14.1" customHeight="1">
      <c r="A90" s="23"/>
      <c r="B90" s="23"/>
      <c r="C90" s="35"/>
      <c r="D90" s="36">
        <v>2024</v>
      </c>
      <c r="E90" s="36">
        <v>2025</v>
      </c>
      <c r="F90" s="36">
        <v>2026</v>
      </c>
      <c r="G90" s="36">
        <v>2027</v>
      </c>
      <c r="H90" s="23"/>
      <c r="I90" s="23"/>
      <c r="J90" s="23"/>
      <c r="K90" s="23"/>
    </row>
    <row r="91" spans="1:11" ht="14.1" customHeight="1">
      <c r="A91" s="23"/>
      <c r="B91" s="23"/>
      <c r="C91" s="37"/>
      <c r="D91" s="38" t="s">
        <v>22</v>
      </c>
      <c r="E91" s="38" t="s">
        <v>23</v>
      </c>
      <c r="F91" s="38" t="s">
        <v>23</v>
      </c>
      <c r="G91" s="38" t="s">
        <v>23</v>
      </c>
      <c r="H91" s="23"/>
      <c r="I91" s="23"/>
      <c r="J91" s="23"/>
      <c r="K91" s="23"/>
    </row>
    <row r="92" spans="1:11" ht="14.1" customHeight="1">
      <c r="A92" s="23"/>
      <c r="B92" s="23"/>
      <c r="C92" s="39" t="s">
        <v>48</v>
      </c>
      <c r="D92" s="40">
        <v>0</v>
      </c>
      <c r="E92" s="40">
        <v>0</v>
      </c>
      <c r="F92" s="40">
        <v>0</v>
      </c>
      <c r="G92" s="40">
        <v>0</v>
      </c>
      <c r="H92" s="23"/>
      <c r="I92" s="23"/>
      <c r="J92" s="23"/>
      <c r="K92" s="23"/>
    </row>
    <row r="93" spans="1:11" ht="14.1" customHeight="1">
      <c r="A93" s="23"/>
      <c r="B93" s="23"/>
      <c r="C93" s="39" t="s">
        <v>49</v>
      </c>
      <c r="D93" s="40">
        <v>0</v>
      </c>
      <c r="E93" s="40">
        <v>0</v>
      </c>
      <c r="F93" s="40">
        <v>0</v>
      </c>
      <c r="G93" s="40">
        <v>0</v>
      </c>
      <c r="H93" s="23"/>
      <c r="I93" s="23"/>
      <c r="J93" s="23"/>
      <c r="K93" s="23"/>
    </row>
    <row r="94" spans="1:11" ht="14.1" customHeight="1">
      <c r="A94" s="23"/>
      <c r="B94" s="23"/>
      <c r="C94" s="39" t="s">
        <v>50</v>
      </c>
      <c r="D94" s="40">
        <v>0</v>
      </c>
      <c r="E94" s="40">
        <v>0</v>
      </c>
      <c r="F94" s="40">
        <v>0</v>
      </c>
      <c r="G94" s="40">
        <v>0</v>
      </c>
      <c r="H94" s="23"/>
      <c r="I94" s="23"/>
      <c r="J94" s="23"/>
      <c r="K94" s="23"/>
    </row>
    <row r="95" spans="1:11" ht="14.1" customHeight="1">
      <c r="A95" s="23"/>
      <c r="B95" s="23"/>
      <c r="C95" s="39" t="s">
        <v>51</v>
      </c>
      <c r="D95" s="40">
        <v>0</v>
      </c>
      <c r="E95" s="40">
        <v>0</v>
      </c>
      <c r="F95" s="40">
        <v>0</v>
      </c>
      <c r="G95" s="40">
        <v>0</v>
      </c>
      <c r="H95" s="23"/>
      <c r="I95" s="23"/>
      <c r="J95" s="23"/>
      <c r="K95" s="23"/>
    </row>
    <row r="96" spans="1:11" ht="14.1" customHeight="1">
      <c r="A96" s="23"/>
      <c r="B96" s="23"/>
      <c r="C96" s="39" t="s">
        <v>49</v>
      </c>
      <c r="D96" s="40">
        <v>0</v>
      </c>
      <c r="E96" s="40">
        <v>0</v>
      </c>
      <c r="F96" s="40">
        <v>0</v>
      </c>
      <c r="G96" s="40">
        <v>0</v>
      </c>
      <c r="H96" s="23"/>
      <c r="I96" s="23"/>
      <c r="J96" s="23"/>
      <c r="K96" s="23"/>
    </row>
    <row r="97" spans="1:11" ht="14.1" customHeight="1">
      <c r="A97" s="23"/>
      <c r="B97" s="23"/>
      <c r="C97" s="39" t="s">
        <v>50</v>
      </c>
      <c r="D97" s="40">
        <v>0</v>
      </c>
      <c r="E97" s="40">
        <v>0</v>
      </c>
      <c r="F97" s="40">
        <v>0</v>
      </c>
      <c r="G97" s="40">
        <v>0</v>
      </c>
      <c r="H97" s="23"/>
      <c r="I97" s="23"/>
      <c r="J97" s="23"/>
      <c r="K97" s="23"/>
    </row>
    <row r="98" spans="1:11" ht="14.1" customHeight="1">
      <c r="A98" s="23"/>
      <c r="B98" s="23"/>
      <c r="C98" s="39" t="s">
        <v>52</v>
      </c>
      <c r="D98" s="40">
        <v>0</v>
      </c>
      <c r="E98" s="40">
        <v>0</v>
      </c>
      <c r="F98" s="40">
        <v>0</v>
      </c>
      <c r="G98" s="40">
        <v>0</v>
      </c>
      <c r="H98" s="23"/>
      <c r="I98" s="23"/>
      <c r="J98" s="23"/>
      <c r="K98" s="23"/>
    </row>
    <row r="99" spans="1:11" ht="14.1" customHeight="1">
      <c r="A99" s="23"/>
      <c r="B99" s="23"/>
      <c r="C99" s="39" t="s">
        <v>49</v>
      </c>
      <c r="D99" s="40">
        <v>0</v>
      </c>
      <c r="E99" s="40">
        <v>0</v>
      </c>
      <c r="F99" s="40">
        <v>0</v>
      </c>
      <c r="G99" s="40">
        <v>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53</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54</v>
      </c>
      <c r="D104" s="40">
        <v>0</v>
      </c>
      <c r="E104" s="40">
        <v>0</v>
      </c>
      <c r="F104" s="40">
        <v>0</v>
      </c>
      <c r="G104" s="40">
        <v>0</v>
      </c>
      <c r="H104" s="23"/>
      <c r="I104" s="23"/>
      <c r="J104" s="23"/>
      <c r="K104" s="23"/>
    </row>
    <row r="105" spans="1:11" ht="14.1" customHeight="1">
      <c r="A105" s="23"/>
      <c r="B105" s="23"/>
      <c r="C105" s="39" t="s">
        <v>49</v>
      </c>
      <c r="D105" s="40">
        <v>0</v>
      </c>
      <c r="E105" s="40">
        <v>0</v>
      </c>
      <c r="F105" s="40">
        <v>0</v>
      </c>
      <c r="G105" s="40">
        <v>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55</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56</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57</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58</v>
      </c>
      <c r="D115" s="40">
        <v>0</v>
      </c>
      <c r="E115" s="40">
        <v>0</v>
      </c>
      <c r="F115" s="40">
        <v>0</v>
      </c>
      <c r="G115" s="40">
        <v>0</v>
      </c>
      <c r="H115" s="23"/>
      <c r="I115" s="23"/>
      <c r="J115" s="23"/>
      <c r="K115" s="23"/>
    </row>
    <row r="116" spans="1:11" ht="14.1" customHeight="1">
      <c r="A116" s="23"/>
      <c r="B116" s="23"/>
      <c r="C116" s="39" t="s">
        <v>59</v>
      </c>
      <c r="D116" s="40">
        <v>0</v>
      </c>
      <c r="E116" s="40">
        <v>0</v>
      </c>
      <c r="F116" s="40">
        <v>0</v>
      </c>
      <c r="G116" s="40">
        <v>0</v>
      </c>
      <c r="H116" s="23"/>
      <c r="I116" s="23"/>
      <c r="J116" s="23"/>
      <c r="K116" s="23"/>
    </row>
    <row r="117" spans="1:11" ht="14.1" customHeight="1">
      <c r="A117" s="23"/>
      <c r="B117" s="23"/>
      <c r="C117" s="39" t="s">
        <v>60</v>
      </c>
      <c r="D117" s="40">
        <v>0</v>
      </c>
      <c r="E117" s="40">
        <v>0</v>
      </c>
      <c r="F117" s="40">
        <v>0</v>
      </c>
      <c r="G117" s="40">
        <v>0</v>
      </c>
      <c r="H117" s="23"/>
      <c r="I117" s="23"/>
      <c r="J117" s="23"/>
      <c r="K117" s="23"/>
    </row>
    <row r="118" spans="1:11" ht="14.1" customHeight="1">
      <c r="A118" s="23"/>
      <c r="B118" s="23"/>
      <c r="C118" s="39" t="s">
        <v>61</v>
      </c>
      <c r="D118" s="40">
        <v>0</v>
      </c>
      <c r="E118" s="40">
        <v>0</v>
      </c>
      <c r="F118" s="40">
        <v>0</v>
      </c>
      <c r="G118" s="40">
        <v>0</v>
      </c>
      <c r="H118" s="23"/>
      <c r="I118" s="23"/>
      <c r="J118" s="23"/>
      <c r="K118" s="23"/>
    </row>
    <row r="119" spans="1:11" ht="14.1" customHeight="1">
      <c r="A119" s="23"/>
      <c r="B119" s="23"/>
      <c r="C119" s="39" t="s">
        <v>62</v>
      </c>
      <c r="D119" s="40">
        <v>0</v>
      </c>
      <c r="E119" s="40">
        <v>5000000</v>
      </c>
      <c r="F119" s="40">
        <v>0</v>
      </c>
      <c r="G119" s="40">
        <v>0</v>
      </c>
      <c r="H119" s="23"/>
      <c r="I119" s="23"/>
      <c r="J119" s="23"/>
      <c r="K119" s="23"/>
    </row>
    <row r="120" spans="1:11" ht="14.1" customHeight="1">
      <c r="A120" s="23"/>
      <c r="B120" s="23"/>
      <c r="C120" s="39" t="s">
        <v>49</v>
      </c>
      <c r="D120" s="40">
        <v>0</v>
      </c>
      <c r="E120" s="40">
        <v>5000000</v>
      </c>
      <c r="F120" s="40">
        <v>0</v>
      </c>
      <c r="G120" s="40">
        <v>0</v>
      </c>
      <c r="H120" s="23"/>
      <c r="I120" s="23"/>
      <c r="J120" s="23"/>
      <c r="K120" s="23"/>
    </row>
    <row r="121" spans="1:11" ht="14.1" customHeight="1">
      <c r="A121" s="23"/>
      <c r="B121" s="23"/>
      <c r="C121" s="39" t="s">
        <v>58</v>
      </c>
      <c r="D121" s="40">
        <v>0</v>
      </c>
      <c r="E121" s="40">
        <v>0</v>
      </c>
      <c r="F121" s="40">
        <v>0</v>
      </c>
      <c r="G121" s="40">
        <v>0</v>
      </c>
      <c r="H121" s="23"/>
      <c r="I121" s="23"/>
      <c r="J121" s="23"/>
      <c r="K121" s="23"/>
    </row>
    <row r="122" spans="1:11" ht="14.1" customHeight="1">
      <c r="A122" s="23"/>
      <c r="B122" s="23"/>
      <c r="C122" s="39" t="s">
        <v>59</v>
      </c>
      <c r="D122" s="40">
        <v>0</v>
      </c>
      <c r="E122" s="40">
        <v>0</v>
      </c>
      <c r="F122" s="40">
        <v>0</v>
      </c>
      <c r="G122" s="40">
        <v>0</v>
      </c>
      <c r="H122" s="23"/>
      <c r="I122" s="23"/>
      <c r="J122" s="23"/>
      <c r="K122" s="23"/>
    </row>
    <row r="123" spans="1:11" ht="14.1" customHeight="1">
      <c r="A123" s="23"/>
      <c r="B123" s="23"/>
      <c r="C123" s="39" t="s">
        <v>60</v>
      </c>
      <c r="D123" s="40">
        <v>0</v>
      </c>
      <c r="E123" s="40">
        <v>0</v>
      </c>
      <c r="F123" s="40">
        <v>0</v>
      </c>
      <c r="G123" s="40">
        <v>0</v>
      </c>
      <c r="H123" s="23"/>
      <c r="I123" s="23"/>
      <c r="J123" s="23"/>
      <c r="K123" s="23"/>
    </row>
    <row r="124" spans="1:11" ht="14.1" customHeight="1">
      <c r="A124" s="23"/>
      <c r="B124" s="23"/>
      <c r="C124" s="39" t="s">
        <v>61</v>
      </c>
      <c r="D124" s="40">
        <v>0</v>
      </c>
      <c r="E124" s="40">
        <v>0</v>
      </c>
      <c r="F124" s="40">
        <v>0</v>
      </c>
      <c r="G124" s="40">
        <v>0</v>
      </c>
      <c r="H124" s="23"/>
      <c r="I124" s="23"/>
      <c r="J124" s="23"/>
      <c r="K124" s="23"/>
    </row>
    <row r="125" spans="1:11" ht="14.1" customHeight="1">
      <c r="A125" s="23"/>
      <c r="B125" s="23"/>
      <c r="C125" s="39" t="s">
        <v>63</v>
      </c>
      <c r="D125" s="40">
        <v>0</v>
      </c>
      <c r="E125" s="40">
        <v>0</v>
      </c>
      <c r="F125" s="40">
        <v>0</v>
      </c>
      <c r="G125" s="40">
        <v>0</v>
      </c>
      <c r="H125" s="23"/>
      <c r="I125" s="23"/>
      <c r="J125" s="23"/>
      <c r="K125" s="23"/>
    </row>
    <row r="126" spans="1:11" ht="14.1" customHeight="1">
      <c r="A126" s="23"/>
      <c r="B126" s="23"/>
      <c r="C126" s="39" t="s">
        <v>49</v>
      </c>
      <c r="D126" s="40">
        <v>0</v>
      </c>
      <c r="E126" s="40">
        <v>0</v>
      </c>
      <c r="F126" s="40">
        <v>0</v>
      </c>
      <c r="G126" s="40">
        <v>0</v>
      </c>
      <c r="H126" s="23"/>
      <c r="I126" s="23"/>
      <c r="J126" s="23"/>
      <c r="K126" s="23"/>
    </row>
    <row r="127" spans="1:11" ht="14.1" customHeight="1">
      <c r="A127" s="23"/>
      <c r="B127" s="23"/>
      <c r="C127" s="39" t="s">
        <v>58</v>
      </c>
      <c r="D127" s="40">
        <v>0</v>
      </c>
      <c r="E127" s="40">
        <v>0</v>
      </c>
      <c r="F127" s="40">
        <v>0</v>
      </c>
      <c r="G127" s="40">
        <v>0</v>
      </c>
      <c r="H127" s="23"/>
      <c r="I127" s="23"/>
      <c r="J127" s="23"/>
      <c r="K127" s="23"/>
    </row>
    <row r="128" spans="1:11" ht="14.1" customHeight="1">
      <c r="A128" s="23"/>
      <c r="B128" s="23"/>
      <c r="C128" s="39" t="s">
        <v>59</v>
      </c>
      <c r="D128" s="40">
        <v>0</v>
      </c>
      <c r="E128" s="40">
        <v>0</v>
      </c>
      <c r="F128" s="40">
        <v>0</v>
      </c>
      <c r="G128" s="40">
        <v>0</v>
      </c>
      <c r="H128" s="23"/>
      <c r="I128" s="23"/>
      <c r="J128" s="23"/>
      <c r="K128" s="23"/>
    </row>
    <row r="129" spans="1:11" ht="14.1" customHeight="1">
      <c r="A129" s="23"/>
      <c r="B129" s="23"/>
      <c r="C129" s="39" t="s">
        <v>60</v>
      </c>
      <c r="D129" s="40">
        <v>0</v>
      </c>
      <c r="E129" s="40">
        <v>0</v>
      </c>
      <c r="F129" s="40">
        <v>0</v>
      </c>
      <c r="G129" s="40">
        <v>0</v>
      </c>
      <c r="H129" s="23"/>
      <c r="I129" s="23"/>
      <c r="J129" s="23"/>
      <c r="K129" s="23"/>
    </row>
    <row r="130" spans="1:11" ht="14.1" customHeight="1">
      <c r="A130" s="23"/>
      <c r="B130" s="23"/>
      <c r="C130" s="39" t="s">
        <v>61</v>
      </c>
      <c r="D130" s="40">
        <v>0</v>
      </c>
      <c r="E130" s="40">
        <v>0</v>
      </c>
      <c r="F130" s="40">
        <v>0</v>
      </c>
      <c r="G130" s="40">
        <v>0</v>
      </c>
      <c r="H130" s="23"/>
      <c r="I130" s="23"/>
      <c r="J130" s="23"/>
      <c r="K130" s="23"/>
    </row>
    <row r="131" spans="1:11" ht="14.1" customHeight="1">
      <c r="A131" s="23"/>
      <c r="B131" s="23"/>
      <c r="C131" s="39" t="s">
        <v>64</v>
      </c>
      <c r="D131" s="40">
        <v>0</v>
      </c>
      <c r="E131" s="40">
        <v>0</v>
      </c>
      <c r="F131" s="40">
        <v>0</v>
      </c>
      <c r="G131" s="40">
        <v>0</v>
      </c>
      <c r="H131" s="23"/>
      <c r="I131" s="23"/>
      <c r="J131" s="23"/>
      <c r="K131" s="23"/>
    </row>
    <row r="132" spans="1:11" ht="14.1" customHeight="1">
      <c r="A132" s="23"/>
      <c r="B132" s="23"/>
      <c r="C132" s="39" t="s">
        <v>65</v>
      </c>
      <c r="D132" s="40">
        <v>0</v>
      </c>
      <c r="E132" s="40">
        <v>0</v>
      </c>
      <c r="F132" s="40">
        <v>0</v>
      </c>
      <c r="G132" s="40">
        <v>0</v>
      </c>
      <c r="H132" s="23"/>
      <c r="I132" s="23"/>
      <c r="J132" s="23"/>
      <c r="K132" s="23"/>
    </row>
    <row r="133" spans="1:11" ht="14.1" customHeight="1">
      <c r="A133" s="23"/>
      <c r="B133" s="23"/>
      <c r="C133" s="41" t="s">
        <v>25</v>
      </c>
      <c r="D133" s="40">
        <v>0</v>
      </c>
      <c r="E133" s="40">
        <v>5000000</v>
      </c>
      <c r="F133" s="40">
        <v>0</v>
      </c>
      <c r="G133" s="40">
        <v>0</v>
      </c>
      <c r="H133" s="23"/>
      <c r="I133" s="23"/>
      <c r="J133" s="23"/>
      <c r="K133" s="23"/>
    </row>
    <row r="134" spans="1:11" ht="14.1" customHeight="1">
      <c r="A134" s="23"/>
      <c r="B134" s="23"/>
      <c r="C134" s="32" t="s">
        <v>333</v>
      </c>
      <c r="D134" s="1503" t="s">
        <v>334</v>
      </c>
      <c r="E134" s="1504"/>
      <c r="F134" s="1504"/>
      <c r="G134" s="1504"/>
      <c r="H134" s="23"/>
      <c r="I134" s="23"/>
      <c r="J134" s="23"/>
      <c r="K134" s="23"/>
    </row>
    <row r="135" spans="1:11" ht="14.1" customHeight="1">
      <c r="A135" s="23"/>
      <c r="B135" s="23"/>
      <c r="C135" s="33" t="s">
        <v>19</v>
      </c>
      <c r="D135" s="1519" t="s">
        <v>335</v>
      </c>
      <c r="E135" s="1520"/>
      <c r="F135" s="1520"/>
      <c r="G135" s="1520"/>
      <c r="H135" s="23"/>
      <c r="I135" s="23"/>
      <c r="J135" s="23"/>
      <c r="K135" s="23"/>
    </row>
    <row r="136" spans="1:11" ht="14.1" customHeight="1">
      <c r="A136" s="23"/>
      <c r="B136" s="23"/>
      <c r="C136" s="34" t="s">
        <v>20</v>
      </c>
      <c r="D136" s="1521" t="s">
        <v>336</v>
      </c>
      <c r="E136" s="1522"/>
      <c r="F136" s="1522"/>
      <c r="G136" s="1522"/>
      <c r="H136" s="23"/>
      <c r="I136" s="23"/>
      <c r="J136" s="23"/>
      <c r="K136" s="23"/>
    </row>
    <row r="137" spans="1:11" ht="14.1" customHeight="1">
      <c r="A137" s="23"/>
      <c r="B137" s="23"/>
      <c r="C137" s="34" t="s">
        <v>21</v>
      </c>
      <c r="D137" s="1521" t="s">
        <v>337</v>
      </c>
      <c r="E137" s="1522"/>
      <c r="F137" s="1522"/>
      <c r="G137" s="1522"/>
      <c r="H137" s="23"/>
      <c r="I137" s="23"/>
      <c r="J137" s="23"/>
      <c r="K137" s="23"/>
    </row>
    <row r="138" spans="1:11" ht="15" customHeight="1">
      <c r="A138" s="23"/>
      <c r="B138" s="23"/>
      <c r="C138" s="35"/>
      <c r="D138" s="36">
        <v>2024</v>
      </c>
      <c r="E138" s="36">
        <v>2025</v>
      </c>
      <c r="F138" s="36">
        <v>2026</v>
      </c>
      <c r="G138" s="36">
        <v>2027</v>
      </c>
      <c r="H138" s="23"/>
      <c r="I138" s="23"/>
      <c r="J138" s="23"/>
      <c r="K138" s="23"/>
    </row>
    <row r="139" spans="1:11" ht="15" customHeight="1">
      <c r="A139" s="23"/>
      <c r="B139" s="23"/>
      <c r="C139" s="37"/>
      <c r="D139" s="38" t="s">
        <v>22</v>
      </c>
      <c r="E139" s="38" t="s">
        <v>23</v>
      </c>
      <c r="F139" s="38" t="s">
        <v>23</v>
      </c>
      <c r="G139" s="38" t="s">
        <v>23</v>
      </c>
      <c r="H139" s="23"/>
      <c r="I139" s="23"/>
      <c r="J139" s="23"/>
      <c r="K139" s="23"/>
    </row>
    <row r="140" spans="1:11" ht="14.1" customHeight="1">
      <c r="A140" s="23"/>
      <c r="B140" s="23"/>
      <c r="C140" s="27" t="s">
        <v>33</v>
      </c>
      <c r="D140" s="31" t="s">
        <v>34</v>
      </c>
      <c r="E140" s="31" t="s">
        <v>42</v>
      </c>
      <c r="F140" s="31" t="s">
        <v>34</v>
      </c>
      <c r="G140" s="31" t="s">
        <v>34</v>
      </c>
      <c r="H140" s="23"/>
      <c r="I140" s="23"/>
      <c r="J140" s="23"/>
      <c r="K140" s="23"/>
    </row>
    <row r="141" spans="1:11" ht="14.1" customHeight="1">
      <c r="A141" s="23"/>
      <c r="B141" s="23"/>
      <c r="C141" s="27" t="s">
        <v>35</v>
      </c>
      <c r="D141" s="31" t="s">
        <v>338</v>
      </c>
      <c r="E141" s="31" t="s">
        <v>42</v>
      </c>
      <c r="F141" s="31" t="s">
        <v>327</v>
      </c>
      <c r="G141" s="31" t="s">
        <v>327</v>
      </c>
      <c r="H141" s="23"/>
      <c r="I141" s="23"/>
      <c r="J141" s="23"/>
      <c r="K141" s="23"/>
    </row>
    <row r="142" spans="1:11" ht="14.1" customHeight="1">
      <c r="A142" s="23"/>
      <c r="B142" s="23"/>
      <c r="C142" s="27" t="s">
        <v>40</v>
      </c>
      <c r="D142" s="31" t="s">
        <v>338</v>
      </c>
      <c r="E142" s="31" t="s">
        <v>42</v>
      </c>
      <c r="F142" s="31" t="s">
        <v>327</v>
      </c>
      <c r="G142" s="31" t="s">
        <v>327</v>
      </c>
      <c r="H142" s="23"/>
      <c r="I142" s="23"/>
      <c r="J142" s="23"/>
      <c r="K142" s="23"/>
    </row>
    <row r="143" spans="1:11" ht="14.1" customHeight="1">
      <c r="A143" s="23"/>
      <c r="B143" s="23"/>
      <c r="C143" s="27" t="s">
        <v>41</v>
      </c>
      <c r="D143" s="31" t="s">
        <v>18</v>
      </c>
      <c r="E143" s="31" t="s">
        <v>82</v>
      </c>
      <c r="F143" s="31" t="s">
        <v>18</v>
      </c>
      <c r="G143" s="31" t="s">
        <v>42</v>
      </c>
      <c r="H143" s="23"/>
      <c r="I143" s="23"/>
      <c r="J143" s="23"/>
      <c r="K143" s="23"/>
    </row>
    <row r="144" spans="1:11" ht="14.1" customHeight="1">
      <c r="A144" s="23"/>
      <c r="B144" s="23"/>
      <c r="C144" s="27" t="s">
        <v>43</v>
      </c>
      <c r="D144" s="31" t="s">
        <v>18</v>
      </c>
      <c r="E144" s="31" t="s">
        <v>82</v>
      </c>
      <c r="F144" s="31" t="s">
        <v>18</v>
      </c>
      <c r="G144" s="31" t="s">
        <v>42</v>
      </c>
      <c r="H144" s="23"/>
      <c r="I144" s="23"/>
      <c r="J144" s="23"/>
      <c r="K144" s="23"/>
    </row>
    <row r="145" spans="1:11" ht="14.1" customHeight="1">
      <c r="A145" s="23"/>
      <c r="B145" s="23"/>
      <c r="C145" s="27" t="s">
        <v>47</v>
      </c>
      <c r="D145" s="31" t="s">
        <v>18</v>
      </c>
      <c r="E145" s="31" t="s">
        <v>82</v>
      </c>
      <c r="F145" s="31" t="s">
        <v>18</v>
      </c>
      <c r="G145" s="31" t="s">
        <v>42</v>
      </c>
      <c r="H145" s="23"/>
      <c r="I145" s="23"/>
      <c r="J145" s="23"/>
      <c r="K145" s="23"/>
    </row>
    <row r="146" spans="1:11" ht="14.1" customHeight="1">
      <c r="A146" s="23"/>
      <c r="B146" s="23"/>
      <c r="C146" s="1523" t="s">
        <v>24</v>
      </c>
      <c r="D146" s="1524"/>
      <c r="E146" s="1524"/>
      <c r="F146" s="1524"/>
      <c r="G146" s="1524"/>
      <c r="H146" s="23"/>
      <c r="I146" s="23"/>
      <c r="J146" s="23"/>
      <c r="K146" s="23"/>
    </row>
    <row r="147" spans="1:11" ht="14.1" customHeight="1">
      <c r="A147" s="23"/>
      <c r="B147" s="23"/>
      <c r="C147" s="35"/>
      <c r="D147" s="36">
        <v>2024</v>
      </c>
      <c r="E147" s="36">
        <v>2025</v>
      </c>
      <c r="F147" s="36">
        <v>2026</v>
      </c>
      <c r="G147" s="36">
        <v>2027</v>
      </c>
      <c r="H147" s="23"/>
      <c r="I147" s="23"/>
      <c r="J147" s="23"/>
      <c r="K147" s="23"/>
    </row>
    <row r="148" spans="1:11" ht="14.1" customHeight="1">
      <c r="A148" s="23"/>
      <c r="B148" s="23"/>
      <c r="C148" s="37"/>
      <c r="D148" s="38" t="s">
        <v>22</v>
      </c>
      <c r="E148" s="38" t="s">
        <v>23</v>
      </c>
      <c r="F148" s="38" t="s">
        <v>23</v>
      </c>
      <c r="G148" s="38" t="s">
        <v>23</v>
      </c>
      <c r="H148" s="23"/>
      <c r="I148" s="23"/>
      <c r="J148" s="23"/>
      <c r="K148" s="23"/>
    </row>
    <row r="149" spans="1:11" ht="14.1" customHeight="1">
      <c r="A149" s="23"/>
      <c r="B149" s="23"/>
      <c r="C149" s="39" t="s">
        <v>48</v>
      </c>
      <c r="D149" s="40">
        <v>0</v>
      </c>
      <c r="E149" s="40">
        <v>0</v>
      </c>
      <c r="F149" s="40">
        <v>0</v>
      </c>
      <c r="G149" s="40">
        <v>0</v>
      </c>
      <c r="H149" s="23"/>
      <c r="I149" s="23"/>
      <c r="J149" s="23"/>
      <c r="K149" s="23"/>
    </row>
    <row r="150" spans="1:11" ht="14.1" customHeight="1">
      <c r="A150" s="23"/>
      <c r="B150" s="23"/>
      <c r="C150" s="39" t="s">
        <v>49</v>
      </c>
      <c r="D150" s="40">
        <v>0</v>
      </c>
      <c r="E150" s="40">
        <v>0</v>
      </c>
      <c r="F150" s="40">
        <v>0</v>
      </c>
      <c r="G150" s="40">
        <v>0</v>
      </c>
      <c r="H150" s="23"/>
      <c r="I150" s="23"/>
      <c r="J150" s="23"/>
      <c r="K150" s="23"/>
    </row>
    <row r="151" spans="1:11" ht="14.1" customHeight="1">
      <c r="A151" s="23"/>
      <c r="B151" s="23"/>
      <c r="C151" s="39" t="s">
        <v>50</v>
      </c>
      <c r="D151" s="40">
        <v>0</v>
      </c>
      <c r="E151" s="40">
        <v>0</v>
      </c>
      <c r="F151" s="40">
        <v>0</v>
      </c>
      <c r="G151" s="40">
        <v>0</v>
      </c>
      <c r="H151" s="23"/>
      <c r="I151" s="23"/>
      <c r="J151" s="23"/>
      <c r="K151" s="23"/>
    </row>
    <row r="152" spans="1:11" ht="14.1" customHeight="1">
      <c r="A152" s="23"/>
      <c r="B152" s="23"/>
      <c r="C152" s="39" t="s">
        <v>51</v>
      </c>
      <c r="D152" s="40">
        <v>0</v>
      </c>
      <c r="E152" s="40">
        <v>0</v>
      </c>
      <c r="F152" s="40">
        <v>0</v>
      </c>
      <c r="G152" s="40">
        <v>0</v>
      </c>
      <c r="H152" s="23"/>
      <c r="I152" s="23"/>
      <c r="J152" s="23"/>
      <c r="K152" s="23"/>
    </row>
    <row r="153" spans="1:11" ht="14.1" customHeight="1">
      <c r="A153" s="23"/>
      <c r="B153" s="23"/>
      <c r="C153" s="39" t="s">
        <v>49</v>
      </c>
      <c r="D153" s="40">
        <v>0</v>
      </c>
      <c r="E153" s="40">
        <v>0</v>
      </c>
      <c r="F153" s="40">
        <v>0</v>
      </c>
      <c r="G153" s="40">
        <v>0</v>
      </c>
      <c r="H153" s="23"/>
      <c r="I153" s="23"/>
      <c r="J153" s="23"/>
      <c r="K153" s="23"/>
    </row>
    <row r="154" spans="1:11" ht="14.1" customHeight="1">
      <c r="A154" s="23"/>
      <c r="B154" s="23"/>
      <c r="C154" s="39" t="s">
        <v>50</v>
      </c>
      <c r="D154" s="40">
        <v>0</v>
      </c>
      <c r="E154" s="40">
        <v>0</v>
      </c>
      <c r="F154" s="40">
        <v>0</v>
      </c>
      <c r="G154" s="40">
        <v>0</v>
      </c>
      <c r="H154" s="23"/>
      <c r="I154" s="23"/>
      <c r="J154" s="23"/>
      <c r="K154" s="23"/>
    </row>
    <row r="155" spans="1:11" ht="14.1" customHeight="1">
      <c r="A155" s="23"/>
      <c r="B155" s="23"/>
      <c r="C155" s="39" t="s">
        <v>52</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53</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54</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55</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56</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57</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58</v>
      </c>
      <c r="D172" s="40">
        <v>0</v>
      </c>
      <c r="E172" s="40">
        <v>0</v>
      </c>
      <c r="F172" s="40">
        <v>0</v>
      </c>
      <c r="G172" s="40">
        <v>0</v>
      </c>
      <c r="H172" s="23"/>
      <c r="I172" s="23"/>
      <c r="J172" s="23"/>
      <c r="K172" s="23"/>
    </row>
    <row r="173" spans="1:11" ht="14.1" customHeight="1">
      <c r="A173" s="23"/>
      <c r="B173" s="23"/>
      <c r="C173" s="39" t="s">
        <v>59</v>
      </c>
      <c r="D173" s="40">
        <v>0</v>
      </c>
      <c r="E173" s="40">
        <v>0</v>
      </c>
      <c r="F173" s="40">
        <v>0</v>
      </c>
      <c r="G173" s="40">
        <v>0</v>
      </c>
      <c r="H173" s="23"/>
      <c r="I173" s="23"/>
      <c r="J173" s="23"/>
      <c r="K173" s="23"/>
    </row>
    <row r="174" spans="1:11" ht="14.1" customHeight="1">
      <c r="A174" s="23"/>
      <c r="B174" s="23"/>
      <c r="C174" s="39" t="s">
        <v>60</v>
      </c>
      <c r="D174" s="40">
        <v>0</v>
      </c>
      <c r="E174" s="40">
        <v>0</v>
      </c>
      <c r="F174" s="40">
        <v>0</v>
      </c>
      <c r="G174" s="40">
        <v>0</v>
      </c>
      <c r="H174" s="23"/>
      <c r="I174" s="23"/>
      <c r="J174" s="23"/>
      <c r="K174" s="23"/>
    </row>
    <row r="175" spans="1:11" ht="14.1" customHeight="1">
      <c r="A175" s="23"/>
      <c r="B175" s="23"/>
      <c r="C175" s="39" t="s">
        <v>61</v>
      </c>
      <c r="D175" s="40">
        <v>0</v>
      </c>
      <c r="E175" s="40">
        <v>0</v>
      </c>
      <c r="F175" s="40">
        <v>0</v>
      </c>
      <c r="G175" s="40">
        <v>0</v>
      </c>
      <c r="H175" s="23"/>
      <c r="I175" s="23"/>
      <c r="J175" s="23"/>
      <c r="K175" s="23"/>
    </row>
    <row r="176" spans="1:11" ht="14.1" customHeight="1">
      <c r="A176" s="23"/>
      <c r="B176" s="23"/>
      <c r="C176" s="39" t="s">
        <v>62</v>
      </c>
      <c r="D176" s="40">
        <v>0</v>
      </c>
      <c r="E176" s="40">
        <v>0</v>
      </c>
      <c r="F176" s="40">
        <v>5000000</v>
      </c>
      <c r="G176" s="40">
        <v>5000000</v>
      </c>
      <c r="H176" s="23"/>
      <c r="I176" s="23"/>
      <c r="J176" s="23"/>
      <c r="K176" s="23"/>
    </row>
    <row r="177" spans="1:11" ht="14.1" customHeight="1">
      <c r="A177" s="23"/>
      <c r="B177" s="23"/>
      <c r="C177" s="39" t="s">
        <v>49</v>
      </c>
      <c r="D177" s="40">
        <v>0</v>
      </c>
      <c r="E177" s="40">
        <v>0</v>
      </c>
      <c r="F177" s="40">
        <v>5000000</v>
      </c>
      <c r="G177" s="40">
        <v>5000000</v>
      </c>
      <c r="H177" s="23"/>
      <c r="I177" s="23"/>
      <c r="J177" s="23"/>
      <c r="K177" s="23"/>
    </row>
    <row r="178" spans="1:11" ht="14.1" customHeight="1">
      <c r="A178" s="23"/>
      <c r="B178" s="23"/>
      <c r="C178" s="39" t="s">
        <v>58</v>
      </c>
      <c r="D178" s="40">
        <v>0</v>
      </c>
      <c r="E178" s="40">
        <v>0</v>
      </c>
      <c r="F178" s="40">
        <v>0</v>
      </c>
      <c r="G178" s="40">
        <v>0</v>
      </c>
      <c r="H178" s="23"/>
      <c r="I178" s="23"/>
      <c r="J178" s="23"/>
      <c r="K178" s="23"/>
    </row>
    <row r="179" spans="1:11" ht="14.1" customHeight="1">
      <c r="A179" s="23"/>
      <c r="B179" s="23"/>
      <c r="C179" s="39" t="s">
        <v>59</v>
      </c>
      <c r="D179" s="40">
        <v>0</v>
      </c>
      <c r="E179" s="40">
        <v>0</v>
      </c>
      <c r="F179" s="40">
        <v>0</v>
      </c>
      <c r="G179" s="40">
        <v>0</v>
      </c>
      <c r="H179" s="23"/>
      <c r="I179" s="23"/>
      <c r="J179" s="23"/>
      <c r="K179" s="23"/>
    </row>
    <row r="180" spans="1:11" ht="14.1" customHeight="1">
      <c r="A180" s="23"/>
      <c r="B180" s="23"/>
      <c r="C180" s="39" t="s">
        <v>60</v>
      </c>
      <c r="D180" s="40">
        <v>0</v>
      </c>
      <c r="E180" s="40">
        <v>0</v>
      </c>
      <c r="F180" s="40">
        <v>0</v>
      </c>
      <c r="G180" s="40">
        <v>0</v>
      </c>
      <c r="H180" s="23"/>
      <c r="I180" s="23"/>
      <c r="J180" s="23"/>
      <c r="K180" s="23"/>
    </row>
    <row r="181" spans="1:11" ht="14.1" customHeight="1">
      <c r="A181" s="23"/>
      <c r="B181" s="23"/>
      <c r="C181" s="39" t="s">
        <v>61</v>
      </c>
      <c r="D181" s="40">
        <v>0</v>
      </c>
      <c r="E181" s="40">
        <v>0</v>
      </c>
      <c r="F181" s="40">
        <v>0</v>
      </c>
      <c r="G181" s="40">
        <v>0</v>
      </c>
      <c r="H181" s="23"/>
      <c r="I181" s="23"/>
      <c r="J181" s="23"/>
      <c r="K181" s="23"/>
    </row>
    <row r="182" spans="1:11" ht="14.1" customHeight="1">
      <c r="A182" s="23"/>
      <c r="B182" s="23"/>
      <c r="C182" s="39" t="s">
        <v>63</v>
      </c>
      <c r="D182" s="40">
        <v>0</v>
      </c>
      <c r="E182" s="40">
        <v>0</v>
      </c>
      <c r="F182" s="40">
        <v>0</v>
      </c>
      <c r="G182" s="40">
        <v>0</v>
      </c>
      <c r="H182" s="23"/>
      <c r="I182" s="23"/>
      <c r="J182" s="23"/>
      <c r="K182" s="23"/>
    </row>
    <row r="183" spans="1:11" ht="14.1" customHeight="1">
      <c r="A183" s="23"/>
      <c r="B183" s="23"/>
      <c r="C183" s="39" t="s">
        <v>49</v>
      </c>
      <c r="D183" s="40">
        <v>0</v>
      </c>
      <c r="E183" s="40">
        <v>0</v>
      </c>
      <c r="F183" s="40">
        <v>0</v>
      </c>
      <c r="G183" s="40">
        <v>0</v>
      </c>
      <c r="H183" s="23"/>
      <c r="I183" s="23"/>
      <c r="J183" s="23"/>
      <c r="K183" s="23"/>
    </row>
    <row r="184" spans="1:11" ht="14.1" customHeight="1">
      <c r="A184" s="23"/>
      <c r="B184" s="23"/>
      <c r="C184" s="39" t="s">
        <v>58</v>
      </c>
      <c r="D184" s="40">
        <v>0</v>
      </c>
      <c r="E184" s="40">
        <v>0</v>
      </c>
      <c r="F184" s="40">
        <v>0</v>
      </c>
      <c r="G184" s="40">
        <v>0</v>
      </c>
      <c r="H184" s="23"/>
      <c r="I184" s="23"/>
      <c r="J184" s="23"/>
      <c r="K184" s="23"/>
    </row>
    <row r="185" spans="1:11" ht="14.1" customHeight="1">
      <c r="A185" s="23"/>
      <c r="B185" s="23"/>
      <c r="C185" s="39" t="s">
        <v>59</v>
      </c>
      <c r="D185" s="40">
        <v>0</v>
      </c>
      <c r="E185" s="40">
        <v>0</v>
      </c>
      <c r="F185" s="40">
        <v>0</v>
      </c>
      <c r="G185" s="40">
        <v>0</v>
      </c>
      <c r="H185" s="23"/>
      <c r="I185" s="23"/>
      <c r="J185" s="23"/>
      <c r="K185" s="23"/>
    </row>
    <row r="186" spans="1:11" ht="14.1" customHeight="1">
      <c r="A186" s="23"/>
      <c r="B186" s="23"/>
      <c r="C186" s="39" t="s">
        <v>60</v>
      </c>
      <c r="D186" s="40">
        <v>0</v>
      </c>
      <c r="E186" s="40">
        <v>0</v>
      </c>
      <c r="F186" s="40">
        <v>0</v>
      </c>
      <c r="G186" s="40">
        <v>0</v>
      </c>
      <c r="H186" s="23"/>
      <c r="I186" s="23"/>
      <c r="J186" s="23"/>
      <c r="K186" s="23"/>
    </row>
    <row r="187" spans="1:11" ht="14.1" customHeight="1">
      <c r="A187" s="23"/>
      <c r="B187" s="23"/>
      <c r="C187" s="39" t="s">
        <v>61</v>
      </c>
      <c r="D187" s="40">
        <v>0</v>
      </c>
      <c r="E187" s="40">
        <v>0</v>
      </c>
      <c r="F187" s="40">
        <v>0</v>
      </c>
      <c r="G187" s="40">
        <v>0</v>
      </c>
      <c r="H187" s="23"/>
      <c r="I187" s="23"/>
      <c r="J187" s="23"/>
      <c r="K187" s="23"/>
    </row>
    <row r="188" spans="1:11" ht="14.1" customHeight="1">
      <c r="A188" s="23"/>
      <c r="B188" s="23"/>
      <c r="C188" s="39" t="s">
        <v>64</v>
      </c>
      <c r="D188" s="40">
        <v>0</v>
      </c>
      <c r="E188" s="40">
        <v>0</v>
      </c>
      <c r="F188" s="40">
        <v>0</v>
      </c>
      <c r="G188" s="40">
        <v>0</v>
      </c>
      <c r="H188" s="23"/>
      <c r="I188" s="23"/>
      <c r="J188" s="23"/>
      <c r="K188" s="23"/>
    </row>
    <row r="189" spans="1:11" ht="14.1" customHeight="1">
      <c r="A189" s="23"/>
      <c r="B189" s="23"/>
      <c r="C189" s="39" t="s">
        <v>65</v>
      </c>
      <c r="D189" s="40">
        <v>0</v>
      </c>
      <c r="E189" s="40">
        <v>0</v>
      </c>
      <c r="F189" s="40">
        <v>0</v>
      </c>
      <c r="G189" s="40">
        <v>0</v>
      </c>
      <c r="H189" s="23"/>
      <c r="I189" s="23"/>
      <c r="J189" s="23"/>
      <c r="K189" s="23"/>
    </row>
    <row r="190" spans="1:11" ht="14.1" customHeight="1">
      <c r="A190" s="23"/>
      <c r="B190" s="23"/>
      <c r="C190" s="41" t="s">
        <v>25</v>
      </c>
      <c r="D190" s="40">
        <v>0</v>
      </c>
      <c r="E190" s="40">
        <v>0</v>
      </c>
      <c r="F190" s="40">
        <v>5000000</v>
      </c>
      <c r="G190" s="40">
        <v>5000000</v>
      </c>
      <c r="H190" s="23"/>
      <c r="I190" s="23"/>
      <c r="J190" s="23"/>
      <c r="K190" s="23"/>
    </row>
    <row r="191" spans="1:11" ht="15" customHeight="1">
      <c r="A191" s="23"/>
      <c r="B191" s="23"/>
      <c r="C191" s="43" t="s">
        <v>18</v>
      </c>
      <c r="D191" s="44" t="s">
        <v>18</v>
      </c>
      <c r="E191" s="44" t="s">
        <v>18</v>
      </c>
      <c r="F191" s="44" t="s">
        <v>18</v>
      </c>
      <c r="G191" s="44" t="s">
        <v>18</v>
      </c>
      <c r="H191" s="23"/>
      <c r="I191" s="23"/>
      <c r="J191" s="23"/>
      <c r="K191" s="23"/>
    </row>
    <row r="192" spans="1:11" ht="15" customHeight="1">
      <c r="A192" s="23"/>
      <c r="B192" s="23"/>
      <c r="C192" s="26" t="s">
        <v>168</v>
      </c>
      <c r="D192" s="45">
        <v>0</v>
      </c>
      <c r="E192" s="45">
        <v>674000000</v>
      </c>
      <c r="F192" s="45">
        <v>675000000</v>
      </c>
      <c r="G192" s="45">
        <v>677000000</v>
      </c>
      <c r="H192" s="23"/>
      <c r="I192" s="23"/>
      <c r="J192" s="23"/>
      <c r="K192" s="23"/>
    </row>
    <row r="193" spans="1:11" ht="15" customHeight="1">
      <c r="A193" s="23"/>
      <c r="B193" s="23"/>
      <c r="C193" s="27" t="s">
        <v>48</v>
      </c>
      <c r="D193" s="46">
        <v>0</v>
      </c>
      <c r="E193" s="46">
        <v>531300000</v>
      </c>
      <c r="F193" s="46">
        <v>531300000</v>
      </c>
      <c r="G193" s="46">
        <v>531300000</v>
      </c>
      <c r="H193" s="23"/>
      <c r="I193" s="23"/>
      <c r="J193" s="23"/>
      <c r="K193" s="23"/>
    </row>
    <row r="194" spans="1:11" ht="15" customHeight="1">
      <c r="A194" s="23"/>
      <c r="B194" s="23"/>
      <c r="C194" s="27" t="s">
        <v>49</v>
      </c>
      <c r="D194" s="46">
        <v>0</v>
      </c>
      <c r="E194" s="46">
        <v>531300000</v>
      </c>
      <c r="F194" s="46">
        <v>531300000</v>
      </c>
      <c r="G194" s="46">
        <v>531300000</v>
      </c>
      <c r="H194" s="23"/>
      <c r="I194" s="23"/>
      <c r="J194" s="23"/>
      <c r="K194" s="23"/>
    </row>
    <row r="195" spans="1:11" ht="15" customHeight="1">
      <c r="A195" s="23"/>
      <c r="B195" s="23"/>
      <c r="C195" s="27" t="s">
        <v>50</v>
      </c>
      <c r="D195" s="46">
        <v>0</v>
      </c>
      <c r="E195" s="46">
        <v>0</v>
      </c>
      <c r="F195" s="46">
        <v>0</v>
      </c>
      <c r="G195" s="46">
        <v>0</v>
      </c>
      <c r="H195" s="23"/>
      <c r="I195" s="23"/>
      <c r="J195" s="23"/>
      <c r="K195" s="23"/>
    </row>
    <row r="196" spans="1:11" ht="15" customHeight="1">
      <c r="A196" s="23"/>
      <c r="B196" s="23"/>
      <c r="C196" s="27" t="s">
        <v>51</v>
      </c>
      <c r="D196" s="46">
        <v>0</v>
      </c>
      <c r="E196" s="46">
        <v>66800000</v>
      </c>
      <c r="F196" s="46">
        <v>66800000</v>
      </c>
      <c r="G196" s="46">
        <v>66800000</v>
      </c>
      <c r="H196" s="23"/>
      <c r="I196" s="23"/>
      <c r="J196" s="23"/>
      <c r="K196" s="23"/>
    </row>
    <row r="197" spans="1:11" ht="15" customHeight="1">
      <c r="A197" s="23"/>
      <c r="B197" s="23"/>
      <c r="C197" s="27" t="s">
        <v>49</v>
      </c>
      <c r="D197" s="46">
        <v>0</v>
      </c>
      <c r="E197" s="46">
        <v>66800000</v>
      </c>
      <c r="F197" s="46">
        <v>66800000</v>
      </c>
      <c r="G197" s="46">
        <v>66800000</v>
      </c>
      <c r="H197" s="23"/>
      <c r="I197" s="23"/>
      <c r="J197" s="23"/>
      <c r="K197" s="23"/>
    </row>
    <row r="198" spans="1:11" ht="15" customHeight="1">
      <c r="A198" s="23"/>
      <c r="B198" s="23"/>
      <c r="C198" s="27" t="s">
        <v>50</v>
      </c>
      <c r="D198" s="46">
        <v>0</v>
      </c>
      <c r="E198" s="46">
        <v>0</v>
      </c>
      <c r="F198" s="46">
        <v>0</v>
      </c>
      <c r="G198" s="46">
        <v>0</v>
      </c>
      <c r="H198" s="23"/>
      <c r="I198" s="23"/>
      <c r="J198" s="23"/>
      <c r="K198" s="23"/>
    </row>
    <row r="199" spans="1:11" ht="15" customHeight="1">
      <c r="A199" s="23"/>
      <c r="B199" s="23"/>
      <c r="C199" s="27" t="s">
        <v>52</v>
      </c>
      <c r="D199" s="46">
        <v>0</v>
      </c>
      <c r="E199" s="46">
        <v>70900000</v>
      </c>
      <c r="F199" s="46">
        <v>71900000</v>
      </c>
      <c r="G199" s="46">
        <v>73900000</v>
      </c>
      <c r="H199" s="23"/>
      <c r="I199" s="23"/>
      <c r="J199" s="23"/>
      <c r="K199" s="23"/>
    </row>
    <row r="200" spans="1:11" ht="15" customHeight="1">
      <c r="A200" s="23"/>
      <c r="B200" s="23"/>
      <c r="C200" s="27" t="s">
        <v>49</v>
      </c>
      <c r="D200" s="46">
        <v>0</v>
      </c>
      <c r="E200" s="46">
        <v>70900000</v>
      </c>
      <c r="F200" s="46">
        <v>71900000</v>
      </c>
      <c r="G200" s="46">
        <v>73900000</v>
      </c>
      <c r="H200" s="23"/>
      <c r="I200" s="23"/>
      <c r="J200" s="23"/>
      <c r="K200" s="23"/>
    </row>
    <row r="201" spans="1:11" ht="15" customHeight="1">
      <c r="A201" s="23"/>
      <c r="B201" s="23"/>
      <c r="C201" s="27" t="s">
        <v>50</v>
      </c>
      <c r="D201" s="46">
        <v>0</v>
      </c>
      <c r="E201" s="46">
        <v>0</v>
      </c>
      <c r="F201" s="46">
        <v>0</v>
      </c>
      <c r="G201" s="46">
        <v>0</v>
      </c>
      <c r="H201" s="23"/>
      <c r="I201" s="23"/>
      <c r="J201" s="23"/>
      <c r="K201" s="23"/>
    </row>
    <row r="202" spans="1:11" ht="15" customHeight="1">
      <c r="A202" s="23"/>
      <c r="B202" s="23"/>
      <c r="C202" s="27" t="s">
        <v>53</v>
      </c>
      <c r="D202" s="46">
        <v>0</v>
      </c>
      <c r="E202" s="46">
        <v>0</v>
      </c>
      <c r="F202" s="46">
        <v>0</v>
      </c>
      <c r="G202" s="46">
        <v>0</v>
      </c>
      <c r="H202" s="23"/>
      <c r="I202" s="23"/>
      <c r="J202" s="23"/>
      <c r="K202" s="23"/>
    </row>
    <row r="203" spans="1:11" ht="15" customHeight="1">
      <c r="A203" s="23"/>
      <c r="B203" s="23"/>
      <c r="C203" s="27" t="s">
        <v>49</v>
      </c>
      <c r="D203" s="46">
        <v>0</v>
      </c>
      <c r="E203" s="46">
        <v>0</v>
      </c>
      <c r="F203" s="46">
        <v>0</v>
      </c>
      <c r="G203" s="46">
        <v>0</v>
      </c>
      <c r="H203" s="23"/>
      <c r="I203" s="23"/>
      <c r="J203" s="23"/>
      <c r="K203" s="23"/>
    </row>
    <row r="204" spans="1:11" ht="15" customHeight="1">
      <c r="A204" s="23"/>
      <c r="B204" s="23"/>
      <c r="C204" s="27" t="s">
        <v>50</v>
      </c>
      <c r="D204" s="46">
        <v>0</v>
      </c>
      <c r="E204" s="46">
        <v>0</v>
      </c>
      <c r="F204" s="46">
        <v>0</v>
      </c>
      <c r="G204" s="46">
        <v>0</v>
      </c>
      <c r="H204" s="23"/>
      <c r="I204" s="23"/>
      <c r="J204" s="23"/>
      <c r="K204" s="23"/>
    </row>
    <row r="205" spans="1:11" ht="20.100000000000001" customHeight="1">
      <c r="A205" s="23"/>
      <c r="B205" s="23"/>
      <c r="C205" s="27" t="s">
        <v>169</v>
      </c>
      <c r="D205" s="47">
        <v>0</v>
      </c>
      <c r="E205" s="47">
        <v>0</v>
      </c>
      <c r="F205" s="47">
        <v>0</v>
      </c>
      <c r="G205" s="47">
        <v>0</v>
      </c>
      <c r="H205" s="23"/>
      <c r="I205" s="23"/>
      <c r="J205" s="23"/>
      <c r="K205" s="23"/>
    </row>
    <row r="206" spans="1:11" ht="15" customHeight="1">
      <c r="A206" s="23"/>
      <c r="B206" s="23"/>
      <c r="C206" s="27" t="s">
        <v>49</v>
      </c>
      <c r="D206" s="46">
        <v>0</v>
      </c>
      <c r="E206" s="46">
        <v>0</v>
      </c>
      <c r="F206" s="46">
        <v>0</v>
      </c>
      <c r="G206" s="46">
        <v>0</v>
      </c>
      <c r="H206" s="23"/>
      <c r="I206" s="23"/>
      <c r="J206" s="23"/>
      <c r="K206" s="23"/>
    </row>
    <row r="207" spans="1:11" ht="15" customHeight="1">
      <c r="A207" s="23"/>
      <c r="B207" s="23"/>
      <c r="C207" s="27" t="s">
        <v>50</v>
      </c>
      <c r="D207" s="46">
        <v>0</v>
      </c>
      <c r="E207" s="46">
        <v>0</v>
      </c>
      <c r="F207" s="46">
        <v>0</v>
      </c>
      <c r="G207" s="46">
        <v>0</v>
      </c>
      <c r="H207" s="23"/>
      <c r="I207" s="23"/>
      <c r="J207" s="23"/>
      <c r="K207" s="23"/>
    </row>
    <row r="208" spans="1:11" ht="15" customHeight="1">
      <c r="A208" s="23"/>
      <c r="B208" s="23"/>
      <c r="C208" s="27" t="s">
        <v>55</v>
      </c>
      <c r="D208" s="46">
        <v>0</v>
      </c>
      <c r="E208" s="46">
        <v>0</v>
      </c>
      <c r="F208" s="46">
        <v>0</v>
      </c>
      <c r="G208" s="46">
        <v>0</v>
      </c>
      <c r="H208" s="23"/>
      <c r="I208" s="23"/>
      <c r="J208" s="23"/>
      <c r="K208" s="23"/>
    </row>
    <row r="209" spans="1:11" ht="15" customHeight="1">
      <c r="A209" s="23"/>
      <c r="B209" s="23"/>
      <c r="C209" s="27" t="s">
        <v>49</v>
      </c>
      <c r="D209" s="46">
        <v>0</v>
      </c>
      <c r="E209" s="46">
        <v>0</v>
      </c>
      <c r="F209" s="46">
        <v>0</v>
      </c>
      <c r="G209" s="46">
        <v>0</v>
      </c>
      <c r="H209" s="23"/>
      <c r="I209" s="23"/>
      <c r="J209" s="23"/>
      <c r="K209" s="23"/>
    </row>
    <row r="210" spans="1:11" ht="15" customHeight="1">
      <c r="A210" s="23"/>
      <c r="B210" s="23"/>
      <c r="C210" s="27" t="s">
        <v>50</v>
      </c>
      <c r="D210" s="46">
        <v>0</v>
      </c>
      <c r="E210" s="46">
        <v>0</v>
      </c>
      <c r="F210" s="46">
        <v>0</v>
      </c>
      <c r="G210" s="46">
        <v>0</v>
      </c>
      <c r="H210" s="23"/>
      <c r="I210" s="23"/>
      <c r="J210" s="23"/>
      <c r="K210" s="23"/>
    </row>
    <row r="211" spans="1:11" ht="15" customHeight="1">
      <c r="A211" s="23"/>
      <c r="B211" s="23"/>
      <c r="C211" s="27" t="s">
        <v>56</v>
      </c>
      <c r="D211" s="46">
        <v>0</v>
      </c>
      <c r="E211" s="46">
        <v>0</v>
      </c>
      <c r="F211" s="46">
        <v>0</v>
      </c>
      <c r="G211" s="46">
        <v>0</v>
      </c>
      <c r="H211" s="23"/>
      <c r="I211" s="23"/>
      <c r="J211" s="23"/>
      <c r="K211" s="23"/>
    </row>
    <row r="212" spans="1:11" ht="15" customHeight="1">
      <c r="A212" s="23"/>
      <c r="B212" s="23"/>
      <c r="C212" s="27" t="s">
        <v>49</v>
      </c>
      <c r="D212" s="46">
        <v>0</v>
      </c>
      <c r="E212" s="46">
        <v>0</v>
      </c>
      <c r="F212" s="46">
        <v>0</v>
      </c>
      <c r="G212" s="46">
        <v>0</v>
      </c>
      <c r="H212" s="23"/>
      <c r="I212" s="23"/>
      <c r="J212" s="23"/>
      <c r="K212" s="23"/>
    </row>
    <row r="213" spans="1:11" ht="15" customHeight="1">
      <c r="A213" s="23"/>
      <c r="B213" s="23"/>
      <c r="C213" s="27" t="s">
        <v>50</v>
      </c>
      <c r="D213" s="46">
        <v>0</v>
      </c>
      <c r="E213" s="46">
        <v>0</v>
      </c>
      <c r="F213" s="46">
        <v>0</v>
      </c>
      <c r="G213" s="46">
        <v>0</v>
      </c>
      <c r="H213" s="23"/>
      <c r="I213" s="23"/>
      <c r="J213" s="23"/>
      <c r="K213" s="23"/>
    </row>
    <row r="214" spans="1:11" ht="15" customHeight="1">
      <c r="A214" s="23"/>
      <c r="B214" s="23"/>
      <c r="C214" s="27" t="s">
        <v>57</v>
      </c>
      <c r="D214" s="46">
        <v>0</v>
      </c>
      <c r="E214" s="46">
        <v>0</v>
      </c>
      <c r="F214" s="46">
        <v>0</v>
      </c>
      <c r="G214" s="46">
        <v>0</v>
      </c>
      <c r="H214" s="23"/>
      <c r="I214" s="23"/>
      <c r="J214" s="23"/>
      <c r="K214" s="23"/>
    </row>
    <row r="215" spans="1:11" ht="15" customHeight="1">
      <c r="A215" s="23"/>
      <c r="B215" s="23"/>
      <c r="C215" s="27" t="s">
        <v>49</v>
      </c>
      <c r="D215" s="46">
        <v>0</v>
      </c>
      <c r="E215" s="46">
        <v>0</v>
      </c>
      <c r="F215" s="46">
        <v>0</v>
      </c>
      <c r="G215" s="46">
        <v>0</v>
      </c>
      <c r="H215" s="23"/>
      <c r="I215" s="23"/>
      <c r="J215" s="23"/>
      <c r="K215" s="23"/>
    </row>
    <row r="216" spans="1:11" ht="15" customHeight="1">
      <c r="A216" s="23"/>
      <c r="B216" s="23"/>
      <c r="C216" s="27" t="s">
        <v>58</v>
      </c>
      <c r="D216" s="46">
        <v>0</v>
      </c>
      <c r="E216" s="46">
        <v>0</v>
      </c>
      <c r="F216" s="46">
        <v>0</v>
      </c>
      <c r="G216" s="46">
        <v>0</v>
      </c>
      <c r="H216" s="23"/>
      <c r="I216" s="23"/>
      <c r="J216" s="23"/>
      <c r="K216" s="23"/>
    </row>
    <row r="217" spans="1:11" ht="15" customHeight="1">
      <c r="A217" s="23"/>
      <c r="B217" s="23"/>
      <c r="C217" s="27" t="s">
        <v>59</v>
      </c>
      <c r="D217" s="46">
        <v>0</v>
      </c>
      <c r="E217" s="46">
        <v>0</v>
      </c>
      <c r="F217" s="46">
        <v>0</v>
      </c>
      <c r="G217" s="46">
        <v>0</v>
      </c>
      <c r="H217" s="23"/>
      <c r="I217" s="23"/>
      <c r="J217" s="23"/>
      <c r="K217" s="23"/>
    </row>
    <row r="218" spans="1:11" ht="15" customHeight="1">
      <c r="A218" s="23"/>
      <c r="B218" s="23"/>
      <c r="C218" s="27" t="s">
        <v>60</v>
      </c>
      <c r="D218" s="46">
        <v>0</v>
      </c>
      <c r="E218" s="46">
        <v>0</v>
      </c>
      <c r="F218" s="46">
        <v>0</v>
      </c>
      <c r="G218" s="46">
        <v>0</v>
      </c>
      <c r="H218" s="23"/>
      <c r="I218" s="23"/>
      <c r="J218" s="23"/>
      <c r="K218" s="23"/>
    </row>
    <row r="219" spans="1:11" ht="15" customHeight="1">
      <c r="A219" s="23"/>
      <c r="B219" s="23"/>
      <c r="C219" s="27" t="s">
        <v>61</v>
      </c>
      <c r="D219" s="46">
        <v>0</v>
      </c>
      <c r="E219" s="46">
        <v>0</v>
      </c>
      <c r="F219" s="46">
        <v>0</v>
      </c>
      <c r="G219" s="46">
        <v>0</v>
      </c>
      <c r="H219" s="23"/>
      <c r="I219" s="23"/>
      <c r="J219" s="23"/>
      <c r="K219" s="23"/>
    </row>
    <row r="220" spans="1:11" ht="15" customHeight="1">
      <c r="A220" s="23"/>
      <c r="B220" s="23"/>
      <c r="C220" s="27" t="s">
        <v>62</v>
      </c>
      <c r="D220" s="46">
        <v>0</v>
      </c>
      <c r="E220" s="46">
        <v>5000000</v>
      </c>
      <c r="F220" s="46">
        <v>5000000</v>
      </c>
      <c r="G220" s="46">
        <v>5000000</v>
      </c>
      <c r="H220" s="23"/>
      <c r="I220" s="23"/>
      <c r="J220" s="23"/>
      <c r="K220" s="23"/>
    </row>
    <row r="221" spans="1:11" ht="15" customHeight="1">
      <c r="A221" s="23"/>
      <c r="B221" s="23"/>
      <c r="C221" s="27" t="s">
        <v>49</v>
      </c>
      <c r="D221" s="46">
        <v>0</v>
      </c>
      <c r="E221" s="46">
        <v>5000000</v>
      </c>
      <c r="F221" s="46">
        <v>5000000</v>
      </c>
      <c r="G221" s="46">
        <v>5000000</v>
      </c>
      <c r="H221" s="23"/>
      <c r="I221" s="23"/>
      <c r="J221" s="23"/>
      <c r="K221" s="23"/>
    </row>
    <row r="222" spans="1:11" ht="15" customHeight="1">
      <c r="A222" s="23"/>
      <c r="B222" s="23"/>
      <c r="C222" s="27" t="s">
        <v>58</v>
      </c>
      <c r="D222" s="46">
        <v>0</v>
      </c>
      <c r="E222" s="46">
        <v>0</v>
      </c>
      <c r="F222" s="46">
        <v>0</v>
      </c>
      <c r="G222" s="46">
        <v>0</v>
      </c>
      <c r="H222" s="23"/>
      <c r="I222" s="23"/>
      <c r="J222" s="23"/>
      <c r="K222" s="23"/>
    </row>
    <row r="223" spans="1:11" ht="15" customHeight="1">
      <c r="A223" s="23"/>
      <c r="B223" s="23"/>
      <c r="C223" s="27" t="s">
        <v>59</v>
      </c>
      <c r="D223" s="46">
        <v>0</v>
      </c>
      <c r="E223" s="46">
        <v>0</v>
      </c>
      <c r="F223" s="46">
        <v>0</v>
      </c>
      <c r="G223" s="46">
        <v>0</v>
      </c>
      <c r="H223" s="23"/>
      <c r="I223" s="23"/>
      <c r="J223" s="23"/>
      <c r="K223" s="23"/>
    </row>
    <row r="224" spans="1:11" ht="15" customHeight="1">
      <c r="A224" s="23"/>
      <c r="B224" s="23"/>
      <c r="C224" s="27" t="s">
        <v>60</v>
      </c>
      <c r="D224" s="46">
        <v>0</v>
      </c>
      <c r="E224" s="46">
        <v>0</v>
      </c>
      <c r="F224" s="46">
        <v>0</v>
      </c>
      <c r="G224" s="46">
        <v>0</v>
      </c>
      <c r="H224" s="23"/>
      <c r="I224" s="23"/>
      <c r="J224" s="23"/>
      <c r="K224" s="23"/>
    </row>
    <row r="225" spans="1:11" ht="15" customHeight="1">
      <c r="A225" s="23"/>
      <c r="B225" s="23"/>
      <c r="C225" s="27" t="s">
        <v>61</v>
      </c>
      <c r="D225" s="46">
        <v>0</v>
      </c>
      <c r="E225" s="46">
        <v>0</v>
      </c>
      <c r="F225" s="46">
        <v>0</v>
      </c>
      <c r="G225" s="46">
        <v>0</v>
      </c>
      <c r="H225" s="23"/>
      <c r="I225" s="23"/>
      <c r="J225" s="23"/>
      <c r="K225" s="23"/>
    </row>
    <row r="226" spans="1:11" ht="15" customHeight="1">
      <c r="A226" s="23"/>
      <c r="B226" s="23"/>
      <c r="C226" s="27" t="s">
        <v>63</v>
      </c>
      <c r="D226" s="46">
        <v>0</v>
      </c>
      <c r="E226" s="46">
        <v>0</v>
      </c>
      <c r="F226" s="46">
        <v>0</v>
      </c>
      <c r="G226" s="46">
        <v>0</v>
      </c>
      <c r="H226" s="23"/>
      <c r="I226" s="23"/>
      <c r="J226" s="23"/>
      <c r="K226" s="23"/>
    </row>
    <row r="227" spans="1:11" ht="15" customHeight="1">
      <c r="A227" s="23"/>
      <c r="B227" s="23"/>
      <c r="C227" s="27" t="s">
        <v>49</v>
      </c>
      <c r="D227" s="46">
        <v>0</v>
      </c>
      <c r="E227" s="46">
        <v>0</v>
      </c>
      <c r="F227" s="46">
        <v>0</v>
      </c>
      <c r="G227" s="46">
        <v>0</v>
      </c>
      <c r="H227" s="23"/>
      <c r="I227" s="23"/>
      <c r="J227" s="23"/>
      <c r="K227" s="23"/>
    </row>
    <row r="228" spans="1:11" ht="15" customHeight="1">
      <c r="A228" s="23"/>
      <c r="B228" s="23"/>
      <c r="C228" s="27" t="s">
        <v>58</v>
      </c>
      <c r="D228" s="46">
        <v>0</v>
      </c>
      <c r="E228" s="46">
        <v>0</v>
      </c>
      <c r="F228" s="46">
        <v>0</v>
      </c>
      <c r="G228" s="46">
        <v>0</v>
      </c>
      <c r="H228" s="23"/>
      <c r="I228" s="23"/>
      <c r="J228" s="23"/>
      <c r="K228" s="23"/>
    </row>
    <row r="229" spans="1:11" ht="15" customHeight="1">
      <c r="A229" s="23"/>
      <c r="B229" s="23"/>
      <c r="C229" s="27" t="s">
        <v>59</v>
      </c>
      <c r="D229" s="46">
        <v>0</v>
      </c>
      <c r="E229" s="46">
        <v>0</v>
      </c>
      <c r="F229" s="46">
        <v>0</v>
      </c>
      <c r="G229" s="46">
        <v>0</v>
      </c>
      <c r="H229" s="23"/>
      <c r="I229" s="23"/>
      <c r="J229" s="23"/>
      <c r="K229" s="23"/>
    </row>
    <row r="230" spans="1:11" ht="15" customHeight="1">
      <c r="A230" s="23"/>
      <c r="B230" s="23"/>
      <c r="C230" s="27" t="s">
        <v>60</v>
      </c>
      <c r="D230" s="46">
        <v>0</v>
      </c>
      <c r="E230" s="46">
        <v>0</v>
      </c>
      <c r="F230" s="46">
        <v>0</v>
      </c>
      <c r="G230" s="46">
        <v>0</v>
      </c>
      <c r="H230" s="23"/>
      <c r="I230" s="23"/>
      <c r="J230" s="23"/>
      <c r="K230" s="23"/>
    </row>
    <row r="231" spans="1:11" ht="15" customHeight="1">
      <c r="A231" s="23"/>
      <c r="B231" s="23"/>
      <c r="C231" s="27" t="s">
        <v>61</v>
      </c>
      <c r="D231" s="46">
        <v>0</v>
      </c>
      <c r="E231" s="46">
        <v>0</v>
      </c>
      <c r="F231" s="46">
        <v>0</v>
      </c>
      <c r="G231" s="46">
        <v>0</v>
      </c>
      <c r="H231" s="23"/>
      <c r="I231" s="23"/>
      <c r="J231" s="23"/>
      <c r="K231" s="23"/>
    </row>
    <row r="232" spans="1:11" ht="15" customHeight="1">
      <c r="A232" s="23"/>
      <c r="B232" s="23"/>
      <c r="C232" s="27" t="s">
        <v>64</v>
      </c>
      <c r="D232" s="46">
        <v>0</v>
      </c>
      <c r="E232" s="46">
        <v>0</v>
      </c>
      <c r="F232" s="46">
        <v>0</v>
      </c>
      <c r="G232" s="46">
        <v>0</v>
      </c>
      <c r="H232" s="23"/>
      <c r="I232" s="23"/>
      <c r="J232" s="23"/>
      <c r="K232" s="23"/>
    </row>
    <row r="233" spans="1:11" ht="15" customHeight="1">
      <c r="A233" s="23"/>
      <c r="B233" s="23"/>
      <c r="C233" s="27" t="s">
        <v>65</v>
      </c>
      <c r="D233" s="46">
        <v>0</v>
      </c>
      <c r="E233" s="46">
        <v>0</v>
      </c>
      <c r="F233" s="46">
        <v>0</v>
      </c>
      <c r="G233" s="46">
        <v>0</v>
      </c>
      <c r="H233" s="23"/>
      <c r="I233" s="23"/>
      <c r="J233" s="23"/>
      <c r="K233" s="23"/>
    </row>
    <row r="234" spans="1:11" ht="20.100000000000001" customHeight="1">
      <c r="A234" s="23"/>
      <c r="B234" s="23"/>
      <c r="C234" s="48" t="s">
        <v>18</v>
      </c>
      <c r="D234" s="23"/>
      <c r="E234" s="23"/>
      <c r="F234" s="23"/>
      <c r="G234" s="23"/>
      <c r="H234" s="23"/>
      <c r="I234" s="23"/>
      <c r="J234" s="23"/>
      <c r="K234" s="23"/>
    </row>
  </sheetData>
  <mergeCells count="28">
    <mergeCell ref="D135:G135"/>
    <mergeCell ref="D136:G136"/>
    <mergeCell ref="D137:G137"/>
    <mergeCell ref="C146:G146"/>
    <mergeCell ref="D77:G77"/>
    <mergeCell ref="D78:G78"/>
    <mergeCell ref="D79:G79"/>
    <mergeCell ref="D80:G80"/>
    <mergeCell ref="C89:G89"/>
    <mergeCell ref="D134:G134"/>
    <mergeCell ref="C76:G76"/>
    <mergeCell ref="D7:G7"/>
    <mergeCell ref="C8:G8"/>
    <mergeCell ref="C9:G9"/>
    <mergeCell ref="D10:G10"/>
    <mergeCell ref="D14:G14"/>
    <mergeCell ref="C18:G18"/>
    <mergeCell ref="D19:G19"/>
    <mergeCell ref="D20:G20"/>
    <mergeCell ref="D21:G21"/>
    <mergeCell ref="D22:G22"/>
    <mergeCell ref="C31:G31"/>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685"/>
  <sheetViews>
    <sheetView zoomScaleNormal="100" workbookViewId="0">
      <selection activeCell="F676" sqref="F676"/>
    </sheetView>
  </sheetViews>
  <sheetFormatPr defaultColWidth="9.125" defaultRowHeight="14.25"/>
  <cols>
    <col min="1" max="1" width="13.25" style="259" customWidth="1"/>
    <col min="2" max="2" width="9.75" style="259" customWidth="1"/>
    <col min="3" max="3" width="28.25" style="259" customWidth="1"/>
    <col min="4" max="6" width="15.875" style="259" customWidth="1"/>
    <col min="7" max="7" width="16.125" style="259" customWidth="1"/>
    <col min="8" max="8" width="6.75" style="259" customWidth="1"/>
    <col min="9" max="9" width="18.25" style="259" customWidth="1"/>
    <col min="10" max="10" width="10.75" style="259" customWidth="1"/>
    <col min="11" max="11" width="17.375" style="259" customWidth="1"/>
    <col min="12" max="16384" width="9.125" style="259"/>
  </cols>
  <sheetData>
    <row r="1" spans="1:11" ht="20.100000000000001" customHeight="1">
      <c r="A1" s="993"/>
      <c r="B1" s="993"/>
      <c r="C1" s="1549" t="s">
        <v>0</v>
      </c>
      <c r="D1" s="1550"/>
      <c r="E1" s="1550"/>
      <c r="F1" s="1550"/>
      <c r="G1" s="1550"/>
      <c r="H1" s="993"/>
      <c r="I1" s="993"/>
      <c r="J1" s="993"/>
      <c r="K1" s="993"/>
    </row>
    <row r="2" spans="1:11" ht="24.95" customHeight="1">
      <c r="A2" s="993"/>
      <c r="B2" s="993"/>
      <c r="C2" s="1551" t="s">
        <v>1</v>
      </c>
      <c r="D2" s="1552"/>
      <c r="E2" s="1552"/>
      <c r="F2" s="1552"/>
      <c r="G2" s="1552"/>
      <c r="H2" s="993"/>
      <c r="I2" s="993"/>
      <c r="J2" s="993"/>
      <c r="K2" s="993"/>
    </row>
    <row r="3" spans="1:11" ht="14.1" customHeight="1">
      <c r="A3" s="993"/>
      <c r="B3" s="993"/>
      <c r="C3" s="994" t="s">
        <v>2</v>
      </c>
      <c r="D3" s="1553" t="s">
        <v>2113</v>
      </c>
      <c r="E3" s="1554"/>
      <c r="F3" s="1554"/>
      <c r="G3" s="1554"/>
      <c r="H3" s="993"/>
      <c r="I3" s="993"/>
      <c r="J3" s="993"/>
      <c r="K3" s="993"/>
    </row>
    <row r="4" spans="1:11" ht="14.1" customHeight="1">
      <c r="A4" s="993"/>
      <c r="B4" s="993"/>
      <c r="C4" s="994" t="s">
        <v>4</v>
      </c>
      <c r="D4" s="1553" t="s">
        <v>2114</v>
      </c>
      <c r="E4" s="1554"/>
      <c r="F4" s="1554"/>
      <c r="G4" s="1554"/>
      <c r="H4" s="993"/>
      <c r="I4" s="993"/>
      <c r="J4" s="993"/>
      <c r="K4" s="993"/>
    </row>
    <row r="5" spans="1:11" ht="14.1" customHeight="1">
      <c r="A5" s="993"/>
      <c r="B5" s="993"/>
      <c r="C5" s="994" t="s">
        <v>6</v>
      </c>
      <c r="D5" s="1553" t="s">
        <v>459</v>
      </c>
      <c r="E5" s="1554"/>
      <c r="F5" s="1554"/>
      <c r="G5" s="1554"/>
      <c r="H5" s="993"/>
      <c r="I5" s="993"/>
      <c r="J5" s="993"/>
      <c r="K5" s="993"/>
    </row>
    <row r="6" spans="1:11" ht="14.1" customHeight="1">
      <c r="A6" s="993"/>
      <c r="B6" s="993"/>
      <c r="C6" s="994" t="s">
        <v>8</v>
      </c>
      <c r="D6" s="1553" t="s">
        <v>460</v>
      </c>
      <c r="E6" s="1554"/>
      <c r="F6" s="1554"/>
      <c r="G6" s="1554"/>
      <c r="H6" s="993"/>
      <c r="I6" s="993"/>
      <c r="J6" s="993"/>
      <c r="K6" s="993"/>
    </row>
    <row r="7" spans="1:11" ht="14.1" customHeight="1">
      <c r="A7" s="993"/>
      <c r="B7" s="993"/>
      <c r="C7" s="994" t="s">
        <v>10</v>
      </c>
      <c r="D7" s="1555" t="s">
        <v>11</v>
      </c>
      <c r="E7" s="1556"/>
      <c r="F7" s="1556"/>
      <c r="G7" s="1556"/>
      <c r="H7" s="993"/>
      <c r="I7" s="993"/>
      <c r="J7" s="993"/>
      <c r="K7" s="993"/>
    </row>
    <row r="8" spans="1:11" ht="14.1" customHeight="1">
      <c r="A8" s="993"/>
      <c r="B8" s="993"/>
      <c r="C8" s="1557" t="s">
        <v>12</v>
      </c>
      <c r="D8" s="1558"/>
      <c r="E8" s="1558"/>
      <c r="F8" s="1558"/>
      <c r="G8" s="1558"/>
      <c r="H8" s="993"/>
      <c r="I8" s="993"/>
      <c r="J8" s="993"/>
      <c r="K8" s="993"/>
    </row>
    <row r="9" spans="1:11" ht="51.95" customHeight="1">
      <c r="A9" s="993"/>
      <c r="B9" s="993"/>
      <c r="C9" s="1559" t="s">
        <v>2115</v>
      </c>
      <c r="D9" s="1560"/>
      <c r="E9" s="1560"/>
      <c r="F9" s="1560"/>
      <c r="G9" s="1560"/>
      <c r="H9" s="993"/>
      <c r="I9" s="993"/>
      <c r="J9" s="993"/>
      <c r="K9" s="993"/>
    </row>
    <row r="10" spans="1:11" ht="27" customHeight="1">
      <c r="A10" s="993"/>
      <c r="B10" s="993"/>
      <c r="C10" s="995" t="s">
        <v>14</v>
      </c>
      <c r="D10" s="1561" t="s">
        <v>2116</v>
      </c>
      <c r="E10" s="1562"/>
      <c r="F10" s="1562"/>
      <c r="G10" s="1562"/>
      <c r="H10" s="993"/>
      <c r="I10" s="993"/>
      <c r="J10" s="993"/>
      <c r="K10" s="993"/>
    </row>
    <row r="11" spans="1:11" ht="27.95" customHeight="1">
      <c r="A11" s="993"/>
      <c r="B11" s="993"/>
      <c r="C11" s="996" t="s">
        <v>176</v>
      </c>
      <c r="D11" s="997">
        <v>2024</v>
      </c>
      <c r="E11" s="997">
        <v>2025</v>
      </c>
      <c r="F11" s="997">
        <v>2026</v>
      </c>
      <c r="G11" s="997">
        <v>2027</v>
      </c>
      <c r="H11" s="993"/>
      <c r="I11" s="993"/>
      <c r="J11" s="993"/>
      <c r="K11" s="993"/>
    </row>
    <row r="12" spans="1:11" ht="14.1" customHeight="1">
      <c r="A12" s="993"/>
      <c r="B12" s="993"/>
      <c r="C12" s="998"/>
      <c r="D12" s="999" t="s">
        <v>22</v>
      </c>
      <c r="E12" s="999" t="s">
        <v>23</v>
      </c>
      <c r="F12" s="999" t="s">
        <v>23</v>
      </c>
      <c r="G12" s="999" t="s">
        <v>23</v>
      </c>
      <c r="H12" s="993"/>
      <c r="I12" s="993"/>
      <c r="J12" s="993"/>
      <c r="K12" s="993"/>
    </row>
    <row r="13" spans="1:11" ht="14.1" customHeight="1">
      <c r="A13" s="993"/>
      <c r="B13" s="993"/>
      <c r="C13" s="996" t="s">
        <v>2117</v>
      </c>
      <c r="D13" s="1000" t="s">
        <v>183</v>
      </c>
      <c r="E13" s="1000" t="s">
        <v>348</v>
      </c>
      <c r="F13" s="1000" t="s">
        <v>352</v>
      </c>
      <c r="G13" s="1000" t="s">
        <v>352</v>
      </c>
      <c r="H13" s="993"/>
      <c r="I13" s="993"/>
      <c r="J13" s="993"/>
      <c r="K13" s="993"/>
    </row>
    <row r="14" spans="1:11" ht="26.1" customHeight="1">
      <c r="A14" s="993"/>
      <c r="B14" s="993"/>
      <c r="C14" s="995" t="s">
        <v>16</v>
      </c>
      <c r="D14" s="1561" t="s">
        <v>2043</v>
      </c>
      <c r="E14" s="1562"/>
      <c r="F14" s="1562"/>
      <c r="G14" s="1562"/>
      <c r="H14" s="993"/>
      <c r="I14" s="993"/>
      <c r="J14" s="993"/>
      <c r="K14" s="993"/>
    </row>
    <row r="15" spans="1:11" ht="27.95" customHeight="1">
      <c r="A15" s="993"/>
      <c r="B15" s="993"/>
      <c r="C15" s="996" t="s">
        <v>187</v>
      </c>
      <c r="D15" s="997">
        <v>2024</v>
      </c>
      <c r="E15" s="997">
        <v>2025</v>
      </c>
      <c r="F15" s="997">
        <v>2026</v>
      </c>
      <c r="G15" s="997">
        <v>2027</v>
      </c>
      <c r="H15" s="993"/>
      <c r="I15" s="993"/>
      <c r="J15" s="993"/>
      <c r="K15" s="993"/>
    </row>
    <row r="16" spans="1:11" ht="14.1" customHeight="1">
      <c r="A16" s="993"/>
      <c r="B16" s="993"/>
      <c r="C16" s="998"/>
      <c r="D16" s="999" t="s">
        <v>22</v>
      </c>
      <c r="E16" s="999" t="s">
        <v>23</v>
      </c>
      <c r="F16" s="999" t="s">
        <v>23</v>
      </c>
      <c r="G16" s="999" t="s">
        <v>23</v>
      </c>
      <c r="H16" s="993"/>
      <c r="I16" s="993"/>
      <c r="J16" s="993"/>
      <c r="K16" s="993"/>
    </row>
    <row r="17" spans="1:11" ht="14.1" customHeight="1">
      <c r="A17" s="993"/>
      <c r="B17" s="993"/>
      <c r="C17" s="996" t="s">
        <v>2118</v>
      </c>
      <c r="D17" s="1000" t="s">
        <v>2119</v>
      </c>
      <c r="E17" s="1000" t="s">
        <v>2120</v>
      </c>
      <c r="F17" s="1000" t="s">
        <v>2121</v>
      </c>
      <c r="G17" s="1000" t="s">
        <v>2122</v>
      </c>
      <c r="H17" s="993"/>
      <c r="I17" s="993"/>
      <c r="J17" s="993"/>
      <c r="K17" s="993"/>
    </row>
    <row r="18" spans="1:11" ht="14.1" customHeight="1">
      <c r="A18" s="993"/>
      <c r="B18" s="993"/>
      <c r="C18" s="1547" t="s">
        <v>27</v>
      </c>
      <c r="D18" s="1548"/>
      <c r="E18" s="1548"/>
      <c r="F18" s="1548"/>
      <c r="G18" s="1548"/>
      <c r="H18" s="993"/>
      <c r="I18" s="993"/>
      <c r="J18" s="993"/>
      <c r="K18" s="993"/>
    </row>
    <row r="19" spans="1:11" ht="14.1" customHeight="1">
      <c r="A19" s="993"/>
      <c r="B19" s="993"/>
      <c r="C19" s="1001" t="s">
        <v>2123</v>
      </c>
      <c r="D19" s="1547" t="s">
        <v>2124</v>
      </c>
      <c r="E19" s="1548"/>
      <c r="F19" s="1548"/>
      <c r="G19" s="1548"/>
      <c r="H19" s="993"/>
      <c r="I19" s="993"/>
      <c r="J19" s="993"/>
      <c r="K19" s="993"/>
    </row>
    <row r="20" spans="1:11" ht="14.1" customHeight="1">
      <c r="A20" s="993"/>
      <c r="B20" s="993"/>
      <c r="C20" s="1002" t="s">
        <v>19</v>
      </c>
      <c r="D20" s="1567" t="s">
        <v>2125</v>
      </c>
      <c r="E20" s="1568"/>
      <c r="F20" s="1568"/>
      <c r="G20" s="1568"/>
      <c r="H20" s="993"/>
      <c r="I20" s="993"/>
      <c r="J20" s="993"/>
      <c r="K20" s="993"/>
    </row>
    <row r="21" spans="1:11" ht="14.1" customHeight="1">
      <c r="A21" s="993"/>
      <c r="B21" s="993"/>
      <c r="C21" s="1003" t="s">
        <v>20</v>
      </c>
      <c r="D21" s="1563" t="s">
        <v>2126</v>
      </c>
      <c r="E21" s="1564"/>
      <c r="F21" s="1564"/>
      <c r="G21" s="1564"/>
      <c r="H21" s="993"/>
      <c r="I21" s="993"/>
      <c r="J21" s="993"/>
      <c r="K21" s="993"/>
    </row>
    <row r="22" spans="1:11" ht="14.1" customHeight="1">
      <c r="A22" s="993"/>
      <c r="B22" s="993"/>
      <c r="C22" s="1003" t="s">
        <v>21</v>
      </c>
      <c r="D22" s="1563" t="s">
        <v>2127</v>
      </c>
      <c r="E22" s="1564"/>
      <c r="F22" s="1564"/>
      <c r="G22" s="1564"/>
      <c r="H22" s="993"/>
      <c r="I22" s="993"/>
      <c r="J22" s="993"/>
      <c r="K22" s="993"/>
    </row>
    <row r="23" spans="1:11" ht="15" customHeight="1">
      <c r="A23" s="993"/>
      <c r="B23" s="993"/>
      <c r="C23" s="1004"/>
      <c r="D23" s="1005">
        <v>2024</v>
      </c>
      <c r="E23" s="1005">
        <v>2025</v>
      </c>
      <c r="F23" s="1005">
        <v>2026</v>
      </c>
      <c r="G23" s="1005">
        <v>2027</v>
      </c>
      <c r="H23" s="993"/>
      <c r="I23" s="993"/>
      <c r="J23" s="993"/>
      <c r="K23" s="993"/>
    </row>
    <row r="24" spans="1:11" ht="15" customHeight="1">
      <c r="A24" s="993"/>
      <c r="B24" s="993"/>
      <c r="C24" s="1006"/>
      <c r="D24" s="1007" t="s">
        <v>22</v>
      </c>
      <c r="E24" s="1007" t="s">
        <v>23</v>
      </c>
      <c r="F24" s="1007" t="s">
        <v>23</v>
      </c>
      <c r="G24" s="1007" t="s">
        <v>23</v>
      </c>
      <c r="H24" s="993"/>
      <c r="I24" s="993"/>
      <c r="J24" s="993"/>
      <c r="K24" s="993"/>
    </row>
    <row r="25" spans="1:11" ht="14.1" customHeight="1">
      <c r="A25" s="993"/>
      <c r="B25" s="993"/>
      <c r="C25" s="996" t="s">
        <v>33</v>
      </c>
      <c r="D25" s="1000" t="s">
        <v>2128</v>
      </c>
      <c r="E25" s="1000" t="s">
        <v>2129</v>
      </c>
      <c r="F25" s="1000" t="s">
        <v>2130</v>
      </c>
      <c r="G25" s="1000" t="s">
        <v>2122</v>
      </c>
      <c r="H25" s="993"/>
      <c r="I25" s="993"/>
      <c r="J25" s="993"/>
      <c r="K25" s="993"/>
    </row>
    <row r="26" spans="1:11" ht="14.1" customHeight="1">
      <c r="A26" s="993"/>
      <c r="B26" s="993"/>
      <c r="C26" s="996" t="s">
        <v>35</v>
      </c>
      <c r="D26" s="1000" t="s">
        <v>2131</v>
      </c>
      <c r="E26" s="1000" t="s">
        <v>2132</v>
      </c>
      <c r="F26" s="1000" t="s">
        <v>2133</v>
      </c>
      <c r="G26" s="1000" t="s">
        <v>2134</v>
      </c>
      <c r="H26" s="993"/>
      <c r="I26" s="993"/>
      <c r="J26" s="993"/>
      <c r="K26" s="993"/>
    </row>
    <row r="27" spans="1:11" ht="14.1" customHeight="1">
      <c r="A27" s="993"/>
      <c r="B27" s="993"/>
      <c r="C27" s="996" t="s">
        <v>40</v>
      </c>
      <c r="D27" s="1000" t="s">
        <v>2135</v>
      </c>
      <c r="E27" s="1000" t="s">
        <v>2136</v>
      </c>
      <c r="F27" s="1000" t="s">
        <v>2137</v>
      </c>
      <c r="G27" s="1000" t="s">
        <v>2138</v>
      </c>
      <c r="H27" s="993"/>
      <c r="I27" s="993"/>
      <c r="J27" s="993"/>
      <c r="K27" s="993"/>
    </row>
    <row r="28" spans="1:11" ht="14.1" customHeight="1">
      <c r="A28" s="993"/>
      <c r="B28" s="993"/>
      <c r="C28" s="996" t="s">
        <v>41</v>
      </c>
      <c r="D28" s="1000" t="s">
        <v>18</v>
      </c>
      <c r="E28" s="1000" t="s">
        <v>2139</v>
      </c>
      <c r="F28" s="1000" t="s">
        <v>2140</v>
      </c>
      <c r="G28" s="1000" t="s">
        <v>2141</v>
      </c>
      <c r="H28" s="993"/>
      <c r="I28" s="993"/>
      <c r="J28" s="993"/>
      <c r="K28" s="993"/>
    </row>
    <row r="29" spans="1:11" ht="14.1" customHeight="1">
      <c r="A29" s="993"/>
      <c r="B29" s="993"/>
      <c r="C29" s="996" t="s">
        <v>43</v>
      </c>
      <c r="D29" s="1000" t="s">
        <v>18</v>
      </c>
      <c r="E29" s="1000" t="s">
        <v>2142</v>
      </c>
      <c r="F29" s="1000" t="s">
        <v>2143</v>
      </c>
      <c r="G29" s="1000" t="s">
        <v>2143</v>
      </c>
      <c r="H29" s="993"/>
      <c r="I29" s="993"/>
      <c r="J29" s="993"/>
      <c r="K29" s="993"/>
    </row>
    <row r="30" spans="1:11" ht="14.1" customHeight="1">
      <c r="A30" s="993"/>
      <c r="B30" s="993"/>
      <c r="C30" s="996" t="s">
        <v>47</v>
      </c>
      <c r="D30" s="1000" t="s">
        <v>18</v>
      </c>
      <c r="E30" s="1000" t="s">
        <v>2144</v>
      </c>
      <c r="F30" s="1000" t="s">
        <v>1637</v>
      </c>
      <c r="G30" s="1000" t="s">
        <v>2139</v>
      </c>
      <c r="H30" s="993"/>
      <c r="I30" s="993"/>
      <c r="J30" s="993"/>
      <c r="K30" s="993"/>
    </row>
    <row r="31" spans="1:11" ht="14.1" customHeight="1">
      <c r="A31" s="993"/>
      <c r="B31" s="993"/>
      <c r="C31" s="1565" t="s">
        <v>24</v>
      </c>
      <c r="D31" s="1566"/>
      <c r="E31" s="1566"/>
      <c r="F31" s="1566"/>
      <c r="G31" s="1566"/>
      <c r="H31" s="993"/>
      <c r="I31" s="993"/>
      <c r="J31" s="993"/>
      <c r="K31" s="993"/>
    </row>
    <row r="32" spans="1:11" ht="14.1" customHeight="1">
      <c r="A32" s="993"/>
      <c r="B32" s="993"/>
      <c r="C32" s="1004"/>
      <c r="D32" s="1005">
        <v>2024</v>
      </c>
      <c r="E32" s="1005">
        <v>2025</v>
      </c>
      <c r="F32" s="1005">
        <v>2026</v>
      </c>
      <c r="G32" s="1005">
        <v>2027</v>
      </c>
      <c r="H32" s="993"/>
      <c r="I32" s="993"/>
      <c r="J32" s="993"/>
      <c r="K32" s="993"/>
    </row>
    <row r="33" spans="1:11" ht="14.1" customHeight="1">
      <c r="A33" s="993"/>
      <c r="B33" s="993"/>
      <c r="C33" s="1006"/>
      <c r="D33" s="1007" t="s">
        <v>22</v>
      </c>
      <c r="E33" s="1007" t="s">
        <v>23</v>
      </c>
      <c r="F33" s="1007" t="s">
        <v>23</v>
      </c>
      <c r="G33" s="1007" t="s">
        <v>23</v>
      </c>
      <c r="H33" s="993"/>
      <c r="I33" s="993"/>
      <c r="J33" s="993"/>
      <c r="K33" s="993"/>
    </row>
    <row r="34" spans="1:11" ht="14.1" customHeight="1">
      <c r="A34" s="993"/>
      <c r="B34" s="993"/>
      <c r="C34" s="1008" t="s">
        <v>48</v>
      </c>
      <c r="D34" s="1009">
        <v>0</v>
      </c>
      <c r="E34" s="1009">
        <v>2484170000</v>
      </c>
      <c r="F34" s="1009">
        <v>2484170000</v>
      </c>
      <c r="G34" s="1009">
        <v>2484170000</v>
      </c>
      <c r="H34" s="993"/>
      <c r="I34" s="993"/>
      <c r="J34" s="993"/>
      <c r="K34" s="993"/>
    </row>
    <row r="35" spans="1:11" ht="14.1" customHeight="1">
      <c r="A35" s="993"/>
      <c r="B35" s="993"/>
      <c r="C35" s="1008" t="s">
        <v>49</v>
      </c>
      <c r="D35" s="1009">
        <v>0</v>
      </c>
      <c r="E35" s="1009">
        <v>2484170000</v>
      </c>
      <c r="F35" s="1009">
        <v>2484170000</v>
      </c>
      <c r="G35" s="1009">
        <v>2484170000</v>
      </c>
      <c r="H35" s="993"/>
      <c r="I35" s="993"/>
      <c r="J35" s="993"/>
      <c r="K35" s="993"/>
    </row>
    <row r="36" spans="1:11" ht="14.1" customHeight="1">
      <c r="A36" s="993"/>
      <c r="B36" s="993"/>
      <c r="C36" s="1008" t="s">
        <v>50</v>
      </c>
      <c r="D36" s="1009">
        <v>0</v>
      </c>
      <c r="E36" s="1009">
        <v>0</v>
      </c>
      <c r="F36" s="1009">
        <v>0</v>
      </c>
      <c r="G36" s="1009">
        <v>0</v>
      </c>
      <c r="H36" s="993"/>
      <c r="I36" s="993"/>
      <c r="J36" s="993"/>
      <c r="K36" s="993"/>
    </row>
    <row r="37" spans="1:11" ht="14.1" customHeight="1">
      <c r="A37" s="993"/>
      <c r="B37" s="993"/>
      <c r="C37" s="1008" t="s">
        <v>51</v>
      </c>
      <c r="D37" s="1009">
        <v>0</v>
      </c>
      <c r="E37" s="1009">
        <v>300000000</v>
      </c>
      <c r="F37" s="1009">
        <v>300000000</v>
      </c>
      <c r="G37" s="1009">
        <v>300000000</v>
      </c>
      <c r="H37" s="993"/>
      <c r="I37" s="993"/>
      <c r="J37" s="993"/>
      <c r="K37" s="993"/>
    </row>
    <row r="38" spans="1:11" ht="14.1" customHeight="1">
      <c r="A38" s="993"/>
      <c r="B38" s="993"/>
      <c r="C38" s="1008" t="s">
        <v>49</v>
      </c>
      <c r="D38" s="1009">
        <v>0</v>
      </c>
      <c r="E38" s="1009">
        <v>300000000</v>
      </c>
      <c r="F38" s="1009">
        <v>300000000</v>
      </c>
      <c r="G38" s="1009">
        <v>300000000</v>
      </c>
      <c r="H38" s="993"/>
      <c r="I38" s="993"/>
      <c r="J38" s="993"/>
      <c r="K38" s="993"/>
    </row>
    <row r="39" spans="1:11" ht="14.1" customHeight="1">
      <c r="A39" s="993"/>
      <c r="B39" s="993"/>
      <c r="C39" s="1008" t="s">
        <v>50</v>
      </c>
      <c r="D39" s="1009">
        <v>0</v>
      </c>
      <c r="E39" s="1009">
        <v>0</v>
      </c>
      <c r="F39" s="1009">
        <v>0</v>
      </c>
      <c r="G39" s="1009">
        <v>0</v>
      </c>
      <c r="H39" s="993"/>
      <c r="I39" s="993"/>
      <c r="J39" s="993"/>
      <c r="K39" s="993"/>
    </row>
    <row r="40" spans="1:11" ht="14.1" customHeight="1">
      <c r="A40" s="993"/>
      <c r="B40" s="993"/>
      <c r="C40" s="1008" t="s">
        <v>52</v>
      </c>
      <c r="D40" s="1009">
        <v>0</v>
      </c>
      <c r="E40" s="1009">
        <v>408260000</v>
      </c>
      <c r="F40" s="1009">
        <v>409260000</v>
      </c>
      <c r="G40" s="1009">
        <v>410260000</v>
      </c>
      <c r="H40" s="993"/>
      <c r="I40" s="993"/>
      <c r="J40" s="993"/>
      <c r="K40" s="993"/>
    </row>
    <row r="41" spans="1:11" ht="14.1" customHeight="1">
      <c r="A41" s="993"/>
      <c r="B41" s="993"/>
      <c r="C41" s="1008" t="s">
        <v>49</v>
      </c>
      <c r="D41" s="1009">
        <v>0</v>
      </c>
      <c r="E41" s="1009">
        <v>408260000</v>
      </c>
      <c r="F41" s="1009">
        <v>409260000</v>
      </c>
      <c r="G41" s="1009">
        <v>410260000</v>
      </c>
      <c r="H41" s="993"/>
      <c r="I41" s="993"/>
      <c r="J41" s="993"/>
      <c r="K41" s="993"/>
    </row>
    <row r="42" spans="1:11" ht="14.1" customHeight="1">
      <c r="A42" s="993"/>
      <c r="B42" s="993"/>
      <c r="C42" s="1008" t="s">
        <v>50</v>
      </c>
      <c r="D42" s="1009">
        <v>0</v>
      </c>
      <c r="E42" s="1009">
        <v>0</v>
      </c>
      <c r="F42" s="1009">
        <v>0</v>
      </c>
      <c r="G42" s="1009">
        <v>0</v>
      </c>
      <c r="H42" s="993"/>
      <c r="I42" s="993"/>
      <c r="J42" s="993"/>
      <c r="K42" s="993"/>
    </row>
    <row r="43" spans="1:11" ht="14.1" customHeight="1">
      <c r="A43" s="993"/>
      <c r="B43" s="993"/>
      <c r="C43" s="1008" t="s">
        <v>53</v>
      </c>
      <c r="D43" s="1009">
        <v>0</v>
      </c>
      <c r="E43" s="1009">
        <v>0</v>
      </c>
      <c r="F43" s="1009">
        <v>0</v>
      </c>
      <c r="G43" s="1009">
        <v>0</v>
      </c>
      <c r="H43" s="993"/>
      <c r="I43" s="993"/>
      <c r="J43" s="993"/>
      <c r="K43" s="993"/>
    </row>
    <row r="44" spans="1:11" ht="14.1" customHeight="1">
      <c r="A44" s="993"/>
      <c r="B44" s="993"/>
      <c r="C44" s="1008" t="s">
        <v>49</v>
      </c>
      <c r="D44" s="1009">
        <v>0</v>
      </c>
      <c r="E44" s="1009">
        <v>0</v>
      </c>
      <c r="F44" s="1009">
        <v>0</v>
      </c>
      <c r="G44" s="1009">
        <v>0</v>
      </c>
      <c r="H44" s="993"/>
      <c r="I44" s="993"/>
      <c r="J44" s="993"/>
      <c r="K44" s="993"/>
    </row>
    <row r="45" spans="1:11" ht="14.1" customHeight="1">
      <c r="A45" s="993"/>
      <c r="B45" s="993"/>
      <c r="C45" s="1008" t="s">
        <v>50</v>
      </c>
      <c r="D45" s="1009">
        <v>0</v>
      </c>
      <c r="E45" s="1009">
        <v>0</v>
      </c>
      <c r="F45" s="1009">
        <v>0</v>
      </c>
      <c r="G45" s="1009">
        <v>0</v>
      </c>
      <c r="H45" s="993"/>
      <c r="I45" s="993"/>
      <c r="J45" s="993"/>
      <c r="K45" s="993"/>
    </row>
    <row r="46" spans="1:11" ht="14.1" customHeight="1">
      <c r="A46" s="993"/>
      <c r="B46" s="993"/>
      <c r="C46" s="1008" t="s">
        <v>54</v>
      </c>
      <c r="D46" s="1009">
        <v>0</v>
      </c>
      <c r="E46" s="1009">
        <v>0</v>
      </c>
      <c r="F46" s="1009">
        <v>0</v>
      </c>
      <c r="G46" s="1009">
        <v>0</v>
      </c>
      <c r="H46" s="993"/>
      <c r="I46" s="993"/>
      <c r="J46" s="993"/>
      <c r="K46" s="993"/>
    </row>
    <row r="47" spans="1:11" ht="14.1" customHeight="1">
      <c r="A47" s="993"/>
      <c r="B47" s="993"/>
      <c r="C47" s="1008" t="s">
        <v>49</v>
      </c>
      <c r="D47" s="1009">
        <v>0</v>
      </c>
      <c r="E47" s="1009">
        <v>0</v>
      </c>
      <c r="F47" s="1009">
        <v>0</v>
      </c>
      <c r="G47" s="1009">
        <v>0</v>
      </c>
      <c r="H47" s="993"/>
      <c r="I47" s="993"/>
      <c r="J47" s="993"/>
      <c r="K47" s="993"/>
    </row>
    <row r="48" spans="1:11" ht="14.1" customHeight="1">
      <c r="A48" s="993"/>
      <c r="B48" s="993"/>
      <c r="C48" s="1008" t="s">
        <v>50</v>
      </c>
      <c r="D48" s="1009">
        <v>0</v>
      </c>
      <c r="E48" s="1009">
        <v>0</v>
      </c>
      <c r="F48" s="1009">
        <v>0</v>
      </c>
      <c r="G48" s="1009">
        <v>0</v>
      </c>
      <c r="H48" s="993"/>
      <c r="I48" s="993"/>
      <c r="J48" s="993"/>
      <c r="K48" s="993"/>
    </row>
    <row r="49" spans="1:11" ht="14.1" customHeight="1">
      <c r="A49" s="993"/>
      <c r="B49" s="993"/>
      <c r="C49" s="1008" t="s">
        <v>55</v>
      </c>
      <c r="D49" s="1009">
        <v>0</v>
      </c>
      <c r="E49" s="1009">
        <v>370000</v>
      </c>
      <c r="F49" s="1009">
        <v>370000</v>
      </c>
      <c r="G49" s="1009">
        <v>370000</v>
      </c>
      <c r="H49" s="993"/>
      <c r="I49" s="993"/>
      <c r="J49" s="993"/>
      <c r="K49" s="993"/>
    </row>
    <row r="50" spans="1:11" ht="14.1" customHeight="1">
      <c r="A50" s="993"/>
      <c r="B50" s="993"/>
      <c r="C50" s="1008" t="s">
        <v>49</v>
      </c>
      <c r="D50" s="1009">
        <v>0</v>
      </c>
      <c r="E50" s="1009">
        <v>370000</v>
      </c>
      <c r="F50" s="1009">
        <v>370000</v>
      </c>
      <c r="G50" s="1009">
        <v>370000</v>
      </c>
      <c r="H50" s="993"/>
      <c r="I50" s="993"/>
      <c r="J50" s="993"/>
      <c r="K50" s="993"/>
    </row>
    <row r="51" spans="1:11" ht="14.1" customHeight="1">
      <c r="A51" s="993"/>
      <c r="B51" s="993"/>
      <c r="C51" s="1008" t="s">
        <v>50</v>
      </c>
      <c r="D51" s="1009">
        <v>0</v>
      </c>
      <c r="E51" s="1009">
        <v>0</v>
      </c>
      <c r="F51" s="1009">
        <v>0</v>
      </c>
      <c r="G51" s="1009">
        <v>0</v>
      </c>
      <c r="H51" s="993"/>
      <c r="I51" s="993"/>
      <c r="J51" s="993"/>
      <c r="K51" s="993"/>
    </row>
    <row r="52" spans="1:11" ht="14.1" customHeight="1">
      <c r="A52" s="993"/>
      <c r="B52" s="993"/>
      <c r="C52" s="1008" t="s">
        <v>56</v>
      </c>
      <c r="D52" s="1009">
        <v>0</v>
      </c>
      <c r="E52" s="1009">
        <v>0</v>
      </c>
      <c r="F52" s="1009">
        <v>0</v>
      </c>
      <c r="G52" s="1009">
        <v>0</v>
      </c>
      <c r="H52" s="993"/>
      <c r="I52" s="993"/>
      <c r="J52" s="993"/>
      <c r="K52" s="993"/>
    </row>
    <row r="53" spans="1:11" ht="14.1" customHeight="1">
      <c r="A53" s="993"/>
      <c r="B53" s="993"/>
      <c r="C53" s="1008" t="s">
        <v>49</v>
      </c>
      <c r="D53" s="1009">
        <v>0</v>
      </c>
      <c r="E53" s="1009">
        <v>0</v>
      </c>
      <c r="F53" s="1009">
        <v>0</v>
      </c>
      <c r="G53" s="1009">
        <v>0</v>
      </c>
      <c r="H53" s="993"/>
      <c r="I53" s="993"/>
      <c r="J53" s="993"/>
      <c r="K53" s="993"/>
    </row>
    <row r="54" spans="1:11" ht="14.1" customHeight="1">
      <c r="A54" s="993"/>
      <c r="B54" s="993"/>
      <c r="C54" s="1008" t="s">
        <v>50</v>
      </c>
      <c r="D54" s="1009">
        <v>0</v>
      </c>
      <c r="E54" s="1009">
        <v>0</v>
      </c>
      <c r="F54" s="1009">
        <v>0</v>
      </c>
      <c r="G54" s="1009">
        <v>0</v>
      </c>
      <c r="H54" s="993"/>
      <c r="I54" s="993"/>
      <c r="J54" s="993"/>
      <c r="K54" s="993"/>
    </row>
    <row r="55" spans="1:11" ht="14.1" customHeight="1">
      <c r="A55" s="993"/>
      <c r="B55" s="993"/>
      <c r="C55" s="1008" t="s">
        <v>57</v>
      </c>
      <c r="D55" s="1009">
        <v>0</v>
      </c>
      <c r="E55" s="1009">
        <v>0</v>
      </c>
      <c r="F55" s="1009">
        <v>0</v>
      </c>
      <c r="G55" s="1009">
        <v>0</v>
      </c>
      <c r="H55" s="993"/>
      <c r="I55" s="993"/>
      <c r="J55" s="993"/>
      <c r="K55" s="993"/>
    </row>
    <row r="56" spans="1:11" ht="14.1" customHeight="1">
      <c r="A56" s="993"/>
      <c r="B56" s="993"/>
      <c r="C56" s="1008" t="s">
        <v>49</v>
      </c>
      <c r="D56" s="1009">
        <v>0</v>
      </c>
      <c r="E56" s="1009">
        <v>0</v>
      </c>
      <c r="F56" s="1009">
        <v>0</v>
      </c>
      <c r="G56" s="1009">
        <v>0</v>
      </c>
      <c r="H56" s="993"/>
      <c r="I56" s="993"/>
      <c r="J56" s="993"/>
      <c r="K56" s="993"/>
    </row>
    <row r="57" spans="1:11" ht="14.1" customHeight="1">
      <c r="A57" s="993"/>
      <c r="B57" s="993"/>
      <c r="C57" s="1008" t="s">
        <v>58</v>
      </c>
      <c r="D57" s="1009">
        <v>0</v>
      </c>
      <c r="E57" s="1009">
        <v>0</v>
      </c>
      <c r="F57" s="1009">
        <v>0</v>
      </c>
      <c r="G57" s="1009">
        <v>0</v>
      </c>
      <c r="H57" s="993"/>
      <c r="I57" s="993"/>
      <c r="J57" s="993"/>
      <c r="K57" s="993"/>
    </row>
    <row r="58" spans="1:11" ht="14.1" customHeight="1">
      <c r="A58" s="993"/>
      <c r="B58" s="993"/>
      <c r="C58" s="1008" t="s">
        <v>59</v>
      </c>
      <c r="D58" s="1009">
        <v>0</v>
      </c>
      <c r="E58" s="1009">
        <v>0</v>
      </c>
      <c r="F58" s="1009">
        <v>0</v>
      </c>
      <c r="G58" s="1009">
        <v>0</v>
      </c>
      <c r="H58" s="993"/>
      <c r="I58" s="993"/>
      <c r="J58" s="993"/>
      <c r="K58" s="993"/>
    </row>
    <row r="59" spans="1:11" ht="14.1" customHeight="1">
      <c r="A59" s="993"/>
      <c r="B59" s="993"/>
      <c r="C59" s="1008" t="s">
        <v>60</v>
      </c>
      <c r="D59" s="1009">
        <v>0</v>
      </c>
      <c r="E59" s="1009">
        <v>0</v>
      </c>
      <c r="F59" s="1009">
        <v>0</v>
      </c>
      <c r="G59" s="1009">
        <v>0</v>
      </c>
      <c r="H59" s="993"/>
      <c r="I59" s="993"/>
      <c r="J59" s="993"/>
      <c r="K59" s="993"/>
    </row>
    <row r="60" spans="1:11" ht="14.1" customHeight="1">
      <c r="A60" s="993"/>
      <c r="B60" s="993"/>
      <c r="C60" s="1008" t="s">
        <v>61</v>
      </c>
      <c r="D60" s="1009">
        <v>0</v>
      </c>
      <c r="E60" s="1009">
        <v>0</v>
      </c>
      <c r="F60" s="1009">
        <v>0</v>
      </c>
      <c r="G60" s="1009">
        <v>0</v>
      </c>
      <c r="H60" s="993"/>
      <c r="I60" s="993"/>
      <c r="J60" s="993"/>
      <c r="K60" s="993"/>
    </row>
    <row r="61" spans="1:11" ht="14.1" customHeight="1">
      <c r="A61" s="993"/>
      <c r="B61" s="993"/>
      <c r="C61" s="1008" t="s">
        <v>62</v>
      </c>
      <c r="D61" s="1009">
        <v>0</v>
      </c>
      <c r="E61" s="1009">
        <v>0</v>
      </c>
      <c r="F61" s="1009">
        <v>0</v>
      </c>
      <c r="G61" s="1009">
        <v>0</v>
      </c>
      <c r="H61" s="993"/>
      <c r="I61" s="993"/>
      <c r="J61" s="993"/>
      <c r="K61" s="993"/>
    </row>
    <row r="62" spans="1:11" ht="14.1" customHeight="1">
      <c r="A62" s="993"/>
      <c r="B62" s="993"/>
      <c r="C62" s="1008" t="s">
        <v>49</v>
      </c>
      <c r="D62" s="1009">
        <v>0</v>
      </c>
      <c r="E62" s="1009">
        <v>0</v>
      </c>
      <c r="F62" s="1009">
        <v>0</v>
      </c>
      <c r="G62" s="1009">
        <v>0</v>
      </c>
      <c r="H62" s="993"/>
      <c r="I62" s="993"/>
      <c r="J62" s="993"/>
      <c r="K62" s="993"/>
    </row>
    <row r="63" spans="1:11" ht="14.1" customHeight="1">
      <c r="A63" s="993"/>
      <c r="B63" s="993"/>
      <c r="C63" s="1008" t="s">
        <v>58</v>
      </c>
      <c r="D63" s="1009">
        <v>0</v>
      </c>
      <c r="E63" s="1009">
        <v>0</v>
      </c>
      <c r="F63" s="1009">
        <v>0</v>
      </c>
      <c r="G63" s="1009">
        <v>0</v>
      </c>
      <c r="H63" s="993"/>
      <c r="I63" s="993"/>
      <c r="J63" s="993"/>
      <c r="K63" s="993"/>
    </row>
    <row r="64" spans="1:11" ht="14.1" customHeight="1">
      <c r="A64" s="993"/>
      <c r="B64" s="993"/>
      <c r="C64" s="1008" t="s">
        <v>59</v>
      </c>
      <c r="D64" s="1009">
        <v>0</v>
      </c>
      <c r="E64" s="1009">
        <v>0</v>
      </c>
      <c r="F64" s="1009">
        <v>0</v>
      </c>
      <c r="G64" s="1009">
        <v>0</v>
      </c>
      <c r="H64" s="993"/>
      <c r="I64" s="993"/>
      <c r="J64" s="993"/>
      <c r="K64" s="993"/>
    </row>
    <row r="65" spans="1:11" ht="14.1" customHeight="1">
      <c r="A65" s="993"/>
      <c r="B65" s="993"/>
      <c r="C65" s="1008" t="s">
        <v>60</v>
      </c>
      <c r="D65" s="1009">
        <v>0</v>
      </c>
      <c r="E65" s="1009">
        <v>0</v>
      </c>
      <c r="F65" s="1009">
        <v>0</v>
      </c>
      <c r="G65" s="1009">
        <v>0</v>
      </c>
      <c r="H65" s="993"/>
      <c r="I65" s="993"/>
      <c r="J65" s="993"/>
      <c r="K65" s="993"/>
    </row>
    <row r="66" spans="1:11" ht="14.1" customHeight="1">
      <c r="A66" s="993"/>
      <c r="B66" s="993"/>
      <c r="C66" s="1008" t="s">
        <v>61</v>
      </c>
      <c r="D66" s="1009">
        <v>0</v>
      </c>
      <c r="E66" s="1009">
        <v>0</v>
      </c>
      <c r="F66" s="1009">
        <v>0</v>
      </c>
      <c r="G66" s="1009">
        <v>0</v>
      </c>
      <c r="H66" s="993"/>
      <c r="I66" s="993"/>
      <c r="J66" s="993"/>
      <c r="K66" s="993"/>
    </row>
    <row r="67" spans="1:11" ht="14.1" customHeight="1">
      <c r="A67" s="993"/>
      <c r="B67" s="993"/>
      <c r="C67" s="1008" t="s">
        <v>63</v>
      </c>
      <c r="D67" s="1009">
        <v>0</v>
      </c>
      <c r="E67" s="1009">
        <v>0</v>
      </c>
      <c r="F67" s="1009">
        <v>0</v>
      </c>
      <c r="G67" s="1009">
        <v>0</v>
      </c>
      <c r="H67" s="993"/>
      <c r="I67" s="993"/>
      <c r="J67" s="993"/>
      <c r="K67" s="993"/>
    </row>
    <row r="68" spans="1:11" ht="14.1" customHeight="1">
      <c r="A68" s="993"/>
      <c r="B68" s="993"/>
      <c r="C68" s="1008" t="s">
        <v>49</v>
      </c>
      <c r="D68" s="1009">
        <v>0</v>
      </c>
      <c r="E68" s="1009">
        <v>0</v>
      </c>
      <c r="F68" s="1009">
        <v>0</v>
      </c>
      <c r="G68" s="1009">
        <v>0</v>
      </c>
      <c r="H68" s="993"/>
      <c r="I68" s="993"/>
      <c r="J68" s="993"/>
      <c r="K68" s="993"/>
    </row>
    <row r="69" spans="1:11" ht="14.1" customHeight="1">
      <c r="A69" s="993"/>
      <c r="B69" s="993"/>
      <c r="C69" s="1008" t="s">
        <v>58</v>
      </c>
      <c r="D69" s="1009">
        <v>0</v>
      </c>
      <c r="E69" s="1009">
        <v>0</v>
      </c>
      <c r="F69" s="1009">
        <v>0</v>
      </c>
      <c r="G69" s="1009">
        <v>0</v>
      </c>
      <c r="H69" s="993"/>
      <c r="I69" s="993"/>
      <c r="J69" s="993"/>
      <c r="K69" s="993"/>
    </row>
    <row r="70" spans="1:11" ht="14.1" customHeight="1">
      <c r="A70" s="993"/>
      <c r="B70" s="993"/>
      <c r="C70" s="1008" t="s">
        <v>59</v>
      </c>
      <c r="D70" s="1009">
        <v>0</v>
      </c>
      <c r="E70" s="1009">
        <v>0</v>
      </c>
      <c r="F70" s="1009">
        <v>0</v>
      </c>
      <c r="G70" s="1009">
        <v>0</v>
      </c>
      <c r="H70" s="993"/>
      <c r="I70" s="993"/>
      <c r="J70" s="993"/>
      <c r="K70" s="993"/>
    </row>
    <row r="71" spans="1:11" ht="14.1" customHeight="1">
      <c r="A71" s="993"/>
      <c r="B71" s="993"/>
      <c r="C71" s="1008" t="s">
        <v>60</v>
      </c>
      <c r="D71" s="1009">
        <v>0</v>
      </c>
      <c r="E71" s="1009">
        <v>0</v>
      </c>
      <c r="F71" s="1009">
        <v>0</v>
      </c>
      <c r="G71" s="1009">
        <v>0</v>
      </c>
      <c r="H71" s="993"/>
      <c r="I71" s="993"/>
      <c r="J71" s="993"/>
      <c r="K71" s="993"/>
    </row>
    <row r="72" spans="1:11" ht="14.1" customHeight="1">
      <c r="A72" s="993"/>
      <c r="B72" s="993"/>
      <c r="C72" s="1008" t="s">
        <v>61</v>
      </c>
      <c r="D72" s="1009">
        <v>0</v>
      </c>
      <c r="E72" s="1009">
        <v>0</v>
      </c>
      <c r="F72" s="1009">
        <v>0</v>
      </c>
      <c r="G72" s="1009">
        <v>0</v>
      </c>
      <c r="H72" s="993"/>
      <c r="I72" s="993"/>
      <c r="J72" s="993"/>
      <c r="K72" s="993"/>
    </row>
    <row r="73" spans="1:11" ht="14.1" customHeight="1">
      <c r="A73" s="993"/>
      <c r="B73" s="993"/>
      <c r="C73" s="1008" t="s">
        <v>64</v>
      </c>
      <c r="D73" s="1009">
        <v>0</v>
      </c>
      <c r="E73" s="1009">
        <v>0</v>
      </c>
      <c r="F73" s="1009">
        <v>0</v>
      </c>
      <c r="G73" s="1009">
        <v>0</v>
      </c>
      <c r="H73" s="993"/>
      <c r="I73" s="993"/>
      <c r="J73" s="993"/>
      <c r="K73" s="993"/>
    </row>
    <row r="74" spans="1:11" ht="14.1" customHeight="1">
      <c r="A74" s="993"/>
      <c r="B74" s="993"/>
      <c r="C74" s="1008" t="s">
        <v>65</v>
      </c>
      <c r="D74" s="1009">
        <v>0</v>
      </c>
      <c r="E74" s="1009">
        <v>0</v>
      </c>
      <c r="F74" s="1009">
        <v>0</v>
      </c>
      <c r="G74" s="1009">
        <v>0</v>
      </c>
      <c r="H74" s="993"/>
      <c r="I74" s="993"/>
      <c r="J74" s="993"/>
      <c r="K74" s="993"/>
    </row>
    <row r="75" spans="1:11" ht="14.1" customHeight="1">
      <c r="A75" s="993"/>
      <c r="B75" s="993"/>
      <c r="C75" s="1010" t="s">
        <v>25</v>
      </c>
      <c r="D75" s="1009">
        <v>0</v>
      </c>
      <c r="E75" s="1009">
        <v>3192800000</v>
      </c>
      <c r="F75" s="1009">
        <v>3193800000</v>
      </c>
      <c r="G75" s="1009">
        <v>3194800000</v>
      </c>
      <c r="H75" s="993"/>
      <c r="I75" s="993"/>
      <c r="J75" s="993"/>
      <c r="K75" s="993"/>
    </row>
    <row r="76" spans="1:11" ht="14.1" customHeight="1">
      <c r="A76" s="993"/>
      <c r="B76" s="993"/>
      <c r="C76" s="1547" t="s">
        <v>66</v>
      </c>
      <c r="D76" s="1548"/>
      <c r="E76" s="1548"/>
      <c r="F76" s="1548"/>
      <c r="G76" s="1548"/>
      <c r="H76" s="993"/>
      <c r="I76" s="993"/>
      <c r="J76" s="993"/>
      <c r="K76" s="993"/>
    </row>
    <row r="77" spans="1:11" ht="14.1" customHeight="1">
      <c r="A77" s="993"/>
      <c r="B77" s="993"/>
      <c r="C77" s="1001" t="s">
        <v>2145</v>
      </c>
      <c r="D77" s="1547" t="s">
        <v>2146</v>
      </c>
      <c r="E77" s="1548"/>
      <c r="F77" s="1548"/>
      <c r="G77" s="1548"/>
      <c r="H77" s="993"/>
      <c r="I77" s="993"/>
      <c r="J77" s="993"/>
      <c r="K77" s="993"/>
    </row>
    <row r="78" spans="1:11" ht="14.1" customHeight="1">
      <c r="A78" s="993"/>
      <c r="B78" s="993"/>
      <c r="C78" s="1002" t="s">
        <v>19</v>
      </c>
      <c r="D78" s="1567" t="s">
        <v>2147</v>
      </c>
      <c r="E78" s="1568"/>
      <c r="F78" s="1568"/>
      <c r="G78" s="1568"/>
      <c r="H78" s="993"/>
      <c r="I78" s="993"/>
      <c r="J78" s="993"/>
      <c r="K78" s="993"/>
    </row>
    <row r="79" spans="1:11" ht="14.1" customHeight="1">
      <c r="A79" s="993"/>
      <c r="B79" s="993"/>
      <c r="C79" s="1003" t="s">
        <v>20</v>
      </c>
      <c r="D79" s="1563" t="s">
        <v>2148</v>
      </c>
      <c r="E79" s="1564"/>
      <c r="F79" s="1564"/>
      <c r="G79" s="1564"/>
      <c r="H79" s="993"/>
      <c r="I79" s="993"/>
      <c r="J79" s="993"/>
      <c r="K79" s="993"/>
    </row>
    <row r="80" spans="1:11" ht="14.1" customHeight="1">
      <c r="A80" s="993"/>
      <c r="B80" s="993"/>
      <c r="C80" s="1003" t="s">
        <v>21</v>
      </c>
      <c r="D80" s="1563" t="s">
        <v>918</v>
      </c>
      <c r="E80" s="1564"/>
      <c r="F80" s="1564"/>
      <c r="G80" s="1564"/>
      <c r="H80" s="993"/>
      <c r="I80" s="993"/>
      <c r="J80" s="993"/>
      <c r="K80" s="993"/>
    </row>
    <row r="81" spans="1:11" ht="15" customHeight="1">
      <c r="A81" s="993"/>
      <c r="B81" s="993"/>
      <c r="C81" s="1004"/>
      <c r="D81" s="1005">
        <v>2024</v>
      </c>
      <c r="E81" s="1005">
        <v>2025</v>
      </c>
      <c r="F81" s="1005">
        <v>2026</v>
      </c>
      <c r="G81" s="1005">
        <v>2027</v>
      </c>
      <c r="H81" s="993"/>
      <c r="I81" s="993"/>
      <c r="J81" s="993"/>
      <c r="K81" s="993"/>
    </row>
    <row r="82" spans="1:11" ht="15" customHeight="1">
      <c r="A82" s="993"/>
      <c r="B82" s="993"/>
      <c r="C82" s="1006"/>
      <c r="D82" s="1007" t="s">
        <v>22</v>
      </c>
      <c r="E82" s="1007" t="s">
        <v>23</v>
      </c>
      <c r="F82" s="1007" t="s">
        <v>23</v>
      </c>
      <c r="G82" s="1007" t="s">
        <v>23</v>
      </c>
      <c r="H82" s="993"/>
      <c r="I82" s="993"/>
      <c r="J82" s="993"/>
      <c r="K82" s="993"/>
    </row>
    <row r="83" spans="1:11" ht="14.1" customHeight="1">
      <c r="A83" s="993"/>
      <c r="B83" s="993"/>
      <c r="C83" s="996" t="s">
        <v>33</v>
      </c>
      <c r="D83" s="1000" t="s">
        <v>2149</v>
      </c>
      <c r="E83" s="1000" t="s">
        <v>2150</v>
      </c>
      <c r="F83" s="1000" t="s">
        <v>2151</v>
      </c>
      <c r="G83" s="1000" t="s">
        <v>2152</v>
      </c>
      <c r="H83" s="993"/>
      <c r="I83" s="993"/>
      <c r="J83" s="993"/>
      <c r="K83" s="993"/>
    </row>
    <row r="84" spans="1:11" ht="14.1" customHeight="1">
      <c r="A84" s="993"/>
      <c r="B84" s="993"/>
      <c r="C84" s="996" t="s">
        <v>35</v>
      </c>
      <c r="D84" s="1000" t="s">
        <v>2153</v>
      </c>
      <c r="E84" s="1000" t="s">
        <v>2154</v>
      </c>
      <c r="F84" s="1000" t="s">
        <v>2155</v>
      </c>
      <c r="G84" s="1000" t="s">
        <v>2156</v>
      </c>
      <c r="H84" s="993"/>
      <c r="I84" s="993"/>
      <c r="J84" s="993"/>
      <c r="K84" s="993"/>
    </row>
    <row r="85" spans="1:11" ht="14.1" customHeight="1">
      <c r="A85" s="993"/>
      <c r="B85" s="993"/>
      <c r="C85" s="996" t="s">
        <v>40</v>
      </c>
      <c r="D85" s="1000" t="s">
        <v>2157</v>
      </c>
      <c r="E85" s="1000" t="s">
        <v>2158</v>
      </c>
      <c r="F85" s="1000" t="s">
        <v>2159</v>
      </c>
      <c r="G85" s="1000" t="s">
        <v>2160</v>
      </c>
      <c r="H85" s="993"/>
      <c r="I85" s="993"/>
      <c r="J85" s="993"/>
      <c r="K85" s="993"/>
    </row>
    <row r="86" spans="1:11" ht="14.1" customHeight="1">
      <c r="A86" s="993"/>
      <c r="B86" s="993"/>
      <c r="C86" s="996" t="s">
        <v>41</v>
      </c>
      <c r="D86" s="1000" t="s">
        <v>18</v>
      </c>
      <c r="E86" s="1000" t="s">
        <v>2161</v>
      </c>
      <c r="F86" s="1000" t="s">
        <v>2162</v>
      </c>
      <c r="G86" s="1000" t="s">
        <v>2163</v>
      </c>
      <c r="H86" s="993"/>
      <c r="I86" s="993"/>
      <c r="J86" s="993"/>
      <c r="K86" s="993"/>
    </row>
    <row r="87" spans="1:11" ht="14.1" customHeight="1">
      <c r="A87" s="993"/>
      <c r="B87" s="993"/>
      <c r="C87" s="996" t="s">
        <v>43</v>
      </c>
      <c r="D87" s="1000" t="s">
        <v>18</v>
      </c>
      <c r="E87" s="1000" t="s">
        <v>2164</v>
      </c>
      <c r="F87" s="1000" t="s">
        <v>2165</v>
      </c>
      <c r="G87" s="1000" t="s">
        <v>2166</v>
      </c>
      <c r="H87" s="993"/>
      <c r="I87" s="993"/>
      <c r="J87" s="993"/>
      <c r="K87" s="993"/>
    </row>
    <row r="88" spans="1:11" ht="14.1" customHeight="1">
      <c r="A88" s="993"/>
      <c r="B88" s="993"/>
      <c r="C88" s="996" t="s">
        <v>47</v>
      </c>
      <c r="D88" s="1000" t="s">
        <v>18</v>
      </c>
      <c r="E88" s="1000" t="s">
        <v>2167</v>
      </c>
      <c r="F88" s="1000" t="s">
        <v>2168</v>
      </c>
      <c r="G88" s="1000" t="s">
        <v>2169</v>
      </c>
      <c r="H88" s="993"/>
      <c r="I88" s="993"/>
      <c r="J88" s="993"/>
      <c r="K88" s="993"/>
    </row>
    <row r="89" spans="1:11" ht="14.1" customHeight="1">
      <c r="A89" s="993"/>
      <c r="B89" s="993"/>
      <c r="C89" s="1565" t="s">
        <v>24</v>
      </c>
      <c r="D89" s="1566"/>
      <c r="E89" s="1566"/>
      <c r="F89" s="1566"/>
      <c r="G89" s="1566"/>
      <c r="H89" s="993"/>
      <c r="I89" s="993"/>
      <c r="J89" s="993"/>
      <c r="K89" s="993"/>
    </row>
    <row r="90" spans="1:11" ht="14.1" customHeight="1">
      <c r="A90" s="993"/>
      <c r="B90" s="993"/>
      <c r="C90" s="1004"/>
      <c r="D90" s="1005">
        <v>2024</v>
      </c>
      <c r="E90" s="1005">
        <v>2025</v>
      </c>
      <c r="F90" s="1005">
        <v>2026</v>
      </c>
      <c r="G90" s="1005">
        <v>2027</v>
      </c>
      <c r="H90" s="993"/>
      <c r="I90" s="993"/>
      <c r="J90" s="993"/>
      <c r="K90" s="993"/>
    </row>
    <row r="91" spans="1:11" ht="14.1" customHeight="1">
      <c r="A91" s="993"/>
      <c r="B91" s="993"/>
      <c r="C91" s="1006"/>
      <c r="D91" s="1007" t="s">
        <v>22</v>
      </c>
      <c r="E91" s="1007" t="s">
        <v>23</v>
      </c>
      <c r="F91" s="1007" t="s">
        <v>23</v>
      </c>
      <c r="G91" s="1007" t="s">
        <v>23</v>
      </c>
      <c r="H91" s="993"/>
      <c r="I91" s="993"/>
      <c r="J91" s="993"/>
      <c r="K91" s="993"/>
    </row>
    <row r="92" spans="1:11" ht="14.1" customHeight="1">
      <c r="A92" s="993"/>
      <c r="B92" s="993"/>
      <c r="C92" s="1008" t="s">
        <v>48</v>
      </c>
      <c r="D92" s="1009">
        <v>0</v>
      </c>
      <c r="E92" s="1009">
        <v>0</v>
      </c>
      <c r="F92" s="1009">
        <v>0</v>
      </c>
      <c r="G92" s="1009">
        <v>0</v>
      </c>
      <c r="H92" s="993"/>
      <c r="I92" s="993"/>
      <c r="J92" s="993"/>
      <c r="K92" s="993"/>
    </row>
    <row r="93" spans="1:11" ht="14.1" customHeight="1">
      <c r="A93" s="993"/>
      <c r="B93" s="993"/>
      <c r="C93" s="1008" t="s">
        <v>49</v>
      </c>
      <c r="D93" s="1009">
        <v>0</v>
      </c>
      <c r="E93" s="1009">
        <v>0</v>
      </c>
      <c r="F93" s="1009">
        <v>0</v>
      </c>
      <c r="G93" s="1009">
        <v>0</v>
      </c>
      <c r="H93" s="993"/>
      <c r="I93" s="993"/>
      <c r="J93" s="993"/>
      <c r="K93" s="993"/>
    </row>
    <row r="94" spans="1:11" ht="14.1" customHeight="1">
      <c r="A94" s="993"/>
      <c r="B94" s="993"/>
      <c r="C94" s="1008" t="s">
        <v>50</v>
      </c>
      <c r="D94" s="1009">
        <v>0</v>
      </c>
      <c r="E94" s="1009">
        <v>0</v>
      </c>
      <c r="F94" s="1009">
        <v>0</v>
      </c>
      <c r="G94" s="1009">
        <v>0</v>
      </c>
      <c r="H94" s="993"/>
      <c r="I94" s="993"/>
      <c r="J94" s="993"/>
      <c r="K94" s="993"/>
    </row>
    <row r="95" spans="1:11" ht="14.1" customHeight="1">
      <c r="A95" s="993"/>
      <c r="B95" s="993"/>
      <c r="C95" s="1008" t="s">
        <v>51</v>
      </c>
      <c r="D95" s="1009">
        <v>0</v>
      </c>
      <c r="E95" s="1009">
        <v>0</v>
      </c>
      <c r="F95" s="1009">
        <v>0</v>
      </c>
      <c r="G95" s="1009">
        <v>0</v>
      </c>
      <c r="H95" s="993"/>
      <c r="I95" s="993"/>
      <c r="J95" s="993"/>
      <c r="K95" s="993"/>
    </row>
    <row r="96" spans="1:11" ht="14.1" customHeight="1">
      <c r="A96" s="993"/>
      <c r="B96" s="993"/>
      <c r="C96" s="1008" t="s">
        <v>49</v>
      </c>
      <c r="D96" s="1009">
        <v>0</v>
      </c>
      <c r="E96" s="1009">
        <v>0</v>
      </c>
      <c r="F96" s="1009">
        <v>0</v>
      </c>
      <c r="G96" s="1009">
        <v>0</v>
      </c>
      <c r="H96" s="993"/>
      <c r="I96" s="993"/>
      <c r="J96" s="993"/>
      <c r="K96" s="993"/>
    </row>
    <row r="97" spans="1:11" ht="14.1" customHeight="1">
      <c r="A97" s="993"/>
      <c r="B97" s="993"/>
      <c r="C97" s="1008" t="s">
        <v>50</v>
      </c>
      <c r="D97" s="1009">
        <v>0</v>
      </c>
      <c r="E97" s="1009">
        <v>0</v>
      </c>
      <c r="F97" s="1009">
        <v>0</v>
      </c>
      <c r="G97" s="1009">
        <v>0</v>
      </c>
      <c r="H97" s="993"/>
      <c r="I97" s="993"/>
      <c r="J97" s="993"/>
      <c r="K97" s="993"/>
    </row>
    <row r="98" spans="1:11" ht="14.1" customHeight="1">
      <c r="A98" s="993"/>
      <c r="B98" s="993"/>
      <c r="C98" s="1008" t="s">
        <v>52</v>
      </c>
      <c r="D98" s="1009">
        <v>0</v>
      </c>
      <c r="E98" s="1009">
        <v>0</v>
      </c>
      <c r="F98" s="1009">
        <v>0</v>
      </c>
      <c r="G98" s="1009">
        <v>0</v>
      </c>
      <c r="H98" s="993"/>
      <c r="I98" s="993"/>
      <c r="J98" s="993"/>
      <c r="K98" s="993"/>
    </row>
    <row r="99" spans="1:11" ht="14.1" customHeight="1">
      <c r="A99" s="993"/>
      <c r="B99" s="993"/>
      <c r="C99" s="1008" t="s">
        <v>49</v>
      </c>
      <c r="D99" s="1009">
        <v>0</v>
      </c>
      <c r="E99" s="1009">
        <v>0</v>
      </c>
      <c r="F99" s="1009">
        <v>0</v>
      </c>
      <c r="G99" s="1009">
        <v>0</v>
      </c>
      <c r="H99" s="993"/>
      <c r="I99" s="993"/>
      <c r="J99" s="993"/>
      <c r="K99" s="993"/>
    </row>
    <row r="100" spans="1:11" ht="14.1" customHeight="1">
      <c r="A100" s="993"/>
      <c r="B100" s="993"/>
      <c r="C100" s="1008" t="s">
        <v>50</v>
      </c>
      <c r="D100" s="1009">
        <v>0</v>
      </c>
      <c r="E100" s="1009">
        <v>0</v>
      </c>
      <c r="F100" s="1009">
        <v>0</v>
      </c>
      <c r="G100" s="1009">
        <v>0</v>
      </c>
      <c r="H100" s="993"/>
      <c r="I100" s="993"/>
      <c r="J100" s="993"/>
      <c r="K100" s="993"/>
    </row>
    <row r="101" spans="1:11" ht="14.1" customHeight="1">
      <c r="A101" s="993"/>
      <c r="B101" s="993"/>
      <c r="C101" s="1008" t="s">
        <v>53</v>
      </c>
      <c r="D101" s="1009">
        <v>0</v>
      </c>
      <c r="E101" s="1009">
        <v>0</v>
      </c>
      <c r="F101" s="1009">
        <v>0</v>
      </c>
      <c r="G101" s="1009">
        <v>0</v>
      </c>
      <c r="H101" s="993"/>
      <c r="I101" s="993"/>
      <c r="J101" s="993"/>
      <c r="K101" s="993"/>
    </row>
    <row r="102" spans="1:11" ht="14.1" customHeight="1">
      <c r="A102" s="993"/>
      <c r="B102" s="993"/>
      <c r="C102" s="1008" t="s">
        <v>49</v>
      </c>
      <c r="D102" s="1009">
        <v>0</v>
      </c>
      <c r="E102" s="1009">
        <v>0</v>
      </c>
      <c r="F102" s="1009">
        <v>0</v>
      </c>
      <c r="G102" s="1009">
        <v>0</v>
      </c>
      <c r="H102" s="993"/>
      <c r="I102" s="993"/>
      <c r="J102" s="993"/>
      <c r="K102" s="993"/>
    </row>
    <row r="103" spans="1:11" ht="14.1" customHeight="1">
      <c r="A103" s="993"/>
      <c r="B103" s="993"/>
      <c r="C103" s="1008" t="s">
        <v>50</v>
      </c>
      <c r="D103" s="1009">
        <v>0</v>
      </c>
      <c r="E103" s="1009">
        <v>0</v>
      </c>
      <c r="F103" s="1009">
        <v>0</v>
      </c>
      <c r="G103" s="1009">
        <v>0</v>
      </c>
      <c r="H103" s="993"/>
      <c r="I103" s="993"/>
      <c r="J103" s="993"/>
      <c r="K103" s="993"/>
    </row>
    <row r="104" spans="1:11" ht="14.1" customHeight="1">
      <c r="A104" s="993"/>
      <c r="B104" s="993"/>
      <c r="C104" s="1008" t="s">
        <v>54</v>
      </c>
      <c r="D104" s="1009">
        <v>0</v>
      </c>
      <c r="E104" s="1009">
        <v>0</v>
      </c>
      <c r="F104" s="1009">
        <v>0</v>
      </c>
      <c r="G104" s="1009">
        <v>0</v>
      </c>
      <c r="H104" s="993"/>
      <c r="I104" s="993"/>
      <c r="J104" s="993"/>
      <c r="K104" s="993"/>
    </row>
    <row r="105" spans="1:11" ht="14.1" customHeight="1">
      <c r="A105" s="993"/>
      <c r="B105" s="993"/>
      <c r="C105" s="1008" t="s">
        <v>49</v>
      </c>
      <c r="D105" s="1009">
        <v>0</v>
      </c>
      <c r="E105" s="1009">
        <v>0</v>
      </c>
      <c r="F105" s="1009">
        <v>0</v>
      </c>
      <c r="G105" s="1009">
        <v>0</v>
      </c>
      <c r="H105" s="993"/>
      <c r="I105" s="993"/>
      <c r="J105" s="993"/>
      <c r="K105" s="993"/>
    </row>
    <row r="106" spans="1:11" ht="14.1" customHeight="1">
      <c r="A106" s="993"/>
      <c r="B106" s="993"/>
      <c r="C106" s="1008" t="s">
        <v>50</v>
      </c>
      <c r="D106" s="1009">
        <v>0</v>
      </c>
      <c r="E106" s="1009">
        <v>0</v>
      </c>
      <c r="F106" s="1009">
        <v>0</v>
      </c>
      <c r="G106" s="1009">
        <v>0</v>
      </c>
      <c r="H106" s="993"/>
      <c r="I106" s="993"/>
      <c r="J106" s="993"/>
      <c r="K106" s="993"/>
    </row>
    <row r="107" spans="1:11" ht="14.1" customHeight="1">
      <c r="A107" s="993"/>
      <c r="B107" s="993"/>
      <c r="C107" s="1008" t="s">
        <v>55</v>
      </c>
      <c r="D107" s="1009">
        <v>0</v>
      </c>
      <c r="E107" s="1009">
        <v>0</v>
      </c>
      <c r="F107" s="1009">
        <v>0</v>
      </c>
      <c r="G107" s="1009">
        <v>0</v>
      </c>
      <c r="H107" s="993"/>
      <c r="I107" s="993"/>
      <c r="J107" s="993"/>
      <c r="K107" s="993"/>
    </row>
    <row r="108" spans="1:11" ht="14.1" customHeight="1">
      <c r="A108" s="993"/>
      <c r="B108" s="993"/>
      <c r="C108" s="1008" t="s">
        <v>49</v>
      </c>
      <c r="D108" s="1009">
        <v>0</v>
      </c>
      <c r="E108" s="1009">
        <v>0</v>
      </c>
      <c r="F108" s="1009">
        <v>0</v>
      </c>
      <c r="G108" s="1009">
        <v>0</v>
      </c>
      <c r="H108" s="993"/>
      <c r="I108" s="993"/>
      <c r="J108" s="993"/>
      <c r="K108" s="993"/>
    </row>
    <row r="109" spans="1:11" ht="14.1" customHeight="1">
      <c r="A109" s="993"/>
      <c r="B109" s="993"/>
      <c r="C109" s="1008" t="s">
        <v>50</v>
      </c>
      <c r="D109" s="1009">
        <v>0</v>
      </c>
      <c r="E109" s="1009">
        <v>0</v>
      </c>
      <c r="F109" s="1009">
        <v>0</v>
      </c>
      <c r="G109" s="1009">
        <v>0</v>
      </c>
      <c r="H109" s="993"/>
      <c r="I109" s="993"/>
      <c r="J109" s="993"/>
      <c r="K109" s="993"/>
    </row>
    <row r="110" spans="1:11" ht="14.1" customHeight="1">
      <c r="A110" s="993"/>
      <c r="B110" s="993"/>
      <c r="C110" s="1008" t="s">
        <v>56</v>
      </c>
      <c r="D110" s="1009">
        <v>0</v>
      </c>
      <c r="E110" s="1009">
        <v>0</v>
      </c>
      <c r="F110" s="1009">
        <v>0</v>
      </c>
      <c r="G110" s="1009">
        <v>0</v>
      </c>
      <c r="H110" s="993"/>
      <c r="I110" s="993"/>
      <c r="J110" s="993"/>
      <c r="K110" s="993"/>
    </row>
    <row r="111" spans="1:11" ht="14.1" customHeight="1">
      <c r="A111" s="993"/>
      <c r="B111" s="993"/>
      <c r="C111" s="1008" t="s">
        <v>49</v>
      </c>
      <c r="D111" s="1009">
        <v>0</v>
      </c>
      <c r="E111" s="1009">
        <v>0</v>
      </c>
      <c r="F111" s="1009">
        <v>0</v>
      </c>
      <c r="G111" s="1009">
        <v>0</v>
      </c>
      <c r="H111" s="993"/>
      <c r="I111" s="993"/>
      <c r="J111" s="993"/>
      <c r="K111" s="993"/>
    </row>
    <row r="112" spans="1:11" ht="14.1" customHeight="1">
      <c r="A112" s="993"/>
      <c r="B112" s="993"/>
      <c r="C112" s="1008" t="s">
        <v>50</v>
      </c>
      <c r="D112" s="1009">
        <v>0</v>
      </c>
      <c r="E112" s="1009">
        <v>0</v>
      </c>
      <c r="F112" s="1009">
        <v>0</v>
      </c>
      <c r="G112" s="1009">
        <v>0</v>
      </c>
      <c r="H112" s="993"/>
      <c r="I112" s="993"/>
      <c r="J112" s="993"/>
      <c r="K112" s="993"/>
    </row>
    <row r="113" spans="1:11" ht="14.1" customHeight="1">
      <c r="A113" s="993"/>
      <c r="B113" s="993"/>
      <c r="C113" s="1008" t="s">
        <v>57</v>
      </c>
      <c r="D113" s="1009">
        <v>0</v>
      </c>
      <c r="E113" s="1009">
        <v>0</v>
      </c>
      <c r="F113" s="1009">
        <v>0</v>
      </c>
      <c r="G113" s="1009">
        <v>0</v>
      </c>
      <c r="H113" s="993"/>
      <c r="I113" s="993"/>
      <c r="J113" s="993"/>
      <c r="K113" s="993"/>
    </row>
    <row r="114" spans="1:11" ht="14.1" customHeight="1">
      <c r="A114" s="993"/>
      <c r="B114" s="993"/>
      <c r="C114" s="1008" t="s">
        <v>49</v>
      </c>
      <c r="D114" s="1009">
        <v>0</v>
      </c>
      <c r="E114" s="1009">
        <v>0</v>
      </c>
      <c r="F114" s="1009">
        <v>0</v>
      </c>
      <c r="G114" s="1009">
        <v>0</v>
      </c>
      <c r="H114" s="993"/>
      <c r="I114" s="993"/>
      <c r="J114" s="993"/>
      <c r="K114" s="993"/>
    </row>
    <row r="115" spans="1:11" ht="14.1" customHeight="1">
      <c r="A115" s="993"/>
      <c r="B115" s="993"/>
      <c r="C115" s="1008" t="s">
        <v>58</v>
      </c>
      <c r="D115" s="1009">
        <v>0</v>
      </c>
      <c r="E115" s="1009">
        <v>0</v>
      </c>
      <c r="F115" s="1009">
        <v>0</v>
      </c>
      <c r="G115" s="1009">
        <v>0</v>
      </c>
      <c r="H115" s="993"/>
      <c r="I115" s="993"/>
      <c r="J115" s="993"/>
      <c r="K115" s="993"/>
    </row>
    <row r="116" spans="1:11" ht="14.1" customHeight="1">
      <c r="A116" s="993"/>
      <c r="B116" s="993"/>
      <c r="C116" s="1008" t="s">
        <v>59</v>
      </c>
      <c r="D116" s="1009">
        <v>0</v>
      </c>
      <c r="E116" s="1009">
        <v>0</v>
      </c>
      <c r="F116" s="1009">
        <v>0</v>
      </c>
      <c r="G116" s="1009">
        <v>0</v>
      </c>
      <c r="H116" s="993"/>
      <c r="I116" s="993"/>
      <c r="J116" s="993"/>
      <c r="K116" s="993"/>
    </row>
    <row r="117" spans="1:11" ht="14.1" customHeight="1">
      <c r="A117" s="993"/>
      <c r="B117" s="993"/>
      <c r="C117" s="1008" t="s">
        <v>60</v>
      </c>
      <c r="D117" s="1009">
        <v>0</v>
      </c>
      <c r="E117" s="1009">
        <v>0</v>
      </c>
      <c r="F117" s="1009">
        <v>0</v>
      </c>
      <c r="G117" s="1009">
        <v>0</v>
      </c>
      <c r="H117" s="993"/>
      <c r="I117" s="993"/>
      <c r="J117" s="993"/>
      <c r="K117" s="993"/>
    </row>
    <row r="118" spans="1:11" ht="14.1" customHeight="1">
      <c r="A118" s="993"/>
      <c r="B118" s="993"/>
      <c r="C118" s="1008" t="s">
        <v>61</v>
      </c>
      <c r="D118" s="1009">
        <v>0</v>
      </c>
      <c r="E118" s="1009">
        <v>0</v>
      </c>
      <c r="F118" s="1009">
        <v>0</v>
      </c>
      <c r="G118" s="1009">
        <v>0</v>
      </c>
      <c r="H118" s="993"/>
      <c r="I118" s="993"/>
      <c r="J118" s="993"/>
      <c r="K118" s="993"/>
    </row>
    <row r="119" spans="1:11" ht="14.1" customHeight="1">
      <c r="A119" s="993"/>
      <c r="B119" s="993"/>
      <c r="C119" s="1008" t="s">
        <v>62</v>
      </c>
      <c r="D119" s="1009">
        <v>0</v>
      </c>
      <c r="E119" s="1009">
        <v>48100000</v>
      </c>
      <c r="F119" s="1009">
        <v>39285000</v>
      </c>
      <c r="G119" s="1009">
        <v>31073000</v>
      </c>
      <c r="H119" s="993"/>
      <c r="I119" s="993"/>
      <c r="J119" s="993"/>
      <c r="K119" s="993"/>
    </row>
    <row r="120" spans="1:11" ht="14.1" customHeight="1">
      <c r="A120" s="993"/>
      <c r="B120" s="993"/>
      <c r="C120" s="1008" t="s">
        <v>49</v>
      </c>
      <c r="D120" s="1009">
        <v>0</v>
      </c>
      <c r="E120" s="1009">
        <v>48100000</v>
      </c>
      <c r="F120" s="1009">
        <v>39285000</v>
      </c>
      <c r="G120" s="1009">
        <v>31073000</v>
      </c>
      <c r="H120" s="993"/>
      <c r="I120" s="993"/>
      <c r="J120" s="993"/>
      <c r="K120" s="993"/>
    </row>
    <row r="121" spans="1:11" ht="14.1" customHeight="1">
      <c r="A121" s="993"/>
      <c r="B121" s="993"/>
      <c r="C121" s="1008" t="s">
        <v>58</v>
      </c>
      <c r="D121" s="1009">
        <v>0</v>
      </c>
      <c r="E121" s="1009">
        <v>0</v>
      </c>
      <c r="F121" s="1009">
        <v>0</v>
      </c>
      <c r="G121" s="1009">
        <v>0</v>
      </c>
      <c r="H121" s="993"/>
      <c r="I121" s="993"/>
      <c r="J121" s="993"/>
      <c r="K121" s="993"/>
    </row>
    <row r="122" spans="1:11" ht="14.1" customHeight="1">
      <c r="A122" s="993"/>
      <c r="B122" s="993"/>
      <c r="C122" s="1008" t="s">
        <v>59</v>
      </c>
      <c r="D122" s="1009">
        <v>0</v>
      </c>
      <c r="E122" s="1009">
        <v>0</v>
      </c>
      <c r="F122" s="1009">
        <v>0</v>
      </c>
      <c r="G122" s="1009">
        <v>0</v>
      </c>
      <c r="H122" s="993"/>
      <c r="I122" s="993"/>
      <c r="J122" s="993"/>
      <c r="K122" s="993"/>
    </row>
    <row r="123" spans="1:11" ht="14.1" customHeight="1">
      <c r="A123" s="993"/>
      <c r="B123" s="993"/>
      <c r="C123" s="1008" t="s">
        <v>60</v>
      </c>
      <c r="D123" s="1009">
        <v>0</v>
      </c>
      <c r="E123" s="1009">
        <v>0</v>
      </c>
      <c r="F123" s="1009">
        <v>0</v>
      </c>
      <c r="G123" s="1009">
        <v>0</v>
      </c>
      <c r="H123" s="993"/>
      <c r="I123" s="993"/>
      <c r="J123" s="993"/>
      <c r="K123" s="993"/>
    </row>
    <row r="124" spans="1:11" ht="14.1" customHeight="1">
      <c r="A124" s="993"/>
      <c r="B124" s="993"/>
      <c r="C124" s="1008" t="s">
        <v>61</v>
      </c>
      <c r="D124" s="1009">
        <v>0</v>
      </c>
      <c r="E124" s="1009">
        <v>0</v>
      </c>
      <c r="F124" s="1009">
        <v>0</v>
      </c>
      <c r="G124" s="1009">
        <v>0</v>
      </c>
      <c r="H124" s="993"/>
      <c r="I124" s="993"/>
      <c r="J124" s="993"/>
      <c r="K124" s="993"/>
    </row>
    <row r="125" spans="1:11" ht="14.1" customHeight="1">
      <c r="A125" s="993"/>
      <c r="B125" s="993"/>
      <c r="C125" s="1008" t="s">
        <v>63</v>
      </c>
      <c r="D125" s="1009">
        <v>0</v>
      </c>
      <c r="E125" s="1009">
        <v>0</v>
      </c>
      <c r="F125" s="1009">
        <v>0</v>
      </c>
      <c r="G125" s="1009">
        <v>0</v>
      </c>
      <c r="H125" s="993"/>
      <c r="I125" s="993"/>
      <c r="J125" s="993"/>
      <c r="K125" s="993"/>
    </row>
    <row r="126" spans="1:11" ht="14.1" customHeight="1">
      <c r="A126" s="993"/>
      <c r="B126" s="993"/>
      <c r="C126" s="1008" t="s">
        <v>49</v>
      </c>
      <c r="D126" s="1009">
        <v>0</v>
      </c>
      <c r="E126" s="1009">
        <v>0</v>
      </c>
      <c r="F126" s="1009">
        <v>0</v>
      </c>
      <c r="G126" s="1009">
        <v>0</v>
      </c>
      <c r="H126" s="993"/>
      <c r="I126" s="993"/>
      <c r="J126" s="993"/>
      <c r="K126" s="993"/>
    </row>
    <row r="127" spans="1:11" ht="14.1" customHeight="1">
      <c r="A127" s="993"/>
      <c r="B127" s="993"/>
      <c r="C127" s="1008" t="s">
        <v>58</v>
      </c>
      <c r="D127" s="1009">
        <v>0</v>
      </c>
      <c r="E127" s="1009">
        <v>0</v>
      </c>
      <c r="F127" s="1009">
        <v>0</v>
      </c>
      <c r="G127" s="1009">
        <v>0</v>
      </c>
      <c r="H127" s="993"/>
      <c r="I127" s="993"/>
      <c r="J127" s="993"/>
      <c r="K127" s="993"/>
    </row>
    <row r="128" spans="1:11" ht="14.1" customHeight="1">
      <c r="A128" s="993"/>
      <c r="B128" s="993"/>
      <c r="C128" s="1008" t="s">
        <v>59</v>
      </c>
      <c r="D128" s="1009">
        <v>0</v>
      </c>
      <c r="E128" s="1009">
        <v>0</v>
      </c>
      <c r="F128" s="1009">
        <v>0</v>
      </c>
      <c r="G128" s="1009">
        <v>0</v>
      </c>
      <c r="H128" s="993"/>
      <c r="I128" s="993"/>
      <c r="J128" s="993"/>
      <c r="K128" s="993"/>
    </row>
    <row r="129" spans="1:11" ht="14.1" customHeight="1">
      <c r="A129" s="993"/>
      <c r="B129" s="993"/>
      <c r="C129" s="1008" t="s">
        <v>60</v>
      </c>
      <c r="D129" s="1009">
        <v>0</v>
      </c>
      <c r="E129" s="1009">
        <v>0</v>
      </c>
      <c r="F129" s="1009">
        <v>0</v>
      </c>
      <c r="G129" s="1009">
        <v>0</v>
      </c>
      <c r="H129" s="993"/>
      <c r="I129" s="993"/>
      <c r="J129" s="993"/>
      <c r="K129" s="993"/>
    </row>
    <row r="130" spans="1:11" ht="14.1" customHeight="1">
      <c r="A130" s="993"/>
      <c r="B130" s="993"/>
      <c r="C130" s="1008" t="s">
        <v>61</v>
      </c>
      <c r="D130" s="1009">
        <v>0</v>
      </c>
      <c r="E130" s="1009">
        <v>0</v>
      </c>
      <c r="F130" s="1009">
        <v>0</v>
      </c>
      <c r="G130" s="1009">
        <v>0</v>
      </c>
      <c r="H130" s="993"/>
      <c r="I130" s="993"/>
      <c r="J130" s="993"/>
      <c r="K130" s="993"/>
    </row>
    <row r="131" spans="1:11" ht="14.1" customHeight="1">
      <c r="A131" s="993"/>
      <c r="B131" s="993"/>
      <c r="C131" s="1008" t="s">
        <v>64</v>
      </c>
      <c r="D131" s="1009">
        <v>0</v>
      </c>
      <c r="E131" s="1009">
        <v>0</v>
      </c>
      <c r="F131" s="1009">
        <v>0</v>
      </c>
      <c r="G131" s="1009">
        <v>0</v>
      </c>
      <c r="H131" s="993"/>
      <c r="I131" s="993"/>
      <c r="J131" s="993"/>
      <c r="K131" s="993"/>
    </row>
    <row r="132" spans="1:11" ht="14.1" customHeight="1">
      <c r="A132" s="993"/>
      <c r="B132" s="993"/>
      <c r="C132" s="1008" t="s">
        <v>65</v>
      </c>
      <c r="D132" s="1009">
        <v>0</v>
      </c>
      <c r="E132" s="1009">
        <v>0</v>
      </c>
      <c r="F132" s="1009">
        <v>0</v>
      </c>
      <c r="G132" s="1009">
        <v>0</v>
      </c>
      <c r="H132" s="993"/>
      <c r="I132" s="993"/>
      <c r="J132" s="993"/>
      <c r="K132" s="993"/>
    </row>
    <row r="133" spans="1:11" ht="14.1" customHeight="1">
      <c r="A133" s="993"/>
      <c r="B133" s="993"/>
      <c r="C133" s="1010" t="s">
        <v>25</v>
      </c>
      <c r="D133" s="1009">
        <v>0</v>
      </c>
      <c r="E133" s="1009">
        <v>48100000</v>
      </c>
      <c r="F133" s="1009">
        <v>39285000</v>
      </c>
      <c r="G133" s="1009">
        <v>31073000</v>
      </c>
      <c r="H133" s="993"/>
      <c r="I133" s="993"/>
      <c r="J133" s="993"/>
      <c r="K133" s="993"/>
    </row>
    <row r="134" spans="1:11" ht="14.1" customHeight="1">
      <c r="A134" s="993"/>
      <c r="B134" s="993"/>
      <c r="C134" s="1002" t="s">
        <v>19</v>
      </c>
      <c r="D134" s="1567" t="s">
        <v>2170</v>
      </c>
      <c r="E134" s="1568"/>
      <c r="F134" s="1568"/>
      <c r="G134" s="1568"/>
      <c r="H134" s="993"/>
      <c r="I134" s="993"/>
      <c r="J134" s="993"/>
      <c r="K134" s="993"/>
    </row>
    <row r="135" spans="1:11" ht="14.1" customHeight="1">
      <c r="A135" s="993"/>
      <c r="B135" s="993"/>
      <c r="C135" s="1003" t="s">
        <v>20</v>
      </c>
      <c r="D135" s="1563" t="s">
        <v>2171</v>
      </c>
      <c r="E135" s="1564"/>
      <c r="F135" s="1564"/>
      <c r="G135" s="1564"/>
      <c r="H135" s="993"/>
      <c r="I135" s="993"/>
      <c r="J135" s="993"/>
      <c r="K135" s="993"/>
    </row>
    <row r="136" spans="1:11" ht="14.1" customHeight="1">
      <c r="A136" s="993"/>
      <c r="B136" s="993"/>
      <c r="C136" s="1003" t="s">
        <v>21</v>
      </c>
      <c r="D136" s="1563" t="s">
        <v>918</v>
      </c>
      <c r="E136" s="1564"/>
      <c r="F136" s="1564"/>
      <c r="G136" s="1564"/>
      <c r="H136" s="993"/>
      <c r="I136" s="993"/>
      <c r="J136" s="993"/>
      <c r="K136" s="993"/>
    </row>
    <row r="137" spans="1:11" ht="15" customHeight="1">
      <c r="A137" s="993"/>
      <c r="B137" s="993"/>
      <c r="C137" s="1004"/>
      <c r="D137" s="1005">
        <v>2024</v>
      </c>
      <c r="E137" s="1005">
        <v>2025</v>
      </c>
      <c r="F137" s="1005">
        <v>2026</v>
      </c>
      <c r="G137" s="1005">
        <v>2027</v>
      </c>
      <c r="H137" s="993"/>
      <c r="I137" s="993"/>
      <c r="J137" s="993"/>
      <c r="K137" s="993"/>
    </row>
    <row r="138" spans="1:11" ht="15" customHeight="1">
      <c r="A138" s="993"/>
      <c r="B138" s="993"/>
      <c r="C138" s="1006"/>
      <c r="D138" s="1007" t="s">
        <v>22</v>
      </c>
      <c r="E138" s="1007" t="s">
        <v>23</v>
      </c>
      <c r="F138" s="1007" t="s">
        <v>23</v>
      </c>
      <c r="G138" s="1007" t="s">
        <v>23</v>
      </c>
      <c r="H138" s="993"/>
      <c r="I138" s="993"/>
      <c r="J138" s="993"/>
      <c r="K138" s="993"/>
    </row>
    <row r="139" spans="1:11" ht="14.1" customHeight="1">
      <c r="A139" s="993"/>
      <c r="B139" s="993"/>
      <c r="C139" s="996" t="s">
        <v>33</v>
      </c>
      <c r="D139" s="1000" t="s">
        <v>265</v>
      </c>
      <c r="E139" s="1000" t="s">
        <v>111</v>
      </c>
      <c r="F139" s="1000" t="s">
        <v>265</v>
      </c>
      <c r="G139" s="1000" t="s">
        <v>1300</v>
      </c>
      <c r="H139" s="993"/>
      <c r="I139" s="993"/>
      <c r="J139" s="993"/>
      <c r="K139" s="993"/>
    </row>
    <row r="140" spans="1:11" ht="14.1" customHeight="1">
      <c r="A140" s="993"/>
      <c r="B140" s="993"/>
      <c r="C140" s="996" t="s">
        <v>35</v>
      </c>
      <c r="D140" s="1000" t="s">
        <v>2172</v>
      </c>
      <c r="E140" s="1000" t="s">
        <v>2173</v>
      </c>
      <c r="F140" s="1000" t="s">
        <v>2174</v>
      </c>
      <c r="G140" s="1000" t="s">
        <v>2175</v>
      </c>
      <c r="H140" s="993"/>
      <c r="I140" s="993"/>
      <c r="J140" s="993"/>
      <c r="K140" s="993"/>
    </row>
    <row r="141" spans="1:11" ht="14.1" customHeight="1">
      <c r="A141" s="993"/>
      <c r="B141" s="993"/>
      <c r="C141" s="996" t="s">
        <v>40</v>
      </c>
      <c r="D141" s="1000" t="s">
        <v>2176</v>
      </c>
      <c r="E141" s="1000" t="s">
        <v>2177</v>
      </c>
      <c r="F141" s="1000" t="s">
        <v>2178</v>
      </c>
      <c r="G141" s="1000" t="s">
        <v>1809</v>
      </c>
      <c r="H141" s="993"/>
      <c r="I141" s="993"/>
      <c r="J141" s="993"/>
      <c r="K141" s="993"/>
    </row>
    <row r="142" spans="1:11" ht="14.1" customHeight="1">
      <c r="A142" s="993"/>
      <c r="B142" s="993"/>
      <c r="C142" s="996" t="s">
        <v>41</v>
      </c>
      <c r="D142" s="1000" t="s">
        <v>18</v>
      </c>
      <c r="E142" s="1000" t="s">
        <v>1446</v>
      </c>
      <c r="F142" s="1000" t="s">
        <v>1448</v>
      </c>
      <c r="G142" s="1000" t="s">
        <v>1792</v>
      </c>
      <c r="H142" s="993"/>
      <c r="I142" s="993"/>
      <c r="J142" s="993"/>
      <c r="K142" s="993"/>
    </row>
    <row r="143" spans="1:11" ht="14.1" customHeight="1">
      <c r="A143" s="993"/>
      <c r="B143" s="993"/>
      <c r="C143" s="996" t="s">
        <v>43</v>
      </c>
      <c r="D143" s="1000" t="s">
        <v>18</v>
      </c>
      <c r="E143" s="1000" t="s">
        <v>2179</v>
      </c>
      <c r="F143" s="1000" t="s">
        <v>2180</v>
      </c>
      <c r="G143" s="1000" t="s">
        <v>2181</v>
      </c>
      <c r="H143" s="993"/>
      <c r="I143" s="993"/>
      <c r="J143" s="993"/>
      <c r="K143" s="993"/>
    </row>
    <row r="144" spans="1:11" ht="14.1" customHeight="1">
      <c r="A144" s="993"/>
      <c r="B144" s="993"/>
      <c r="C144" s="996" t="s">
        <v>47</v>
      </c>
      <c r="D144" s="1000" t="s">
        <v>18</v>
      </c>
      <c r="E144" s="1000" t="s">
        <v>2182</v>
      </c>
      <c r="F144" s="1000" t="s">
        <v>2183</v>
      </c>
      <c r="G144" s="1000" t="s">
        <v>1705</v>
      </c>
      <c r="H144" s="993"/>
      <c r="I144" s="993"/>
      <c r="J144" s="993"/>
      <c r="K144" s="993"/>
    </row>
    <row r="145" spans="1:11" ht="14.1" customHeight="1">
      <c r="A145" s="993"/>
      <c r="B145" s="993"/>
      <c r="C145" s="1565" t="s">
        <v>24</v>
      </c>
      <c r="D145" s="1566"/>
      <c r="E145" s="1566"/>
      <c r="F145" s="1566"/>
      <c r="G145" s="1566"/>
      <c r="H145" s="993"/>
      <c r="I145" s="993"/>
      <c r="J145" s="993"/>
      <c r="K145" s="993"/>
    </row>
    <row r="146" spans="1:11" ht="14.1" customHeight="1">
      <c r="A146" s="993"/>
      <c r="B146" s="993"/>
      <c r="C146" s="1004"/>
      <c r="D146" s="1005">
        <v>2024</v>
      </c>
      <c r="E146" s="1005">
        <v>2025</v>
      </c>
      <c r="F146" s="1005">
        <v>2026</v>
      </c>
      <c r="G146" s="1005">
        <v>2027</v>
      </c>
      <c r="H146" s="993"/>
      <c r="I146" s="993"/>
      <c r="J146" s="993"/>
      <c r="K146" s="993"/>
    </row>
    <row r="147" spans="1:11" ht="14.1" customHeight="1">
      <c r="A147" s="993"/>
      <c r="B147" s="993"/>
      <c r="C147" s="1006"/>
      <c r="D147" s="1007" t="s">
        <v>22</v>
      </c>
      <c r="E147" s="1007" t="s">
        <v>23</v>
      </c>
      <c r="F147" s="1007" t="s">
        <v>23</v>
      </c>
      <c r="G147" s="1007" t="s">
        <v>23</v>
      </c>
      <c r="H147" s="993"/>
      <c r="I147" s="993"/>
      <c r="J147" s="993"/>
      <c r="K147" s="993"/>
    </row>
    <row r="148" spans="1:11" ht="14.1" customHeight="1">
      <c r="A148" s="993"/>
      <c r="B148" s="993"/>
      <c r="C148" s="1008" t="s">
        <v>48</v>
      </c>
      <c r="D148" s="1009">
        <v>0</v>
      </c>
      <c r="E148" s="1009">
        <v>0</v>
      </c>
      <c r="F148" s="1009">
        <v>0</v>
      </c>
      <c r="G148" s="1009">
        <v>0</v>
      </c>
      <c r="H148" s="993"/>
      <c r="I148" s="993"/>
      <c r="J148" s="993"/>
      <c r="K148" s="993"/>
    </row>
    <row r="149" spans="1:11" ht="14.1" customHeight="1">
      <c r="A149" s="993"/>
      <c r="B149" s="993"/>
      <c r="C149" s="1008" t="s">
        <v>49</v>
      </c>
      <c r="D149" s="1009">
        <v>0</v>
      </c>
      <c r="E149" s="1009">
        <v>0</v>
      </c>
      <c r="F149" s="1009">
        <v>0</v>
      </c>
      <c r="G149" s="1009">
        <v>0</v>
      </c>
      <c r="H149" s="993"/>
      <c r="I149" s="993"/>
      <c r="J149" s="993"/>
      <c r="K149" s="993"/>
    </row>
    <row r="150" spans="1:11" ht="14.1" customHeight="1">
      <c r="A150" s="993"/>
      <c r="B150" s="993"/>
      <c r="C150" s="1008" t="s">
        <v>50</v>
      </c>
      <c r="D150" s="1009">
        <v>0</v>
      </c>
      <c r="E150" s="1009">
        <v>0</v>
      </c>
      <c r="F150" s="1009">
        <v>0</v>
      </c>
      <c r="G150" s="1009">
        <v>0</v>
      </c>
      <c r="H150" s="993"/>
      <c r="I150" s="993"/>
      <c r="J150" s="993"/>
      <c r="K150" s="993"/>
    </row>
    <row r="151" spans="1:11" ht="14.1" customHeight="1">
      <c r="A151" s="993"/>
      <c r="B151" s="993"/>
      <c r="C151" s="1008" t="s">
        <v>51</v>
      </c>
      <c r="D151" s="1009">
        <v>0</v>
      </c>
      <c r="E151" s="1009">
        <v>0</v>
      </c>
      <c r="F151" s="1009">
        <v>0</v>
      </c>
      <c r="G151" s="1009">
        <v>0</v>
      </c>
      <c r="H151" s="993"/>
      <c r="I151" s="993"/>
      <c r="J151" s="993"/>
      <c r="K151" s="993"/>
    </row>
    <row r="152" spans="1:11" ht="14.1" customHeight="1">
      <c r="A152" s="993"/>
      <c r="B152" s="993"/>
      <c r="C152" s="1008" t="s">
        <v>49</v>
      </c>
      <c r="D152" s="1009">
        <v>0</v>
      </c>
      <c r="E152" s="1009">
        <v>0</v>
      </c>
      <c r="F152" s="1009">
        <v>0</v>
      </c>
      <c r="G152" s="1009">
        <v>0</v>
      </c>
      <c r="H152" s="993"/>
      <c r="I152" s="993"/>
      <c r="J152" s="993"/>
      <c r="K152" s="993"/>
    </row>
    <row r="153" spans="1:11" ht="14.1" customHeight="1">
      <c r="A153" s="993"/>
      <c r="B153" s="993"/>
      <c r="C153" s="1008" t="s">
        <v>50</v>
      </c>
      <c r="D153" s="1009">
        <v>0</v>
      </c>
      <c r="E153" s="1009">
        <v>0</v>
      </c>
      <c r="F153" s="1009">
        <v>0</v>
      </c>
      <c r="G153" s="1009">
        <v>0</v>
      </c>
      <c r="H153" s="993"/>
      <c r="I153" s="993"/>
      <c r="J153" s="993"/>
      <c r="K153" s="993"/>
    </row>
    <row r="154" spans="1:11" ht="14.1" customHeight="1">
      <c r="A154" s="993"/>
      <c r="B154" s="993"/>
      <c r="C154" s="1008" t="s">
        <v>52</v>
      </c>
      <c r="D154" s="1009">
        <v>0</v>
      </c>
      <c r="E154" s="1009">
        <v>0</v>
      </c>
      <c r="F154" s="1009">
        <v>0</v>
      </c>
      <c r="G154" s="1009">
        <v>0</v>
      </c>
      <c r="H154" s="993"/>
      <c r="I154" s="993"/>
      <c r="J154" s="993"/>
      <c r="K154" s="993"/>
    </row>
    <row r="155" spans="1:11" ht="14.1" customHeight="1">
      <c r="A155" s="993"/>
      <c r="B155" s="993"/>
      <c r="C155" s="1008" t="s">
        <v>49</v>
      </c>
      <c r="D155" s="1009">
        <v>0</v>
      </c>
      <c r="E155" s="1009">
        <v>0</v>
      </c>
      <c r="F155" s="1009">
        <v>0</v>
      </c>
      <c r="G155" s="1009">
        <v>0</v>
      </c>
      <c r="H155" s="993"/>
      <c r="I155" s="993"/>
      <c r="J155" s="993"/>
      <c r="K155" s="993"/>
    </row>
    <row r="156" spans="1:11" ht="14.1" customHeight="1">
      <c r="A156" s="993"/>
      <c r="B156" s="993"/>
      <c r="C156" s="1008" t="s">
        <v>50</v>
      </c>
      <c r="D156" s="1009">
        <v>0</v>
      </c>
      <c r="E156" s="1009">
        <v>0</v>
      </c>
      <c r="F156" s="1009">
        <v>0</v>
      </c>
      <c r="G156" s="1009">
        <v>0</v>
      </c>
      <c r="H156" s="993"/>
      <c r="I156" s="993"/>
      <c r="J156" s="993"/>
      <c r="K156" s="993"/>
    </row>
    <row r="157" spans="1:11" ht="14.1" customHeight="1">
      <c r="A157" s="993"/>
      <c r="B157" s="993"/>
      <c r="C157" s="1008" t="s">
        <v>53</v>
      </c>
      <c r="D157" s="1009">
        <v>0</v>
      </c>
      <c r="E157" s="1009">
        <v>0</v>
      </c>
      <c r="F157" s="1009">
        <v>0</v>
      </c>
      <c r="G157" s="1009">
        <v>0</v>
      </c>
      <c r="H157" s="993"/>
      <c r="I157" s="993"/>
      <c r="J157" s="993"/>
      <c r="K157" s="993"/>
    </row>
    <row r="158" spans="1:11" ht="14.1" customHeight="1">
      <c r="A158" s="993"/>
      <c r="B158" s="993"/>
      <c r="C158" s="1008" t="s">
        <v>49</v>
      </c>
      <c r="D158" s="1009">
        <v>0</v>
      </c>
      <c r="E158" s="1009">
        <v>0</v>
      </c>
      <c r="F158" s="1009">
        <v>0</v>
      </c>
      <c r="G158" s="1009">
        <v>0</v>
      </c>
      <c r="H158" s="993"/>
      <c r="I158" s="993"/>
      <c r="J158" s="993"/>
      <c r="K158" s="993"/>
    </row>
    <row r="159" spans="1:11" ht="14.1" customHeight="1">
      <c r="A159" s="993"/>
      <c r="B159" s="993"/>
      <c r="C159" s="1008" t="s">
        <v>50</v>
      </c>
      <c r="D159" s="1009">
        <v>0</v>
      </c>
      <c r="E159" s="1009">
        <v>0</v>
      </c>
      <c r="F159" s="1009">
        <v>0</v>
      </c>
      <c r="G159" s="1009">
        <v>0</v>
      </c>
      <c r="H159" s="993"/>
      <c r="I159" s="993"/>
      <c r="J159" s="993"/>
      <c r="K159" s="993"/>
    </row>
    <row r="160" spans="1:11" ht="14.1" customHeight="1">
      <c r="A160" s="993"/>
      <c r="B160" s="993"/>
      <c r="C160" s="1008" t="s">
        <v>54</v>
      </c>
      <c r="D160" s="1009">
        <v>0</v>
      </c>
      <c r="E160" s="1009">
        <v>0</v>
      </c>
      <c r="F160" s="1009">
        <v>0</v>
      </c>
      <c r="G160" s="1009">
        <v>0</v>
      </c>
      <c r="H160" s="993"/>
      <c r="I160" s="993"/>
      <c r="J160" s="993"/>
      <c r="K160" s="993"/>
    </row>
    <row r="161" spans="1:11" ht="14.1" customHeight="1">
      <c r="A161" s="993"/>
      <c r="B161" s="993"/>
      <c r="C161" s="1008" t="s">
        <v>49</v>
      </c>
      <c r="D161" s="1009">
        <v>0</v>
      </c>
      <c r="E161" s="1009">
        <v>0</v>
      </c>
      <c r="F161" s="1009">
        <v>0</v>
      </c>
      <c r="G161" s="1009">
        <v>0</v>
      </c>
      <c r="H161" s="993"/>
      <c r="I161" s="993"/>
      <c r="J161" s="993"/>
      <c r="K161" s="993"/>
    </row>
    <row r="162" spans="1:11" ht="14.1" customHeight="1">
      <c r="A162" s="993"/>
      <c r="B162" s="993"/>
      <c r="C162" s="1008" t="s">
        <v>50</v>
      </c>
      <c r="D162" s="1009">
        <v>0</v>
      </c>
      <c r="E162" s="1009">
        <v>0</v>
      </c>
      <c r="F162" s="1009">
        <v>0</v>
      </c>
      <c r="G162" s="1009">
        <v>0</v>
      </c>
      <c r="H162" s="993"/>
      <c r="I162" s="993"/>
      <c r="J162" s="993"/>
      <c r="K162" s="993"/>
    </row>
    <row r="163" spans="1:11" ht="14.1" customHeight="1">
      <c r="A163" s="993"/>
      <c r="B163" s="993"/>
      <c r="C163" s="1008" t="s">
        <v>55</v>
      </c>
      <c r="D163" s="1009">
        <v>0</v>
      </c>
      <c r="E163" s="1009">
        <v>0</v>
      </c>
      <c r="F163" s="1009">
        <v>0</v>
      </c>
      <c r="G163" s="1009">
        <v>0</v>
      </c>
      <c r="H163" s="993"/>
      <c r="I163" s="993"/>
      <c r="J163" s="993"/>
      <c r="K163" s="993"/>
    </row>
    <row r="164" spans="1:11" ht="14.1" customHeight="1">
      <c r="A164" s="993"/>
      <c r="B164" s="993"/>
      <c r="C164" s="1008" t="s">
        <v>49</v>
      </c>
      <c r="D164" s="1009">
        <v>0</v>
      </c>
      <c r="E164" s="1009">
        <v>0</v>
      </c>
      <c r="F164" s="1009">
        <v>0</v>
      </c>
      <c r="G164" s="1009">
        <v>0</v>
      </c>
      <c r="H164" s="993"/>
      <c r="I164" s="993"/>
      <c r="J164" s="993"/>
      <c r="K164" s="993"/>
    </row>
    <row r="165" spans="1:11" ht="14.1" customHeight="1">
      <c r="A165" s="993"/>
      <c r="B165" s="993"/>
      <c r="C165" s="1008" t="s">
        <v>50</v>
      </c>
      <c r="D165" s="1009">
        <v>0</v>
      </c>
      <c r="E165" s="1009">
        <v>0</v>
      </c>
      <c r="F165" s="1009">
        <v>0</v>
      </c>
      <c r="G165" s="1009">
        <v>0</v>
      </c>
      <c r="H165" s="993"/>
      <c r="I165" s="993"/>
      <c r="J165" s="993"/>
      <c r="K165" s="993"/>
    </row>
    <row r="166" spans="1:11" ht="14.1" customHeight="1">
      <c r="A166" s="993"/>
      <c r="B166" s="993"/>
      <c r="C166" s="1008" t="s">
        <v>56</v>
      </c>
      <c r="D166" s="1009">
        <v>0</v>
      </c>
      <c r="E166" s="1009">
        <v>0</v>
      </c>
      <c r="F166" s="1009">
        <v>0</v>
      </c>
      <c r="G166" s="1009">
        <v>0</v>
      </c>
      <c r="H166" s="993"/>
      <c r="I166" s="993"/>
      <c r="J166" s="993"/>
      <c r="K166" s="993"/>
    </row>
    <row r="167" spans="1:11" ht="14.1" customHeight="1">
      <c r="A167" s="993"/>
      <c r="B167" s="993"/>
      <c r="C167" s="1008" t="s">
        <v>49</v>
      </c>
      <c r="D167" s="1009">
        <v>0</v>
      </c>
      <c r="E167" s="1009">
        <v>0</v>
      </c>
      <c r="F167" s="1009">
        <v>0</v>
      </c>
      <c r="G167" s="1009">
        <v>0</v>
      </c>
      <c r="H167" s="993"/>
      <c r="I167" s="993"/>
      <c r="J167" s="993"/>
      <c r="K167" s="993"/>
    </row>
    <row r="168" spans="1:11" ht="14.1" customHeight="1">
      <c r="A168" s="993"/>
      <c r="B168" s="993"/>
      <c r="C168" s="1008" t="s">
        <v>50</v>
      </c>
      <c r="D168" s="1009">
        <v>0</v>
      </c>
      <c r="E168" s="1009">
        <v>0</v>
      </c>
      <c r="F168" s="1009">
        <v>0</v>
      </c>
      <c r="G168" s="1009">
        <v>0</v>
      </c>
      <c r="H168" s="993"/>
      <c r="I168" s="993"/>
      <c r="J168" s="993"/>
      <c r="K168" s="993"/>
    </row>
    <row r="169" spans="1:11" ht="14.1" customHeight="1">
      <c r="A169" s="993"/>
      <c r="B169" s="993"/>
      <c r="C169" s="1008" t="s">
        <v>57</v>
      </c>
      <c r="D169" s="1009">
        <v>0</v>
      </c>
      <c r="E169" s="1009">
        <v>0</v>
      </c>
      <c r="F169" s="1009">
        <v>0</v>
      </c>
      <c r="G169" s="1009">
        <v>0</v>
      </c>
      <c r="H169" s="993"/>
      <c r="I169" s="993"/>
      <c r="J169" s="993"/>
      <c r="K169" s="993"/>
    </row>
    <row r="170" spans="1:11" ht="14.1" customHeight="1">
      <c r="A170" s="993"/>
      <c r="B170" s="993"/>
      <c r="C170" s="1008" t="s">
        <v>49</v>
      </c>
      <c r="D170" s="1009">
        <v>0</v>
      </c>
      <c r="E170" s="1009">
        <v>0</v>
      </c>
      <c r="F170" s="1009">
        <v>0</v>
      </c>
      <c r="G170" s="1009">
        <v>0</v>
      </c>
      <c r="H170" s="993"/>
      <c r="I170" s="993"/>
      <c r="J170" s="993"/>
      <c r="K170" s="993"/>
    </row>
    <row r="171" spans="1:11" ht="14.1" customHeight="1">
      <c r="A171" s="993"/>
      <c r="B171" s="993"/>
      <c r="C171" s="1008" t="s">
        <v>58</v>
      </c>
      <c r="D171" s="1009">
        <v>0</v>
      </c>
      <c r="E171" s="1009">
        <v>0</v>
      </c>
      <c r="F171" s="1009">
        <v>0</v>
      </c>
      <c r="G171" s="1009">
        <v>0</v>
      </c>
      <c r="H171" s="993"/>
      <c r="I171" s="993"/>
      <c r="J171" s="993"/>
      <c r="K171" s="993"/>
    </row>
    <row r="172" spans="1:11" ht="14.1" customHeight="1">
      <c r="A172" s="993"/>
      <c r="B172" s="993"/>
      <c r="C172" s="1008" t="s">
        <v>59</v>
      </c>
      <c r="D172" s="1009">
        <v>0</v>
      </c>
      <c r="E172" s="1009">
        <v>0</v>
      </c>
      <c r="F172" s="1009">
        <v>0</v>
      </c>
      <c r="G172" s="1009">
        <v>0</v>
      </c>
      <c r="H172" s="993"/>
      <c r="I172" s="993"/>
      <c r="J172" s="993"/>
      <c r="K172" s="993"/>
    </row>
    <row r="173" spans="1:11" ht="14.1" customHeight="1">
      <c r="A173" s="993"/>
      <c r="B173" s="993"/>
      <c r="C173" s="1008" t="s">
        <v>60</v>
      </c>
      <c r="D173" s="1009">
        <v>0</v>
      </c>
      <c r="E173" s="1009">
        <v>0</v>
      </c>
      <c r="F173" s="1009">
        <v>0</v>
      </c>
      <c r="G173" s="1009">
        <v>0</v>
      </c>
      <c r="H173" s="993"/>
      <c r="I173" s="993"/>
      <c r="J173" s="993"/>
      <c r="K173" s="993"/>
    </row>
    <row r="174" spans="1:11" ht="14.1" customHeight="1">
      <c r="A174" s="993"/>
      <c r="B174" s="993"/>
      <c r="C174" s="1008" t="s">
        <v>61</v>
      </c>
      <c r="D174" s="1009">
        <v>0</v>
      </c>
      <c r="E174" s="1009">
        <v>0</v>
      </c>
      <c r="F174" s="1009">
        <v>0</v>
      </c>
      <c r="G174" s="1009">
        <v>0</v>
      </c>
      <c r="H174" s="993"/>
      <c r="I174" s="993"/>
      <c r="J174" s="993"/>
      <c r="K174" s="993"/>
    </row>
    <row r="175" spans="1:11" ht="14.1" customHeight="1">
      <c r="A175" s="993"/>
      <c r="B175" s="993"/>
      <c r="C175" s="1008" t="s">
        <v>62</v>
      </c>
      <c r="D175" s="1009">
        <v>0</v>
      </c>
      <c r="E175" s="1009">
        <v>5950000</v>
      </c>
      <c r="F175" s="1009">
        <v>3200000</v>
      </c>
      <c r="G175" s="1009">
        <v>1200000</v>
      </c>
      <c r="H175" s="993"/>
      <c r="I175" s="993"/>
      <c r="J175" s="993"/>
      <c r="K175" s="993"/>
    </row>
    <row r="176" spans="1:11" ht="14.1" customHeight="1">
      <c r="A176" s="993"/>
      <c r="B176" s="993"/>
      <c r="C176" s="1008" t="s">
        <v>49</v>
      </c>
      <c r="D176" s="1009">
        <v>0</v>
      </c>
      <c r="E176" s="1009">
        <v>5950000</v>
      </c>
      <c r="F176" s="1009">
        <v>3200000</v>
      </c>
      <c r="G176" s="1009">
        <v>1200000</v>
      </c>
      <c r="H176" s="993"/>
      <c r="I176" s="993"/>
      <c r="J176" s="993"/>
      <c r="K176" s="993"/>
    </row>
    <row r="177" spans="1:11" ht="14.1" customHeight="1">
      <c r="A177" s="993"/>
      <c r="B177" s="993"/>
      <c r="C177" s="1008" t="s">
        <v>58</v>
      </c>
      <c r="D177" s="1009">
        <v>0</v>
      </c>
      <c r="E177" s="1009">
        <v>0</v>
      </c>
      <c r="F177" s="1009">
        <v>0</v>
      </c>
      <c r="G177" s="1009">
        <v>0</v>
      </c>
      <c r="H177" s="993"/>
      <c r="I177" s="993"/>
      <c r="J177" s="993"/>
      <c r="K177" s="993"/>
    </row>
    <row r="178" spans="1:11" ht="14.1" customHeight="1">
      <c r="A178" s="993"/>
      <c r="B178" s="993"/>
      <c r="C178" s="1008" t="s">
        <v>59</v>
      </c>
      <c r="D178" s="1009">
        <v>0</v>
      </c>
      <c r="E178" s="1009">
        <v>0</v>
      </c>
      <c r="F178" s="1009">
        <v>0</v>
      </c>
      <c r="G178" s="1009">
        <v>0</v>
      </c>
      <c r="H178" s="993"/>
      <c r="I178" s="993"/>
      <c r="J178" s="993"/>
      <c r="K178" s="993"/>
    </row>
    <row r="179" spans="1:11" ht="14.1" customHeight="1">
      <c r="A179" s="993"/>
      <c r="B179" s="993"/>
      <c r="C179" s="1008" t="s">
        <v>60</v>
      </c>
      <c r="D179" s="1009">
        <v>0</v>
      </c>
      <c r="E179" s="1009">
        <v>0</v>
      </c>
      <c r="F179" s="1009">
        <v>0</v>
      </c>
      <c r="G179" s="1009">
        <v>0</v>
      </c>
      <c r="H179" s="993"/>
      <c r="I179" s="993"/>
      <c r="J179" s="993"/>
      <c r="K179" s="993"/>
    </row>
    <row r="180" spans="1:11" ht="14.1" customHeight="1">
      <c r="A180" s="993"/>
      <c r="B180" s="993"/>
      <c r="C180" s="1008" t="s">
        <v>61</v>
      </c>
      <c r="D180" s="1009">
        <v>0</v>
      </c>
      <c r="E180" s="1009">
        <v>0</v>
      </c>
      <c r="F180" s="1009">
        <v>0</v>
      </c>
      <c r="G180" s="1009">
        <v>0</v>
      </c>
      <c r="H180" s="993"/>
      <c r="I180" s="993"/>
      <c r="J180" s="993"/>
      <c r="K180" s="993"/>
    </row>
    <row r="181" spans="1:11" ht="14.1" customHeight="1">
      <c r="A181" s="993"/>
      <c r="B181" s="993"/>
      <c r="C181" s="1008" t="s">
        <v>63</v>
      </c>
      <c r="D181" s="1009">
        <v>0</v>
      </c>
      <c r="E181" s="1009">
        <v>0</v>
      </c>
      <c r="F181" s="1009">
        <v>0</v>
      </c>
      <c r="G181" s="1009">
        <v>0</v>
      </c>
      <c r="H181" s="993"/>
      <c r="I181" s="993"/>
      <c r="J181" s="993"/>
      <c r="K181" s="993"/>
    </row>
    <row r="182" spans="1:11" ht="14.1" customHeight="1">
      <c r="A182" s="993"/>
      <c r="B182" s="993"/>
      <c r="C182" s="1008" t="s">
        <v>49</v>
      </c>
      <c r="D182" s="1009">
        <v>0</v>
      </c>
      <c r="E182" s="1009">
        <v>0</v>
      </c>
      <c r="F182" s="1009">
        <v>0</v>
      </c>
      <c r="G182" s="1009">
        <v>0</v>
      </c>
      <c r="H182" s="993"/>
      <c r="I182" s="993"/>
      <c r="J182" s="993"/>
      <c r="K182" s="993"/>
    </row>
    <row r="183" spans="1:11" ht="14.1" customHeight="1">
      <c r="A183" s="993"/>
      <c r="B183" s="993"/>
      <c r="C183" s="1008" t="s">
        <v>58</v>
      </c>
      <c r="D183" s="1009">
        <v>0</v>
      </c>
      <c r="E183" s="1009">
        <v>0</v>
      </c>
      <c r="F183" s="1009">
        <v>0</v>
      </c>
      <c r="G183" s="1009">
        <v>0</v>
      </c>
      <c r="H183" s="993"/>
      <c r="I183" s="993"/>
      <c r="J183" s="993"/>
      <c r="K183" s="993"/>
    </row>
    <row r="184" spans="1:11" ht="14.1" customHeight="1">
      <c r="A184" s="993"/>
      <c r="B184" s="993"/>
      <c r="C184" s="1008" t="s">
        <v>59</v>
      </c>
      <c r="D184" s="1009">
        <v>0</v>
      </c>
      <c r="E184" s="1009">
        <v>0</v>
      </c>
      <c r="F184" s="1009">
        <v>0</v>
      </c>
      <c r="G184" s="1009">
        <v>0</v>
      </c>
      <c r="H184" s="993"/>
      <c r="I184" s="993"/>
      <c r="J184" s="993"/>
      <c r="K184" s="993"/>
    </row>
    <row r="185" spans="1:11" ht="14.1" customHeight="1">
      <c r="A185" s="993"/>
      <c r="B185" s="993"/>
      <c r="C185" s="1008" t="s">
        <v>60</v>
      </c>
      <c r="D185" s="1009">
        <v>0</v>
      </c>
      <c r="E185" s="1009">
        <v>0</v>
      </c>
      <c r="F185" s="1009">
        <v>0</v>
      </c>
      <c r="G185" s="1009">
        <v>0</v>
      </c>
      <c r="H185" s="993"/>
      <c r="I185" s="993"/>
      <c r="J185" s="993"/>
      <c r="K185" s="993"/>
    </row>
    <row r="186" spans="1:11" ht="14.1" customHeight="1">
      <c r="A186" s="993"/>
      <c r="B186" s="993"/>
      <c r="C186" s="1008" t="s">
        <v>61</v>
      </c>
      <c r="D186" s="1009">
        <v>0</v>
      </c>
      <c r="E186" s="1009">
        <v>0</v>
      </c>
      <c r="F186" s="1009">
        <v>0</v>
      </c>
      <c r="G186" s="1009">
        <v>0</v>
      </c>
      <c r="H186" s="993"/>
      <c r="I186" s="993"/>
      <c r="J186" s="993"/>
      <c r="K186" s="993"/>
    </row>
    <row r="187" spans="1:11" ht="14.1" customHeight="1">
      <c r="A187" s="993"/>
      <c r="B187" s="993"/>
      <c r="C187" s="1008" t="s">
        <v>64</v>
      </c>
      <c r="D187" s="1009">
        <v>0</v>
      </c>
      <c r="E187" s="1009">
        <v>0</v>
      </c>
      <c r="F187" s="1009">
        <v>0</v>
      </c>
      <c r="G187" s="1009">
        <v>0</v>
      </c>
      <c r="H187" s="993"/>
      <c r="I187" s="993"/>
      <c r="J187" s="993"/>
      <c r="K187" s="993"/>
    </row>
    <row r="188" spans="1:11" ht="14.1" customHeight="1">
      <c r="A188" s="993"/>
      <c r="B188" s="993"/>
      <c r="C188" s="1008" t="s">
        <v>65</v>
      </c>
      <c r="D188" s="1009">
        <v>0</v>
      </c>
      <c r="E188" s="1009">
        <v>0</v>
      </c>
      <c r="F188" s="1009">
        <v>0</v>
      </c>
      <c r="G188" s="1009">
        <v>0</v>
      </c>
      <c r="H188" s="993"/>
      <c r="I188" s="993"/>
      <c r="J188" s="993"/>
      <c r="K188" s="993"/>
    </row>
    <row r="189" spans="1:11" ht="14.1" customHeight="1">
      <c r="A189" s="993"/>
      <c r="B189" s="993"/>
      <c r="C189" s="1010" t="s">
        <v>25</v>
      </c>
      <c r="D189" s="1009">
        <v>0</v>
      </c>
      <c r="E189" s="1009">
        <v>5950000</v>
      </c>
      <c r="F189" s="1009">
        <v>3200000</v>
      </c>
      <c r="G189" s="1009">
        <v>1200000</v>
      </c>
      <c r="H189" s="993"/>
      <c r="I189" s="993"/>
      <c r="J189" s="993"/>
      <c r="K189" s="993"/>
    </row>
    <row r="190" spans="1:11" ht="14.1" customHeight="1">
      <c r="A190" s="993"/>
      <c r="B190" s="993"/>
      <c r="C190" s="1002" t="s">
        <v>19</v>
      </c>
      <c r="D190" s="1567" t="s">
        <v>2184</v>
      </c>
      <c r="E190" s="1568"/>
      <c r="F190" s="1568"/>
      <c r="G190" s="1568"/>
      <c r="H190" s="993"/>
      <c r="I190" s="993"/>
      <c r="J190" s="993"/>
      <c r="K190" s="993"/>
    </row>
    <row r="191" spans="1:11" ht="14.1" customHeight="1">
      <c r="A191" s="993"/>
      <c r="B191" s="993"/>
      <c r="C191" s="1003" t="s">
        <v>20</v>
      </c>
      <c r="D191" s="1563" t="s">
        <v>2185</v>
      </c>
      <c r="E191" s="1564"/>
      <c r="F191" s="1564"/>
      <c r="G191" s="1564"/>
      <c r="H191" s="993"/>
      <c r="I191" s="993"/>
      <c r="J191" s="993"/>
      <c r="K191" s="993"/>
    </row>
    <row r="192" spans="1:11" ht="14.1" customHeight="1">
      <c r="A192" s="993"/>
      <c r="B192" s="993"/>
      <c r="C192" s="1003" t="s">
        <v>21</v>
      </c>
      <c r="D192" s="1563" t="s">
        <v>2186</v>
      </c>
      <c r="E192" s="1564"/>
      <c r="F192" s="1564"/>
      <c r="G192" s="1564"/>
      <c r="H192" s="993"/>
      <c r="I192" s="993"/>
      <c r="J192" s="993"/>
      <c r="K192" s="993"/>
    </row>
    <row r="193" spans="1:11" ht="15" customHeight="1">
      <c r="A193" s="993"/>
      <c r="B193" s="993"/>
      <c r="C193" s="1004"/>
      <c r="D193" s="1005">
        <v>2024</v>
      </c>
      <c r="E193" s="1005">
        <v>2025</v>
      </c>
      <c r="F193" s="1005">
        <v>2026</v>
      </c>
      <c r="G193" s="1005">
        <v>2027</v>
      </c>
      <c r="H193" s="993"/>
      <c r="I193" s="993"/>
      <c r="J193" s="993"/>
      <c r="K193" s="993"/>
    </row>
    <row r="194" spans="1:11" ht="15" customHeight="1">
      <c r="A194" s="993"/>
      <c r="B194" s="993"/>
      <c r="C194" s="1006"/>
      <c r="D194" s="1007" t="s">
        <v>22</v>
      </c>
      <c r="E194" s="1007" t="s">
        <v>23</v>
      </c>
      <c r="F194" s="1007" t="s">
        <v>23</v>
      </c>
      <c r="G194" s="1007" t="s">
        <v>23</v>
      </c>
      <c r="H194" s="993"/>
      <c r="I194" s="993"/>
      <c r="J194" s="993"/>
      <c r="K194" s="993"/>
    </row>
    <row r="195" spans="1:11" ht="14.1" customHeight="1">
      <c r="A195" s="993"/>
      <c r="B195" s="993"/>
      <c r="C195" s="996" t="s">
        <v>33</v>
      </c>
      <c r="D195" s="1000" t="s">
        <v>72</v>
      </c>
      <c r="E195" s="1000" t="s">
        <v>2187</v>
      </c>
      <c r="F195" s="1000" t="s">
        <v>111</v>
      </c>
      <c r="G195" s="1000" t="s">
        <v>74</v>
      </c>
      <c r="H195" s="993"/>
      <c r="I195" s="993"/>
      <c r="J195" s="993"/>
      <c r="K195" s="993"/>
    </row>
    <row r="196" spans="1:11" ht="14.1" customHeight="1">
      <c r="A196" s="993"/>
      <c r="B196" s="993"/>
      <c r="C196" s="996" t="s">
        <v>35</v>
      </c>
      <c r="D196" s="1000" t="s">
        <v>2188</v>
      </c>
      <c r="E196" s="1000" t="s">
        <v>2189</v>
      </c>
      <c r="F196" s="1000" t="s">
        <v>2190</v>
      </c>
      <c r="G196" s="1000" t="s">
        <v>2175</v>
      </c>
      <c r="H196" s="993"/>
      <c r="I196" s="993"/>
      <c r="J196" s="993"/>
      <c r="K196" s="993"/>
    </row>
    <row r="197" spans="1:11" ht="14.1" customHeight="1">
      <c r="A197" s="993"/>
      <c r="B197" s="993"/>
      <c r="C197" s="996" t="s">
        <v>40</v>
      </c>
      <c r="D197" s="1000" t="s">
        <v>2191</v>
      </c>
      <c r="E197" s="1000" t="s">
        <v>2192</v>
      </c>
      <c r="F197" s="1000" t="s">
        <v>2193</v>
      </c>
      <c r="G197" s="1000" t="s">
        <v>1791</v>
      </c>
      <c r="H197" s="993"/>
      <c r="I197" s="993"/>
      <c r="J197" s="993"/>
      <c r="K197" s="993"/>
    </row>
    <row r="198" spans="1:11" ht="14.1" customHeight="1">
      <c r="A198" s="993"/>
      <c r="B198" s="993"/>
      <c r="C198" s="996" t="s">
        <v>41</v>
      </c>
      <c r="D198" s="1000" t="s">
        <v>18</v>
      </c>
      <c r="E198" s="1000" t="s">
        <v>2194</v>
      </c>
      <c r="F198" s="1000" t="s">
        <v>2195</v>
      </c>
      <c r="G198" s="1000" t="s">
        <v>2196</v>
      </c>
      <c r="H198" s="993"/>
      <c r="I198" s="993"/>
      <c r="J198" s="993"/>
      <c r="K198" s="993"/>
    </row>
    <row r="199" spans="1:11" ht="14.1" customHeight="1">
      <c r="A199" s="993"/>
      <c r="B199" s="993"/>
      <c r="C199" s="996" t="s">
        <v>43</v>
      </c>
      <c r="D199" s="1000" t="s">
        <v>18</v>
      </c>
      <c r="E199" s="1000" t="s">
        <v>2197</v>
      </c>
      <c r="F199" s="1000" t="s">
        <v>2198</v>
      </c>
      <c r="G199" s="1000" t="s">
        <v>2199</v>
      </c>
      <c r="H199" s="993"/>
      <c r="I199" s="993"/>
      <c r="J199" s="993"/>
      <c r="K199" s="993"/>
    </row>
    <row r="200" spans="1:11" ht="14.1" customHeight="1">
      <c r="A200" s="993"/>
      <c r="B200" s="993"/>
      <c r="C200" s="996" t="s">
        <v>47</v>
      </c>
      <c r="D200" s="1000" t="s">
        <v>18</v>
      </c>
      <c r="E200" s="1000" t="s">
        <v>2200</v>
      </c>
      <c r="F200" s="1000" t="s">
        <v>2201</v>
      </c>
      <c r="G200" s="1000" t="s">
        <v>2202</v>
      </c>
      <c r="H200" s="993"/>
      <c r="I200" s="993"/>
      <c r="J200" s="993"/>
      <c r="K200" s="993"/>
    </row>
    <row r="201" spans="1:11" ht="14.1" customHeight="1">
      <c r="A201" s="993"/>
      <c r="B201" s="993"/>
      <c r="C201" s="1565" t="s">
        <v>24</v>
      </c>
      <c r="D201" s="1566"/>
      <c r="E201" s="1566"/>
      <c r="F201" s="1566"/>
      <c r="G201" s="1566"/>
      <c r="H201" s="993"/>
      <c r="I201" s="993"/>
      <c r="J201" s="993"/>
      <c r="K201" s="993"/>
    </row>
    <row r="202" spans="1:11" ht="14.1" customHeight="1">
      <c r="A202" s="993"/>
      <c r="B202" s="993"/>
      <c r="C202" s="1004"/>
      <c r="D202" s="1005">
        <v>2024</v>
      </c>
      <c r="E202" s="1005">
        <v>2025</v>
      </c>
      <c r="F202" s="1005">
        <v>2026</v>
      </c>
      <c r="G202" s="1005">
        <v>2027</v>
      </c>
      <c r="H202" s="993"/>
      <c r="I202" s="993"/>
      <c r="J202" s="993"/>
      <c r="K202" s="993"/>
    </row>
    <row r="203" spans="1:11" ht="14.1" customHeight="1">
      <c r="A203" s="993"/>
      <c r="B203" s="993"/>
      <c r="C203" s="1006"/>
      <c r="D203" s="1007" t="s">
        <v>22</v>
      </c>
      <c r="E203" s="1007" t="s">
        <v>23</v>
      </c>
      <c r="F203" s="1007" t="s">
        <v>23</v>
      </c>
      <c r="G203" s="1007" t="s">
        <v>23</v>
      </c>
      <c r="H203" s="993"/>
      <c r="I203" s="993"/>
      <c r="J203" s="993"/>
      <c r="K203" s="993"/>
    </row>
    <row r="204" spans="1:11" ht="14.1" customHeight="1">
      <c r="A204" s="993"/>
      <c r="B204" s="993"/>
      <c r="C204" s="1008" t="s">
        <v>48</v>
      </c>
      <c r="D204" s="1009">
        <v>0</v>
      </c>
      <c r="E204" s="1009">
        <v>0</v>
      </c>
      <c r="F204" s="1009">
        <v>0</v>
      </c>
      <c r="G204" s="1009">
        <v>0</v>
      </c>
      <c r="H204" s="993"/>
      <c r="I204" s="993"/>
      <c r="J204" s="993"/>
      <c r="K204" s="993"/>
    </row>
    <row r="205" spans="1:11" ht="14.1" customHeight="1">
      <c r="A205" s="993"/>
      <c r="B205" s="993"/>
      <c r="C205" s="1008" t="s">
        <v>49</v>
      </c>
      <c r="D205" s="1009">
        <v>0</v>
      </c>
      <c r="E205" s="1009">
        <v>0</v>
      </c>
      <c r="F205" s="1009">
        <v>0</v>
      </c>
      <c r="G205" s="1009">
        <v>0</v>
      </c>
      <c r="H205" s="993"/>
      <c r="I205" s="993"/>
      <c r="J205" s="993"/>
      <c r="K205" s="993"/>
    </row>
    <row r="206" spans="1:11" ht="14.1" customHeight="1">
      <c r="A206" s="993"/>
      <c r="B206" s="993"/>
      <c r="C206" s="1008" t="s">
        <v>50</v>
      </c>
      <c r="D206" s="1009">
        <v>0</v>
      </c>
      <c r="E206" s="1009">
        <v>0</v>
      </c>
      <c r="F206" s="1009">
        <v>0</v>
      </c>
      <c r="G206" s="1009">
        <v>0</v>
      </c>
      <c r="H206" s="993"/>
      <c r="I206" s="993"/>
      <c r="J206" s="993"/>
      <c r="K206" s="993"/>
    </row>
    <row r="207" spans="1:11" ht="14.1" customHeight="1">
      <c r="A207" s="993"/>
      <c r="B207" s="993"/>
      <c r="C207" s="1008" t="s">
        <v>51</v>
      </c>
      <c r="D207" s="1009">
        <v>0</v>
      </c>
      <c r="E207" s="1009">
        <v>0</v>
      </c>
      <c r="F207" s="1009">
        <v>0</v>
      </c>
      <c r="G207" s="1009">
        <v>0</v>
      </c>
      <c r="H207" s="993"/>
      <c r="I207" s="993"/>
      <c r="J207" s="993"/>
      <c r="K207" s="993"/>
    </row>
    <row r="208" spans="1:11" ht="14.1" customHeight="1">
      <c r="A208" s="993"/>
      <c r="B208" s="993"/>
      <c r="C208" s="1008" t="s">
        <v>49</v>
      </c>
      <c r="D208" s="1009">
        <v>0</v>
      </c>
      <c r="E208" s="1009">
        <v>0</v>
      </c>
      <c r="F208" s="1009">
        <v>0</v>
      </c>
      <c r="G208" s="1009">
        <v>0</v>
      </c>
      <c r="H208" s="993"/>
      <c r="I208" s="993"/>
      <c r="J208" s="993"/>
      <c r="K208" s="993"/>
    </row>
    <row r="209" spans="1:11" ht="14.1" customHeight="1">
      <c r="A209" s="993"/>
      <c r="B209" s="993"/>
      <c r="C209" s="1008" t="s">
        <v>50</v>
      </c>
      <c r="D209" s="1009">
        <v>0</v>
      </c>
      <c r="E209" s="1009">
        <v>0</v>
      </c>
      <c r="F209" s="1009">
        <v>0</v>
      </c>
      <c r="G209" s="1009">
        <v>0</v>
      </c>
      <c r="H209" s="993"/>
      <c r="I209" s="993"/>
      <c r="J209" s="993"/>
      <c r="K209" s="993"/>
    </row>
    <row r="210" spans="1:11" ht="14.1" customHeight="1">
      <c r="A210" s="993"/>
      <c r="B210" s="993"/>
      <c r="C210" s="1008" t="s">
        <v>52</v>
      </c>
      <c r="D210" s="1009">
        <v>0</v>
      </c>
      <c r="E210" s="1009">
        <v>0</v>
      </c>
      <c r="F210" s="1009">
        <v>0</v>
      </c>
      <c r="G210" s="1009">
        <v>0</v>
      </c>
      <c r="H210" s="993"/>
      <c r="I210" s="993"/>
      <c r="J210" s="993"/>
      <c r="K210" s="993"/>
    </row>
    <row r="211" spans="1:11" ht="14.1" customHeight="1">
      <c r="A211" s="993"/>
      <c r="B211" s="993"/>
      <c r="C211" s="1008" t="s">
        <v>49</v>
      </c>
      <c r="D211" s="1009">
        <v>0</v>
      </c>
      <c r="E211" s="1009">
        <v>0</v>
      </c>
      <c r="F211" s="1009">
        <v>0</v>
      </c>
      <c r="G211" s="1009">
        <v>0</v>
      </c>
      <c r="H211" s="993"/>
      <c r="I211" s="993"/>
      <c r="J211" s="993"/>
      <c r="K211" s="993"/>
    </row>
    <row r="212" spans="1:11" ht="14.1" customHeight="1">
      <c r="A212" s="993"/>
      <c r="B212" s="993"/>
      <c r="C212" s="1008" t="s">
        <v>50</v>
      </c>
      <c r="D212" s="1009">
        <v>0</v>
      </c>
      <c r="E212" s="1009">
        <v>0</v>
      </c>
      <c r="F212" s="1009">
        <v>0</v>
      </c>
      <c r="G212" s="1009">
        <v>0</v>
      </c>
      <c r="H212" s="993"/>
      <c r="I212" s="993"/>
      <c r="J212" s="993"/>
      <c r="K212" s="993"/>
    </row>
    <row r="213" spans="1:11" ht="14.1" customHeight="1">
      <c r="A213" s="993"/>
      <c r="B213" s="993"/>
      <c r="C213" s="1008" t="s">
        <v>53</v>
      </c>
      <c r="D213" s="1009">
        <v>0</v>
      </c>
      <c r="E213" s="1009">
        <v>0</v>
      </c>
      <c r="F213" s="1009">
        <v>0</v>
      </c>
      <c r="G213" s="1009">
        <v>0</v>
      </c>
      <c r="H213" s="993"/>
      <c r="I213" s="993"/>
      <c r="J213" s="993"/>
      <c r="K213" s="993"/>
    </row>
    <row r="214" spans="1:11" ht="14.1" customHeight="1">
      <c r="A214" s="993"/>
      <c r="B214" s="993"/>
      <c r="C214" s="1008" t="s">
        <v>49</v>
      </c>
      <c r="D214" s="1009">
        <v>0</v>
      </c>
      <c r="E214" s="1009">
        <v>0</v>
      </c>
      <c r="F214" s="1009">
        <v>0</v>
      </c>
      <c r="G214" s="1009">
        <v>0</v>
      </c>
      <c r="H214" s="993"/>
      <c r="I214" s="993"/>
      <c r="J214" s="993"/>
      <c r="K214" s="993"/>
    </row>
    <row r="215" spans="1:11" ht="14.1" customHeight="1">
      <c r="A215" s="993"/>
      <c r="B215" s="993"/>
      <c r="C215" s="1008" t="s">
        <v>50</v>
      </c>
      <c r="D215" s="1009">
        <v>0</v>
      </c>
      <c r="E215" s="1009">
        <v>0</v>
      </c>
      <c r="F215" s="1009">
        <v>0</v>
      </c>
      <c r="G215" s="1009">
        <v>0</v>
      </c>
      <c r="H215" s="993"/>
      <c r="I215" s="993"/>
      <c r="J215" s="993"/>
      <c r="K215" s="993"/>
    </row>
    <row r="216" spans="1:11" ht="14.1" customHeight="1">
      <c r="A216" s="993"/>
      <c r="B216" s="993"/>
      <c r="C216" s="1008" t="s">
        <v>54</v>
      </c>
      <c r="D216" s="1009">
        <v>0</v>
      </c>
      <c r="E216" s="1009">
        <v>0</v>
      </c>
      <c r="F216" s="1009">
        <v>0</v>
      </c>
      <c r="G216" s="1009">
        <v>0</v>
      </c>
      <c r="H216" s="993"/>
      <c r="I216" s="993"/>
      <c r="J216" s="993"/>
      <c r="K216" s="993"/>
    </row>
    <row r="217" spans="1:11" ht="14.1" customHeight="1">
      <c r="A217" s="993"/>
      <c r="B217" s="993"/>
      <c r="C217" s="1008" t="s">
        <v>49</v>
      </c>
      <c r="D217" s="1009">
        <v>0</v>
      </c>
      <c r="E217" s="1009">
        <v>0</v>
      </c>
      <c r="F217" s="1009">
        <v>0</v>
      </c>
      <c r="G217" s="1009">
        <v>0</v>
      </c>
      <c r="H217" s="993"/>
      <c r="I217" s="993"/>
      <c r="J217" s="993"/>
      <c r="K217" s="993"/>
    </row>
    <row r="218" spans="1:11" ht="14.1" customHeight="1">
      <c r="A218" s="993"/>
      <c r="B218" s="993"/>
      <c r="C218" s="1008" t="s">
        <v>50</v>
      </c>
      <c r="D218" s="1009">
        <v>0</v>
      </c>
      <c r="E218" s="1009">
        <v>0</v>
      </c>
      <c r="F218" s="1009">
        <v>0</v>
      </c>
      <c r="G218" s="1009">
        <v>0</v>
      </c>
      <c r="H218" s="993"/>
      <c r="I218" s="993"/>
      <c r="J218" s="993"/>
      <c r="K218" s="993"/>
    </row>
    <row r="219" spans="1:11" ht="14.1" customHeight="1">
      <c r="A219" s="993"/>
      <c r="B219" s="993"/>
      <c r="C219" s="1008" t="s">
        <v>55</v>
      </c>
      <c r="D219" s="1009">
        <v>0</v>
      </c>
      <c r="E219" s="1009">
        <v>0</v>
      </c>
      <c r="F219" s="1009">
        <v>0</v>
      </c>
      <c r="G219" s="1009">
        <v>0</v>
      </c>
      <c r="H219" s="993"/>
      <c r="I219" s="993"/>
      <c r="J219" s="993"/>
      <c r="K219" s="993"/>
    </row>
    <row r="220" spans="1:11" ht="14.1" customHeight="1">
      <c r="A220" s="993"/>
      <c r="B220" s="993"/>
      <c r="C220" s="1008" t="s">
        <v>49</v>
      </c>
      <c r="D220" s="1009">
        <v>0</v>
      </c>
      <c r="E220" s="1009">
        <v>0</v>
      </c>
      <c r="F220" s="1009">
        <v>0</v>
      </c>
      <c r="G220" s="1009">
        <v>0</v>
      </c>
      <c r="H220" s="993"/>
      <c r="I220" s="993"/>
      <c r="J220" s="993"/>
      <c r="K220" s="993"/>
    </row>
    <row r="221" spans="1:11" ht="14.1" customHeight="1">
      <c r="A221" s="993"/>
      <c r="B221" s="993"/>
      <c r="C221" s="1008" t="s">
        <v>50</v>
      </c>
      <c r="D221" s="1009">
        <v>0</v>
      </c>
      <c r="E221" s="1009">
        <v>0</v>
      </c>
      <c r="F221" s="1009">
        <v>0</v>
      </c>
      <c r="G221" s="1009">
        <v>0</v>
      </c>
      <c r="H221" s="993"/>
      <c r="I221" s="993"/>
      <c r="J221" s="993"/>
      <c r="K221" s="993"/>
    </row>
    <row r="222" spans="1:11" ht="14.1" customHeight="1">
      <c r="A222" s="993"/>
      <c r="B222" s="993"/>
      <c r="C222" s="1008" t="s">
        <v>56</v>
      </c>
      <c r="D222" s="1009">
        <v>0</v>
      </c>
      <c r="E222" s="1009">
        <v>0</v>
      </c>
      <c r="F222" s="1009">
        <v>0</v>
      </c>
      <c r="G222" s="1009">
        <v>0</v>
      </c>
      <c r="H222" s="993"/>
      <c r="I222" s="993"/>
      <c r="J222" s="993"/>
      <c r="K222" s="993"/>
    </row>
    <row r="223" spans="1:11" ht="14.1" customHeight="1">
      <c r="A223" s="993"/>
      <c r="B223" s="993"/>
      <c r="C223" s="1008" t="s">
        <v>49</v>
      </c>
      <c r="D223" s="1009">
        <v>0</v>
      </c>
      <c r="E223" s="1009">
        <v>0</v>
      </c>
      <c r="F223" s="1009">
        <v>0</v>
      </c>
      <c r="G223" s="1009">
        <v>0</v>
      </c>
      <c r="H223" s="993"/>
      <c r="I223" s="993"/>
      <c r="J223" s="993"/>
      <c r="K223" s="993"/>
    </row>
    <row r="224" spans="1:11" ht="14.1" customHeight="1">
      <c r="A224" s="993"/>
      <c r="B224" s="993"/>
      <c r="C224" s="1008" t="s">
        <v>50</v>
      </c>
      <c r="D224" s="1009">
        <v>0</v>
      </c>
      <c r="E224" s="1009">
        <v>0</v>
      </c>
      <c r="F224" s="1009">
        <v>0</v>
      </c>
      <c r="G224" s="1009">
        <v>0</v>
      </c>
      <c r="H224" s="993"/>
      <c r="I224" s="993"/>
      <c r="J224" s="993"/>
      <c r="K224" s="993"/>
    </row>
    <row r="225" spans="1:11" ht="14.1" customHeight="1">
      <c r="A225" s="993"/>
      <c r="B225" s="993"/>
      <c r="C225" s="1008" t="s">
        <v>57</v>
      </c>
      <c r="D225" s="1009">
        <v>0</v>
      </c>
      <c r="E225" s="1009">
        <v>0</v>
      </c>
      <c r="F225" s="1009">
        <v>0</v>
      </c>
      <c r="G225" s="1009">
        <v>0</v>
      </c>
      <c r="H225" s="993"/>
      <c r="I225" s="993"/>
      <c r="J225" s="993"/>
      <c r="K225" s="993"/>
    </row>
    <row r="226" spans="1:11" ht="14.1" customHeight="1">
      <c r="A226" s="993"/>
      <c r="B226" s="993"/>
      <c r="C226" s="1008" t="s">
        <v>49</v>
      </c>
      <c r="D226" s="1009">
        <v>0</v>
      </c>
      <c r="E226" s="1009">
        <v>0</v>
      </c>
      <c r="F226" s="1009">
        <v>0</v>
      </c>
      <c r="G226" s="1009">
        <v>0</v>
      </c>
      <c r="H226" s="993"/>
      <c r="I226" s="993"/>
      <c r="J226" s="993"/>
      <c r="K226" s="993"/>
    </row>
    <row r="227" spans="1:11" ht="14.1" customHeight="1">
      <c r="A227" s="993"/>
      <c r="B227" s="993"/>
      <c r="C227" s="1008" t="s">
        <v>58</v>
      </c>
      <c r="D227" s="1009">
        <v>0</v>
      </c>
      <c r="E227" s="1009">
        <v>0</v>
      </c>
      <c r="F227" s="1009">
        <v>0</v>
      </c>
      <c r="G227" s="1009">
        <v>0</v>
      </c>
      <c r="H227" s="993"/>
      <c r="I227" s="993"/>
      <c r="J227" s="993"/>
      <c r="K227" s="993"/>
    </row>
    <row r="228" spans="1:11" ht="14.1" customHeight="1">
      <c r="A228" s="993"/>
      <c r="B228" s="993"/>
      <c r="C228" s="1008" t="s">
        <v>59</v>
      </c>
      <c r="D228" s="1009">
        <v>0</v>
      </c>
      <c r="E228" s="1009">
        <v>0</v>
      </c>
      <c r="F228" s="1009">
        <v>0</v>
      </c>
      <c r="G228" s="1009">
        <v>0</v>
      </c>
      <c r="H228" s="993"/>
      <c r="I228" s="993"/>
      <c r="J228" s="993"/>
      <c r="K228" s="993"/>
    </row>
    <row r="229" spans="1:11" ht="14.1" customHeight="1">
      <c r="A229" s="993"/>
      <c r="B229" s="993"/>
      <c r="C229" s="1008" t="s">
        <v>60</v>
      </c>
      <c r="D229" s="1009">
        <v>0</v>
      </c>
      <c r="E229" s="1009">
        <v>0</v>
      </c>
      <c r="F229" s="1009">
        <v>0</v>
      </c>
      <c r="G229" s="1009">
        <v>0</v>
      </c>
      <c r="H229" s="993"/>
      <c r="I229" s="993"/>
      <c r="J229" s="993"/>
      <c r="K229" s="993"/>
    </row>
    <row r="230" spans="1:11" ht="14.1" customHeight="1">
      <c r="A230" s="993"/>
      <c r="B230" s="993"/>
      <c r="C230" s="1008" t="s">
        <v>61</v>
      </c>
      <c r="D230" s="1009">
        <v>0</v>
      </c>
      <c r="E230" s="1009">
        <v>0</v>
      </c>
      <c r="F230" s="1009">
        <v>0</v>
      </c>
      <c r="G230" s="1009">
        <v>0</v>
      </c>
      <c r="H230" s="993"/>
      <c r="I230" s="993"/>
      <c r="J230" s="993"/>
      <c r="K230" s="993"/>
    </row>
    <row r="231" spans="1:11" ht="14.1" customHeight="1">
      <c r="A231" s="993"/>
      <c r="B231" s="993"/>
      <c r="C231" s="1008" t="s">
        <v>62</v>
      </c>
      <c r="D231" s="1009">
        <v>0</v>
      </c>
      <c r="E231" s="1009">
        <v>9862640</v>
      </c>
      <c r="F231" s="1009">
        <v>6200000</v>
      </c>
      <c r="G231" s="1009">
        <v>1200000</v>
      </c>
      <c r="H231" s="993"/>
      <c r="I231" s="993"/>
      <c r="J231" s="993"/>
      <c r="K231" s="993"/>
    </row>
    <row r="232" spans="1:11" ht="14.1" customHeight="1">
      <c r="A232" s="993"/>
      <c r="B232" s="993"/>
      <c r="C232" s="1008" t="s">
        <v>49</v>
      </c>
      <c r="D232" s="1009">
        <v>0</v>
      </c>
      <c r="E232" s="1009">
        <v>9862640</v>
      </c>
      <c r="F232" s="1009">
        <v>6200000</v>
      </c>
      <c r="G232" s="1009">
        <v>1200000</v>
      </c>
      <c r="H232" s="993"/>
      <c r="I232" s="993"/>
      <c r="J232" s="993"/>
      <c r="K232" s="993"/>
    </row>
    <row r="233" spans="1:11" ht="14.1" customHeight="1">
      <c r="A233" s="993"/>
      <c r="B233" s="993"/>
      <c r="C233" s="1008" t="s">
        <v>58</v>
      </c>
      <c r="D233" s="1009">
        <v>0</v>
      </c>
      <c r="E233" s="1009">
        <v>0</v>
      </c>
      <c r="F233" s="1009">
        <v>0</v>
      </c>
      <c r="G233" s="1009">
        <v>0</v>
      </c>
      <c r="H233" s="993"/>
      <c r="I233" s="993"/>
      <c r="J233" s="993"/>
      <c r="K233" s="993"/>
    </row>
    <row r="234" spans="1:11" ht="14.1" customHeight="1">
      <c r="A234" s="993"/>
      <c r="B234" s="993"/>
      <c r="C234" s="1008" t="s">
        <v>59</v>
      </c>
      <c r="D234" s="1009">
        <v>0</v>
      </c>
      <c r="E234" s="1009">
        <v>0</v>
      </c>
      <c r="F234" s="1009">
        <v>0</v>
      </c>
      <c r="G234" s="1009">
        <v>0</v>
      </c>
      <c r="H234" s="993"/>
      <c r="I234" s="993"/>
      <c r="J234" s="993"/>
      <c r="K234" s="993"/>
    </row>
    <row r="235" spans="1:11" ht="14.1" customHeight="1">
      <c r="A235" s="993"/>
      <c r="B235" s="993"/>
      <c r="C235" s="1008" t="s">
        <v>60</v>
      </c>
      <c r="D235" s="1009">
        <v>0</v>
      </c>
      <c r="E235" s="1009">
        <v>0</v>
      </c>
      <c r="F235" s="1009">
        <v>0</v>
      </c>
      <c r="G235" s="1009">
        <v>0</v>
      </c>
      <c r="H235" s="993"/>
      <c r="I235" s="993"/>
      <c r="J235" s="993"/>
      <c r="K235" s="993"/>
    </row>
    <row r="236" spans="1:11" ht="14.1" customHeight="1">
      <c r="A236" s="993"/>
      <c r="B236" s="993"/>
      <c r="C236" s="1008" t="s">
        <v>61</v>
      </c>
      <c r="D236" s="1009">
        <v>0</v>
      </c>
      <c r="E236" s="1009">
        <v>0</v>
      </c>
      <c r="F236" s="1009">
        <v>0</v>
      </c>
      <c r="G236" s="1009">
        <v>0</v>
      </c>
      <c r="H236" s="993"/>
      <c r="I236" s="993"/>
      <c r="J236" s="993"/>
      <c r="K236" s="993"/>
    </row>
    <row r="237" spans="1:11" ht="14.1" customHeight="1">
      <c r="A237" s="993"/>
      <c r="B237" s="993"/>
      <c r="C237" s="1008" t="s">
        <v>63</v>
      </c>
      <c r="D237" s="1009">
        <v>0</v>
      </c>
      <c r="E237" s="1009">
        <v>0</v>
      </c>
      <c r="F237" s="1009">
        <v>0</v>
      </c>
      <c r="G237" s="1009">
        <v>0</v>
      </c>
      <c r="H237" s="993"/>
      <c r="I237" s="993"/>
      <c r="J237" s="993"/>
      <c r="K237" s="993"/>
    </row>
    <row r="238" spans="1:11" ht="14.1" customHeight="1">
      <c r="A238" s="993"/>
      <c r="B238" s="993"/>
      <c r="C238" s="1008" t="s">
        <v>49</v>
      </c>
      <c r="D238" s="1009">
        <v>0</v>
      </c>
      <c r="E238" s="1009">
        <v>0</v>
      </c>
      <c r="F238" s="1009">
        <v>0</v>
      </c>
      <c r="G238" s="1009">
        <v>0</v>
      </c>
      <c r="H238" s="993"/>
      <c r="I238" s="993"/>
      <c r="J238" s="993"/>
      <c r="K238" s="993"/>
    </row>
    <row r="239" spans="1:11" ht="14.1" customHeight="1">
      <c r="A239" s="993"/>
      <c r="B239" s="993"/>
      <c r="C239" s="1008" t="s">
        <v>58</v>
      </c>
      <c r="D239" s="1009">
        <v>0</v>
      </c>
      <c r="E239" s="1009">
        <v>0</v>
      </c>
      <c r="F239" s="1009">
        <v>0</v>
      </c>
      <c r="G239" s="1009">
        <v>0</v>
      </c>
      <c r="H239" s="993"/>
      <c r="I239" s="993"/>
      <c r="J239" s="993"/>
      <c r="K239" s="993"/>
    </row>
    <row r="240" spans="1:11" ht="14.1" customHeight="1">
      <c r="A240" s="993"/>
      <c r="B240" s="993"/>
      <c r="C240" s="1008" t="s">
        <v>59</v>
      </c>
      <c r="D240" s="1009">
        <v>0</v>
      </c>
      <c r="E240" s="1009">
        <v>0</v>
      </c>
      <c r="F240" s="1009">
        <v>0</v>
      </c>
      <c r="G240" s="1009">
        <v>0</v>
      </c>
      <c r="H240" s="993"/>
      <c r="I240" s="993"/>
      <c r="J240" s="993"/>
      <c r="K240" s="993"/>
    </row>
    <row r="241" spans="1:11" ht="14.1" customHeight="1">
      <c r="A241" s="993"/>
      <c r="B241" s="993"/>
      <c r="C241" s="1008" t="s">
        <v>60</v>
      </c>
      <c r="D241" s="1009">
        <v>0</v>
      </c>
      <c r="E241" s="1009">
        <v>0</v>
      </c>
      <c r="F241" s="1009">
        <v>0</v>
      </c>
      <c r="G241" s="1009">
        <v>0</v>
      </c>
      <c r="H241" s="993"/>
      <c r="I241" s="993"/>
      <c r="J241" s="993"/>
      <c r="K241" s="993"/>
    </row>
    <row r="242" spans="1:11" ht="14.1" customHeight="1">
      <c r="A242" s="993"/>
      <c r="B242" s="993"/>
      <c r="C242" s="1008" t="s">
        <v>61</v>
      </c>
      <c r="D242" s="1009">
        <v>0</v>
      </c>
      <c r="E242" s="1009">
        <v>0</v>
      </c>
      <c r="F242" s="1009">
        <v>0</v>
      </c>
      <c r="G242" s="1009">
        <v>0</v>
      </c>
      <c r="H242" s="993"/>
      <c r="I242" s="993"/>
      <c r="J242" s="993"/>
      <c r="K242" s="993"/>
    </row>
    <row r="243" spans="1:11" ht="14.1" customHeight="1">
      <c r="A243" s="993"/>
      <c r="B243" s="993"/>
      <c r="C243" s="1008" t="s">
        <v>64</v>
      </c>
      <c r="D243" s="1009">
        <v>0</v>
      </c>
      <c r="E243" s="1009">
        <v>0</v>
      </c>
      <c r="F243" s="1009">
        <v>0</v>
      </c>
      <c r="G243" s="1009">
        <v>0</v>
      </c>
      <c r="H243" s="993"/>
      <c r="I243" s="993"/>
      <c r="J243" s="993"/>
      <c r="K243" s="993"/>
    </row>
    <row r="244" spans="1:11" ht="14.1" customHeight="1">
      <c r="A244" s="993"/>
      <c r="B244" s="993"/>
      <c r="C244" s="1008" t="s">
        <v>65</v>
      </c>
      <c r="D244" s="1009">
        <v>0</v>
      </c>
      <c r="E244" s="1009">
        <v>0</v>
      </c>
      <c r="F244" s="1009">
        <v>0</v>
      </c>
      <c r="G244" s="1009">
        <v>0</v>
      </c>
      <c r="H244" s="993"/>
      <c r="I244" s="993"/>
      <c r="J244" s="993"/>
      <c r="K244" s="993"/>
    </row>
    <row r="245" spans="1:11" ht="14.1" customHeight="1">
      <c r="A245" s="993"/>
      <c r="B245" s="993"/>
      <c r="C245" s="1010" t="s">
        <v>25</v>
      </c>
      <c r="D245" s="1009">
        <v>0</v>
      </c>
      <c r="E245" s="1009">
        <v>9862640</v>
      </c>
      <c r="F245" s="1009">
        <v>6200000</v>
      </c>
      <c r="G245" s="1009">
        <v>1200000</v>
      </c>
      <c r="H245" s="993"/>
      <c r="I245" s="993"/>
      <c r="J245" s="993"/>
      <c r="K245" s="993"/>
    </row>
    <row r="246" spans="1:11" ht="14.1" customHeight="1">
      <c r="A246" s="993"/>
      <c r="B246" s="993"/>
      <c r="C246" s="1002" t="s">
        <v>19</v>
      </c>
      <c r="D246" s="1567" t="s">
        <v>2203</v>
      </c>
      <c r="E246" s="1568"/>
      <c r="F246" s="1568"/>
      <c r="G246" s="1568"/>
      <c r="H246" s="993"/>
      <c r="I246" s="993"/>
      <c r="J246" s="993"/>
      <c r="K246" s="993"/>
    </row>
    <row r="247" spans="1:11" ht="14.1" customHeight="1">
      <c r="A247" s="993"/>
      <c r="B247" s="993"/>
      <c r="C247" s="1003" t="s">
        <v>20</v>
      </c>
      <c r="D247" s="1563" t="s">
        <v>2204</v>
      </c>
      <c r="E247" s="1564"/>
      <c r="F247" s="1564"/>
      <c r="G247" s="1564"/>
      <c r="H247" s="993"/>
      <c r="I247" s="993"/>
      <c r="J247" s="993"/>
      <c r="K247" s="993"/>
    </row>
    <row r="248" spans="1:11" ht="14.1" customHeight="1">
      <c r="A248" s="993"/>
      <c r="B248" s="993"/>
      <c r="C248" s="1003" t="s">
        <v>21</v>
      </c>
      <c r="D248" s="1563" t="s">
        <v>918</v>
      </c>
      <c r="E248" s="1564"/>
      <c r="F248" s="1564"/>
      <c r="G248" s="1564"/>
      <c r="H248" s="993"/>
      <c r="I248" s="993"/>
      <c r="J248" s="993"/>
      <c r="K248" s="993"/>
    </row>
    <row r="249" spans="1:11" ht="15" customHeight="1">
      <c r="A249" s="993"/>
      <c r="B249" s="993"/>
      <c r="C249" s="1004"/>
      <c r="D249" s="1005">
        <v>2024</v>
      </c>
      <c r="E249" s="1005">
        <v>2025</v>
      </c>
      <c r="F249" s="1005">
        <v>2026</v>
      </c>
      <c r="G249" s="1005">
        <v>2027</v>
      </c>
      <c r="H249" s="993"/>
      <c r="I249" s="993"/>
      <c r="J249" s="993"/>
      <c r="K249" s="993"/>
    </row>
    <row r="250" spans="1:11" ht="15" customHeight="1">
      <c r="A250" s="993"/>
      <c r="B250" s="993"/>
      <c r="C250" s="1006"/>
      <c r="D250" s="1007" t="s">
        <v>22</v>
      </c>
      <c r="E250" s="1007" t="s">
        <v>23</v>
      </c>
      <c r="F250" s="1007" t="s">
        <v>23</v>
      </c>
      <c r="G250" s="1007" t="s">
        <v>23</v>
      </c>
      <c r="H250" s="993"/>
      <c r="I250" s="993"/>
      <c r="J250" s="993"/>
      <c r="K250" s="993"/>
    </row>
    <row r="251" spans="1:11" ht="14.1" customHeight="1">
      <c r="A251" s="993"/>
      <c r="B251" s="993"/>
      <c r="C251" s="996" t="s">
        <v>33</v>
      </c>
      <c r="D251" s="1000" t="s">
        <v>1997</v>
      </c>
      <c r="E251" s="1000" t="s">
        <v>131</v>
      </c>
      <c r="F251" s="1000" t="s">
        <v>42</v>
      </c>
      <c r="G251" s="1000" t="s">
        <v>42</v>
      </c>
      <c r="H251" s="993"/>
      <c r="I251" s="993"/>
      <c r="J251" s="993"/>
      <c r="K251" s="993"/>
    </row>
    <row r="252" spans="1:11" ht="14.1" customHeight="1">
      <c r="A252" s="993"/>
      <c r="B252" s="993"/>
      <c r="C252" s="996" t="s">
        <v>35</v>
      </c>
      <c r="D252" s="1000" t="s">
        <v>2205</v>
      </c>
      <c r="E252" s="1000" t="s">
        <v>2206</v>
      </c>
      <c r="F252" s="1000" t="s">
        <v>42</v>
      </c>
      <c r="G252" s="1000" t="s">
        <v>42</v>
      </c>
      <c r="H252" s="993"/>
      <c r="I252" s="993"/>
      <c r="J252" s="993"/>
      <c r="K252" s="993"/>
    </row>
    <row r="253" spans="1:11" ht="14.1" customHeight="1">
      <c r="A253" s="993"/>
      <c r="B253" s="993"/>
      <c r="C253" s="996" t="s">
        <v>40</v>
      </c>
      <c r="D253" s="1000" t="s">
        <v>2207</v>
      </c>
      <c r="E253" s="1000" t="s">
        <v>2208</v>
      </c>
      <c r="F253" s="1000" t="s">
        <v>42</v>
      </c>
      <c r="G253" s="1000" t="s">
        <v>42</v>
      </c>
      <c r="H253" s="993"/>
      <c r="I253" s="993"/>
      <c r="J253" s="993"/>
      <c r="K253" s="993"/>
    </row>
    <row r="254" spans="1:11" ht="14.1" customHeight="1">
      <c r="A254" s="993"/>
      <c r="B254" s="993"/>
      <c r="C254" s="996" t="s">
        <v>41</v>
      </c>
      <c r="D254" s="1000" t="s">
        <v>18</v>
      </c>
      <c r="E254" s="1000" t="s">
        <v>2209</v>
      </c>
      <c r="F254" s="1000" t="s">
        <v>82</v>
      </c>
      <c r="G254" s="1000" t="s">
        <v>18</v>
      </c>
      <c r="H254" s="993"/>
      <c r="I254" s="993"/>
      <c r="J254" s="993"/>
      <c r="K254" s="993"/>
    </row>
    <row r="255" spans="1:11" ht="14.1" customHeight="1">
      <c r="A255" s="993"/>
      <c r="B255" s="993"/>
      <c r="C255" s="996" t="s">
        <v>43</v>
      </c>
      <c r="D255" s="1000" t="s">
        <v>18</v>
      </c>
      <c r="E255" s="1000" t="s">
        <v>2210</v>
      </c>
      <c r="F255" s="1000" t="s">
        <v>82</v>
      </c>
      <c r="G255" s="1000" t="s">
        <v>18</v>
      </c>
      <c r="H255" s="993"/>
      <c r="I255" s="993"/>
      <c r="J255" s="993"/>
      <c r="K255" s="993"/>
    </row>
    <row r="256" spans="1:11" ht="14.1" customHeight="1">
      <c r="A256" s="993"/>
      <c r="B256" s="993"/>
      <c r="C256" s="996" t="s">
        <v>47</v>
      </c>
      <c r="D256" s="1000" t="s">
        <v>18</v>
      </c>
      <c r="E256" s="1000" t="s">
        <v>2211</v>
      </c>
      <c r="F256" s="1000" t="s">
        <v>82</v>
      </c>
      <c r="G256" s="1000" t="s">
        <v>18</v>
      </c>
      <c r="H256" s="993"/>
      <c r="I256" s="993"/>
      <c r="J256" s="993"/>
      <c r="K256" s="993"/>
    </row>
    <row r="257" spans="1:11" ht="14.1" customHeight="1">
      <c r="A257" s="993"/>
      <c r="B257" s="993"/>
      <c r="C257" s="1565" t="s">
        <v>24</v>
      </c>
      <c r="D257" s="1566"/>
      <c r="E257" s="1566"/>
      <c r="F257" s="1566"/>
      <c r="G257" s="1566"/>
      <c r="H257" s="993"/>
      <c r="I257" s="993"/>
      <c r="J257" s="993"/>
      <c r="K257" s="993"/>
    </row>
    <row r="258" spans="1:11" ht="14.1" customHeight="1">
      <c r="A258" s="993"/>
      <c r="B258" s="993"/>
      <c r="C258" s="1004"/>
      <c r="D258" s="1005">
        <v>2024</v>
      </c>
      <c r="E258" s="1005">
        <v>2025</v>
      </c>
      <c r="F258" s="1005">
        <v>2026</v>
      </c>
      <c r="G258" s="1005">
        <v>2027</v>
      </c>
      <c r="H258" s="993"/>
      <c r="I258" s="993"/>
      <c r="J258" s="993"/>
      <c r="K258" s="993"/>
    </row>
    <row r="259" spans="1:11" ht="14.1" customHeight="1">
      <c r="A259" s="993"/>
      <c r="B259" s="993"/>
      <c r="C259" s="1006"/>
      <c r="D259" s="1007" t="s">
        <v>22</v>
      </c>
      <c r="E259" s="1007" t="s">
        <v>23</v>
      </c>
      <c r="F259" s="1007" t="s">
        <v>23</v>
      </c>
      <c r="G259" s="1007" t="s">
        <v>23</v>
      </c>
      <c r="H259" s="993"/>
      <c r="I259" s="993"/>
      <c r="J259" s="993"/>
      <c r="K259" s="993"/>
    </row>
    <row r="260" spans="1:11" ht="14.1" customHeight="1">
      <c r="A260" s="993"/>
      <c r="B260" s="993"/>
      <c r="C260" s="1008" t="s">
        <v>48</v>
      </c>
      <c r="D260" s="1009">
        <v>0</v>
      </c>
      <c r="E260" s="1009">
        <v>0</v>
      </c>
      <c r="F260" s="1009">
        <v>0</v>
      </c>
      <c r="G260" s="1009">
        <v>0</v>
      </c>
      <c r="H260" s="993"/>
      <c r="I260" s="993"/>
      <c r="J260" s="993"/>
      <c r="K260" s="993"/>
    </row>
    <row r="261" spans="1:11" ht="14.1" customHeight="1">
      <c r="A261" s="993"/>
      <c r="B261" s="993"/>
      <c r="C261" s="1008" t="s">
        <v>49</v>
      </c>
      <c r="D261" s="1009">
        <v>0</v>
      </c>
      <c r="E261" s="1009">
        <v>0</v>
      </c>
      <c r="F261" s="1009">
        <v>0</v>
      </c>
      <c r="G261" s="1009">
        <v>0</v>
      </c>
      <c r="H261" s="993"/>
      <c r="I261" s="993"/>
      <c r="J261" s="993"/>
      <c r="K261" s="993"/>
    </row>
    <row r="262" spans="1:11" ht="14.1" customHeight="1">
      <c r="A262" s="993"/>
      <c r="B262" s="993"/>
      <c r="C262" s="1008" t="s">
        <v>50</v>
      </c>
      <c r="D262" s="1009">
        <v>0</v>
      </c>
      <c r="E262" s="1009">
        <v>0</v>
      </c>
      <c r="F262" s="1009">
        <v>0</v>
      </c>
      <c r="G262" s="1009">
        <v>0</v>
      </c>
      <c r="H262" s="993"/>
      <c r="I262" s="993"/>
      <c r="J262" s="993"/>
      <c r="K262" s="993"/>
    </row>
    <row r="263" spans="1:11" ht="14.1" customHeight="1">
      <c r="A263" s="993"/>
      <c r="B263" s="993"/>
      <c r="C263" s="1008" t="s">
        <v>51</v>
      </c>
      <c r="D263" s="1009">
        <v>0</v>
      </c>
      <c r="E263" s="1009">
        <v>0</v>
      </c>
      <c r="F263" s="1009">
        <v>0</v>
      </c>
      <c r="G263" s="1009">
        <v>0</v>
      </c>
      <c r="H263" s="993"/>
      <c r="I263" s="993"/>
      <c r="J263" s="993"/>
      <c r="K263" s="993"/>
    </row>
    <row r="264" spans="1:11" ht="14.1" customHeight="1">
      <c r="A264" s="993"/>
      <c r="B264" s="993"/>
      <c r="C264" s="1008" t="s">
        <v>49</v>
      </c>
      <c r="D264" s="1009">
        <v>0</v>
      </c>
      <c r="E264" s="1009">
        <v>0</v>
      </c>
      <c r="F264" s="1009">
        <v>0</v>
      </c>
      <c r="G264" s="1009">
        <v>0</v>
      </c>
      <c r="H264" s="993"/>
      <c r="I264" s="993"/>
      <c r="J264" s="993"/>
      <c r="K264" s="993"/>
    </row>
    <row r="265" spans="1:11" ht="14.1" customHeight="1">
      <c r="A265" s="993"/>
      <c r="B265" s="993"/>
      <c r="C265" s="1008" t="s">
        <v>50</v>
      </c>
      <c r="D265" s="1009">
        <v>0</v>
      </c>
      <c r="E265" s="1009">
        <v>0</v>
      </c>
      <c r="F265" s="1009">
        <v>0</v>
      </c>
      <c r="G265" s="1009">
        <v>0</v>
      </c>
      <c r="H265" s="993"/>
      <c r="I265" s="993"/>
      <c r="J265" s="993"/>
      <c r="K265" s="993"/>
    </row>
    <row r="266" spans="1:11" ht="14.1" customHeight="1">
      <c r="A266" s="993"/>
      <c r="B266" s="993"/>
      <c r="C266" s="1008" t="s">
        <v>52</v>
      </c>
      <c r="D266" s="1009">
        <v>0</v>
      </c>
      <c r="E266" s="1009">
        <v>0</v>
      </c>
      <c r="F266" s="1009">
        <v>0</v>
      </c>
      <c r="G266" s="1009">
        <v>0</v>
      </c>
      <c r="H266" s="993"/>
      <c r="I266" s="993"/>
      <c r="J266" s="993"/>
      <c r="K266" s="993"/>
    </row>
    <row r="267" spans="1:11" ht="14.1" customHeight="1">
      <c r="A267" s="993"/>
      <c r="B267" s="993"/>
      <c r="C267" s="1008" t="s">
        <v>49</v>
      </c>
      <c r="D267" s="1009">
        <v>0</v>
      </c>
      <c r="E267" s="1009">
        <v>0</v>
      </c>
      <c r="F267" s="1009">
        <v>0</v>
      </c>
      <c r="G267" s="1009">
        <v>0</v>
      </c>
      <c r="H267" s="993"/>
      <c r="I267" s="993"/>
      <c r="J267" s="993"/>
      <c r="K267" s="993"/>
    </row>
    <row r="268" spans="1:11" ht="14.1" customHeight="1">
      <c r="A268" s="993"/>
      <c r="B268" s="993"/>
      <c r="C268" s="1008" t="s">
        <v>50</v>
      </c>
      <c r="D268" s="1009">
        <v>0</v>
      </c>
      <c r="E268" s="1009">
        <v>0</v>
      </c>
      <c r="F268" s="1009">
        <v>0</v>
      </c>
      <c r="G268" s="1009">
        <v>0</v>
      </c>
      <c r="H268" s="993"/>
      <c r="I268" s="993"/>
      <c r="J268" s="993"/>
      <c r="K268" s="993"/>
    </row>
    <row r="269" spans="1:11" ht="14.1" customHeight="1">
      <c r="A269" s="993"/>
      <c r="B269" s="993"/>
      <c r="C269" s="1008" t="s">
        <v>53</v>
      </c>
      <c r="D269" s="1009">
        <v>0</v>
      </c>
      <c r="E269" s="1009">
        <v>0</v>
      </c>
      <c r="F269" s="1009">
        <v>0</v>
      </c>
      <c r="G269" s="1009">
        <v>0</v>
      </c>
      <c r="H269" s="993"/>
      <c r="I269" s="993"/>
      <c r="J269" s="993"/>
      <c r="K269" s="993"/>
    </row>
    <row r="270" spans="1:11" ht="14.1" customHeight="1">
      <c r="A270" s="993"/>
      <c r="B270" s="993"/>
      <c r="C270" s="1008" t="s">
        <v>49</v>
      </c>
      <c r="D270" s="1009">
        <v>0</v>
      </c>
      <c r="E270" s="1009">
        <v>0</v>
      </c>
      <c r="F270" s="1009">
        <v>0</v>
      </c>
      <c r="G270" s="1009">
        <v>0</v>
      </c>
      <c r="H270" s="993"/>
      <c r="I270" s="993"/>
      <c r="J270" s="993"/>
      <c r="K270" s="993"/>
    </row>
    <row r="271" spans="1:11" ht="14.1" customHeight="1">
      <c r="A271" s="993"/>
      <c r="B271" s="993"/>
      <c r="C271" s="1008" t="s">
        <v>50</v>
      </c>
      <c r="D271" s="1009">
        <v>0</v>
      </c>
      <c r="E271" s="1009">
        <v>0</v>
      </c>
      <c r="F271" s="1009">
        <v>0</v>
      </c>
      <c r="G271" s="1009">
        <v>0</v>
      </c>
      <c r="H271" s="993"/>
      <c r="I271" s="993"/>
      <c r="J271" s="993"/>
      <c r="K271" s="993"/>
    </row>
    <row r="272" spans="1:11" ht="14.1" customHeight="1">
      <c r="A272" s="993"/>
      <c r="B272" s="993"/>
      <c r="C272" s="1008" t="s">
        <v>54</v>
      </c>
      <c r="D272" s="1009">
        <v>0</v>
      </c>
      <c r="E272" s="1009">
        <v>0</v>
      </c>
      <c r="F272" s="1009">
        <v>0</v>
      </c>
      <c r="G272" s="1009">
        <v>0</v>
      </c>
      <c r="H272" s="993"/>
      <c r="I272" s="993"/>
      <c r="J272" s="993"/>
      <c r="K272" s="993"/>
    </row>
    <row r="273" spans="1:11" ht="14.1" customHeight="1">
      <c r="A273" s="993"/>
      <c r="B273" s="993"/>
      <c r="C273" s="1008" t="s">
        <v>49</v>
      </c>
      <c r="D273" s="1009">
        <v>0</v>
      </c>
      <c r="E273" s="1009">
        <v>0</v>
      </c>
      <c r="F273" s="1009">
        <v>0</v>
      </c>
      <c r="G273" s="1009">
        <v>0</v>
      </c>
      <c r="H273" s="993"/>
      <c r="I273" s="993"/>
      <c r="J273" s="993"/>
      <c r="K273" s="993"/>
    </row>
    <row r="274" spans="1:11" ht="14.1" customHeight="1">
      <c r="A274" s="993"/>
      <c r="B274" s="993"/>
      <c r="C274" s="1008" t="s">
        <v>50</v>
      </c>
      <c r="D274" s="1009">
        <v>0</v>
      </c>
      <c r="E274" s="1009">
        <v>0</v>
      </c>
      <c r="F274" s="1009">
        <v>0</v>
      </c>
      <c r="G274" s="1009">
        <v>0</v>
      </c>
      <c r="H274" s="993"/>
      <c r="I274" s="993"/>
      <c r="J274" s="993"/>
      <c r="K274" s="993"/>
    </row>
    <row r="275" spans="1:11" ht="14.1" customHeight="1">
      <c r="A275" s="993"/>
      <c r="B275" s="993"/>
      <c r="C275" s="1008" t="s">
        <v>55</v>
      </c>
      <c r="D275" s="1009">
        <v>0</v>
      </c>
      <c r="E275" s="1009">
        <v>0</v>
      </c>
      <c r="F275" s="1009">
        <v>0</v>
      </c>
      <c r="G275" s="1009">
        <v>0</v>
      </c>
      <c r="H275" s="993"/>
      <c r="I275" s="993"/>
      <c r="J275" s="993"/>
      <c r="K275" s="993"/>
    </row>
    <row r="276" spans="1:11" ht="14.1" customHeight="1">
      <c r="A276" s="993"/>
      <c r="B276" s="993"/>
      <c r="C276" s="1008" t="s">
        <v>49</v>
      </c>
      <c r="D276" s="1009">
        <v>0</v>
      </c>
      <c r="E276" s="1009">
        <v>0</v>
      </c>
      <c r="F276" s="1009">
        <v>0</v>
      </c>
      <c r="G276" s="1009">
        <v>0</v>
      </c>
      <c r="H276" s="993"/>
      <c r="I276" s="993"/>
      <c r="J276" s="993"/>
      <c r="K276" s="993"/>
    </row>
    <row r="277" spans="1:11" ht="14.1" customHeight="1">
      <c r="A277" s="993"/>
      <c r="B277" s="993"/>
      <c r="C277" s="1008" t="s">
        <v>50</v>
      </c>
      <c r="D277" s="1009">
        <v>0</v>
      </c>
      <c r="E277" s="1009">
        <v>0</v>
      </c>
      <c r="F277" s="1009">
        <v>0</v>
      </c>
      <c r="G277" s="1009">
        <v>0</v>
      </c>
      <c r="H277" s="993"/>
      <c r="I277" s="993"/>
      <c r="J277" s="993"/>
      <c r="K277" s="993"/>
    </row>
    <row r="278" spans="1:11" ht="14.1" customHeight="1">
      <c r="A278" s="993"/>
      <c r="B278" s="993"/>
      <c r="C278" s="1008" t="s">
        <v>56</v>
      </c>
      <c r="D278" s="1009">
        <v>0</v>
      </c>
      <c r="E278" s="1009">
        <v>0</v>
      </c>
      <c r="F278" s="1009">
        <v>0</v>
      </c>
      <c r="G278" s="1009">
        <v>0</v>
      </c>
      <c r="H278" s="993"/>
      <c r="I278" s="993"/>
      <c r="J278" s="993"/>
      <c r="K278" s="993"/>
    </row>
    <row r="279" spans="1:11" ht="14.1" customHeight="1">
      <c r="A279" s="993"/>
      <c r="B279" s="993"/>
      <c r="C279" s="1008" t="s">
        <v>49</v>
      </c>
      <c r="D279" s="1009">
        <v>0</v>
      </c>
      <c r="E279" s="1009">
        <v>0</v>
      </c>
      <c r="F279" s="1009">
        <v>0</v>
      </c>
      <c r="G279" s="1009">
        <v>0</v>
      </c>
      <c r="H279" s="993"/>
      <c r="I279" s="993"/>
      <c r="J279" s="993"/>
      <c r="K279" s="993"/>
    </row>
    <row r="280" spans="1:11" ht="14.1" customHeight="1">
      <c r="A280" s="993"/>
      <c r="B280" s="993"/>
      <c r="C280" s="1008" t="s">
        <v>50</v>
      </c>
      <c r="D280" s="1009">
        <v>0</v>
      </c>
      <c r="E280" s="1009">
        <v>0</v>
      </c>
      <c r="F280" s="1009">
        <v>0</v>
      </c>
      <c r="G280" s="1009">
        <v>0</v>
      </c>
      <c r="H280" s="993"/>
      <c r="I280" s="993"/>
      <c r="J280" s="993"/>
      <c r="K280" s="993"/>
    </row>
    <row r="281" spans="1:11" ht="14.1" customHeight="1">
      <c r="A281" s="993"/>
      <c r="B281" s="993"/>
      <c r="C281" s="1008" t="s">
        <v>57</v>
      </c>
      <c r="D281" s="1009">
        <v>0</v>
      </c>
      <c r="E281" s="1009">
        <v>0</v>
      </c>
      <c r="F281" s="1009">
        <v>0</v>
      </c>
      <c r="G281" s="1009">
        <v>0</v>
      </c>
      <c r="H281" s="993"/>
      <c r="I281" s="993"/>
      <c r="J281" s="993"/>
      <c r="K281" s="993"/>
    </row>
    <row r="282" spans="1:11" ht="14.1" customHeight="1">
      <c r="A282" s="993"/>
      <c r="B282" s="993"/>
      <c r="C282" s="1008" t="s">
        <v>49</v>
      </c>
      <c r="D282" s="1009">
        <v>0</v>
      </c>
      <c r="E282" s="1009">
        <v>0</v>
      </c>
      <c r="F282" s="1009">
        <v>0</v>
      </c>
      <c r="G282" s="1009">
        <v>0</v>
      </c>
      <c r="H282" s="993"/>
      <c r="I282" s="993"/>
      <c r="J282" s="993"/>
      <c r="K282" s="993"/>
    </row>
    <row r="283" spans="1:11" ht="14.1" customHeight="1">
      <c r="A283" s="993"/>
      <c r="B283" s="993"/>
      <c r="C283" s="1008" t="s">
        <v>58</v>
      </c>
      <c r="D283" s="1009">
        <v>0</v>
      </c>
      <c r="E283" s="1009">
        <v>0</v>
      </c>
      <c r="F283" s="1009">
        <v>0</v>
      </c>
      <c r="G283" s="1009">
        <v>0</v>
      </c>
      <c r="H283" s="993"/>
      <c r="I283" s="993"/>
      <c r="J283" s="993"/>
      <c r="K283" s="993"/>
    </row>
    <row r="284" spans="1:11" ht="14.1" customHeight="1">
      <c r="A284" s="993"/>
      <c r="B284" s="993"/>
      <c r="C284" s="1008" t="s">
        <v>59</v>
      </c>
      <c r="D284" s="1009">
        <v>0</v>
      </c>
      <c r="E284" s="1009">
        <v>0</v>
      </c>
      <c r="F284" s="1009">
        <v>0</v>
      </c>
      <c r="G284" s="1009">
        <v>0</v>
      </c>
      <c r="H284" s="993"/>
      <c r="I284" s="993"/>
      <c r="J284" s="993"/>
      <c r="K284" s="993"/>
    </row>
    <row r="285" spans="1:11" ht="14.1" customHeight="1">
      <c r="A285" s="993"/>
      <c r="B285" s="993"/>
      <c r="C285" s="1008" t="s">
        <v>60</v>
      </c>
      <c r="D285" s="1009">
        <v>0</v>
      </c>
      <c r="E285" s="1009">
        <v>0</v>
      </c>
      <c r="F285" s="1009">
        <v>0</v>
      </c>
      <c r="G285" s="1009">
        <v>0</v>
      </c>
      <c r="H285" s="993"/>
      <c r="I285" s="993"/>
      <c r="J285" s="993"/>
      <c r="K285" s="993"/>
    </row>
    <row r="286" spans="1:11" ht="14.1" customHeight="1">
      <c r="A286" s="993"/>
      <c r="B286" s="993"/>
      <c r="C286" s="1008" t="s">
        <v>61</v>
      </c>
      <c r="D286" s="1009">
        <v>0</v>
      </c>
      <c r="E286" s="1009">
        <v>0</v>
      </c>
      <c r="F286" s="1009">
        <v>0</v>
      </c>
      <c r="G286" s="1009">
        <v>0</v>
      </c>
      <c r="H286" s="993"/>
      <c r="I286" s="993"/>
      <c r="J286" s="993"/>
      <c r="K286" s="993"/>
    </row>
    <row r="287" spans="1:11" ht="14.1" customHeight="1">
      <c r="A287" s="993"/>
      <c r="B287" s="993"/>
      <c r="C287" s="1008" t="s">
        <v>62</v>
      </c>
      <c r="D287" s="1009">
        <v>0</v>
      </c>
      <c r="E287" s="1009">
        <v>610000</v>
      </c>
      <c r="F287" s="1009">
        <v>0</v>
      </c>
      <c r="G287" s="1009">
        <v>0</v>
      </c>
      <c r="H287" s="993"/>
      <c r="I287" s="993"/>
      <c r="J287" s="993"/>
      <c r="K287" s="993"/>
    </row>
    <row r="288" spans="1:11" ht="14.1" customHeight="1">
      <c r="A288" s="993"/>
      <c r="B288" s="993"/>
      <c r="C288" s="1008" t="s">
        <v>49</v>
      </c>
      <c r="D288" s="1009">
        <v>0</v>
      </c>
      <c r="E288" s="1009">
        <v>610000</v>
      </c>
      <c r="F288" s="1009">
        <v>0</v>
      </c>
      <c r="G288" s="1009">
        <v>0</v>
      </c>
      <c r="H288" s="993"/>
      <c r="I288" s="993"/>
      <c r="J288" s="993"/>
      <c r="K288" s="993"/>
    </row>
    <row r="289" spans="1:11" ht="14.1" customHeight="1">
      <c r="A289" s="993"/>
      <c r="B289" s="993"/>
      <c r="C289" s="1008" t="s">
        <v>58</v>
      </c>
      <c r="D289" s="1009">
        <v>0</v>
      </c>
      <c r="E289" s="1009">
        <v>0</v>
      </c>
      <c r="F289" s="1009">
        <v>0</v>
      </c>
      <c r="G289" s="1009">
        <v>0</v>
      </c>
      <c r="H289" s="993"/>
      <c r="I289" s="993"/>
      <c r="J289" s="993"/>
      <c r="K289" s="993"/>
    </row>
    <row r="290" spans="1:11" ht="14.1" customHeight="1">
      <c r="A290" s="993"/>
      <c r="B290" s="993"/>
      <c r="C290" s="1008" t="s">
        <v>59</v>
      </c>
      <c r="D290" s="1009">
        <v>0</v>
      </c>
      <c r="E290" s="1009">
        <v>0</v>
      </c>
      <c r="F290" s="1009">
        <v>0</v>
      </c>
      <c r="G290" s="1009">
        <v>0</v>
      </c>
      <c r="H290" s="993"/>
      <c r="I290" s="993"/>
      <c r="J290" s="993"/>
      <c r="K290" s="993"/>
    </row>
    <row r="291" spans="1:11" ht="14.1" customHeight="1">
      <c r="A291" s="993"/>
      <c r="B291" s="993"/>
      <c r="C291" s="1008" t="s">
        <v>60</v>
      </c>
      <c r="D291" s="1009">
        <v>0</v>
      </c>
      <c r="E291" s="1009">
        <v>0</v>
      </c>
      <c r="F291" s="1009">
        <v>0</v>
      </c>
      <c r="G291" s="1009">
        <v>0</v>
      </c>
      <c r="H291" s="993"/>
      <c r="I291" s="993"/>
      <c r="J291" s="993"/>
      <c r="K291" s="993"/>
    </row>
    <row r="292" spans="1:11" ht="14.1" customHeight="1">
      <c r="A292" s="993"/>
      <c r="B292" s="993"/>
      <c r="C292" s="1008" t="s">
        <v>61</v>
      </c>
      <c r="D292" s="1009">
        <v>0</v>
      </c>
      <c r="E292" s="1009">
        <v>0</v>
      </c>
      <c r="F292" s="1009">
        <v>0</v>
      </c>
      <c r="G292" s="1009">
        <v>0</v>
      </c>
      <c r="H292" s="993"/>
      <c r="I292" s="993"/>
      <c r="J292" s="993"/>
      <c r="K292" s="993"/>
    </row>
    <row r="293" spans="1:11" ht="14.1" customHeight="1">
      <c r="A293" s="993"/>
      <c r="B293" s="993"/>
      <c r="C293" s="1008" t="s">
        <v>63</v>
      </c>
      <c r="D293" s="1009">
        <v>0</v>
      </c>
      <c r="E293" s="1009">
        <v>0</v>
      </c>
      <c r="F293" s="1009">
        <v>0</v>
      </c>
      <c r="G293" s="1009">
        <v>0</v>
      </c>
      <c r="H293" s="993"/>
      <c r="I293" s="993"/>
      <c r="J293" s="993"/>
      <c r="K293" s="993"/>
    </row>
    <row r="294" spans="1:11" ht="14.1" customHeight="1">
      <c r="A294" s="993"/>
      <c r="B294" s="993"/>
      <c r="C294" s="1008" t="s">
        <v>49</v>
      </c>
      <c r="D294" s="1009">
        <v>0</v>
      </c>
      <c r="E294" s="1009">
        <v>0</v>
      </c>
      <c r="F294" s="1009">
        <v>0</v>
      </c>
      <c r="G294" s="1009">
        <v>0</v>
      </c>
      <c r="H294" s="993"/>
      <c r="I294" s="993"/>
      <c r="J294" s="993"/>
      <c r="K294" s="993"/>
    </row>
    <row r="295" spans="1:11" ht="14.1" customHeight="1">
      <c r="A295" s="993"/>
      <c r="B295" s="993"/>
      <c r="C295" s="1008" t="s">
        <v>58</v>
      </c>
      <c r="D295" s="1009">
        <v>0</v>
      </c>
      <c r="E295" s="1009">
        <v>0</v>
      </c>
      <c r="F295" s="1009">
        <v>0</v>
      </c>
      <c r="G295" s="1009">
        <v>0</v>
      </c>
      <c r="H295" s="993"/>
      <c r="I295" s="993"/>
      <c r="J295" s="993"/>
      <c r="K295" s="993"/>
    </row>
    <row r="296" spans="1:11" ht="14.1" customHeight="1">
      <c r="A296" s="993"/>
      <c r="B296" s="993"/>
      <c r="C296" s="1008" t="s">
        <v>59</v>
      </c>
      <c r="D296" s="1009">
        <v>0</v>
      </c>
      <c r="E296" s="1009">
        <v>0</v>
      </c>
      <c r="F296" s="1009">
        <v>0</v>
      </c>
      <c r="G296" s="1009">
        <v>0</v>
      </c>
      <c r="H296" s="993"/>
      <c r="I296" s="993"/>
      <c r="J296" s="993"/>
      <c r="K296" s="993"/>
    </row>
    <row r="297" spans="1:11" ht="14.1" customHeight="1">
      <c r="A297" s="993"/>
      <c r="B297" s="993"/>
      <c r="C297" s="1008" t="s">
        <v>60</v>
      </c>
      <c r="D297" s="1009">
        <v>0</v>
      </c>
      <c r="E297" s="1009">
        <v>0</v>
      </c>
      <c r="F297" s="1009">
        <v>0</v>
      </c>
      <c r="G297" s="1009">
        <v>0</v>
      </c>
      <c r="H297" s="993"/>
      <c r="I297" s="993"/>
      <c r="J297" s="993"/>
      <c r="K297" s="993"/>
    </row>
    <row r="298" spans="1:11" ht="14.1" customHeight="1">
      <c r="A298" s="993"/>
      <c r="B298" s="993"/>
      <c r="C298" s="1008" t="s">
        <v>61</v>
      </c>
      <c r="D298" s="1009">
        <v>0</v>
      </c>
      <c r="E298" s="1009">
        <v>0</v>
      </c>
      <c r="F298" s="1009">
        <v>0</v>
      </c>
      <c r="G298" s="1009">
        <v>0</v>
      </c>
      <c r="H298" s="993"/>
      <c r="I298" s="993"/>
      <c r="J298" s="993"/>
      <c r="K298" s="993"/>
    </row>
    <row r="299" spans="1:11" ht="14.1" customHeight="1">
      <c r="A299" s="993"/>
      <c r="B299" s="993"/>
      <c r="C299" s="1008" t="s">
        <v>64</v>
      </c>
      <c r="D299" s="1009">
        <v>0</v>
      </c>
      <c r="E299" s="1009">
        <v>0</v>
      </c>
      <c r="F299" s="1009">
        <v>0</v>
      </c>
      <c r="G299" s="1009">
        <v>0</v>
      </c>
      <c r="H299" s="993"/>
      <c r="I299" s="993"/>
      <c r="J299" s="993"/>
      <c r="K299" s="993"/>
    </row>
    <row r="300" spans="1:11" ht="14.1" customHeight="1">
      <c r="A300" s="993"/>
      <c r="B300" s="993"/>
      <c r="C300" s="1008" t="s">
        <v>65</v>
      </c>
      <c r="D300" s="1009">
        <v>0</v>
      </c>
      <c r="E300" s="1009">
        <v>0</v>
      </c>
      <c r="F300" s="1009">
        <v>0</v>
      </c>
      <c r="G300" s="1009">
        <v>0</v>
      </c>
      <c r="H300" s="993"/>
      <c r="I300" s="993"/>
      <c r="J300" s="993"/>
      <c r="K300" s="993"/>
    </row>
    <row r="301" spans="1:11" ht="14.1" customHeight="1">
      <c r="A301" s="993"/>
      <c r="B301" s="993"/>
      <c r="C301" s="1010" t="s">
        <v>25</v>
      </c>
      <c r="D301" s="1009">
        <v>0</v>
      </c>
      <c r="E301" s="1009">
        <v>610000</v>
      </c>
      <c r="F301" s="1009">
        <v>0</v>
      </c>
      <c r="G301" s="1009">
        <v>0</v>
      </c>
      <c r="H301" s="993"/>
      <c r="I301" s="993"/>
      <c r="J301" s="993"/>
      <c r="K301" s="993"/>
    </row>
    <row r="302" spans="1:11" ht="14.1" customHeight="1">
      <c r="A302" s="993"/>
      <c r="B302" s="993"/>
      <c r="C302" s="1002" t="s">
        <v>19</v>
      </c>
      <c r="D302" s="1567" t="s">
        <v>2212</v>
      </c>
      <c r="E302" s="1568"/>
      <c r="F302" s="1568"/>
      <c r="G302" s="1568"/>
      <c r="H302" s="993"/>
      <c r="I302" s="993"/>
      <c r="J302" s="993"/>
      <c r="K302" s="993"/>
    </row>
    <row r="303" spans="1:11" ht="14.1" customHeight="1">
      <c r="A303" s="993"/>
      <c r="B303" s="993"/>
      <c r="C303" s="1003" t="s">
        <v>20</v>
      </c>
      <c r="D303" s="1563" t="s">
        <v>2213</v>
      </c>
      <c r="E303" s="1564"/>
      <c r="F303" s="1564"/>
      <c r="G303" s="1564"/>
      <c r="H303" s="993"/>
      <c r="I303" s="993"/>
      <c r="J303" s="993"/>
      <c r="K303" s="993"/>
    </row>
    <row r="304" spans="1:11" ht="14.1" customHeight="1">
      <c r="A304" s="993"/>
      <c r="B304" s="993"/>
      <c r="C304" s="1003" t="s">
        <v>21</v>
      </c>
      <c r="D304" s="1563" t="s">
        <v>918</v>
      </c>
      <c r="E304" s="1564"/>
      <c r="F304" s="1564"/>
      <c r="G304" s="1564"/>
      <c r="H304" s="993"/>
      <c r="I304" s="993"/>
      <c r="J304" s="993"/>
      <c r="K304" s="993"/>
    </row>
    <row r="305" spans="1:11" ht="15" customHeight="1">
      <c r="A305" s="993"/>
      <c r="B305" s="993"/>
      <c r="C305" s="1004"/>
      <c r="D305" s="1005">
        <v>2024</v>
      </c>
      <c r="E305" s="1005">
        <v>2025</v>
      </c>
      <c r="F305" s="1005">
        <v>2026</v>
      </c>
      <c r="G305" s="1005">
        <v>2027</v>
      </c>
      <c r="H305" s="993"/>
      <c r="I305" s="993"/>
      <c r="J305" s="993"/>
      <c r="K305" s="993"/>
    </row>
    <row r="306" spans="1:11" ht="15" customHeight="1">
      <c r="A306" s="993"/>
      <c r="B306" s="993"/>
      <c r="C306" s="1006"/>
      <c r="D306" s="1007" t="s">
        <v>22</v>
      </c>
      <c r="E306" s="1007" t="s">
        <v>23</v>
      </c>
      <c r="F306" s="1007" t="s">
        <v>23</v>
      </c>
      <c r="G306" s="1007" t="s">
        <v>23</v>
      </c>
      <c r="H306" s="993"/>
      <c r="I306" s="993"/>
      <c r="J306" s="993"/>
      <c r="K306" s="993"/>
    </row>
    <row r="307" spans="1:11" ht="14.1" customHeight="1">
      <c r="A307" s="993"/>
      <c r="B307" s="993"/>
      <c r="C307" s="996" t="s">
        <v>33</v>
      </c>
      <c r="D307" s="1000" t="s">
        <v>34</v>
      </c>
      <c r="E307" s="1000" t="s">
        <v>34</v>
      </c>
      <c r="F307" s="1000" t="s">
        <v>42</v>
      </c>
      <c r="G307" s="1000" t="s">
        <v>42</v>
      </c>
      <c r="H307" s="993"/>
      <c r="I307" s="993"/>
      <c r="J307" s="993"/>
      <c r="K307" s="993"/>
    </row>
    <row r="308" spans="1:11" ht="14.1" customHeight="1">
      <c r="A308" s="993"/>
      <c r="B308" s="993"/>
      <c r="C308" s="996" t="s">
        <v>35</v>
      </c>
      <c r="D308" s="1000" t="s">
        <v>2214</v>
      </c>
      <c r="E308" s="1000" t="s">
        <v>2215</v>
      </c>
      <c r="F308" s="1000" t="s">
        <v>42</v>
      </c>
      <c r="G308" s="1000" t="s">
        <v>42</v>
      </c>
      <c r="H308" s="993"/>
      <c r="I308" s="993"/>
      <c r="J308" s="993"/>
      <c r="K308" s="993"/>
    </row>
    <row r="309" spans="1:11" ht="14.1" customHeight="1">
      <c r="A309" s="993"/>
      <c r="B309" s="993"/>
      <c r="C309" s="996" t="s">
        <v>40</v>
      </c>
      <c r="D309" s="1000" t="s">
        <v>2214</v>
      </c>
      <c r="E309" s="1000" t="s">
        <v>2215</v>
      </c>
      <c r="F309" s="1000" t="s">
        <v>42</v>
      </c>
      <c r="G309" s="1000" t="s">
        <v>42</v>
      </c>
      <c r="H309" s="993"/>
      <c r="I309" s="993"/>
      <c r="J309" s="993"/>
      <c r="K309" s="993"/>
    </row>
    <row r="310" spans="1:11" ht="14.1" customHeight="1">
      <c r="A310" s="993"/>
      <c r="B310" s="993"/>
      <c r="C310" s="996" t="s">
        <v>41</v>
      </c>
      <c r="D310" s="1000" t="s">
        <v>18</v>
      </c>
      <c r="E310" s="1000" t="s">
        <v>42</v>
      </c>
      <c r="F310" s="1000" t="s">
        <v>82</v>
      </c>
      <c r="G310" s="1000" t="s">
        <v>18</v>
      </c>
      <c r="H310" s="993"/>
      <c r="I310" s="993"/>
      <c r="J310" s="993"/>
      <c r="K310" s="993"/>
    </row>
    <row r="311" spans="1:11" ht="14.1" customHeight="1">
      <c r="A311" s="993"/>
      <c r="B311" s="993"/>
      <c r="C311" s="996" t="s">
        <v>43</v>
      </c>
      <c r="D311" s="1000" t="s">
        <v>18</v>
      </c>
      <c r="E311" s="1000" t="s">
        <v>2216</v>
      </c>
      <c r="F311" s="1000" t="s">
        <v>82</v>
      </c>
      <c r="G311" s="1000" t="s">
        <v>18</v>
      </c>
      <c r="H311" s="993"/>
      <c r="I311" s="993"/>
      <c r="J311" s="993"/>
      <c r="K311" s="993"/>
    </row>
    <row r="312" spans="1:11" ht="14.1" customHeight="1">
      <c r="A312" s="993"/>
      <c r="B312" s="993"/>
      <c r="C312" s="996" t="s">
        <v>47</v>
      </c>
      <c r="D312" s="1000" t="s">
        <v>18</v>
      </c>
      <c r="E312" s="1000" t="s">
        <v>2216</v>
      </c>
      <c r="F312" s="1000" t="s">
        <v>82</v>
      </c>
      <c r="G312" s="1000" t="s">
        <v>18</v>
      </c>
      <c r="H312" s="993"/>
      <c r="I312" s="993"/>
      <c r="J312" s="993"/>
      <c r="K312" s="993"/>
    </row>
    <row r="313" spans="1:11" ht="14.1" customHeight="1">
      <c r="A313" s="993"/>
      <c r="B313" s="993"/>
      <c r="C313" s="1565" t="s">
        <v>24</v>
      </c>
      <c r="D313" s="1566"/>
      <c r="E313" s="1566"/>
      <c r="F313" s="1566"/>
      <c r="G313" s="1566"/>
      <c r="H313" s="993"/>
      <c r="I313" s="993"/>
      <c r="J313" s="993"/>
      <c r="K313" s="993"/>
    </row>
    <row r="314" spans="1:11" ht="14.1" customHeight="1">
      <c r="A314" s="993"/>
      <c r="B314" s="993"/>
      <c r="C314" s="1004"/>
      <c r="D314" s="1005">
        <v>2024</v>
      </c>
      <c r="E314" s="1005">
        <v>2025</v>
      </c>
      <c r="F314" s="1005">
        <v>2026</v>
      </c>
      <c r="G314" s="1005">
        <v>2027</v>
      </c>
      <c r="H314" s="993"/>
      <c r="I314" s="993"/>
      <c r="J314" s="993"/>
      <c r="K314" s="993"/>
    </row>
    <row r="315" spans="1:11" ht="14.1" customHeight="1">
      <c r="A315" s="993"/>
      <c r="B315" s="993"/>
      <c r="C315" s="1006"/>
      <c r="D315" s="1007" t="s">
        <v>22</v>
      </c>
      <c r="E315" s="1007" t="s">
        <v>23</v>
      </c>
      <c r="F315" s="1007" t="s">
        <v>23</v>
      </c>
      <c r="G315" s="1007" t="s">
        <v>23</v>
      </c>
      <c r="H315" s="993"/>
      <c r="I315" s="993"/>
      <c r="J315" s="993"/>
      <c r="K315" s="993"/>
    </row>
    <row r="316" spans="1:11" ht="14.1" customHeight="1">
      <c r="A316" s="993"/>
      <c r="B316" s="993"/>
      <c r="C316" s="1008" t="s">
        <v>48</v>
      </c>
      <c r="D316" s="1009">
        <v>0</v>
      </c>
      <c r="E316" s="1009">
        <v>0</v>
      </c>
      <c r="F316" s="1009">
        <v>0</v>
      </c>
      <c r="G316" s="1009">
        <v>0</v>
      </c>
      <c r="H316" s="993"/>
      <c r="I316" s="993"/>
      <c r="J316" s="993"/>
      <c r="K316" s="993"/>
    </row>
    <row r="317" spans="1:11" ht="14.1" customHeight="1">
      <c r="A317" s="993"/>
      <c r="B317" s="993"/>
      <c r="C317" s="1008" t="s">
        <v>49</v>
      </c>
      <c r="D317" s="1009">
        <v>0</v>
      </c>
      <c r="E317" s="1009">
        <v>0</v>
      </c>
      <c r="F317" s="1009">
        <v>0</v>
      </c>
      <c r="G317" s="1009">
        <v>0</v>
      </c>
      <c r="H317" s="993"/>
      <c r="I317" s="993"/>
      <c r="J317" s="993"/>
      <c r="K317" s="993"/>
    </row>
    <row r="318" spans="1:11" ht="14.1" customHeight="1">
      <c r="A318" s="993"/>
      <c r="B318" s="993"/>
      <c r="C318" s="1008" t="s">
        <v>50</v>
      </c>
      <c r="D318" s="1009">
        <v>0</v>
      </c>
      <c r="E318" s="1009">
        <v>0</v>
      </c>
      <c r="F318" s="1009">
        <v>0</v>
      </c>
      <c r="G318" s="1009">
        <v>0</v>
      </c>
      <c r="H318" s="993"/>
      <c r="I318" s="993"/>
      <c r="J318" s="993"/>
      <c r="K318" s="993"/>
    </row>
    <row r="319" spans="1:11" ht="14.1" customHeight="1">
      <c r="A319" s="993"/>
      <c r="B319" s="993"/>
      <c r="C319" s="1008" t="s">
        <v>51</v>
      </c>
      <c r="D319" s="1009">
        <v>0</v>
      </c>
      <c r="E319" s="1009">
        <v>0</v>
      </c>
      <c r="F319" s="1009">
        <v>0</v>
      </c>
      <c r="G319" s="1009">
        <v>0</v>
      </c>
      <c r="H319" s="993"/>
      <c r="I319" s="993"/>
      <c r="J319" s="993"/>
      <c r="K319" s="993"/>
    </row>
    <row r="320" spans="1:11" ht="14.1" customHeight="1">
      <c r="A320" s="993"/>
      <c r="B320" s="993"/>
      <c r="C320" s="1008" t="s">
        <v>49</v>
      </c>
      <c r="D320" s="1009">
        <v>0</v>
      </c>
      <c r="E320" s="1009">
        <v>0</v>
      </c>
      <c r="F320" s="1009">
        <v>0</v>
      </c>
      <c r="G320" s="1009">
        <v>0</v>
      </c>
      <c r="H320" s="993"/>
      <c r="I320" s="993"/>
      <c r="J320" s="993"/>
      <c r="K320" s="993"/>
    </row>
    <row r="321" spans="1:11" ht="14.1" customHeight="1">
      <c r="A321" s="993"/>
      <c r="B321" s="993"/>
      <c r="C321" s="1008" t="s">
        <v>50</v>
      </c>
      <c r="D321" s="1009">
        <v>0</v>
      </c>
      <c r="E321" s="1009">
        <v>0</v>
      </c>
      <c r="F321" s="1009">
        <v>0</v>
      </c>
      <c r="G321" s="1009">
        <v>0</v>
      </c>
      <c r="H321" s="993"/>
      <c r="I321" s="993"/>
      <c r="J321" s="993"/>
      <c r="K321" s="993"/>
    </row>
    <row r="322" spans="1:11" ht="14.1" customHeight="1">
      <c r="A322" s="993"/>
      <c r="B322" s="993"/>
      <c r="C322" s="1008" t="s">
        <v>52</v>
      </c>
      <c r="D322" s="1009">
        <v>0</v>
      </c>
      <c r="E322" s="1009">
        <v>0</v>
      </c>
      <c r="F322" s="1009">
        <v>0</v>
      </c>
      <c r="G322" s="1009">
        <v>0</v>
      </c>
      <c r="H322" s="993"/>
      <c r="I322" s="993"/>
      <c r="J322" s="993"/>
      <c r="K322" s="993"/>
    </row>
    <row r="323" spans="1:11" ht="14.1" customHeight="1">
      <c r="A323" s="993"/>
      <c r="B323" s="993"/>
      <c r="C323" s="1008" t="s">
        <v>49</v>
      </c>
      <c r="D323" s="1009">
        <v>0</v>
      </c>
      <c r="E323" s="1009">
        <v>0</v>
      </c>
      <c r="F323" s="1009">
        <v>0</v>
      </c>
      <c r="G323" s="1009">
        <v>0</v>
      </c>
      <c r="H323" s="993"/>
      <c r="I323" s="993"/>
      <c r="J323" s="993"/>
      <c r="K323" s="993"/>
    </row>
    <row r="324" spans="1:11" ht="14.1" customHeight="1">
      <c r="A324" s="993"/>
      <c r="B324" s="993"/>
      <c r="C324" s="1008" t="s">
        <v>50</v>
      </c>
      <c r="D324" s="1009">
        <v>0</v>
      </c>
      <c r="E324" s="1009">
        <v>0</v>
      </c>
      <c r="F324" s="1009">
        <v>0</v>
      </c>
      <c r="G324" s="1009">
        <v>0</v>
      </c>
      <c r="H324" s="993"/>
      <c r="I324" s="993"/>
      <c r="J324" s="993"/>
      <c r="K324" s="993"/>
    </row>
    <row r="325" spans="1:11" ht="14.1" customHeight="1">
      <c r="A325" s="993"/>
      <c r="B325" s="993"/>
      <c r="C325" s="1008" t="s">
        <v>53</v>
      </c>
      <c r="D325" s="1009">
        <v>0</v>
      </c>
      <c r="E325" s="1009">
        <v>0</v>
      </c>
      <c r="F325" s="1009">
        <v>0</v>
      </c>
      <c r="G325" s="1009">
        <v>0</v>
      </c>
      <c r="H325" s="993"/>
      <c r="I325" s="993"/>
      <c r="J325" s="993"/>
      <c r="K325" s="993"/>
    </row>
    <row r="326" spans="1:11" ht="14.1" customHeight="1">
      <c r="A326" s="993"/>
      <c r="B326" s="993"/>
      <c r="C326" s="1008" t="s">
        <v>49</v>
      </c>
      <c r="D326" s="1009">
        <v>0</v>
      </c>
      <c r="E326" s="1009">
        <v>0</v>
      </c>
      <c r="F326" s="1009">
        <v>0</v>
      </c>
      <c r="G326" s="1009">
        <v>0</v>
      </c>
      <c r="H326" s="993"/>
      <c r="I326" s="993"/>
      <c r="J326" s="993"/>
      <c r="K326" s="993"/>
    </row>
    <row r="327" spans="1:11" ht="14.1" customHeight="1">
      <c r="A327" s="993"/>
      <c r="B327" s="993"/>
      <c r="C327" s="1008" t="s">
        <v>50</v>
      </c>
      <c r="D327" s="1009">
        <v>0</v>
      </c>
      <c r="E327" s="1009">
        <v>0</v>
      </c>
      <c r="F327" s="1009">
        <v>0</v>
      </c>
      <c r="G327" s="1009">
        <v>0</v>
      </c>
      <c r="H327" s="993"/>
      <c r="I327" s="993"/>
      <c r="J327" s="993"/>
      <c r="K327" s="993"/>
    </row>
    <row r="328" spans="1:11" ht="14.1" customHeight="1">
      <c r="A328" s="993"/>
      <c r="B328" s="993"/>
      <c r="C328" s="1008" t="s">
        <v>54</v>
      </c>
      <c r="D328" s="1009">
        <v>0</v>
      </c>
      <c r="E328" s="1009">
        <v>0</v>
      </c>
      <c r="F328" s="1009">
        <v>0</v>
      </c>
      <c r="G328" s="1009">
        <v>0</v>
      </c>
      <c r="H328" s="993"/>
      <c r="I328" s="993"/>
      <c r="J328" s="993"/>
      <c r="K328" s="993"/>
    </row>
    <row r="329" spans="1:11" ht="14.1" customHeight="1">
      <c r="A329" s="993"/>
      <c r="B329" s="993"/>
      <c r="C329" s="1008" t="s">
        <v>49</v>
      </c>
      <c r="D329" s="1009">
        <v>0</v>
      </c>
      <c r="E329" s="1009">
        <v>0</v>
      </c>
      <c r="F329" s="1009">
        <v>0</v>
      </c>
      <c r="G329" s="1009">
        <v>0</v>
      </c>
      <c r="H329" s="993"/>
      <c r="I329" s="993"/>
      <c r="J329" s="993"/>
      <c r="K329" s="993"/>
    </row>
    <row r="330" spans="1:11" ht="14.1" customHeight="1">
      <c r="A330" s="993"/>
      <c r="B330" s="993"/>
      <c r="C330" s="1008" t="s">
        <v>50</v>
      </c>
      <c r="D330" s="1009">
        <v>0</v>
      </c>
      <c r="E330" s="1009">
        <v>0</v>
      </c>
      <c r="F330" s="1009">
        <v>0</v>
      </c>
      <c r="G330" s="1009">
        <v>0</v>
      </c>
      <c r="H330" s="993"/>
      <c r="I330" s="993"/>
      <c r="J330" s="993"/>
      <c r="K330" s="993"/>
    </row>
    <row r="331" spans="1:11" ht="14.1" customHeight="1">
      <c r="A331" s="993"/>
      <c r="B331" s="993"/>
      <c r="C331" s="1008" t="s">
        <v>55</v>
      </c>
      <c r="D331" s="1009">
        <v>0</v>
      </c>
      <c r="E331" s="1009">
        <v>0</v>
      </c>
      <c r="F331" s="1009">
        <v>0</v>
      </c>
      <c r="G331" s="1009">
        <v>0</v>
      </c>
      <c r="H331" s="993"/>
      <c r="I331" s="993"/>
      <c r="J331" s="993"/>
      <c r="K331" s="993"/>
    </row>
    <row r="332" spans="1:11" ht="14.1" customHeight="1">
      <c r="A332" s="993"/>
      <c r="B332" s="993"/>
      <c r="C332" s="1008" t="s">
        <v>49</v>
      </c>
      <c r="D332" s="1009">
        <v>0</v>
      </c>
      <c r="E332" s="1009">
        <v>0</v>
      </c>
      <c r="F332" s="1009">
        <v>0</v>
      </c>
      <c r="G332" s="1009">
        <v>0</v>
      </c>
      <c r="H332" s="993"/>
      <c r="I332" s="993"/>
      <c r="J332" s="993"/>
      <c r="K332" s="993"/>
    </row>
    <row r="333" spans="1:11" ht="14.1" customHeight="1">
      <c r="A333" s="993"/>
      <c r="B333" s="993"/>
      <c r="C333" s="1008" t="s">
        <v>50</v>
      </c>
      <c r="D333" s="1009">
        <v>0</v>
      </c>
      <c r="E333" s="1009">
        <v>0</v>
      </c>
      <c r="F333" s="1009">
        <v>0</v>
      </c>
      <c r="G333" s="1009">
        <v>0</v>
      </c>
      <c r="H333" s="993"/>
      <c r="I333" s="993"/>
      <c r="J333" s="993"/>
      <c r="K333" s="993"/>
    </row>
    <row r="334" spans="1:11" ht="14.1" customHeight="1">
      <c r="A334" s="993"/>
      <c r="B334" s="993"/>
      <c r="C334" s="1008" t="s">
        <v>56</v>
      </c>
      <c r="D334" s="1009">
        <v>0</v>
      </c>
      <c r="E334" s="1009">
        <v>0</v>
      </c>
      <c r="F334" s="1009">
        <v>0</v>
      </c>
      <c r="G334" s="1009">
        <v>0</v>
      </c>
      <c r="H334" s="993"/>
      <c r="I334" s="993"/>
      <c r="J334" s="993"/>
      <c r="K334" s="993"/>
    </row>
    <row r="335" spans="1:11" ht="14.1" customHeight="1">
      <c r="A335" s="993"/>
      <c r="B335" s="993"/>
      <c r="C335" s="1008" t="s">
        <v>49</v>
      </c>
      <c r="D335" s="1009">
        <v>0</v>
      </c>
      <c r="E335" s="1009">
        <v>0</v>
      </c>
      <c r="F335" s="1009">
        <v>0</v>
      </c>
      <c r="G335" s="1009">
        <v>0</v>
      </c>
      <c r="H335" s="993"/>
      <c r="I335" s="993"/>
      <c r="J335" s="993"/>
      <c r="K335" s="993"/>
    </row>
    <row r="336" spans="1:11" ht="14.1" customHeight="1">
      <c r="A336" s="993"/>
      <c r="B336" s="993"/>
      <c r="C336" s="1008" t="s">
        <v>50</v>
      </c>
      <c r="D336" s="1009">
        <v>0</v>
      </c>
      <c r="E336" s="1009">
        <v>0</v>
      </c>
      <c r="F336" s="1009">
        <v>0</v>
      </c>
      <c r="G336" s="1009">
        <v>0</v>
      </c>
      <c r="H336" s="993"/>
      <c r="I336" s="993"/>
      <c r="J336" s="993"/>
      <c r="K336" s="993"/>
    </row>
    <row r="337" spans="1:11" ht="14.1" customHeight="1">
      <c r="A337" s="993"/>
      <c r="B337" s="993"/>
      <c r="C337" s="1008" t="s">
        <v>57</v>
      </c>
      <c r="D337" s="1009">
        <v>0</v>
      </c>
      <c r="E337" s="1009">
        <v>0</v>
      </c>
      <c r="F337" s="1009">
        <v>0</v>
      </c>
      <c r="G337" s="1009">
        <v>0</v>
      </c>
      <c r="H337" s="993"/>
      <c r="I337" s="993"/>
      <c r="J337" s="993"/>
      <c r="K337" s="993"/>
    </row>
    <row r="338" spans="1:11" ht="14.1" customHeight="1">
      <c r="A338" s="993"/>
      <c r="B338" s="993"/>
      <c r="C338" s="1008" t="s">
        <v>49</v>
      </c>
      <c r="D338" s="1009">
        <v>0</v>
      </c>
      <c r="E338" s="1009">
        <v>0</v>
      </c>
      <c r="F338" s="1009">
        <v>0</v>
      </c>
      <c r="G338" s="1009">
        <v>0</v>
      </c>
      <c r="H338" s="993"/>
      <c r="I338" s="993"/>
      <c r="J338" s="993"/>
      <c r="K338" s="993"/>
    </row>
    <row r="339" spans="1:11" ht="14.1" customHeight="1">
      <c r="A339" s="993"/>
      <c r="B339" s="993"/>
      <c r="C339" s="1008" t="s">
        <v>58</v>
      </c>
      <c r="D339" s="1009">
        <v>0</v>
      </c>
      <c r="E339" s="1009">
        <v>0</v>
      </c>
      <c r="F339" s="1009">
        <v>0</v>
      </c>
      <c r="G339" s="1009">
        <v>0</v>
      </c>
      <c r="H339" s="993"/>
      <c r="I339" s="993"/>
      <c r="J339" s="993"/>
      <c r="K339" s="993"/>
    </row>
    <row r="340" spans="1:11" ht="14.1" customHeight="1">
      <c r="A340" s="993"/>
      <c r="B340" s="993"/>
      <c r="C340" s="1008" t="s">
        <v>59</v>
      </c>
      <c r="D340" s="1009">
        <v>0</v>
      </c>
      <c r="E340" s="1009">
        <v>0</v>
      </c>
      <c r="F340" s="1009">
        <v>0</v>
      </c>
      <c r="G340" s="1009">
        <v>0</v>
      </c>
      <c r="H340" s="993"/>
      <c r="I340" s="993"/>
      <c r="J340" s="993"/>
      <c r="K340" s="993"/>
    </row>
    <row r="341" spans="1:11" ht="14.1" customHeight="1">
      <c r="A341" s="993"/>
      <c r="B341" s="993"/>
      <c r="C341" s="1008" t="s">
        <v>60</v>
      </c>
      <c r="D341" s="1009">
        <v>0</v>
      </c>
      <c r="E341" s="1009">
        <v>0</v>
      </c>
      <c r="F341" s="1009">
        <v>0</v>
      </c>
      <c r="G341" s="1009">
        <v>0</v>
      </c>
      <c r="H341" s="993"/>
      <c r="I341" s="993"/>
      <c r="J341" s="993"/>
      <c r="K341" s="993"/>
    </row>
    <row r="342" spans="1:11" ht="14.1" customHeight="1">
      <c r="A342" s="993"/>
      <c r="B342" s="993"/>
      <c r="C342" s="1008" t="s">
        <v>61</v>
      </c>
      <c r="D342" s="1009">
        <v>0</v>
      </c>
      <c r="E342" s="1009">
        <v>0</v>
      </c>
      <c r="F342" s="1009">
        <v>0</v>
      </c>
      <c r="G342" s="1009">
        <v>0</v>
      </c>
      <c r="H342" s="993"/>
      <c r="I342" s="993"/>
      <c r="J342" s="993"/>
      <c r="K342" s="993"/>
    </row>
    <row r="343" spans="1:11" ht="14.1" customHeight="1">
      <c r="A343" s="993"/>
      <c r="B343" s="993"/>
      <c r="C343" s="1008" t="s">
        <v>62</v>
      </c>
      <c r="D343" s="1009">
        <v>0</v>
      </c>
      <c r="E343" s="1009">
        <v>1681000</v>
      </c>
      <c r="F343" s="1009">
        <v>0</v>
      </c>
      <c r="G343" s="1009">
        <v>0</v>
      </c>
      <c r="H343" s="993"/>
      <c r="I343" s="993"/>
      <c r="J343" s="993"/>
      <c r="K343" s="993"/>
    </row>
    <row r="344" spans="1:11" ht="14.1" customHeight="1">
      <c r="A344" s="993"/>
      <c r="B344" s="993"/>
      <c r="C344" s="1008" t="s">
        <v>49</v>
      </c>
      <c r="D344" s="1009">
        <v>0</v>
      </c>
      <c r="E344" s="1009">
        <v>1681000</v>
      </c>
      <c r="F344" s="1009">
        <v>0</v>
      </c>
      <c r="G344" s="1009">
        <v>0</v>
      </c>
      <c r="H344" s="993"/>
      <c r="I344" s="993"/>
      <c r="J344" s="993"/>
      <c r="K344" s="993"/>
    </row>
    <row r="345" spans="1:11" ht="14.1" customHeight="1">
      <c r="A345" s="993"/>
      <c r="B345" s="993"/>
      <c r="C345" s="1008" t="s">
        <v>58</v>
      </c>
      <c r="D345" s="1009">
        <v>0</v>
      </c>
      <c r="E345" s="1009">
        <v>0</v>
      </c>
      <c r="F345" s="1009">
        <v>0</v>
      </c>
      <c r="G345" s="1009">
        <v>0</v>
      </c>
      <c r="H345" s="993"/>
      <c r="I345" s="993"/>
      <c r="J345" s="993"/>
      <c r="K345" s="993"/>
    </row>
    <row r="346" spans="1:11" ht="14.1" customHeight="1">
      <c r="A346" s="993"/>
      <c r="B346" s="993"/>
      <c r="C346" s="1008" t="s">
        <v>59</v>
      </c>
      <c r="D346" s="1009">
        <v>0</v>
      </c>
      <c r="E346" s="1009">
        <v>0</v>
      </c>
      <c r="F346" s="1009">
        <v>0</v>
      </c>
      <c r="G346" s="1009">
        <v>0</v>
      </c>
      <c r="H346" s="993"/>
      <c r="I346" s="993"/>
      <c r="J346" s="993"/>
      <c r="K346" s="993"/>
    </row>
    <row r="347" spans="1:11" ht="14.1" customHeight="1">
      <c r="A347" s="993"/>
      <c r="B347" s="993"/>
      <c r="C347" s="1008" t="s">
        <v>60</v>
      </c>
      <c r="D347" s="1009">
        <v>0</v>
      </c>
      <c r="E347" s="1009">
        <v>0</v>
      </c>
      <c r="F347" s="1009">
        <v>0</v>
      </c>
      <c r="G347" s="1009">
        <v>0</v>
      </c>
      <c r="H347" s="993"/>
      <c r="I347" s="993"/>
      <c r="J347" s="993"/>
      <c r="K347" s="993"/>
    </row>
    <row r="348" spans="1:11" ht="14.1" customHeight="1">
      <c r="A348" s="993"/>
      <c r="B348" s="993"/>
      <c r="C348" s="1008" t="s">
        <v>61</v>
      </c>
      <c r="D348" s="1009">
        <v>0</v>
      </c>
      <c r="E348" s="1009">
        <v>0</v>
      </c>
      <c r="F348" s="1009">
        <v>0</v>
      </c>
      <c r="G348" s="1009">
        <v>0</v>
      </c>
      <c r="H348" s="993"/>
      <c r="I348" s="993"/>
      <c r="J348" s="993"/>
      <c r="K348" s="993"/>
    </row>
    <row r="349" spans="1:11" ht="14.1" customHeight="1">
      <c r="A349" s="993"/>
      <c r="B349" s="993"/>
      <c r="C349" s="1008" t="s">
        <v>63</v>
      </c>
      <c r="D349" s="1009">
        <v>0</v>
      </c>
      <c r="E349" s="1009">
        <v>0</v>
      </c>
      <c r="F349" s="1009">
        <v>0</v>
      </c>
      <c r="G349" s="1009">
        <v>0</v>
      </c>
      <c r="H349" s="993"/>
      <c r="I349" s="993"/>
      <c r="J349" s="993"/>
      <c r="K349" s="993"/>
    </row>
    <row r="350" spans="1:11" ht="14.1" customHeight="1">
      <c r="A350" s="993"/>
      <c r="B350" s="993"/>
      <c r="C350" s="1008" t="s">
        <v>49</v>
      </c>
      <c r="D350" s="1009">
        <v>0</v>
      </c>
      <c r="E350" s="1009">
        <v>0</v>
      </c>
      <c r="F350" s="1009">
        <v>0</v>
      </c>
      <c r="G350" s="1009">
        <v>0</v>
      </c>
      <c r="H350" s="993"/>
      <c r="I350" s="993"/>
      <c r="J350" s="993"/>
      <c r="K350" s="993"/>
    </row>
    <row r="351" spans="1:11" ht="14.1" customHeight="1">
      <c r="A351" s="993"/>
      <c r="B351" s="993"/>
      <c r="C351" s="1008" t="s">
        <v>58</v>
      </c>
      <c r="D351" s="1009">
        <v>0</v>
      </c>
      <c r="E351" s="1009">
        <v>0</v>
      </c>
      <c r="F351" s="1009">
        <v>0</v>
      </c>
      <c r="G351" s="1009">
        <v>0</v>
      </c>
      <c r="H351" s="993"/>
      <c r="I351" s="993"/>
      <c r="J351" s="993"/>
      <c r="K351" s="993"/>
    </row>
    <row r="352" spans="1:11" ht="14.1" customHeight="1">
      <c r="A352" s="993"/>
      <c r="B352" s="993"/>
      <c r="C352" s="1008" t="s">
        <v>59</v>
      </c>
      <c r="D352" s="1009">
        <v>0</v>
      </c>
      <c r="E352" s="1009">
        <v>0</v>
      </c>
      <c r="F352" s="1009">
        <v>0</v>
      </c>
      <c r="G352" s="1009">
        <v>0</v>
      </c>
      <c r="H352" s="993"/>
      <c r="I352" s="993"/>
      <c r="J352" s="993"/>
      <c r="K352" s="993"/>
    </row>
    <row r="353" spans="1:11" ht="14.1" customHeight="1">
      <c r="A353" s="993"/>
      <c r="B353" s="993"/>
      <c r="C353" s="1008" t="s">
        <v>60</v>
      </c>
      <c r="D353" s="1009">
        <v>0</v>
      </c>
      <c r="E353" s="1009">
        <v>0</v>
      </c>
      <c r="F353" s="1009">
        <v>0</v>
      </c>
      <c r="G353" s="1009">
        <v>0</v>
      </c>
      <c r="H353" s="993"/>
      <c r="I353" s="993"/>
      <c r="J353" s="993"/>
      <c r="K353" s="993"/>
    </row>
    <row r="354" spans="1:11" ht="14.1" customHeight="1">
      <c r="A354" s="993"/>
      <c r="B354" s="993"/>
      <c r="C354" s="1008" t="s">
        <v>61</v>
      </c>
      <c r="D354" s="1009">
        <v>0</v>
      </c>
      <c r="E354" s="1009">
        <v>0</v>
      </c>
      <c r="F354" s="1009">
        <v>0</v>
      </c>
      <c r="G354" s="1009">
        <v>0</v>
      </c>
      <c r="H354" s="993"/>
      <c r="I354" s="993"/>
      <c r="J354" s="993"/>
      <c r="K354" s="993"/>
    </row>
    <row r="355" spans="1:11" ht="14.1" customHeight="1">
      <c r="A355" s="993"/>
      <c r="B355" s="993"/>
      <c r="C355" s="1008" t="s">
        <v>64</v>
      </c>
      <c r="D355" s="1009">
        <v>0</v>
      </c>
      <c r="E355" s="1009">
        <v>0</v>
      </c>
      <c r="F355" s="1009">
        <v>0</v>
      </c>
      <c r="G355" s="1009">
        <v>0</v>
      </c>
      <c r="H355" s="993"/>
      <c r="I355" s="993"/>
      <c r="J355" s="993"/>
      <c r="K355" s="993"/>
    </row>
    <row r="356" spans="1:11" ht="14.1" customHeight="1">
      <c r="A356" s="993"/>
      <c r="B356" s="993"/>
      <c r="C356" s="1008" t="s">
        <v>65</v>
      </c>
      <c r="D356" s="1009">
        <v>0</v>
      </c>
      <c r="E356" s="1009">
        <v>0</v>
      </c>
      <c r="F356" s="1009">
        <v>0</v>
      </c>
      <c r="G356" s="1009">
        <v>0</v>
      </c>
      <c r="H356" s="993"/>
      <c r="I356" s="993"/>
      <c r="J356" s="993"/>
      <c r="K356" s="993"/>
    </row>
    <row r="357" spans="1:11" ht="14.1" customHeight="1">
      <c r="A357" s="993"/>
      <c r="B357" s="993"/>
      <c r="C357" s="1010" t="s">
        <v>25</v>
      </c>
      <c r="D357" s="1009">
        <v>0</v>
      </c>
      <c r="E357" s="1009">
        <v>1681000</v>
      </c>
      <c r="F357" s="1009">
        <v>0</v>
      </c>
      <c r="G357" s="1009">
        <v>0</v>
      </c>
      <c r="H357" s="993"/>
      <c r="I357" s="993"/>
      <c r="J357" s="993"/>
      <c r="K357" s="993"/>
    </row>
    <row r="358" spans="1:11" ht="14.1" customHeight="1">
      <c r="A358" s="993"/>
      <c r="B358" s="993"/>
      <c r="C358" s="1001" t="s">
        <v>2217</v>
      </c>
      <c r="D358" s="1547" t="s">
        <v>2218</v>
      </c>
      <c r="E358" s="1548"/>
      <c r="F358" s="1548"/>
      <c r="G358" s="1548"/>
      <c r="H358" s="993"/>
      <c r="I358" s="993"/>
      <c r="J358" s="993"/>
      <c r="K358" s="993"/>
    </row>
    <row r="359" spans="1:11" ht="14.1" customHeight="1">
      <c r="A359" s="993"/>
      <c r="B359" s="993"/>
      <c r="C359" s="1002" t="s">
        <v>19</v>
      </c>
      <c r="D359" s="1567" t="s">
        <v>2219</v>
      </c>
      <c r="E359" s="1568"/>
      <c r="F359" s="1568"/>
      <c r="G359" s="1568"/>
      <c r="H359" s="993"/>
      <c r="I359" s="993"/>
      <c r="J359" s="993"/>
      <c r="K359" s="993"/>
    </row>
    <row r="360" spans="1:11" ht="14.1" customHeight="1">
      <c r="A360" s="993"/>
      <c r="B360" s="993"/>
      <c r="C360" s="1003" t="s">
        <v>20</v>
      </c>
      <c r="D360" s="1563" t="s">
        <v>2220</v>
      </c>
      <c r="E360" s="1564"/>
      <c r="F360" s="1564"/>
      <c r="G360" s="1564"/>
      <c r="H360" s="993"/>
      <c r="I360" s="993"/>
      <c r="J360" s="993"/>
      <c r="K360" s="993"/>
    </row>
    <row r="361" spans="1:11" ht="14.1" customHeight="1">
      <c r="A361" s="993"/>
      <c r="B361" s="993"/>
      <c r="C361" s="1003" t="s">
        <v>21</v>
      </c>
      <c r="D361" s="1563" t="s">
        <v>918</v>
      </c>
      <c r="E361" s="1564"/>
      <c r="F361" s="1564"/>
      <c r="G361" s="1564"/>
      <c r="H361" s="993"/>
      <c r="I361" s="993"/>
      <c r="J361" s="993"/>
      <c r="K361" s="993"/>
    </row>
    <row r="362" spans="1:11" ht="15" customHeight="1">
      <c r="A362" s="993"/>
      <c r="B362" s="993"/>
      <c r="C362" s="1004"/>
      <c r="D362" s="1005">
        <v>2024</v>
      </c>
      <c r="E362" s="1005">
        <v>2025</v>
      </c>
      <c r="F362" s="1005">
        <v>2026</v>
      </c>
      <c r="G362" s="1005">
        <v>2027</v>
      </c>
      <c r="H362" s="993"/>
      <c r="I362" s="993"/>
      <c r="J362" s="993"/>
      <c r="K362" s="993"/>
    </row>
    <row r="363" spans="1:11" ht="15" customHeight="1">
      <c r="A363" s="993"/>
      <c r="B363" s="993"/>
      <c r="C363" s="1006"/>
      <c r="D363" s="1007" t="s">
        <v>22</v>
      </c>
      <c r="E363" s="1007" t="s">
        <v>23</v>
      </c>
      <c r="F363" s="1007" t="s">
        <v>23</v>
      </c>
      <c r="G363" s="1007" t="s">
        <v>23</v>
      </c>
      <c r="H363" s="993"/>
      <c r="I363" s="993"/>
      <c r="J363" s="993"/>
      <c r="K363" s="993"/>
    </row>
    <row r="364" spans="1:11" ht="14.1" customHeight="1">
      <c r="A364" s="993"/>
      <c r="B364" s="993"/>
      <c r="C364" s="996" t="s">
        <v>33</v>
      </c>
      <c r="D364" s="1000" t="s">
        <v>42</v>
      </c>
      <c r="E364" s="1000" t="s">
        <v>1623</v>
      </c>
      <c r="F364" s="1000" t="s">
        <v>1623</v>
      </c>
      <c r="G364" s="1000" t="s">
        <v>42</v>
      </c>
      <c r="H364" s="993"/>
      <c r="I364" s="993"/>
      <c r="J364" s="993"/>
      <c r="K364" s="993"/>
    </row>
    <row r="365" spans="1:11" ht="14.1" customHeight="1">
      <c r="A365" s="993"/>
      <c r="B365" s="993"/>
      <c r="C365" s="996" t="s">
        <v>35</v>
      </c>
      <c r="D365" s="1000" t="s">
        <v>42</v>
      </c>
      <c r="E365" s="1000" t="s">
        <v>1539</v>
      </c>
      <c r="F365" s="1000" t="s">
        <v>1539</v>
      </c>
      <c r="G365" s="1000" t="s">
        <v>42</v>
      </c>
      <c r="H365" s="993"/>
      <c r="I365" s="993"/>
      <c r="J365" s="993"/>
      <c r="K365" s="993"/>
    </row>
    <row r="366" spans="1:11" ht="14.1" customHeight="1">
      <c r="A366" s="993"/>
      <c r="B366" s="993"/>
      <c r="C366" s="996" t="s">
        <v>40</v>
      </c>
      <c r="D366" s="1000" t="s">
        <v>42</v>
      </c>
      <c r="E366" s="1000" t="s">
        <v>1779</v>
      </c>
      <c r="F366" s="1000" t="s">
        <v>1779</v>
      </c>
      <c r="G366" s="1000" t="s">
        <v>42</v>
      </c>
      <c r="H366" s="993"/>
      <c r="I366" s="993"/>
      <c r="J366" s="993"/>
      <c r="K366" s="993"/>
    </row>
    <row r="367" spans="1:11" ht="14.1" customHeight="1">
      <c r="A367" s="993"/>
      <c r="B367" s="993"/>
      <c r="C367" s="996" t="s">
        <v>41</v>
      </c>
      <c r="D367" s="1000" t="s">
        <v>18</v>
      </c>
      <c r="E367" s="1000" t="s">
        <v>18</v>
      </c>
      <c r="F367" s="1000" t="s">
        <v>42</v>
      </c>
      <c r="G367" s="1000" t="s">
        <v>82</v>
      </c>
      <c r="H367" s="993"/>
      <c r="I367" s="993"/>
      <c r="J367" s="993"/>
      <c r="K367" s="993"/>
    </row>
    <row r="368" spans="1:11" ht="14.1" customHeight="1">
      <c r="A368" s="993"/>
      <c r="B368" s="993"/>
      <c r="C368" s="996" t="s">
        <v>43</v>
      </c>
      <c r="D368" s="1000" t="s">
        <v>18</v>
      </c>
      <c r="E368" s="1000" t="s">
        <v>18</v>
      </c>
      <c r="F368" s="1000" t="s">
        <v>42</v>
      </c>
      <c r="G368" s="1000" t="s">
        <v>82</v>
      </c>
      <c r="H368" s="993"/>
      <c r="I368" s="993"/>
      <c r="J368" s="993"/>
      <c r="K368" s="993"/>
    </row>
    <row r="369" spans="1:11" ht="14.1" customHeight="1">
      <c r="A369" s="993"/>
      <c r="B369" s="993"/>
      <c r="C369" s="996" t="s">
        <v>47</v>
      </c>
      <c r="D369" s="1000" t="s">
        <v>18</v>
      </c>
      <c r="E369" s="1000" t="s">
        <v>18</v>
      </c>
      <c r="F369" s="1000" t="s">
        <v>42</v>
      </c>
      <c r="G369" s="1000" t="s">
        <v>82</v>
      </c>
      <c r="H369" s="993"/>
      <c r="I369" s="993"/>
      <c r="J369" s="993"/>
      <c r="K369" s="993"/>
    </row>
    <row r="370" spans="1:11" ht="14.1" customHeight="1">
      <c r="A370" s="993"/>
      <c r="B370" s="993"/>
      <c r="C370" s="1565" t="s">
        <v>24</v>
      </c>
      <c r="D370" s="1566"/>
      <c r="E370" s="1566"/>
      <c r="F370" s="1566"/>
      <c r="G370" s="1566"/>
      <c r="H370" s="993"/>
      <c r="I370" s="993"/>
      <c r="J370" s="993"/>
      <c r="K370" s="993"/>
    </row>
    <row r="371" spans="1:11" ht="14.1" customHeight="1">
      <c r="A371" s="993"/>
      <c r="B371" s="993"/>
      <c r="C371" s="1004"/>
      <c r="D371" s="1005">
        <v>2024</v>
      </c>
      <c r="E371" s="1005">
        <v>2025</v>
      </c>
      <c r="F371" s="1005">
        <v>2026</v>
      </c>
      <c r="G371" s="1005">
        <v>2027</v>
      </c>
      <c r="H371" s="993"/>
      <c r="I371" s="993"/>
      <c r="J371" s="993"/>
      <c r="K371" s="993"/>
    </row>
    <row r="372" spans="1:11" ht="14.1" customHeight="1">
      <c r="A372" s="993"/>
      <c r="B372" s="993"/>
      <c r="C372" s="1006"/>
      <c r="D372" s="1007" t="s">
        <v>22</v>
      </c>
      <c r="E372" s="1007" t="s">
        <v>23</v>
      </c>
      <c r="F372" s="1007" t="s">
        <v>23</v>
      </c>
      <c r="G372" s="1007" t="s">
        <v>23</v>
      </c>
      <c r="H372" s="993"/>
      <c r="I372" s="993"/>
      <c r="J372" s="993"/>
      <c r="K372" s="993"/>
    </row>
    <row r="373" spans="1:11" ht="14.1" customHeight="1">
      <c r="A373" s="993"/>
      <c r="B373" s="993"/>
      <c r="C373" s="1008" t="s">
        <v>48</v>
      </c>
      <c r="D373" s="1009">
        <v>0</v>
      </c>
      <c r="E373" s="1009">
        <v>0</v>
      </c>
      <c r="F373" s="1009">
        <v>0</v>
      </c>
      <c r="G373" s="1009">
        <v>0</v>
      </c>
      <c r="H373" s="993"/>
      <c r="I373" s="993"/>
      <c r="J373" s="993"/>
      <c r="K373" s="993"/>
    </row>
    <row r="374" spans="1:11" ht="14.1" customHeight="1">
      <c r="A374" s="993"/>
      <c r="B374" s="993"/>
      <c r="C374" s="1008" t="s">
        <v>49</v>
      </c>
      <c r="D374" s="1009">
        <v>0</v>
      </c>
      <c r="E374" s="1009">
        <v>0</v>
      </c>
      <c r="F374" s="1009">
        <v>0</v>
      </c>
      <c r="G374" s="1009">
        <v>0</v>
      </c>
      <c r="H374" s="993"/>
      <c r="I374" s="993"/>
      <c r="J374" s="993"/>
      <c r="K374" s="993"/>
    </row>
    <row r="375" spans="1:11" ht="14.1" customHeight="1">
      <c r="A375" s="993"/>
      <c r="B375" s="993"/>
      <c r="C375" s="1008" t="s">
        <v>50</v>
      </c>
      <c r="D375" s="1009">
        <v>0</v>
      </c>
      <c r="E375" s="1009">
        <v>0</v>
      </c>
      <c r="F375" s="1009">
        <v>0</v>
      </c>
      <c r="G375" s="1009">
        <v>0</v>
      </c>
      <c r="H375" s="993"/>
      <c r="I375" s="993"/>
      <c r="J375" s="993"/>
      <c r="K375" s="993"/>
    </row>
    <row r="376" spans="1:11" ht="14.1" customHeight="1">
      <c r="A376" s="993"/>
      <c r="B376" s="993"/>
      <c r="C376" s="1008" t="s">
        <v>51</v>
      </c>
      <c r="D376" s="1009">
        <v>0</v>
      </c>
      <c r="E376" s="1009">
        <v>0</v>
      </c>
      <c r="F376" s="1009">
        <v>0</v>
      </c>
      <c r="G376" s="1009">
        <v>0</v>
      </c>
      <c r="H376" s="993"/>
      <c r="I376" s="993"/>
      <c r="J376" s="993"/>
      <c r="K376" s="993"/>
    </row>
    <row r="377" spans="1:11" ht="14.1" customHeight="1">
      <c r="A377" s="993"/>
      <c r="B377" s="993"/>
      <c r="C377" s="1008" t="s">
        <v>49</v>
      </c>
      <c r="D377" s="1009">
        <v>0</v>
      </c>
      <c r="E377" s="1009">
        <v>0</v>
      </c>
      <c r="F377" s="1009">
        <v>0</v>
      </c>
      <c r="G377" s="1009">
        <v>0</v>
      </c>
      <c r="H377" s="993"/>
      <c r="I377" s="993"/>
      <c r="J377" s="993"/>
      <c r="K377" s="993"/>
    </row>
    <row r="378" spans="1:11" ht="14.1" customHeight="1">
      <c r="A378" s="993"/>
      <c r="B378" s="993"/>
      <c r="C378" s="1008" t="s">
        <v>50</v>
      </c>
      <c r="D378" s="1009">
        <v>0</v>
      </c>
      <c r="E378" s="1009">
        <v>0</v>
      </c>
      <c r="F378" s="1009">
        <v>0</v>
      </c>
      <c r="G378" s="1009">
        <v>0</v>
      </c>
      <c r="H378" s="993"/>
      <c r="I378" s="993"/>
      <c r="J378" s="993"/>
      <c r="K378" s="993"/>
    </row>
    <row r="379" spans="1:11" ht="14.1" customHeight="1">
      <c r="A379" s="993"/>
      <c r="B379" s="993"/>
      <c r="C379" s="1008" t="s">
        <v>52</v>
      </c>
      <c r="D379" s="1009">
        <v>0</v>
      </c>
      <c r="E379" s="1009">
        <v>0</v>
      </c>
      <c r="F379" s="1009">
        <v>0</v>
      </c>
      <c r="G379" s="1009">
        <v>0</v>
      </c>
      <c r="H379" s="993"/>
      <c r="I379" s="993"/>
      <c r="J379" s="993"/>
      <c r="K379" s="993"/>
    </row>
    <row r="380" spans="1:11" ht="14.1" customHeight="1">
      <c r="A380" s="993"/>
      <c r="B380" s="993"/>
      <c r="C380" s="1008" t="s">
        <v>49</v>
      </c>
      <c r="D380" s="1009">
        <v>0</v>
      </c>
      <c r="E380" s="1009">
        <v>0</v>
      </c>
      <c r="F380" s="1009">
        <v>0</v>
      </c>
      <c r="G380" s="1009">
        <v>0</v>
      </c>
      <c r="H380" s="993"/>
      <c r="I380" s="993"/>
      <c r="J380" s="993"/>
      <c r="K380" s="993"/>
    </row>
    <row r="381" spans="1:11" ht="14.1" customHeight="1">
      <c r="A381" s="993"/>
      <c r="B381" s="993"/>
      <c r="C381" s="1008" t="s">
        <v>50</v>
      </c>
      <c r="D381" s="1009">
        <v>0</v>
      </c>
      <c r="E381" s="1009">
        <v>0</v>
      </c>
      <c r="F381" s="1009">
        <v>0</v>
      </c>
      <c r="G381" s="1009">
        <v>0</v>
      </c>
      <c r="H381" s="993"/>
      <c r="I381" s="993"/>
      <c r="J381" s="993"/>
      <c r="K381" s="993"/>
    </row>
    <row r="382" spans="1:11" ht="14.1" customHeight="1">
      <c r="A382" s="993"/>
      <c r="B382" s="993"/>
      <c r="C382" s="1008" t="s">
        <v>53</v>
      </c>
      <c r="D382" s="1009">
        <v>0</v>
      </c>
      <c r="E382" s="1009">
        <v>0</v>
      </c>
      <c r="F382" s="1009">
        <v>0</v>
      </c>
      <c r="G382" s="1009">
        <v>0</v>
      </c>
      <c r="H382" s="993"/>
      <c r="I382" s="993"/>
      <c r="J382" s="993"/>
      <c r="K382" s="993"/>
    </row>
    <row r="383" spans="1:11" ht="14.1" customHeight="1">
      <c r="A383" s="993"/>
      <c r="B383" s="993"/>
      <c r="C383" s="1008" t="s">
        <v>49</v>
      </c>
      <c r="D383" s="1009">
        <v>0</v>
      </c>
      <c r="E383" s="1009">
        <v>0</v>
      </c>
      <c r="F383" s="1009">
        <v>0</v>
      </c>
      <c r="G383" s="1009">
        <v>0</v>
      </c>
      <c r="H383" s="993"/>
      <c r="I383" s="993"/>
      <c r="J383" s="993"/>
      <c r="K383" s="993"/>
    </row>
    <row r="384" spans="1:11" ht="14.1" customHeight="1">
      <c r="A384" s="993"/>
      <c r="B384" s="993"/>
      <c r="C384" s="1008" t="s">
        <v>50</v>
      </c>
      <c r="D384" s="1009">
        <v>0</v>
      </c>
      <c r="E384" s="1009">
        <v>0</v>
      </c>
      <c r="F384" s="1009">
        <v>0</v>
      </c>
      <c r="G384" s="1009">
        <v>0</v>
      </c>
      <c r="H384" s="993"/>
      <c r="I384" s="993"/>
      <c r="J384" s="993"/>
      <c r="K384" s="993"/>
    </row>
    <row r="385" spans="1:11" ht="14.1" customHeight="1">
      <c r="A385" s="993"/>
      <c r="B385" s="993"/>
      <c r="C385" s="1008" t="s">
        <v>54</v>
      </c>
      <c r="D385" s="1009">
        <v>0</v>
      </c>
      <c r="E385" s="1009">
        <v>0</v>
      </c>
      <c r="F385" s="1009">
        <v>0</v>
      </c>
      <c r="G385" s="1009">
        <v>0</v>
      </c>
      <c r="H385" s="993"/>
      <c r="I385" s="993"/>
      <c r="J385" s="993"/>
      <c r="K385" s="993"/>
    </row>
    <row r="386" spans="1:11" ht="14.1" customHeight="1">
      <c r="A386" s="993"/>
      <c r="B386" s="993"/>
      <c r="C386" s="1008" t="s">
        <v>49</v>
      </c>
      <c r="D386" s="1009">
        <v>0</v>
      </c>
      <c r="E386" s="1009">
        <v>0</v>
      </c>
      <c r="F386" s="1009">
        <v>0</v>
      </c>
      <c r="G386" s="1009">
        <v>0</v>
      </c>
      <c r="H386" s="993"/>
      <c r="I386" s="993"/>
      <c r="J386" s="993"/>
      <c r="K386" s="993"/>
    </row>
    <row r="387" spans="1:11" ht="14.1" customHeight="1">
      <c r="A387" s="993"/>
      <c r="B387" s="993"/>
      <c r="C387" s="1008" t="s">
        <v>50</v>
      </c>
      <c r="D387" s="1009">
        <v>0</v>
      </c>
      <c r="E387" s="1009">
        <v>0</v>
      </c>
      <c r="F387" s="1009">
        <v>0</v>
      </c>
      <c r="G387" s="1009">
        <v>0</v>
      </c>
      <c r="H387" s="993"/>
      <c r="I387" s="993"/>
      <c r="J387" s="993"/>
      <c r="K387" s="993"/>
    </row>
    <row r="388" spans="1:11" ht="14.1" customHeight="1">
      <c r="A388" s="993"/>
      <c r="B388" s="993"/>
      <c r="C388" s="1008" t="s">
        <v>55</v>
      </c>
      <c r="D388" s="1009">
        <v>0</v>
      </c>
      <c r="E388" s="1009">
        <v>0</v>
      </c>
      <c r="F388" s="1009">
        <v>0</v>
      </c>
      <c r="G388" s="1009">
        <v>0</v>
      </c>
      <c r="H388" s="993"/>
      <c r="I388" s="993"/>
      <c r="J388" s="993"/>
      <c r="K388" s="993"/>
    </row>
    <row r="389" spans="1:11" ht="14.1" customHeight="1">
      <c r="A389" s="993"/>
      <c r="B389" s="993"/>
      <c r="C389" s="1008" t="s">
        <v>49</v>
      </c>
      <c r="D389" s="1009">
        <v>0</v>
      </c>
      <c r="E389" s="1009">
        <v>0</v>
      </c>
      <c r="F389" s="1009">
        <v>0</v>
      </c>
      <c r="G389" s="1009">
        <v>0</v>
      </c>
      <c r="H389" s="993"/>
      <c r="I389" s="993"/>
      <c r="J389" s="993"/>
      <c r="K389" s="993"/>
    </row>
    <row r="390" spans="1:11" ht="14.1" customHeight="1">
      <c r="A390" s="993"/>
      <c r="B390" s="993"/>
      <c r="C390" s="1008" t="s">
        <v>50</v>
      </c>
      <c r="D390" s="1009">
        <v>0</v>
      </c>
      <c r="E390" s="1009">
        <v>0</v>
      </c>
      <c r="F390" s="1009">
        <v>0</v>
      </c>
      <c r="G390" s="1009">
        <v>0</v>
      </c>
      <c r="H390" s="993"/>
      <c r="I390" s="993"/>
      <c r="J390" s="993"/>
      <c r="K390" s="993"/>
    </row>
    <row r="391" spans="1:11" ht="14.1" customHeight="1">
      <c r="A391" s="993"/>
      <c r="B391" s="993"/>
      <c r="C391" s="1008" t="s">
        <v>56</v>
      </c>
      <c r="D391" s="1009">
        <v>0</v>
      </c>
      <c r="E391" s="1009">
        <v>0</v>
      </c>
      <c r="F391" s="1009">
        <v>0</v>
      </c>
      <c r="G391" s="1009">
        <v>0</v>
      </c>
      <c r="H391" s="993"/>
      <c r="I391" s="993"/>
      <c r="J391" s="993"/>
      <c r="K391" s="993"/>
    </row>
    <row r="392" spans="1:11" ht="14.1" customHeight="1">
      <c r="A392" s="993"/>
      <c r="B392" s="993"/>
      <c r="C392" s="1008" t="s">
        <v>49</v>
      </c>
      <c r="D392" s="1009">
        <v>0</v>
      </c>
      <c r="E392" s="1009">
        <v>0</v>
      </c>
      <c r="F392" s="1009">
        <v>0</v>
      </c>
      <c r="G392" s="1009">
        <v>0</v>
      </c>
      <c r="H392" s="993"/>
      <c r="I392" s="993"/>
      <c r="J392" s="993"/>
      <c r="K392" s="993"/>
    </row>
    <row r="393" spans="1:11" ht="14.1" customHeight="1">
      <c r="A393" s="993"/>
      <c r="B393" s="993"/>
      <c r="C393" s="1008" t="s">
        <v>50</v>
      </c>
      <c r="D393" s="1009">
        <v>0</v>
      </c>
      <c r="E393" s="1009">
        <v>0</v>
      </c>
      <c r="F393" s="1009">
        <v>0</v>
      </c>
      <c r="G393" s="1009">
        <v>0</v>
      </c>
      <c r="H393" s="993"/>
      <c r="I393" s="993"/>
      <c r="J393" s="993"/>
      <c r="K393" s="993"/>
    </row>
    <row r="394" spans="1:11" ht="14.1" customHeight="1">
      <c r="A394" s="993"/>
      <c r="B394" s="993"/>
      <c r="C394" s="1008" t="s">
        <v>57</v>
      </c>
      <c r="D394" s="1009">
        <v>0</v>
      </c>
      <c r="E394" s="1009">
        <v>0</v>
      </c>
      <c r="F394" s="1009">
        <v>0</v>
      </c>
      <c r="G394" s="1009">
        <v>0</v>
      </c>
      <c r="H394" s="993"/>
      <c r="I394" s="993"/>
      <c r="J394" s="993"/>
      <c r="K394" s="993"/>
    </row>
    <row r="395" spans="1:11" ht="14.1" customHeight="1">
      <c r="A395" s="993"/>
      <c r="B395" s="993"/>
      <c r="C395" s="1008" t="s">
        <v>49</v>
      </c>
      <c r="D395" s="1009">
        <v>0</v>
      </c>
      <c r="E395" s="1009">
        <v>0</v>
      </c>
      <c r="F395" s="1009">
        <v>0</v>
      </c>
      <c r="G395" s="1009">
        <v>0</v>
      </c>
      <c r="H395" s="993"/>
      <c r="I395" s="993"/>
      <c r="J395" s="993"/>
      <c r="K395" s="993"/>
    </row>
    <row r="396" spans="1:11" ht="14.1" customHeight="1">
      <c r="A396" s="993"/>
      <c r="B396" s="993"/>
      <c r="C396" s="1008" t="s">
        <v>58</v>
      </c>
      <c r="D396" s="1009">
        <v>0</v>
      </c>
      <c r="E396" s="1009">
        <v>0</v>
      </c>
      <c r="F396" s="1009">
        <v>0</v>
      </c>
      <c r="G396" s="1009">
        <v>0</v>
      </c>
      <c r="H396" s="993"/>
      <c r="I396" s="993"/>
      <c r="J396" s="993"/>
      <c r="K396" s="993"/>
    </row>
    <row r="397" spans="1:11" ht="14.1" customHeight="1">
      <c r="A397" s="993"/>
      <c r="B397" s="993"/>
      <c r="C397" s="1008" t="s">
        <v>59</v>
      </c>
      <c r="D397" s="1009">
        <v>0</v>
      </c>
      <c r="E397" s="1009">
        <v>0</v>
      </c>
      <c r="F397" s="1009">
        <v>0</v>
      </c>
      <c r="G397" s="1009">
        <v>0</v>
      </c>
      <c r="H397" s="993"/>
      <c r="I397" s="993"/>
      <c r="J397" s="993"/>
      <c r="K397" s="993"/>
    </row>
    <row r="398" spans="1:11" ht="14.1" customHeight="1">
      <c r="A398" s="993"/>
      <c r="B398" s="993"/>
      <c r="C398" s="1008" t="s">
        <v>60</v>
      </c>
      <c r="D398" s="1009">
        <v>0</v>
      </c>
      <c r="E398" s="1009">
        <v>0</v>
      </c>
      <c r="F398" s="1009">
        <v>0</v>
      </c>
      <c r="G398" s="1009">
        <v>0</v>
      </c>
      <c r="H398" s="993"/>
      <c r="I398" s="993"/>
      <c r="J398" s="993"/>
      <c r="K398" s="993"/>
    </row>
    <row r="399" spans="1:11" ht="14.1" customHeight="1">
      <c r="A399" s="993"/>
      <c r="B399" s="993"/>
      <c r="C399" s="1008" t="s">
        <v>61</v>
      </c>
      <c r="D399" s="1009">
        <v>0</v>
      </c>
      <c r="E399" s="1009">
        <v>0</v>
      </c>
      <c r="F399" s="1009">
        <v>0</v>
      </c>
      <c r="G399" s="1009">
        <v>0</v>
      </c>
      <c r="H399" s="993"/>
      <c r="I399" s="993"/>
      <c r="J399" s="993"/>
      <c r="K399" s="993"/>
    </row>
    <row r="400" spans="1:11" ht="14.1" customHeight="1">
      <c r="A400" s="993"/>
      <c r="B400" s="993"/>
      <c r="C400" s="1008" t="s">
        <v>62</v>
      </c>
      <c r="D400" s="1009">
        <v>0</v>
      </c>
      <c r="E400" s="1009">
        <v>10000000</v>
      </c>
      <c r="F400" s="1009">
        <v>10000000</v>
      </c>
      <c r="G400" s="1009">
        <v>0</v>
      </c>
      <c r="H400" s="993"/>
      <c r="I400" s="993"/>
      <c r="J400" s="993"/>
      <c r="K400" s="993"/>
    </row>
    <row r="401" spans="1:11" ht="14.1" customHeight="1">
      <c r="A401" s="993"/>
      <c r="B401" s="993"/>
      <c r="C401" s="1008" t="s">
        <v>49</v>
      </c>
      <c r="D401" s="1009">
        <v>0</v>
      </c>
      <c r="E401" s="1009">
        <v>10000000</v>
      </c>
      <c r="F401" s="1009">
        <v>10000000</v>
      </c>
      <c r="G401" s="1009">
        <v>0</v>
      </c>
      <c r="H401" s="993"/>
      <c r="I401" s="993"/>
      <c r="J401" s="993"/>
      <c r="K401" s="993"/>
    </row>
    <row r="402" spans="1:11" ht="14.1" customHeight="1">
      <c r="A402" s="993"/>
      <c r="B402" s="993"/>
      <c r="C402" s="1008" t="s">
        <v>58</v>
      </c>
      <c r="D402" s="1009">
        <v>0</v>
      </c>
      <c r="E402" s="1009">
        <v>0</v>
      </c>
      <c r="F402" s="1009">
        <v>0</v>
      </c>
      <c r="G402" s="1009">
        <v>0</v>
      </c>
      <c r="H402" s="993"/>
      <c r="I402" s="993"/>
      <c r="J402" s="993"/>
      <c r="K402" s="993"/>
    </row>
    <row r="403" spans="1:11" ht="14.1" customHeight="1">
      <c r="A403" s="993"/>
      <c r="B403" s="993"/>
      <c r="C403" s="1008" t="s">
        <v>59</v>
      </c>
      <c r="D403" s="1009">
        <v>0</v>
      </c>
      <c r="E403" s="1009">
        <v>0</v>
      </c>
      <c r="F403" s="1009">
        <v>0</v>
      </c>
      <c r="G403" s="1009">
        <v>0</v>
      </c>
      <c r="H403" s="993"/>
      <c r="I403" s="993"/>
      <c r="J403" s="993"/>
      <c r="K403" s="993"/>
    </row>
    <row r="404" spans="1:11" ht="14.1" customHeight="1">
      <c r="A404" s="993"/>
      <c r="B404" s="993"/>
      <c r="C404" s="1008" t="s">
        <v>60</v>
      </c>
      <c r="D404" s="1009">
        <v>0</v>
      </c>
      <c r="E404" s="1009">
        <v>0</v>
      </c>
      <c r="F404" s="1009">
        <v>0</v>
      </c>
      <c r="G404" s="1009">
        <v>0</v>
      </c>
      <c r="H404" s="993"/>
      <c r="I404" s="993"/>
      <c r="J404" s="993"/>
      <c r="K404" s="993"/>
    </row>
    <row r="405" spans="1:11" ht="14.1" customHeight="1">
      <c r="A405" s="993"/>
      <c r="B405" s="993"/>
      <c r="C405" s="1008" t="s">
        <v>61</v>
      </c>
      <c r="D405" s="1009">
        <v>0</v>
      </c>
      <c r="E405" s="1009">
        <v>0</v>
      </c>
      <c r="F405" s="1009">
        <v>0</v>
      </c>
      <c r="G405" s="1009">
        <v>0</v>
      </c>
      <c r="H405" s="993"/>
      <c r="I405" s="993"/>
      <c r="J405" s="993"/>
      <c r="K405" s="993"/>
    </row>
    <row r="406" spans="1:11" ht="14.1" customHeight="1">
      <c r="A406" s="993"/>
      <c r="B406" s="993"/>
      <c r="C406" s="1008" t="s">
        <v>63</v>
      </c>
      <c r="D406" s="1009">
        <v>0</v>
      </c>
      <c r="E406" s="1009">
        <v>0</v>
      </c>
      <c r="F406" s="1009">
        <v>0</v>
      </c>
      <c r="G406" s="1009">
        <v>0</v>
      </c>
      <c r="H406" s="993"/>
      <c r="I406" s="993"/>
      <c r="J406" s="993"/>
      <c r="K406" s="993"/>
    </row>
    <row r="407" spans="1:11" ht="14.1" customHeight="1">
      <c r="A407" s="993"/>
      <c r="B407" s="993"/>
      <c r="C407" s="1008" t="s">
        <v>49</v>
      </c>
      <c r="D407" s="1009">
        <v>0</v>
      </c>
      <c r="E407" s="1009">
        <v>0</v>
      </c>
      <c r="F407" s="1009">
        <v>0</v>
      </c>
      <c r="G407" s="1009">
        <v>0</v>
      </c>
      <c r="H407" s="993"/>
      <c r="I407" s="993"/>
      <c r="J407" s="993"/>
      <c r="K407" s="993"/>
    </row>
    <row r="408" spans="1:11" ht="14.1" customHeight="1">
      <c r="A408" s="993"/>
      <c r="B408" s="993"/>
      <c r="C408" s="1008" t="s">
        <v>58</v>
      </c>
      <c r="D408" s="1009">
        <v>0</v>
      </c>
      <c r="E408" s="1009">
        <v>0</v>
      </c>
      <c r="F408" s="1009">
        <v>0</v>
      </c>
      <c r="G408" s="1009">
        <v>0</v>
      </c>
      <c r="H408" s="993"/>
      <c r="I408" s="993"/>
      <c r="J408" s="993"/>
      <c r="K408" s="993"/>
    </row>
    <row r="409" spans="1:11" ht="14.1" customHeight="1">
      <c r="A409" s="993"/>
      <c r="B409" s="993"/>
      <c r="C409" s="1008" t="s">
        <v>59</v>
      </c>
      <c r="D409" s="1009">
        <v>0</v>
      </c>
      <c r="E409" s="1009">
        <v>0</v>
      </c>
      <c r="F409" s="1009">
        <v>0</v>
      </c>
      <c r="G409" s="1009">
        <v>0</v>
      </c>
      <c r="H409" s="993"/>
      <c r="I409" s="993"/>
      <c r="J409" s="993"/>
      <c r="K409" s="993"/>
    </row>
    <row r="410" spans="1:11" ht="14.1" customHeight="1">
      <c r="A410" s="993"/>
      <c r="B410" s="993"/>
      <c r="C410" s="1008" t="s">
        <v>60</v>
      </c>
      <c r="D410" s="1009">
        <v>0</v>
      </c>
      <c r="E410" s="1009">
        <v>0</v>
      </c>
      <c r="F410" s="1009">
        <v>0</v>
      </c>
      <c r="G410" s="1009">
        <v>0</v>
      </c>
      <c r="H410" s="993"/>
      <c r="I410" s="993"/>
      <c r="J410" s="993"/>
      <c r="K410" s="993"/>
    </row>
    <row r="411" spans="1:11" ht="14.1" customHeight="1">
      <c r="A411" s="993"/>
      <c r="B411" s="993"/>
      <c r="C411" s="1008" t="s">
        <v>61</v>
      </c>
      <c r="D411" s="1009">
        <v>0</v>
      </c>
      <c r="E411" s="1009">
        <v>0</v>
      </c>
      <c r="F411" s="1009">
        <v>0</v>
      </c>
      <c r="G411" s="1009">
        <v>0</v>
      </c>
      <c r="H411" s="993"/>
      <c r="I411" s="993"/>
      <c r="J411" s="993"/>
      <c r="K411" s="993"/>
    </row>
    <row r="412" spans="1:11" ht="14.1" customHeight="1">
      <c r="A412" s="993"/>
      <c r="B412" s="993"/>
      <c r="C412" s="1008" t="s">
        <v>64</v>
      </c>
      <c r="D412" s="1009">
        <v>0</v>
      </c>
      <c r="E412" s="1009">
        <v>0</v>
      </c>
      <c r="F412" s="1009">
        <v>0</v>
      </c>
      <c r="G412" s="1009">
        <v>0</v>
      </c>
      <c r="H412" s="993"/>
      <c r="I412" s="993"/>
      <c r="J412" s="993"/>
      <c r="K412" s="993"/>
    </row>
    <row r="413" spans="1:11" ht="14.1" customHeight="1">
      <c r="A413" s="993"/>
      <c r="B413" s="993"/>
      <c r="C413" s="1008" t="s">
        <v>65</v>
      </c>
      <c r="D413" s="1009">
        <v>0</v>
      </c>
      <c r="E413" s="1009">
        <v>0</v>
      </c>
      <c r="F413" s="1009">
        <v>0</v>
      </c>
      <c r="G413" s="1009">
        <v>0</v>
      </c>
      <c r="H413" s="993"/>
      <c r="I413" s="993"/>
      <c r="J413" s="993"/>
      <c r="K413" s="993"/>
    </row>
    <row r="414" spans="1:11" ht="14.1" customHeight="1">
      <c r="A414" s="993"/>
      <c r="B414" s="993"/>
      <c r="C414" s="1010" t="s">
        <v>25</v>
      </c>
      <c r="D414" s="1009">
        <v>0</v>
      </c>
      <c r="E414" s="1009">
        <v>10000000</v>
      </c>
      <c r="F414" s="1009">
        <v>10000000</v>
      </c>
      <c r="G414" s="1009">
        <v>0</v>
      </c>
      <c r="H414" s="993"/>
      <c r="I414" s="993"/>
      <c r="J414" s="993"/>
      <c r="K414" s="993"/>
    </row>
    <row r="415" spans="1:11" ht="14.1" customHeight="1">
      <c r="A415" s="993"/>
      <c r="B415" s="993"/>
      <c r="C415" s="1001" t="s">
        <v>2221</v>
      </c>
      <c r="D415" s="1547" t="s">
        <v>2222</v>
      </c>
      <c r="E415" s="1548"/>
      <c r="F415" s="1548"/>
      <c r="G415" s="1548"/>
      <c r="H415" s="993"/>
      <c r="I415" s="993"/>
      <c r="J415" s="993"/>
      <c r="K415" s="993"/>
    </row>
    <row r="416" spans="1:11" ht="14.1" customHeight="1">
      <c r="A416" s="993"/>
      <c r="B416" s="993"/>
      <c r="C416" s="1002" t="s">
        <v>19</v>
      </c>
      <c r="D416" s="1567" t="s">
        <v>2223</v>
      </c>
      <c r="E416" s="1568"/>
      <c r="F416" s="1568"/>
      <c r="G416" s="1568"/>
      <c r="H416" s="993"/>
      <c r="I416" s="993"/>
      <c r="J416" s="993"/>
      <c r="K416" s="993"/>
    </row>
    <row r="417" spans="1:11" ht="14.1" customHeight="1">
      <c r="A417" s="993"/>
      <c r="B417" s="993"/>
      <c r="C417" s="1003" t="s">
        <v>20</v>
      </c>
      <c r="D417" s="1563" t="s">
        <v>2224</v>
      </c>
      <c r="E417" s="1564"/>
      <c r="F417" s="1564"/>
      <c r="G417" s="1564"/>
      <c r="H417" s="993"/>
      <c r="I417" s="993"/>
      <c r="J417" s="993"/>
      <c r="K417" s="993"/>
    </row>
    <row r="418" spans="1:11" ht="14.1" customHeight="1">
      <c r="A418" s="993"/>
      <c r="B418" s="993"/>
      <c r="C418" s="1003" t="s">
        <v>21</v>
      </c>
      <c r="D418" s="1563" t="s">
        <v>2225</v>
      </c>
      <c r="E418" s="1564"/>
      <c r="F418" s="1564"/>
      <c r="G418" s="1564"/>
      <c r="H418" s="993"/>
      <c r="I418" s="993"/>
      <c r="J418" s="993"/>
      <c r="K418" s="993"/>
    </row>
    <row r="419" spans="1:11" ht="15" customHeight="1">
      <c r="A419" s="993"/>
      <c r="B419" s="993"/>
      <c r="C419" s="1004"/>
      <c r="D419" s="1005">
        <v>2024</v>
      </c>
      <c r="E419" s="1005">
        <v>2025</v>
      </c>
      <c r="F419" s="1005">
        <v>2026</v>
      </c>
      <c r="G419" s="1005">
        <v>2027</v>
      </c>
      <c r="H419" s="993"/>
      <c r="I419" s="993"/>
      <c r="J419" s="993"/>
      <c r="K419" s="993"/>
    </row>
    <row r="420" spans="1:11" ht="15" customHeight="1">
      <c r="A420" s="993"/>
      <c r="B420" s="993"/>
      <c r="C420" s="1006"/>
      <c r="D420" s="1007" t="s">
        <v>22</v>
      </c>
      <c r="E420" s="1007" t="s">
        <v>23</v>
      </c>
      <c r="F420" s="1007" t="s">
        <v>23</v>
      </c>
      <c r="G420" s="1007" t="s">
        <v>23</v>
      </c>
      <c r="H420" s="993"/>
      <c r="I420" s="993"/>
      <c r="J420" s="993"/>
      <c r="K420" s="993"/>
    </row>
    <row r="421" spans="1:11" ht="14.1" customHeight="1">
      <c r="A421" s="993"/>
      <c r="B421" s="993"/>
      <c r="C421" s="996" t="s">
        <v>33</v>
      </c>
      <c r="D421" s="1000" t="s">
        <v>1303</v>
      </c>
      <c r="E421" s="1000" t="s">
        <v>34</v>
      </c>
      <c r="F421" s="1000" t="s">
        <v>42</v>
      </c>
      <c r="G421" s="1000" t="s">
        <v>42</v>
      </c>
      <c r="H421" s="993"/>
      <c r="I421" s="993"/>
      <c r="J421" s="993"/>
      <c r="K421" s="993"/>
    </row>
    <row r="422" spans="1:11" ht="14.1" customHeight="1">
      <c r="A422" s="993"/>
      <c r="B422" s="993"/>
      <c r="C422" s="996" t="s">
        <v>35</v>
      </c>
      <c r="D422" s="1000" t="s">
        <v>2226</v>
      </c>
      <c r="E422" s="1000" t="s">
        <v>2227</v>
      </c>
      <c r="F422" s="1000" t="s">
        <v>42</v>
      </c>
      <c r="G422" s="1000" t="s">
        <v>42</v>
      </c>
      <c r="H422" s="993"/>
      <c r="I422" s="993"/>
      <c r="J422" s="993"/>
      <c r="K422" s="993"/>
    </row>
    <row r="423" spans="1:11" ht="14.1" customHeight="1">
      <c r="A423" s="993"/>
      <c r="B423" s="993"/>
      <c r="C423" s="996" t="s">
        <v>40</v>
      </c>
      <c r="D423" s="1000" t="s">
        <v>2228</v>
      </c>
      <c r="E423" s="1000" t="s">
        <v>2227</v>
      </c>
      <c r="F423" s="1000" t="s">
        <v>42</v>
      </c>
      <c r="G423" s="1000" t="s">
        <v>42</v>
      </c>
      <c r="H423" s="993"/>
      <c r="I423" s="993"/>
      <c r="J423" s="993"/>
      <c r="K423" s="993"/>
    </row>
    <row r="424" spans="1:11" ht="14.1" customHeight="1">
      <c r="A424" s="993"/>
      <c r="B424" s="993"/>
      <c r="C424" s="996" t="s">
        <v>41</v>
      </c>
      <c r="D424" s="1000" t="s">
        <v>18</v>
      </c>
      <c r="E424" s="1000" t="s">
        <v>1792</v>
      </c>
      <c r="F424" s="1000" t="s">
        <v>82</v>
      </c>
      <c r="G424" s="1000" t="s">
        <v>18</v>
      </c>
      <c r="H424" s="993"/>
      <c r="I424" s="993"/>
      <c r="J424" s="993"/>
      <c r="K424" s="993"/>
    </row>
    <row r="425" spans="1:11" ht="14.1" customHeight="1">
      <c r="A425" s="993"/>
      <c r="B425" s="993"/>
      <c r="C425" s="996" t="s">
        <v>43</v>
      </c>
      <c r="D425" s="1000" t="s">
        <v>18</v>
      </c>
      <c r="E425" s="1000" t="s">
        <v>2229</v>
      </c>
      <c r="F425" s="1000" t="s">
        <v>82</v>
      </c>
      <c r="G425" s="1000" t="s">
        <v>18</v>
      </c>
      <c r="H425" s="993"/>
      <c r="I425" s="993"/>
      <c r="J425" s="993"/>
      <c r="K425" s="993"/>
    </row>
    <row r="426" spans="1:11" ht="14.1" customHeight="1">
      <c r="A426" s="993"/>
      <c r="B426" s="993"/>
      <c r="C426" s="996" t="s">
        <v>47</v>
      </c>
      <c r="D426" s="1000" t="s">
        <v>18</v>
      </c>
      <c r="E426" s="1000" t="s">
        <v>2230</v>
      </c>
      <c r="F426" s="1000" t="s">
        <v>82</v>
      </c>
      <c r="G426" s="1000" t="s">
        <v>18</v>
      </c>
      <c r="H426" s="993"/>
      <c r="I426" s="993"/>
      <c r="J426" s="993"/>
      <c r="K426" s="993"/>
    </row>
    <row r="427" spans="1:11" ht="14.1" customHeight="1">
      <c r="A427" s="993"/>
      <c r="B427" s="993"/>
      <c r="C427" s="1565" t="s">
        <v>24</v>
      </c>
      <c r="D427" s="1566"/>
      <c r="E427" s="1566"/>
      <c r="F427" s="1566"/>
      <c r="G427" s="1566"/>
      <c r="H427" s="993"/>
      <c r="I427" s="993"/>
      <c r="J427" s="993"/>
      <c r="K427" s="993"/>
    </row>
    <row r="428" spans="1:11" ht="14.1" customHeight="1">
      <c r="A428" s="993"/>
      <c r="B428" s="993"/>
      <c r="C428" s="1004"/>
      <c r="D428" s="1005">
        <v>2024</v>
      </c>
      <c r="E428" s="1005">
        <v>2025</v>
      </c>
      <c r="F428" s="1005">
        <v>2026</v>
      </c>
      <c r="G428" s="1005">
        <v>2027</v>
      </c>
      <c r="H428" s="993"/>
      <c r="I428" s="993"/>
      <c r="J428" s="993"/>
      <c r="K428" s="993"/>
    </row>
    <row r="429" spans="1:11" ht="14.1" customHeight="1">
      <c r="A429" s="993"/>
      <c r="B429" s="993"/>
      <c r="C429" s="1006"/>
      <c r="D429" s="1007" t="s">
        <v>22</v>
      </c>
      <c r="E429" s="1007" t="s">
        <v>23</v>
      </c>
      <c r="F429" s="1007" t="s">
        <v>23</v>
      </c>
      <c r="G429" s="1007" t="s">
        <v>23</v>
      </c>
      <c r="H429" s="993"/>
      <c r="I429" s="993"/>
      <c r="J429" s="993"/>
      <c r="K429" s="993"/>
    </row>
    <row r="430" spans="1:11" ht="14.1" customHeight="1">
      <c r="A430" s="993"/>
      <c r="B430" s="993"/>
      <c r="C430" s="1008" t="s">
        <v>48</v>
      </c>
      <c r="D430" s="1009">
        <v>0</v>
      </c>
      <c r="E430" s="1009">
        <v>0</v>
      </c>
      <c r="F430" s="1009">
        <v>0</v>
      </c>
      <c r="G430" s="1009">
        <v>0</v>
      </c>
      <c r="H430" s="993"/>
      <c r="I430" s="993"/>
      <c r="J430" s="993"/>
      <c r="K430" s="993"/>
    </row>
    <row r="431" spans="1:11" ht="14.1" customHeight="1">
      <c r="A431" s="993"/>
      <c r="B431" s="993"/>
      <c r="C431" s="1008" t="s">
        <v>49</v>
      </c>
      <c r="D431" s="1009">
        <v>0</v>
      </c>
      <c r="E431" s="1009">
        <v>0</v>
      </c>
      <c r="F431" s="1009">
        <v>0</v>
      </c>
      <c r="G431" s="1009">
        <v>0</v>
      </c>
      <c r="H431" s="993"/>
      <c r="I431" s="993"/>
      <c r="J431" s="993"/>
      <c r="K431" s="993"/>
    </row>
    <row r="432" spans="1:11" ht="14.1" customHeight="1">
      <c r="A432" s="993"/>
      <c r="B432" s="993"/>
      <c r="C432" s="1008" t="s">
        <v>50</v>
      </c>
      <c r="D432" s="1009">
        <v>0</v>
      </c>
      <c r="E432" s="1009">
        <v>0</v>
      </c>
      <c r="F432" s="1009">
        <v>0</v>
      </c>
      <c r="G432" s="1009">
        <v>0</v>
      </c>
      <c r="H432" s="993"/>
      <c r="I432" s="993"/>
      <c r="J432" s="993"/>
      <c r="K432" s="993"/>
    </row>
    <row r="433" spans="1:11" ht="14.1" customHeight="1">
      <c r="A433" s="993"/>
      <c r="B433" s="993"/>
      <c r="C433" s="1008" t="s">
        <v>51</v>
      </c>
      <c r="D433" s="1009">
        <v>0</v>
      </c>
      <c r="E433" s="1009">
        <v>0</v>
      </c>
      <c r="F433" s="1009">
        <v>0</v>
      </c>
      <c r="G433" s="1009">
        <v>0</v>
      </c>
      <c r="H433" s="993"/>
      <c r="I433" s="993"/>
      <c r="J433" s="993"/>
      <c r="K433" s="993"/>
    </row>
    <row r="434" spans="1:11" ht="14.1" customHeight="1">
      <c r="A434" s="993"/>
      <c r="B434" s="993"/>
      <c r="C434" s="1008" t="s">
        <v>49</v>
      </c>
      <c r="D434" s="1009">
        <v>0</v>
      </c>
      <c r="E434" s="1009">
        <v>0</v>
      </c>
      <c r="F434" s="1009">
        <v>0</v>
      </c>
      <c r="G434" s="1009">
        <v>0</v>
      </c>
      <c r="H434" s="993"/>
      <c r="I434" s="993"/>
      <c r="J434" s="993"/>
      <c r="K434" s="993"/>
    </row>
    <row r="435" spans="1:11" ht="14.1" customHeight="1">
      <c r="A435" s="993"/>
      <c r="B435" s="993"/>
      <c r="C435" s="1008" t="s">
        <v>50</v>
      </c>
      <c r="D435" s="1009">
        <v>0</v>
      </c>
      <c r="E435" s="1009">
        <v>0</v>
      </c>
      <c r="F435" s="1009">
        <v>0</v>
      </c>
      <c r="G435" s="1009">
        <v>0</v>
      </c>
      <c r="H435" s="993"/>
      <c r="I435" s="993"/>
      <c r="J435" s="993"/>
      <c r="K435" s="993"/>
    </row>
    <row r="436" spans="1:11" ht="14.1" customHeight="1">
      <c r="A436" s="993"/>
      <c r="B436" s="993"/>
      <c r="C436" s="1008" t="s">
        <v>52</v>
      </c>
      <c r="D436" s="1009">
        <v>0</v>
      </c>
      <c r="E436" s="1009">
        <v>0</v>
      </c>
      <c r="F436" s="1009">
        <v>0</v>
      </c>
      <c r="G436" s="1009">
        <v>0</v>
      </c>
      <c r="H436" s="993"/>
      <c r="I436" s="993"/>
      <c r="J436" s="993"/>
      <c r="K436" s="993"/>
    </row>
    <row r="437" spans="1:11" ht="14.1" customHeight="1">
      <c r="A437" s="993"/>
      <c r="B437" s="993"/>
      <c r="C437" s="1008" t="s">
        <v>49</v>
      </c>
      <c r="D437" s="1009">
        <v>0</v>
      </c>
      <c r="E437" s="1009">
        <v>0</v>
      </c>
      <c r="F437" s="1009">
        <v>0</v>
      </c>
      <c r="G437" s="1009">
        <v>0</v>
      </c>
      <c r="H437" s="993"/>
      <c r="I437" s="993"/>
      <c r="J437" s="993"/>
      <c r="K437" s="993"/>
    </row>
    <row r="438" spans="1:11" ht="14.1" customHeight="1">
      <c r="A438" s="993"/>
      <c r="B438" s="993"/>
      <c r="C438" s="1008" t="s">
        <v>50</v>
      </c>
      <c r="D438" s="1009">
        <v>0</v>
      </c>
      <c r="E438" s="1009">
        <v>0</v>
      </c>
      <c r="F438" s="1009">
        <v>0</v>
      </c>
      <c r="G438" s="1009">
        <v>0</v>
      </c>
      <c r="H438" s="993"/>
      <c r="I438" s="993"/>
      <c r="J438" s="993"/>
      <c r="K438" s="993"/>
    </row>
    <row r="439" spans="1:11" ht="14.1" customHeight="1">
      <c r="A439" s="993"/>
      <c r="B439" s="993"/>
      <c r="C439" s="1008" t="s">
        <v>53</v>
      </c>
      <c r="D439" s="1009">
        <v>0</v>
      </c>
      <c r="E439" s="1009">
        <v>0</v>
      </c>
      <c r="F439" s="1009">
        <v>0</v>
      </c>
      <c r="G439" s="1009">
        <v>0</v>
      </c>
      <c r="H439" s="993"/>
      <c r="I439" s="993"/>
      <c r="J439" s="993"/>
      <c r="K439" s="993"/>
    </row>
    <row r="440" spans="1:11" ht="14.1" customHeight="1">
      <c r="A440" s="993"/>
      <c r="B440" s="993"/>
      <c r="C440" s="1008" t="s">
        <v>49</v>
      </c>
      <c r="D440" s="1009">
        <v>0</v>
      </c>
      <c r="E440" s="1009">
        <v>0</v>
      </c>
      <c r="F440" s="1009">
        <v>0</v>
      </c>
      <c r="G440" s="1009">
        <v>0</v>
      </c>
      <c r="H440" s="993"/>
      <c r="I440" s="993"/>
      <c r="J440" s="993"/>
      <c r="K440" s="993"/>
    </row>
    <row r="441" spans="1:11" ht="14.1" customHeight="1">
      <c r="A441" s="993"/>
      <c r="B441" s="993"/>
      <c r="C441" s="1008" t="s">
        <v>50</v>
      </c>
      <c r="D441" s="1009">
        <v>0</v>
      </c>
      <c r="E441" s="1009">
        <v>0</v>
      </c>
      <c r="F441" s="1009">
        <v>0</v>
      </c>
      <c r="G441" s="1009">
        <v>0</v>
      </c>
      <c r="H441" s="993"/>
      <c r="I441" s="993"/>
      <c r="J441" s="993"/>
      <c r="K441" s="993"/>
    </row>
    <row r="442" spans="1:11" ht="14.1" customHeight="1">
      <c r="A442" s="993"/>
      <c r="B442" s="993"/>
      <c r="C442" s="1008" t="s">
        <v>54</v>
      </c>
      <c r="D442" s="1009">
        <v>0</v>
      </c>
      <c r="E442" s="1009">
        <v>0</v>
      </c>
      <c r="F442" s="1009">
        <v>0</v>
      </c>
      <c r="G442" s="1009">
        <v>0</v>
      </c>
      <c r="H442" s="993"/>
      <c r="I442" s="993"/>
      <c r="J442" s="993"/>
      <c r="K442" s="993"/>
    </row>
    <row r="443" spans="1:11" ht="14.1" customHeight="1">
      <c r="A443" s="993"/>
      <c r="B443" s="993"/>
      <c r="C443" s="1008" t="s">
        <v>49</v>
      </c>
      <c r="D443" s="1009">
        <v>0</v>
      </c>
      <c r="E443" s="1009">
        <v>0</v>
      </c>
      <c r="F443" s="1009">
        <v>0</v>
      </c>
      <c r="G443" s="1009">
        <v>0</v>
      </c>
      <c r="H443" s="993"/>
      <c r="I443" s="993"/>
      <c r="J443" s="993"/>
      <c r="K443" s="993"/>
    </row>
    <row r="444" spans="1:11" ht="14.1" customHeight="1">
      <c r="A444" s="993"/>
      <c r="B444" s="993"/>
      <c r="C444" s="1008" t="s">
        <v>50</v>
      </c>
      <c r="D444" s="1009">
        <v>0</v>
      </c>
      <c r="E444" s="1009">
        <v>0</v>
      </c>
      <c r="F444" s="1009">
        <v>0</v>
      </c>
      <c r="G444" s="1009">
        <v>0</v>
      </c>
      <c r="H444" s="993"/>
      <c r="I444" s="993"/>
      <c r="J444" s="993"/>
      <c r="K444" s="993"/>
    </row>
    <row r="445" spans="1:11" ht="14.1" customHeight="1">
      <c r="A445" s="993"/>
      <c r="B445" s="993"/>
      <c r="C445" s="1008" t="s">
        <v>55</v>
      </c>
      <c r="D445" s="1009">
        <v>0</v>
      </c>
      <c r="E445" s="1009">
        <v>0</v>
      </c>
      <c r="F445" s="1009">
        <v>0</v>
      </c>
      <c r="G445" s="1009">
        <v>0</v>
      </c>
      <c r="H445" s="993"/>
      <c r="I445" s="993"/>
      <c r="J445" s="993"/>
      <c r="K445" s="993"/>
    </row>
    <row r="446" spans="1:11" ht="14.1" customHeight="1">
      <c r="A446" s="993"/>
      <c r="B446" s="993"/>
      <c r="C446" s="1008" t="s">
        <v>49</v>
      </c>
      <c r="D446" s="1009">
        <v>0</v>
      </c>
      <c r="E446" s="1009">
        <v>0</v>
      </c>
      <c r="F446" s="1009">
        <v>0</v>
      </c>
      <c r="G446" s="1009">
        <v>0</v>
      </c>
      <c r="H446" s="993"/>
      <c r="I446" s="993"/>
      <c r="J446" s="993"/>
      <c r="K446" s="993"/>
    </row>
    <row r="447" spans="1:11" ht="14.1" customHeight="1">
      <c r="A447" s="993"/>
      <c r="B447" s="993"/>
      <c r="C447" s="1008" t="s">
        <v>50</v>
      </c>
      <c r="D447" s="1009">
        <v>0</v>
      </c>
      <c r="E447" s="1009">
        <v>0</v>
      </c>
      <c r="F447" s="1009">
        <v>0</v>
      </c>
      <c r="G447" s="1009">
        <v>0</v>
      </c>
      <c r="H447" s="993"/>
      <c r="I447" s="993"/>
      <c r="J447" s="993"/>
      <c r="K447" s="993"/>
    </row>
    <row r="448" spans="1:11" ht="14.1" customHeight="1">
      <c r="A448" s="993"/>
      <c r="B448" s="993"/>
      <c r="C448" s="1008" t="s">
        <v>56</v>
      </c>
      <c r="D448" s="1009">
        <v>0</v>
      </c>
      <c r="E448" s="1009">
        <v>0</v>
      </c>
      <c r="F448" s="1009">
        <v>0</v>
      </c>
      <c r="G448" s="1009">
        <v>0</v>
      </c>
      <c r="H448" s="993"/>
      <c r="I448" s="993"/>
      <c r="J448" s="993"/>
      <c r="K448" s="993"/>
    </row>
    <row r="449" spans="1:11" ht="14.1" customHeight="1">
      <c r="A449" s="993"/>
      <c r="B449" s="993"/>
      <c r="C449" s="1008" t="s">
        <v>49</v>
      </c>
      <c r="D449" s="1009">
        <v>0</v>
      </c>
      <c r="E449" s="1009">
        <v>0</v>
      </c>
      <c r="F449" s="1009">
        <v>0</v>
      </c>
      <c r="G449" s="1009">
        <v>0</v>
      </c>
      <c r="H449" s="993"/>
      <c r="I449" s="993"/>
      <c r="J449" s="993"/>
      <c r="K449" s="993"/>
    </row>
    <row r="450" spans="1:11" ht="14.1" customHeight="1">
      <c r="A450" s="993"/>
      <c r="B450" s="993"/>
      <c r="C450" s="1008" t="s">
        <v>50</v>
      </c>
      <c r="D450" s="1009">
        <v>0</v>
      </c>
      <c r="E450" s="1009">
        <v>0</v>
      </c>
      <c r="F450" s="1009">
        <v>0</v>
      </c>
      <c r="G450" s="1009">
        <v>0</v>
      </c>
      <c r="H450" s="993"/>
      <c r="I450" s="993"/>
      <c r="J450" s="993"/>
      <c r="K450" s="993"/>
    </row>
    <row r="451" spans="1:11" ht="14.1" customHeight="1">
      <c r="A451" s="993"/>
      <c r="B451" s="993"/>
      <c r="C451" s="1008" t="s">
        <v>57</v>
      </c>
      <c r="D451" s="1009">
        <v>0</v>
      </c>
      <c r="E451" s="1009">
        <v>0</v>
      </c>
      <c r="F451" s="1009">
        <v>0</v>
      </c>
      <c r="G451" s="1009">
        <v>0</v>
      </c>
      <c r="H451" s="993"/>
      <c r="I451" s="993"/>
      <c r="J451" s="993"/>
      <c r="K451" s="993"/>
    </row>
    <row r="452" spans="1:11" ht="14.1" customHeight="1">
      <c r="A452" s="993"/>
      <c r="B452" s="993"/>
      <c r="C452" s="1008" t="s">
        <v>49</v>
      </c>
      <c r="D452" s="1009">
        <v>0</v>
      </c>
      <c r="E452" s="1009">
        <v>0</v>
      </c>
      <c r="F452" s="1009">
        <v>0</v>
      </c>
      <c r="G452" s="1009">
        <v>0</v>
      </c>
      <c r="H452" s="993"/>
      <c r="I452" s="993"/>
      <c r="J452" s="993"/>
      <c r="K452" s="993"/>
    </row>
    <row r="453" spans="1:11" ht="14.1" customHeight="1">
      <c r="A453" s="993"/>
      <c r="B453" s="993"/>
      <c r="C453" s="1008" t="s">
        <v>58</v>
      </c>
      <c r="D453" s="1009">
        <v>0</v>
      </c>
      <c r="E453" s="1009">
        <v>0</v>
      </c>
      <c r="F453" s="1009">
        <v>0</v>
      </c>
      <c r="G453" s="1009">
        <v>0</v>
      </c>
      <c r="H453" s="993"/>
      <c r="I453" s="993"/>
      <c r="J453" s="993"/>
      <c r="K453" s="993"/>
    </row>
    <row r="454" spans="1:11" ht="14.1" customHeight="1">
      <c r="A454" s="993"/>
      <c r="B454" s="993"/>
      <c r="C454" s="1008" t="s">
        <v>59</v>
      </c>
      <c r="D454" s="1009">
        <v>0</v>
      </c>
      <c r="E454" s="1009">
        <v>0</v>
      </c>
      <c r="F454" s="1009">
        <v>0</v>
      </c>
      <c r="G454" s="1009">
        <v>0</v>
      </c>
      <c r="H454" s="993"/>
      <c r="I454" s="993"/>
      <c r="J454" s="993"/>
      <c r="K454" s="993"/>
    </row>
    <row r="455" spans="1:11" ht="14.1" customHeight="1">
      <c r="A455" s="993"/>
      <c r="B455" s="993"/>
      <c r="C455" s="1008" t="s">
        <v>60</v>
      </c>
      <c r="D455" s="1009">
        <v>0</v>
      </c>
      <c r="E455" s="1009">
        <v>0</v>
      </c>
      <c r="F455" s="1009">
        <v>0</v>
      </c>
      <c r="G455" s="1009">
        <v>0</v>
      </c>
      <c r="H455" s="993"/>
      <c r="I455" s="993"/>
      <c r="J455" s="993"/>
      <c r="K455" s="993"/>
    </row>
    <row r="456" spans="1:11" ht="14.1" customHeight="1">
      <c r="A456" s="993"/>
      <c r="B456" s="993"/>
      <c r="C456" s="1008" t="s">
        <v>61</v>
      </c>
      <c r="D456" s="1009">
        <v>0</v>
      </c>
      <c r="E456" s="1009">
        <v>0</v>
      </c>
      <c r="F456" s="1009">
        <v>0</v>
      </c>
      <c r="G456" s="1009">
        <v>0</v>
      </c>
      <c r="H456" s="993"/>
      <c r="I456" s="993"/>
      <c r="J456" s="993"/>
      <c r="K456" s="993"/>
    </row>
    <row r="457" spans="1:11" ht="14.1" customHeight="1">
      <c r="A457" s="993"/>
      <c r="B457" s="993"/>
      <c r="C457" s="1008" t="s">
        <v>62</v>
      </c>
      <c r="D457" s="1009">
        <v>0</v>
      </c>
      <c r="E457" s="1009">
        <v>820000</v>
      </c>
      <c r="F457" s="1009">
        <v>0</v>
      </c>
      <c r="G457" s="1009">
        <v>0</v>
      </c>
      <c r="H457" s="993"/>
      <c r="I457" s="993"/>
      <c r="J457" s="993"/>
      <c r="K457" s="993"/>
    </row>
    <row r="458" spans="1:11" ht="14.1" customHeight="1">
      <c r="A458" s="993"/>
      <c r="B458" s="993"/>
      <c r="C458" s="1008" t="s">
        <v>49</v>
      </c>
      <c r="D458" s="1009">
        <v>0</v>
      </c>
      <c r="E458" s="1009">
        <v>820000</v>
      </c>
      <c r="F458" s="1009">
        <v>0</v>
      </c>
      <c r="G458" s="1009">
        <v>0</v>
      </c>
      <c r="H458" s="993"/>
      <c r="I458" s="993"/>
      <c r="J458" s="993"/>
      <c r="K458" s="993"/>
    </row>
    <row r="459" spans="1:11" ht="14.1" customHeight="1">
      <c r="A459" s="993"/>
      <c r="B459" s="993"/>
      <c r="C459" s="1008" t="s">
        <v>58</v>
      </c>
      <c r="D459" s="1009">
        <v>0</v>
      </c>
      <c r="E459" s="1009">
        <v>0</v>
      </c>
      <c r="F459" s="1009">
        <v>0</v>
      </c>
      <c r="G459" s="1009">
        <v>0</v>
      </c>
      <c r="H459" s="993"/>
      <c r="I459" s="993"/>
      <c r="J459" s="993"/>
      <c r="K459" s="993"/>
    </row>
    <row r="460" spans="1:11" ht="14.1" customHeight="1">
      <c r="A460" s="993"/>
      <c r="B460" s="993"/>
      <c r="C460" s="1008" t="s">
        <v>59</v>
      </c>
      <c r="D460" s="1009">
        <v>0</v>
      </c>
      <c r="E460" s="1009">
        <v>0</v>
      </c>
      <c r="F460" s="1009">
        <v>0</v>
      </c>
      <c r="G460" s="1009">
        <v>0</v>
      </c>
      <c r="H460" s="993"/>
      <c r="I460" s="993"/>
      <c r="J460" s="993"/>
      <c r="K460" s="993"/>
    </row>
    <row r="461" spans="1:11" ht="14.1" customHeight="1">
      <c r="A461" s="993"/>
      <c r="B461" s="993"/>
      <c r="C461" s="1008" t="s">
        <v>60</v>
      </c>
      <c r="D461" s="1009">
        <v>0</v>
      </c>
      <c r="E461" s="1009">
        <v>0</v>
      </c>
      <c r="F461" s="1009">
        <v>0</v>
      </c>
      <c r="G461" s="1009">
        <v>0</v>
      </c>
      <c r="H461" s="993"/>
      <c r="I461" s="993"/>
      <c r="J461" s="993"/>
      <c r="K461" s="993"/>
    </row>
    <row r="462" spans="1:11" ht="14.1" customHeight="1">
      <c r="A462" s="993"/>
      <c r="B462" s="993"/>
      <c r="C462" s="1008" t="s">
        <v>61</v>
      </c>
      <c r="D462" s="1009">
        <v>0</v>
      </c>
      <c r="E462" s="1009">
        <v>0</v>
      </c>
      <c r="F462" s="1009">
        <v>0</v>
      </c>
      <c r="G462" s="1009">
        <v>0</v>
      </c>
      <c r="H462" s="993"/>
      <c r="I462" s="993"/>
      <c r="J462" s="993"/>
      <c r="K462" s="993"/>
    </row>
    <row r="463" spans="1:11" ht="14.1" customHeight="1">
      <c r="A463" s="993"/>
      <c r="B463" s="993"/>
      <c r="C463" s="1008" t="s">
        <v>63</v>
      </c>
      <c r="D463" s="1009">
        <v>0</v>
      </c>
      <c r="E463" s="1009">
        <v>0</v>
      </c>
      <c r="F463" s="1009">
        <v>0</v>
      </c>
      <c r="G463" s="1009">
        <v>0</v>
      </c>
      <c r="H463" s="993"/>
      <c r="I463" s="993"/>
      <c r="J463" s="993"/>
      <c r="K463" s="993"/>
    </row>
    <row r="464" spans="1:11" ht="14.1" customHeight="1">
      <c r="A464" s="993"/>
      <c r="B464" s="993"/>
      <c r="C464" s="1008" t="s">
        <v>49</v>
      </c>
      <c r="D464" s="1009">
        <v>0</v>
      </c>
      <c r="E464" s="1009">
        <v>0</v>
      </c>
      <c r="F464" s="1009">
        <v>0</v>
      </c>
      <c r="G464" s="1009">
        <v>0</v>
      </c>
      <c r="H464" s="993"/>
      <c r="I464" s="993"/>
      <c r="J464" s="993"/>
      <c r="K464" s="993"/>
    </row>
    <row r="465" spans="1:11" ht="14.1" customHeight="1">
      <c r="A465" s="993"/>
      <c r="B465" s="993"/>
      <c r="C465" s="1008" t="s">
        <v>58</v>
      </c>
      <c r="D465" s="1009">
        <v>0</v>
      </c>
      <c r="E465" s="1009">
        <v>0</v>
      </c>
      <c r="F465" s="1009">
        <v>0</v>
      </c>
      <c r="G465" s="1009">
        <v>0</v>
      </c>
      <c r="H465" s="993"/>
      <c r="I465" s="993"/>
      <c r="J465" s="993"/>
      <c r="K465" s="993"/>
    </row>
    <row r="466" spans="1:11" ht="14.1" customHeight="1">
      <c r="A466" s="993"/>
      <c r="B466" s="993"/>
      <c r="C466" s="1008" t="s">
        <v>59</v>
      </c>
      <c r="D466" s="1009">
        <v>0</v>
      </c>
      <c r="E466" s="1009">
        <v>0</v>
      </c>
      <c r="F466" s="1009">
        <v>0</v>
      </c>
      <c r="G466" s="1009">
        <v>0</v>
      </c>
      <c r="H466" s="993"/>
      <c r="I466" s="993"/>
      <c r="J466" s="993"/>
      <c r="K466" s="993"/>
    </row>
    <row r="467" spans="1:11" ht="14.1" customHeight="1">
      <c r="A467" s="993"/>
      <c r="B467" s="993"/>
      <c r="C467" s="1008" t="s">
        <v>60</v>
      </c>
      <c r="D467" s="1009">
        <v>0</v>
      </c>
      <c r="E467" s="1009">
        <v>0</v>
      </c>
      <c r="F467" s="1009">
        <v>0</v>
      </c>
      <c r="G467" s="1009">
        <v>0</v>
      </c>
      <c r="H467" s="993"/>
      <c r="I467" s="993"/>
      <c r="J467" s="993"/>
      <c r="K467" s="993"/>
    </row>
    <row r="468" spans="1:11" ht="14.1" customHeight="1">
      <c r="A468" s="993"/>
      <c r="B468" s="993"/>
      <c r="C468" s="1008" t="s">
        <v>61</v>
      </c>
      <c r="D468" s="1009">
        <v>0</v>
      </c>
      <c r="E468" s="1009">
        <v>0</v>
      </c>
      <c r="F468" s="1009">
        <v>0</v>
      </c>
      <c r="G468" s="1009">
        <v>0</v>
      </c>
      <c r="H468" s="993"/>
      <c r="I468" s="993"/>
      <c r="J468" s="993"/>
      <c r="K468" s="993"/>
    </row>
    <row r="469" spans="1:11" ht="14.1" customHeight="1">
      <c r="A469" s="993"/>
      <c r="B469" s="993"/>
      <c r="C469" s="1008" t="s">
        <v>64</v>
      </c>
      <c r="D469" s="1009">
        <v>0</v>
      </c>
      <c r="E469" s="1009">
        <v>0</v>
      </c>
      <c r="F469" s="1009">
        <v>0</v>
      </c>
      <c r="G469" s="1009">
        <v>0</v>
      </c>
      <c r="H469" s="993"/>
      <c r="I469" s="993"/>
      <c r="J469" s="993"/>
      <c r="K469" s="993"/>
    </row>
    <row r="470" spans="1:11" ht="14.1" customHeight="1">
      <c r="A470" s="993"/>
      <c r="B470" s="993"/>
      <c r="C470" s="1008" t="s">
        <v>65</v>
      </c>
      <c r="D470" s="1009">
        <v>0</v>
      </c>
      <c r="E470" s="1009">
        <v>0</v>
      </c>
      <c r="F470" s="1009">
        <v>0</v>
      </c>
      <c r="G470" s="1009">
        <v>0</v>
      </c>
      <c r="H470" s="993"/>
      <c r="I470" s="993"/>
      <c r="J470" s="993"/>
      <c r="K470" s="993"/>
    </row>
    <row r="471" spans="1:11" ht="14.1" customHeight="1">
      <c r="A471" s="993"/>
      <c r="B471" s="993"/>
      <c r="C471" s="1010" t="s">
        <v>25</v>
      </c>
      <c r="D471" s="1009">
        <v>0</v>
      </c>
      <c r="E471" s="1009">
        <v>820000</v>
      </c>
      <c r="F471" s="1009">
        <v>0</v>
      </c>
      <c r="G471" s="1009">
        <v>0</v>
      </c>
      <c r="H471" s="993"/>
      <c r="I471" s="993"/>
      <c r="J471" s="993"/>
      <c r="K471" s="993"/>
    </row>
    <row r="472" spans="1:11" ht="14.1" customHeight="1">
      <c r="A472" s="993"/>
      <c r="B472" s="993"/>
      <c r="C472" s="1001" t="s">
        <v>2231</v>
      </c>
      <c r="D472" s="1547" t="s">
        <v>2232</v>
      </c>
      <c r="E472" s="1548"/>
      <c r="F472" s="1548"/>
      <c r="G472" s="1548"/>
      <c r="H472" s="993"/>
      <c r="I472" s="993"/>
      <c r="J472" s="993"/>
      <c r="K472" s="993"/>
    </row>
    <row r="473" spans="1:11" ht="14.1" customHeight="1">
      <c r="A473" s="993"/>
      <c r="B473" s="993"/>
      <c r="C473" s="1002" t="s">
        <v>19</v>
      </c>
      <c r="D473" s="1567" t="s">
        <v>2233</v>
      </c>
      <c r="E473" s="1568"/>
      <c r="F473" s="1568"/>
      <c r="G473" s="1568"/>
      <c r="H473" s="993"/>
      <c r="I473" s="993"/>
      <c r="J473" s="993"/>
      <c r="K473" s="993"/>
    </row>
    <row r="474" spans="1:11" ht="14.1" customHeight="1">
      <c r="A474" s="993"/>
      <c r="B474" s="993"/>
      <c r="C474" s="1003" t="s">
        <v>20</v>
      </c>
      <c r="D474" s="1563" t="s">
        <v>2234</v>
      </c>
      <c r="E474" s="1564"/>
      <c r="F474" s="1564"/>
      <c r="G474" s="1564"/>
      <c r="H474" s="993"/>
      <c r="I474" s="993"/>
      <c r="J474" s="993"/>
      <c r="K474" s="993"/>
    </row>
    <row r="475" spans="1:11" ht="14.1" customHeight="1">
      <c r="A475" s="993"/>
      <c r="B475" s="993"/>
      <c r="C475" s="1003" t="s">
        <v>21</v>
      </c>
      <c r="D475" s="1563" t="s">
        <v>2235</v>
      </c>
      <c r="E475" s="1564"/>
      <c r="F475" s="1564"/>
      <c r="G475" s="1564"/>
      <c r="H475" s="993"/>
      <c r="I475" s="993"/>
      <c r="J475" s="993"/>
      <c r="K475" s="993"/>
    </row>
    <row r="476" spans="1:11" ht="15" customHeight="1">
      <c r="A476" s="993"/>
      <c r="B476" s="993"/>
      <c r="C476" s="1004"/>
      <c r="D476" s="1005">
        <v>2024</v>
      </c>
      <c r="E476" s="1005">
        <v>2025</v>
      </c>
      <c r="F476" s="1005">
        <v>2026</v>
      </c>
      <c r="G476" s="1005">
        <v>2027</v>
      </c>
      <c r="H476" s="993"/>
      <c r="I476" s="993"/>
      <c r="J476" s="993"/>
      <c r="K476" s="993"/>
    </row>
    <row r="477" spans="1:11" ht="15" customHeight="1">
      <c r="A477" s="993"/>
      <c r="B477" s="993"/>
      <c r="C477" s="1006"/>
      <c r="D477" s="1007" t="s">
        <v>22</v>
      </c>
      <c r="E477" s="1007" t="s">
        <v>23</v>
      </c>
      <c r="F477" s="1007" t="s">
        <v>23</v>
      </c>
      <c r="G477" s="1007" t="s">
        <v>23</v>
      </c>
      <c r="H477" s="993"/>
      <c r="I477" s="993"/>
      <c r="J477" s="993"/>
      <c r="K477" s="993"/>
    </row>
    <row r="478" spans="1:11" ht="14.1" customHeight="1">
      <c r="A478" s="993"/>
      <c r="B478" s="993"/>
      <c r="C478" s="996" t="s">
        <v>33</v>
      </c>
      <c r="D478" s="1000" t="s">
        <v>34</v>
      </c>
      <c r="E478" s="1000" t="s">
        <v>122</v>
      </c>
      <c r="F478" s="1000" t="s">
        <v>1303</v>
      </c>
      <c r="G478" s="1000" t="s">
        <v>34</v>
      </c>
      <c r="H478" s="993"/>
      <c r="I478" s="993"/>
      <c r="J478" s="993"/>
      <c r="K478" s="993"/>
    </row>
    <row r="479" spans="1:11" ht="14.1" customHeight="1">
      <c r="A479" s="993"/>
      <c r="B479" s="993"/>
      <c r="C479" s="996" t="s">
        <v>35</v>
      </c>
      <c r="D479" s="1000" t="s">
        <v>42</v>
      </c>
      <c r="E479" s="1000" t="s">
        <v>2236</v>
      </c>
      <c r="F479" s="1000" t="s">
        <v>2237</v>
      </c>
      <c r="G479" s="1000" t="s">
        <v>2175</v>
      </c>
      <c r="H479" s="993"/>
      <c r="I479" s="993"/>
      <c r="J479" s="993"/>
      <c r="K479" s="993"/>
    </row>
    <row r="480" spans="1:11" ht="14.1" customHeight="1">
      <c r="A480" s="993"/>
      <c r="B480" s="993"/>
      <c r="C480" s="996" t="s">
        <v>40</v>
      </c>
      <c r="D480" s="1000" t="s">
        <v>42</v>
      </c>
      <c r="E480" s="1000" t="s">
        <v>2238</v>
      </c>
      <c r="F480" s="1000" t="s">
        <v>2239</v>
      </c>
      <c r="G480" s="1000" t="s">
        <v>2175</v>
      </c>
      <c r="H480" s="993"/>
      <c r="I480" s="993"/>
      <c r="J480" s="993"/>
      <c r="K480" s="993"/>
    </row>
    <row r="481" spans="1:11" ht="14.1" customHeight="1">
      <c r="A481" s="993"/>
      <c r="B481" s="993"/>
      <c r="C481" s="996" t="s">
        <v>41</v>
      </c>
      <c r="D481" s="1000" t="s">
        <v>18</v>
      </c>
      <c r="E481" s="1000" t="s">
        <v>359</v>
      </c>
      <c r="F481" s="1000" t="s">
        <v>1542</v>
      </c>
      <c r="G481" s="1000" t="s">
        <v>1792</v>
      </c>
      <c r="H481" s="993"/>
      <c r="I481" s="993"/>
      <c r="J481" s="993"/>
      <c r="K481" s="993"/>
    </row>
    <row r="482" spans="1:11" ht="14.1" customHeight="1">
      <c r="A482" s="993"/>
      <c r="B482" s="993"/>
      <c r="C482" s="996" t="s">
        <v>43</v>
      </c>
      <c r="D482" s="1000" t="s">
        <v>18</v>
      </c>
      <c r="E482" s="1000" t="s">
        <v>18</v>
      </c>
      <c r="F482" s="1000" t="s">
        <v>2240</v>
      </c>
      <c r="G482" s="1000" t="s">
        <v>2241</v>
      </c>
      <c r="H482" s="993"/>
      <c r="I482" s="993"/>
      <c r="J482" s="993"/>
      <c r="K482" s="993"/>
    </row>
    <row r="483" spans="1:11" ht="14.1" customHeight="1">
      <c r="A483" s="993"/>
      <c r="B483" s="993"/>
      <c r="C483" s="996" t="s">
        <v>47</v>
      </c>
      <c r="D483" s="1000" t="s">
        <v>18</v>
      </c>
      <c r="E483" s="1000" t="s">
        <v>18</v>
      </c>
      <c r="F483" s="1000" t="s">
        <v>2242</v>
      </c>
      <c r="G483" s="1000" t="s">
        <v>2243</v>
      </c>
      <c r="H483" s="993"/>
      <c r="I483" s="993"/>
      <c r="J483" s="993"/>
      <c r="K483" s="993"/>
    </row>
    <row r="484" spans="1:11" ht="14.1" customHeight="1">
      <c r="A484" s="993"/>
      <c r="B484" s="993"/>
      <c r="C484" s="1565" t="s">
        <v>24</v>
      </c>
      <c r="D484" s="1566"/>
      <c r="E484" s="1566"/>
      <c r="F484" s="1566"/>
      <c r="G484" s="1566"/>
      <c r="H484" s="993"/>
      <c r="I484" s="993"/>
      <c r="J484" s="993"/>
      <c r="K484" s="993"/>
    </row>
    <row r="485" spans="1:11" ht="14.1" customHeight="1">
      <c r="A485" s="993"/>
      <c r="B485" s="993"/>
      <c r="C485" s="1004"/>
      <c r="D485" s="1005">
        <v>2024</v>
      </c>
      <c r="E485" s="1005">
        <v>2025</v>
      </c>
      <c r="F485" s="1005">
        <v>2026</v>
      </c>
      <c r="G485" s="1005">
        <v>2027</v>
      </c>
      <c r="H485" s="993"/>
      <c r="I485" s="993"/>
      <c r="J485" s="993"/>
      <c r="K485" s="993"/>
    </row>
    <row r="486" spans="1:11" ht="14.1" customHeight="1">
      <c r="A486" s="993"/>
      <c r="B486" s="993"/>
      <c r="C486" s="1006"/>
      <c r="D486" s="1007" t="s">
        <v>22</v>
      </c>
      <c r="E486" s="1007" t="s">
        <v>23</v>
      </c>
      <c r="F486" s="1007" t="s">
        <v>23</v>
      </c>
      <c r="G486" s="1007" t="s">
        <v>23</v>
      </c>
      <c r="H486" s="993"/>
      <c r="I486" s="993"/>
      <c r="J486" s="993"/>
      <c r="K486" s="993"/>
    </row>
    <row r="487" spans="1:11" ht="14.1" customHeight="1">
      <c r="A487" s="993"/>
      <c r="B487" s="993"/>
      <c r="C487" s="1008" t="s">
        <v>48</v>
      </c>
      <c r="D487" s="1009">
        <v>0</v>
      </c>
      <c r="E487" s="1009">
        <v>0</v>
      </c>
      <c r="F487" s="1009">
        <v>0</v>
      </c>
      <c r="G487" s="1009">
        <v>0</v>
      </c>
      <c r="H487" s="993"/>
      <c r="I487" s="993"/>
      <c r="J487" s="993"/>
      <c r="K487" s="993"/>
    </row>
    <row r="488" spans="1:11" ht="14.1" customHeight="1">
      <c r="A488" s="993"/>
      <c r="B488" s="993"/>
      <c r="C488" s="1008" t="s">
        <v>49</v>
      </c>
      <c r="D488" s="1009">
        <v>0</v>
      </c>
      <c r="E488" s="1009">
        <v>0</v>
      </c>
      <c r="F488" s="1009">
        <v>0</v>
      </c>
      <c r="G488" s="1009">
        <v>0</v>
      </c>
      <c r="H488" s="993"/>
      <c r="I488" s="993"/>
      <c r="J488" s="993"/>
      <c r="K488" s="993"/>
    </row>
    <row r="489" spans="1:11" ht="14.1" customHeight="1">
      <c r="A489" s="993"/>
      <c r="B489" s="993"/>
      <c r="C489" s="1008" t="s">
        <v>50</v>
      </c>
      <c r="D489" s="1009">
        <v>0</v>
      </c>
      <c r="E489" s="1009">
        <v>0</v>
      </c>
      <c r="F489" s="1009">
        <v>0</v>
      </c>
      <c r="G489" s="1009">
        <v>0</v>
      </c>
      <c r="H489" s="993"/>
      <c r="I489" s="993"/>
      <c r="J489" s="993"/>
      <c r="K489" s="993"/>
    </row>
    <row r="490" spans="1:11" ht="14.1" customHeight="1">
      <c r="A490" s="993"/>
      <c r="B490" s="993"/>
      <c r="C490" s="1008" t="s">
        <v>51</v>
      </c>
      <c r="D490" s="1009">
        <v>0</v>
      </c>
      <c r="E490" s="1009">
        <v>0</v>
      </c>
      <c r="F490" s="1009">
        <v>0</v>
      </c>
      <c r="G490" s="1009">
        <v>0</v>
      </c>
      <c r="H490" s="993"/>
      <c r="I490" s="993"/>
      <c r="J490" s="993"/>
      <c r="K490" s="993"/>
    </row>
    <row r="491" spans="1:11" ht="14.1" customHeight="1">
      <c r="A491" s="993"/>
      <c r="B491" s="993"/>
      <c r="C491" s="1008" t="s">
        <v>49</v>
      </c>
      <c r="D491" s="1009">
        <v>0</v>
      </c>
      <c r="E491" s="1009">
        <v>0</v>
      </c>
      <c r="F491" s="1009">
        <v>0</v>
      </c>
      <c r="G491" s="1009">
        <v>0</v>
      </c>
      <c r="H491" s="993"/>
      <c r="I491" s="993"/>
      <c r="J491" s="993"/>
      <c r="K491" s="993"/>
    </row>
    <row r="492" spans="1:11" ht="14.1" customHeight="1">
      <c r="A492" s="993"/>
      <c r="B492" s="993"/>
      <c r="C492" s="1008" t="s">
        <v>50</v>
      </c>
      <c r="D492" s="1009">
        <v>0</v>
      </c>
      <c r="E492" s="1009">
        <v>0</v>
      </c>
      <c r="F492" s="1009">
        <v>0</v>
      </c>
      <c r="G492" s="1009">
        <v>0</v>
      </c>
      <c r="H492" s="993"/>
      <c r="I492" s="993"/>
      <c r="J492" s="993"/>
      <c r="K492" s="993"/>
    </row>
    <row r="493" spans="1:11" ht="14.1" customHeight="1">
      <c r="A493" s="993"/>
      <c r="B493" s="993"/>
      <c r="C493" s="1008" t="s">
        <v>52</v>
      </c>
      <c r="D493" s="1009">
        <v>0</v>
      </c>
      <c r="E493" s="1009">
        <v>0</v>
      </c>
      <c r="F493" s="1009">
        <v>0</v>
      </c>
      <c r="G493" s="1009">
        <v>0</v>
      </c>
      <c r="H493" s="993"/>
      <c r="I493" s="993"/>
      <c r="J493" s="993"/>
      <c r="K493" s="993"/>
    </row>
    <row r="494" spans="1:11" ht="14.1" customHeight="1">
      <c r="A494" s="993"/>
      <c r="B494" s="993"/>
      <c r="C494" s="1008" t="s">
        <v>49</v>
      </c>
      <c r="D494" s="1009">
        <v>0</v>
      </c>
      <c r="E494" s="1009">
        <v>0</v>
      </c>
      <c r="F494" s="1009">
        <v>0</v>
      </c>
      <c r="G494" s="1009">
        <v>0</v>
      </c>
      <c r="H494" s="993"/>
      <c r="I494" s="993"/>
      <c r="J494" s="993"/>
      <c r="K494" s="993"/>
    </row>
    <row r="495" spans="1:11" ht="14.1" customHeight="1">
      <c r="A495" s="993"/>
      <c r="B495" s="993"/>
      <c r="C495" s="1008" t="s">
        <v>50</v>
      </c>
      <c r="D495" s="1009">
        <v>0</v>
      </c>
      <c r="E495" s="1009">
        <v>0</v>
      </c>
      <c r="F495" s="1009">
        <v>0</v>
      </c>
      <c r="G495" s="1009">
        <v>0</v>
      </c>
      <c r="H495" s="993"/>
      <c r="I495" s="993"/>
      <c r="J495" s="993"/>
      <c r="K495" s="993"/>
    </row>
    <row r="496" spans="1:11" ht="14.1" customHeight="1">
      <c r="A496" s="993"/>
      <c r="B496" s="993"/>
      <c r="C496" s="1008" t="s">
        <v>53</v>
      </c>
      <c r="D496" s="1009">
        <v>0</v>
      </c>
      <c r="E496" s="1009">
        <v>0</v>
      </c>
      <c r="F496" s="1009">
        <v>0</v>
      </c>
      <c r="G496" s="1009">
        <v>0</v>
      </c>
      <c r="H496" s="993"/>
      <c r="I496" s="993"/>
      <c r="J496" s="993"/>
      <c r="K496" s="993"/>
    </row>
    <row r="497" spans="1:11" ht="14.1" customHeight="1">
      <c r="A497" s="993"/>
      <c r="B497" s="993"/>
      <c r="C497" s="1008" t="s">
        <v>49</v>
      </c>
      <c r="D497" s="1009">
        <v>0</v>
      </c>
      <c r="E497" s="1009">
        <v>0</v>
      </c>
      <c r="F497" s="1009">
        <v>0</v>
      </c>
      <c r="G497" s="1009">
        <v>0</v>
      </c>
      <c r="H497" s="993"/>
      <c r="I497" s="993"/>
      <c r="J497" s="993"/>
      <c r="K497" s="993"/>
    </row>
    <row r="498" spans="1:11" ht="14.1" customHeight="1">
      <c r="A498" s="993"/>
      <c r="B498" s="993"/>
      <c r="C498" s="1008" t="s">
        <v>50</v>
      </c>
      <c r="D498" s="1009">
        <v>0</v>
      </c>
      <c r="E498" s="1009">
        <v>0</v>
      </c>
      <c r="F498" s="1009">
        <v>0</v>
      </c>
      <c r="G498" s="1009">
        <v>0</v>
      </c>
      <c r="H498" s="993"/>
      <c r="I498" s="993"/>
      <c r="J498" s="993"/>
      <c r="K498" s="993"/>
    </row>
    <row r="499" spans="1:11" ht="14.1" customHeight="1">
      <c r="A499" s="993"/>
      <c r="B499" s="993"/>
      <c r="C499" s="1008" t="s">
        <v>54</v>
      </c>
      <c r="D499" s="1009">
        <v>0</v>
      </c>
      <c r="E499" s="1009">
        <v>0</v>
      </c>
      <c r="F499" s="1009">
        <v>0</v>
      </c>
      <c r="G499" s="1009">
        <v>0</v>
      </c>
      <c r="H499" s="993"/>
      <c r="I499" s="993"/>
      <c r="J499" s="993"/>
      <c r="K499" s="993"/>
    </row>
    <row r="500" spans="1:11" ht="14.1" customHeight="1">
      <c r="A500" s="993"/>
      <c r="B500" s="993"/>
      <c r="C500" s="1008" t="s">
        <v>49</v>
      </c>
      <c r="D500" s="1009">
        <v>0</v>
      </c>
      <c r="E500" s="1009">
        <v>0</v>
      </c>
      <c r="F500" s="1009">
        <v>0</v>
      </c>
      <c r="G500" s="1009">
        <v>0</v>
      </c>
      <c r="H500" s="993"/>
      <c r="I500" s="993"/>
      <c r="J500" s="993"/>
      <c r="K500" s="993"/>
    </row>
    <row r="501" spans="1:11" ht="14.1" customHeight="1">
      <c r="A501" s="993"/>
      <c r="B501" s="993"/>
      <c r="C501" s="1008" t="s">
        <v>50</v>
      </c>
      <c r="D501" s="1009">
        <v>0</v>
      </c>
      <c r="E501" s="1009">
        <v>0</v>
      </c>
      <c r="F501" s="1009">
        <v>0</v>
      </c>
      <c r="G501" s="1009">
        <v>0</v>
      </c>
      <c r="H501" s="993"/>
      <c r="I501" s="993"/>
      <c r="J501" s="993"/>
      <c r="K501" s="993"/>
    </row>
    <row r="502" spans="1:11" ht="14.1" customHeight="1">
      <c r="A502" s="993"/>
      <c r="B502" s="993"/>
      <c r="C502" s="1008" t="s">
        <v>55</v>
      </c>
      <c r="D502" s="1009">
        <v>0</v>
      </c>
      <c r="E502" s="1009">
        <v>0</v>
      </c>
      <c r="F502" s="1009">
        <v>0</v>
      </c>
      <c r="G502" s="1009">
        <v>0</v>
      </c>
      <c r="H502" s="993"/>
      <c r="I502" s="993"/>
      <c r="J502" s="993"/>
      <c r="K502" s="993"/>
    </row>
    <row r="503" spans="1:11" ht="14.1" customHeight="1">
      <c r="A503" s="993"/>
      <c r="B503" s="993"/>
      <c r="C503" s="1008" t="s">
        <v>49</v>
      </c>
      <c r="D503" s="1009">
        <v>0</v>
      </c>
      <c r="E503" s="1009">
        <v>0</v>
      </c>
      <c r="F503" s="1009">
        <v>0</v>
      </c>
      <c r="G503" s="1009">
        <v>0</v>
      </c>
      <c r="H503" s="993"/>
      <c r="I503" s="993"/>
      <c r="J503" s="993"/>
      <c r="K503" s="993"/>
    </row>
    <row r="504" spans="1:11" ht="14.1" customHeight="1">
      <c r="A504" s="993"/>
      <c r="B504" s="993"/>
      <c r="C504" s="1008" t="s">
        <v>50</v>
      </c>
      <c r="D504" s="1009">
        <v>0</v>
      </c>
      <c r="E504" s="1009">
        <v>0</v>
      </c>
      <c r="F504" s="1009">
        <v>0</v>
      </c>
      <c r="G504" s="1009">
        <v>0</v>
      </c>
      <c r="H504" s="993"/>
      <c r="I504" s="993"/>
      <c r="J504" s="993"/>
      <c r="K504" s="993"/>
    </row>
    <row r="505" spans="1:11" ht="14.1" customHeight="1">
      <c r="A505" s="993"/>
      <c r="B505" s="993"/>
      <c r="C505" s="1008" t="s">
        <v>56</v>
      </c>
      <c r="D505" s="1009">
        <v>0</v>
      </c>
      <c r="E505" s="1009">
        <v>0</v>
      </c>
      <c r="F505" s="1009">
        <v>0</v>
      </c>
      <c r="G505" s="1009">
        <v>0</v>
      </c>
      <c r="H505" s="993"/>
      <c r="I505" s="993"/>
      <c r="J505" s="993"/>
      <c r="K505" s="993"/>
    </row>
    <row r="506" spans="1:11" ht="14.1" customHeight="1">
      <c r="A506" s="993"/>
      <c r="B506" s="993"/>
      <c r="C506" s="1008" t="s">
        <v>49</v>
      </c>
      <c r="D506" s="1009">
        <v>0</v>
      </c>
      <c r="E506" s="1009">
        <v>0</v>
      </c>
      <c r="F506" s="1009">
        <v>0</v>
      </c>
      <c r="G506" s="1009">
        <v>0</v>
      </c>
      <c r="H506" s="993"/>
      <c r="I506" s="993"/>
      <c r="J506" s="993"/>
      <c r="K506" s="993"/>
    </row>
    <row r="507" spans="1:11" ht="14.1" customHeight="1">
      <c r="A507" s="993"/>
      <c r="B507" s="993"/>
      <c r="C507" s="1008" t="s">
        <v>50</v>
      </c>
      <c r="D507" s="1009">
        <v>0</v>
      </c>
      <c r="E507" s="1009">
        <v>0</v>
      </c>
      <c r="F507" s="1009">
        <v>0</v>
      </c>
      <c r="G507" s="1009">
        <v>0</v>
      </c>
      <c r="H507" s="993"/>
      <c r="I507" s="993"/>
      <c r="J507" s="993"/>
      <c r="K507" s="993"/>
    </row>
    <row r="508" spans="1:11" ht="14.1" customHeight="1">
      <c r="A508" s="993"/>
      <c r="B508" s="993"/>
      <c r="C508" s="1008" t="s">
        <v>57</v>
      </c>
      <c r="D508" s="1009">
        <v>0</v>
      </c>
      <c r="E508" s="1009">
        <v>0</v>
      </c>
      <c r="F508" s="1009">
        <v>0</v>
      </c>
      <c r="G508" s="1009">
        <v>0</v>
      </c>
      <c r="H508" s="993"/>
      <c r="I508" s="993"/>
      <c r="J508" s="993"/>
      <c r="K508" s="993"/>
    </row>
    <row r="509" spans="1:11" ht="14.1" customHeight="1">
      <c r="A509" s="993"/>
      <c r="B509" s="993"/>
      <c r="C509" s="1008" t="s">
        <v>49</v>
      </c>
      <c r="D509" s="1009">
        <v>0</v>
      </c>
      <c r="E509" s="1009">
        <v>0</v>
      </c>
      <c r="F509" s="1009">
        <v>0</v>
      </c>
      <c r="G509" s="1009">
        <v>0</v>
      </c>
      <c r="H509" s="993"/>
      <c r="I509" s="993"/>
      <c r="J509" s="993"/>
      <c r="K509" s="993"/>
    </row>
    <row r="510" spans="1:11" ht="14.1" customHeight="1">
      <c r="A510" s="993"/>
      <c r="B510" s="993"/>
      <c r="C510" s="1008" t="s">
        <v>58</v>
      </c>
      <c r="D510" s="1009">
        <v>0</v>
      </c>
      <c r="E510" s="1009">
        <v>0</v>
      </c>
      <c r="F510" s="1009">
        <v>0</v>
      </c>
      <c r="G510" s="1009">
        <v>0</v>
      </c>
      <c r="H510" s="993"/>
      <c r="I510" s="993"/>
      <c r="J510" s="993"/>
      <c r="K510" s="993"/>
    </row>
    <row r="511" spans="1:11" ht="14.1" customHeight="1">
      <c r="A511" s="993"/>
      <c r="B511" s="993"/>
      <c r="C511" s="1008" t="s">
        <v>59</v>
      </c>
      <c r="D511" s="1009">
        <v>0</v>
      </c>
      <c r="E511" s="1009">
        <v>0</v>
      </c>
      <c r="F511" s="1009">
        <v>0</v>
      </c>
      <c r="G511" s="1009">
        <v>0</v>
      </c>
      <c r="H511" s="993"/>
      <c r="I511" s="993"/>
      <c r="J511" s="993"/>
      <c r="K511" s="993"/>
    </row>
    <row r="512" spans="1:11" ht="14.1" customHeight="1">
      <c r="A512" s="993"/>
      <c r="B512" s="993"/>
      <c r="C512" s="1008" t="s">
        <v>60</v>
      </c>
      <c r="D512" s="1009">
        <v>0</v>
      </c>
      <c r="E512" s="1009">
        <v>0</v>
      </c>
      <c r="F512" s="1009">
        <v>0</v>
      </c>
      <c r="G512" s="1009">
        <v>0</v>
      </c>
      <c r="H512" s="993"/>
      <c r="I512" s="993"/>
      <c r="J512" s="993"/>
      <c r="K512" s="993"/>
    </row>
    <row r="513" spans="1:11" ht="14.1" customHeight="1">
      <c r="A513" s="993"/>
      <c r="B513" s="993"/>
      <c r="C513" s="1008" t="s">
        <v>61</v>
      </c>
      <c r="D513" s="1009">
        <v>0</v>
      </c>
      <c r="E513" s="1009">
        <v>0</v>
      </c>
      <c r="F513" s="1009">
        <v>0</v>
      </c>
      <c r="G513" s="1009">
        <v>0</v>
      </c>
      <c r="H513" s="993"/>
      <c r="I513" s="993"/>
      <c r="J513" s="993"/>
      <c r="K513" s="993"/>
    </row>
    <row r="514" spans="1:11" ht="14.1" customHeight="1">
      <c r="A514" s="993"/>
      <c r="B514" s="993"/>
      <c r="C514" s="1008" t="s">
        <v>62</v>
      </c>
      <c r="D514" s="1009">
        <v>0</v>
      </c>
      <c r="E514" s="1009">
        <v>9135000</v>
      </c>
      <c r="F514" s="1009">
        <v>66315000</v>
      </c>
      <c r="G514" s="1009">
        <v>1200000</v>
      </c>
      <c r="H514" s="993"/>
      <c r="I514" s="993"/>
      <c r="J514" s="993"/>
      <c r="K514" s="993"/>
    </row>
    <row r="515" spans="1:11" ht="14.1" customHeight="1">
      <c r="A515" s="993"/>
      <c r="B515" s="993"/>
      <c r="C515" s="1008" t="s">
        <v>49</v>
      </c>
      <c r="D515" s="1009">
        <v>0</v>
      </c>
      <c r="E515" s="1009">
        <v>9135000</v>
      </c>
      <c r="F515" s="1009">
        <v>66315000</v>
      </c>
      <c r="G515" s="1009">
        <v>1200000</v>
      </c>
      <c r="H515" s="993"/>
      <c r="I515" s="993"/>
      <c r="J515" s="993"/>
      <c r="K515" s="993"/>
    </row>
    <row r="516" spans="1:11" ht="14.1" customHeight="1">
      <c r="A516" s="993"/>
      <c r="B516" s="993"/>
      <c r="C516" s="1008" t="s">
        <v>58</v>
      </c>
      <c r="D516" s="1009">
        <v>0</v>
      </c>
      <c r="E516" s="1009">
        <v>0</v>
      </c>
      <c r="F516" s="1009">
        <v>0</v>
      </c>
      <c r="G516" s="1009">
        <v>0</v>
      </c>
      <c r="H516" s="993"/>
      <c r="I516" s="993"/>
      <c r="J516" s="993"/>
      <c r="K516" s="993"/>
    </row>
    <row r="517" spans="1:11" ht="14.1" customHeight="1">
      <c r="A517" s="993"/>
      <c r="B517" s="993"/>
      <c r="C517" s="1008" t="s">
        <v>59</v>
      </c>
      <c r="D517" s="1009">
        <v>0</v>
      </c>
      <c r="E517" s="1009">
        <v>0</v>
      </c>
      <c r="F517" s="1009">
        <v>0</v>
      </c>
      <c r="G517" s="1009">
        <v>0</v>
      </c>
      <c r="H517" s="993"/>
      <c r="I517" s="993"/>
      <c r="J517" s="993"/>
      <c r="K517" s="993"/>
    </row>
    <row r="518" spans="1:11" ht="14.1" customHeight="1">
      <c r="A518" s="993"/>
      <c r="B518" s="993"/>
      <c r="C518" s="1008" t="s">
        <v>60</v>
      </c>
      <c r="D518" s="1009">
        <v>0</v>
      </c>
      <c r="E518" s="1009">
        <v>0</v>
      </c>
      <c r="F518" s="1009">
        <v>0</v>
      </c>
      <c r="G518" s="1009">
        <v>0</v>
      </c>
      <c r="H518" s="993"/>
      <c r="I518" s="993"/>
      <c r="J518" s="993"/>
      <c r="K518" s="993"/>
    </row>
    <row r="519" spans="1:11" ht="14.1" customHeight="1">
      <c r="A519" s="993"/>
      <c r="B519" s="993"/>
      <c r="C519" s="1008" t="s">
        <v>61</v>
      </c>
      <c r="D519" s="1009">
        <v>0</v>
      </c>
      <c r="E519" s="1009">
        <v>0</v>
      </c>
      <c r="F519" s="1009">
        <v>0</v>
      </c>
      <c r="G519" s="1009">
        <v>0</v>
      </c>
      <c r="H519" s="993"/>
      <c r="I519" s="993"/>
      <c r="J519" s="993"/>
      <c r="K519" s="993"/>
    </row>
    <row r="520" spans="1:11" ht="14.1" customHeight="1">
      <c r="A520" s="993"/>
      <c r="B520" s="993"/>
      <c r="C520" s="1008" t="s">
        <v>63</v>
      </c>
      <c r="D520" s="1009">
        <v>0</v>
      </c>
      <c r="E520" s="1009">
        <v>0</v>
      </c>
      <c r="F520" s="1009">
        <v>0</v>
      </c>
      <c r="G520" s="1009">
        <v>0</v>
      </c>
      <c r="H520" s="993"/>
      <c r="I520" s="993"/>
      <c r="J520" s="993"/>
      <c r="K520" s="993"/>
    </row>
    <row r="521" spans="1:11" ht="14.1" customHeight="1">
      <c r="A521" s="993"/>
      <c r="B521" s="993"/>
      <c r="C521" s="1008" t="s">
        <v>49</v>
      </c>
      <c r="D521" s="1009">
        <v>0</v>
      </c>
      <c r="E521" s="1009">
        <v>0</v>
      </c>
      <c r="F521" s="1009">
        <v>0</v>
      </c>
      <c r="G521" s="1009">
        <v>0</v>
      </c>
      <c r="H521" s="993"/>
      <c r="I521" s="993"/>
      <c r="J521" s="993"/>
      <c r="K521" s="993"/>
    </row>
    <row r="522" spans="1:11" ht="14.1" customHeight="1">
      <c r="A522" s="993"/>
      <c r="B522" s="993"/>
      <c r="C522" s="1008" t="s">
        <v>58</v>
      </c>
      <c r="D522" s="1009">
        <v>0</v>
      </c>
      <c r="E522" s="1009">
        <v>0</v>
      </c>
      <c r="F522" s="1009">
        <v>0</v>
      </c>
      <c r="G522" s="1009">
        <v>0</v>
      </c>
      <c r="H522" s="993"/>
      <c r="I522" s="993"/>
      <c r="J522" s="993"/>
      <c r="K522" s="993"/>
    </row>
    <row r="523" spans="1:11" ht="14.1" customHeight="1">
      <c r="A523" s="993"/>
      <c r="B523" s="993"/>
      <c r="C523" s="1008" t="s">
        <v>59</v>
      </c>
      <c r="D523" s="1009">
        <v>0</v>
      </c>
      <c r="E523" s="1009">
        <v>0</v>
      </c>
      <c r="F523" s="1009">
        <v>0</v>
      </c>
      <c r="G523" s="1009">
        <v>0</v>
      </c>
      <c r="H523" s="993"/>
      <c r="I523" s="993"/>
      <c r="J523" s="993"/>
      <c r="K523" s="993"/>
    </row>
    <row r="524" spans="1:11" ht="14.1" customHeight="1">
      <c r="A524" s="993"/>
      <c r="B524" s="993"/>
      <c r="C524" s="1008" t="s">
        <v>60</v>
      </c>
      <c r="D524" s="1009">
        <v>0</v>
      </c>
      <c r="E524" s="1009">
        <v>0</v>
      </c>
      <c r="F524" s="1009">
        <v>0</v>
      </c>
      <c r="G524" s="1009">
        <v>0</v>
      </c>
      <c r="H524" s="993"/>
      <c r="I524" s="993"/>
      <c r="J524" s="993"/>
      <c r="K524" s="993"/>
    </row>
    <row r="525" spans="1:11" ht="14.1" customHeight="1">
      <c r="A525" s="993"/>
      <c r="B525" s="993"/>
      <c r="C525" s="1008" t="s">
        <v>61</v>
      </c>
      <c r="D525" s="1009">
        <v>0</v>
      </c>
      <c r="E525" s="1009">
        <v>0</v>
      </c>
      <c r="F525" s="1009">
        <v>0</v>
      </c>
      <c r="G525" s="1009">
        <v>0</v>
      </c>
      <c r="H525" s="993"/>
      <c r="I525" s="993"/>
      <c r="J525" s="993"/>
      <c r="K525" s="993"/>
    </row>
    <row r="526" spans="1:11" ht="14.1" customHeight="1">
      <c r="A526" s="993"/>
      <c r="B526" s="993"/>
      <c r="C526" s="1008" t="s">
        <v>64</v>
      </c>
      <c r="D526" s="1009">
        <v>0</v>
      </c>
      <c r="E526" s="1009">
        <v>0</v>
      </c>
      <c r="F526" s="1009">
        <v>0</v>
      </c>
      <c r="G526" s="1009">
        <v>0</v>
      </c>
      <c r="H526" s="993"/>
      <c r="I526" s="993"/>
      <c r="J526" s="993"/>
      <c r="K526" s="993"/>
    </row>
    <row r="527" spans="1:11" ht="14.1" customHeight="1">
      <c r="A527" s="993"/>
      <c r="B527" s="993"/>
      <c r="C527" s="1008" t="s">
        <v>65</v>
      </c>
      <c r="D527" s="1009">
        <v>0</v>
      </c>
      <c r="E527" s="1009">
        <v>0</v>
      </c>
      <c r="F527" s="1009">
        <v>0</v>
      </c>
      <c r="G527" s="1009">
        <v>0</v>
      </c>
      <c r="H527" s="993"/>
      <c r="I527" s="993"/>
      <c r="J527" s="993"/>
      <c r="K527" s="993"/>
    </row>
    <row r="528" spans="1:11" ht="14.1" customHeight="1">
      <c r="A528" s="993"/>
      <c r="B528" s="993"/>
      <c r="C528" s="1010" t="s">
        <v>25</v>
      </c>
      <c r="D528" s="1009">
        <v>0</v>
      </c>
      <c r="E528" s="1009">
        <v>9135000</v>
      </c>
      <c r="F528" s="1009">
        <v>66315000</v>
      </c>
      <c r="G528" s="1009">
        <v>1200000</v>
      </c>
      <c r="H528" s="993"/>
      <c r="I528" s="993"/>
      <c r="J528" s="993"/>
      <c r="K528" s="993"/>
    </row>
    <row r="529" spans="1:11" ht="14.1" customHeight="1">
      <c r="A529" s="993"/>
      <c r="B529" s="993"/>
      <c r="C529" s="1001" t="s">
        <v>2244</v>
      </c>
      <c r="D529" s="1547" t="s">
        <v>2245</v>
      </c>
      <c r="E529" s="1548"/>
      <c r="F529" s="1548"/>
      <c r="G529" s="1548"/>
      <c r="H529" s="993"/>
      <c r="I529" s="993"/>
      <c r="J529" s="993"/>
      <c r="K529" s="993"/>
    </row>
    <row r="530" spans="1:11" ht="14.1" customHeight="1">
      <c r="A530" s="993"/>
      <c r="B530" s="993"/>
      <c r="C530" s="1002" t="s">
        <v>19</v>
      </c>
      <c r="D530" s="1567" t="s">
        <v>2246</v>
      </c>
      <c r="E530" s="1568"/>
      <c r="F530" s="1568"/>
      <c r="G530" s="1568"/>
      <c r="H530" s="993"/>
      <c r="I530" s="993"/>
      <c r="J530" s="993"/>
      <c r="K530" s="993"/>
    </row>
    <row r="531" spans="1:11" ht="14.1" customHeight="1">
      <c r="A531" s="993"/>
      <c r="B531" s="993"/>
      <c r="C531" s="1003" t="s">
        <v>20</v>
      </c>
      <c r="D531" s="1563" t="s">
        <v>2247</v>
      </c>
      <c r="E531" s="1564"/>
      <c r="F531" s="1564"/>
      <c r="G531" s="1564"/>
      <c r="H531" s="993"/>
      <c r="I531" s="993"/>
      <c r="J531" s="993"/>
      <c r="K531" s="993"/>
    </row>
    <row r="532" spans="1:11" ht="14.1" customHeight="1">
      <c r="A532" s="993"/>
      <c r="B532" s="993"/>
      <c r="C532" s="1003" t="s">
        <v>21</v>
      </c>
      <c r="D532" s="1563" t="s">
        <v>918</v>
      </c>
      <c r="E532" s="1564"/>
      <c r="F532" s="1564"/>
      <c r="G532" s="1564"/>
      <c r="H532" s="993"/>
      <c r="I532" s="993"/>
      <c r="J532" s="993"/>
      <c r="K532" s="993"/>
    </row>
    <row r="533" spans="1:11" ht="15" customHeight="1">
      <c r="A533" s="993"/>
      <c r="B533" s="993"/>
      <c r="C533" s="1004"/>
      <c r="D533" s="1005">
        <v>2024</v>
      </c>
      <c r="E533" s="1005">
        <v>2025</v>
      </c>
      <c r="F533" s="1005">
        <v>2026</v>
      </c>
      <c r="G533" s="1005">
        <v>2027</v>
      </c>
      <c r="H533" s="993"/>
      <c r="I533" s="993"/>
      <c r="J533" s="993"/>
      <c r="K533" s="993"/>
    </row>
    <row r="534" spans="1:11" ht="15" customHeight="1">
      <c r="A534" s="993"/>
      <c r="B534" s="993"/>
      <c r="C534" s="1006"/>
      <c r="D534" s="1007" t="s">
        <v>22</v>
      </c>
      <c r="E534" s="1007" t="s">
        <v>23</v>
      </c>
      <c r="F534" s="1007" t="s">
        <v>23</v>
      </c>
      <c r="G534" s="1007" t="s">
        <v>23</v>
      </c>
      <c r="H534" s="993"/>
      <c r="I534" s="993"/>
      <c r="J534" s="993"/>
      <c r="K534" s="993"/>
    </row>
    <row r="535" spans="1:11" ht="14.1" customHeight="1">
      <c r="A535" s="993"/>
      <c r="B535" s="993"/>
      <c r="C535" s="996" t="s">
        <v>33</v>
      </c>
      <c r="D535" s="1000" t="s">
        <v>34</v>
      </c>
      <c r="E535" s="1000" t="s">
        <v>1303</v>
      </c>
      <c r="F535" s="1000" t="s">
        <v>42</v>
      </c>
      <c r="G535" s="1000" t="s">
        <v>34</v>
      </c>
      <c r="H535" s="993"/>
      <c r="I535" s="993"/>
      <c r="J535" s="993"/>
      <c r="K535" s="993"/>
    </row>
    <row r="536" spans="1:11" ht="14.1" customHeight="1">
      <c r="A536" s="993"/>
      <c r="B536" s="993"/>
      <c r="C536" s="996" t="s">
        <v>35</v>
      </c>
      <c r="D536" s="1000" t="s">
        <v>42</v>
      </c>
      <c r="E536" s="1000" t="s">
        <v>2248</v>
      </c>
      <c r="F536" s="1000" t="s">
        <v>42</v>
      </c>
      <c r="G536" s="1000" t="s">
        <v>2249</v>
      </c>
      <c r="H536" s="993"/>
      <c r="I536" s="993"/>
      <c r="J536" s="993"/>
      <c r="K536" s="993"/>
    </row>
    <row r="537" spans="1:11" ht="14.1" customHeight="1">
      <c r="A537" s="993"/>
      <c r="B537" s="993"/>
      <c r="C537" s="996" t="s">
        <v>40</v>
      </c>
      <c r="D537" s="1000" t="s">
        <v>42</v>
      </c>
      <c r="E537" s="1000" t="s">
        <v>2250</v>
      </c>
      <c r="F537" s="1000" t="s">
        <v>42</v>
      </c>
      <c r="G537" s="1000" t="s">
        <v>2249</v>
      </c>
      <c r="H537" s="993"/>
      <c r="I537" s="993"/>
      <c r="J537" s="993"/>
      <c r="K537" s="993"/>
    </row>
    <row r="538" spans="1:11" ht="14.1" customHeight="1">
      <c r="A538" s="993"/>
      <c r="B538" s="993"/>
      <c r="C538" s="996" t="s">
        <v>41</v>
      </c>
      <c r="D538" s="1000" t="s">
        <v>18</v>
      </c>
      <c r="E538" s="1000" t="s">
        <v>34</v>
      </c>
      <c r="F538" s="1000" t="s">
        <v>82</v>
      </c>
      <c r="G538" s="1000" t="s">
        <v>18</v>
      </c>
      <c r="H538" s="993"/>
      <c r="I538" s="993"/>
      <c r="J538" s="993"/>
      <c r="K538" s="993"/>
    </row>
    <row r="539" spans="1:11" ht="14.1" customHeight="1">
      <c r="A539" s="993"/>
      <c r="B539" s="993"/>
      <c r="C539" s="996" t="s">
        <v>43</v>
      </c>
      <c r="D539" s="1000" t="s">
        <v>18</v>
      </c>
      <c r="E539" s="1000" t="s">
        <v>18</v>
      </c>
      <c r="F539" s="1000" t="s">
        <v>82</v>
      </c>
      <c r="G539" s="1000" t="s">
        <v>18</v>
      </c>
      <c r="H539" s="993"/>
      <c r="I539" s="993"/>
      <c r="J539" s="993"/>
      <c r="K539" s="993"/>
    </row>
    <row r="540" spans="1:11" ht="14.1" customHeight="1">
      <c r="A540" s="993"/>
      <c r="B540" s="993"/>
      <c r="C540" s="996" t="s">
        <v>47</v>
      </c>
      <c r="D540" s="1000" t="s">
        <v>18</v>
      </c>
      <c r="E540" s="1000" t="s">
        <v>18</v>
      </c>
      <c r="F540" s="1000" t="s">
        <v>82</v>
      </c>
      <c r="G540" s="1000" t="s">
        <v>18</v>
      </c>
      <c r="H540" s="993"/>
      <c r="I540" s="993"/>
      <c r="J540" s="993"/>
      <c r="K540" s="993"/>
    </row>
    <row r="541" spans="1:11" ht="14.1" customHeight="1">
      <c r="A541" s="993"/>
      <c r="B541" s="993"/>
      <c r="C541" s="1565" t="s">
        <v>24</v>
      </c>
      <c r="D541" s="1566"/>
      <c r="E541" s="1566"/>
      <c r="F541" s="1566"/>
      <c r="G541" s="1566"/>
      <c r="H541" s="993"/>
      <c r="I541" s="993"/>
      <c r="J541" s="993"/>
      <c r="K541" s="993"/>
    </row>
    <row r="542" spans="1:11" ht="14.1" customHeight="1">
      <c r="A542" s="993"/>
      <c r="B542" s="993"/>
      <c r="C542" s="1004"/>
      <c r="D542" s="1005">
        <v>2024</v>
      </c>
      <c r="E542" s="1005">
        <v>2025</v>
      </c>
      <c r="F542" s="1005">
        <v>2026</v>
      </c>
      <c r="G542" s="1005">
        <v>2027</v>
      </c>
      <c r="H542" s="993"/>
      <c r="I542" s="993"/>
      <c r="J542" s="993"/>
      <c r="K542" s="993"/>
    </row>
    <row r="543" spans="1:11" ht="14.1" customHeight="1">
      <c r="A543" s="993"/>
      <c r="B543" s="993"/>
      <c r="C543" s="1006"/>
      <c r="D543" s="1007" t="s">
        <v>22</v>
      </c>
      <c r="E543" s="1007" t="s">
        <v>23</v>
      </c>
      <c r="F543" s="1007" t="s">
        <v>23</v>
      </c>
      <c r="G543" s="1007" t="s">
        <v>23</v>
      </c>
      <c r="H543" s="993"/>
      <c r="I543" s="993"/>
      <c r="J543" s="993"/>
      <c r="K543" s="993"/>
    </row>
    <row r="544" spans="1:11" ht="14.1" customHeight="1">
      <c r="A544" s="993"/>
      <c r="B544" s="993"/>
      <c r="C544" s="1008" t="s">
        <v>48</v>
      </c>
      <c r="D544" s="1009">
        <v>0</v>
      </c>
      <c r="E544" s="1009">
        <v>0</v>
      </c>
      <c r="F544" s="1009">
        <v>0</v>
      </c>
      <c r="G544" s="1009">
        <v>0</v>
      </c>
      <c r="H544" s="993"/>
      <c r="I544" s="993"/>
      <c r="J544" s="993"/>
      <c r="K544" s="993"/>
    </row>
    <row r="545" spans="1:11" ht="14.1" customHeight="1">
      <c r="A545" s="993"/>
      <c r="B545" s="993"/>
      <c r="C545" s="1008" t="s">
        <v>49</v>
      </c>
      <c r="D545" s="1009">
        <v>0</v>
      </c>
      <c r="E545" s="1009">
        <v>0</v>
      </c>
      <c r="F545" s="1009">
        <v>0</v>
      </c>
      <c r="G545" s="1009">
        <v>0</v>
      </c>
      <c r="H545" s="993"/>
      <c r="I545" s="993"/>
      <c r="J545" s="993"/>
      <c r="K545" s="993"/>
    </row>
    <row r="546" spans="1:11" ht="14.1" customHeight="1">
      <c r="A546" s="993"/>
      <c r="B546" s="993"/>
      <c r="C546" s="1008" t="s">
        <v>50</v>
      </c>
      <c r="D546" s="1009">
        <v>0</v>
      </c>
      <c r="E546" s="1009">
        <v>0</v>
      </c>
      <c r="F546" s="1009">
        <v>0</v>
      </c>
      <c r="G546" s="1009">
        <v>0</v>
      </c>
      <c r="H546" s="993"/>
      <c r="I546" s="993"/>
      <c r="J546" s="993"/>
      <c r="K546" s="993"/>
    </row>
    <row r="547" spans="1:11" ht="14.1" customHeight="1">
      <c r="A547" s="993"/>
      <c r="B547" s="993"/>
      <c r="C547" s="1008" t="s">
        <v>51</v>
      </c>
      <c r="D547" s="1009">
        <v>0</v>
      </c>
      <c r="E547" s="1009">
        <v>0</v>
      </c>
      <c r="F547" s="1009">
        <v>0</v>
      </c>
      <c r="G547" s="1009">
        <v>0</v>
      </c>
      <c r="H547" s="993"/>
      <c r="I547" s="993"/>
      <c r="J547" s="993"/>
      <c r="K547" s="993"/>
    </row>
    <row r="548" spans="1:11" ht="14.1" customHeight="1">
      <c r="A548" s="993"/>
      <c r="B548" s="993"/>
      <c r="C548" s="1008" t="s">
        <v>49</v>
      </c>
      <c r="D548" s="1009">
        <v>0</v>
      </c>
      <c r="E548" s="1009">
        <v>0</v>
      </c>
      <c r="F548" s="1009">
        <v>0</v>
      </c>
      <c r="G548" s="1009">
        <v>0</v>
      </c>
      <c r="H548" s="993"/>
      <c r="I548" s="993"/>
      <c r="J548" s="993"/>
      <c r="K548" s="993"/>
    </row>
    <row r="549" spans="1:11" ht="14.1" customHeight="1">
      <c r="A549" s="993"/>
      <c r="B549" s="993"/>
      <c r="C549" s="1008" t="s">
        <v>50</v>
      </c>
      <c r="D549" s="1009">
        <v>0</v>
      </c>
      <c r="E549" s="1009">
        <v>0</v>
      </c>
      <c r="F549" s="1009">
        <v>0</v>
      </c>
      <c r="G549" s="1009">
        <v>0</v>
      </c>
      <c r="H549" s="993"/>
      <c r="I549" s="993"/>
      <c r="J549" s="993"/>
      <c r="K549" s="993"/>
    </row>
    <row r="550" spans="1:11" ht="14.1" customHeight="1">
      <c r="A550" s="993"/>
      <c r="B550" s="993"/>
      <c r="C550" s="1008" t="s">
        <v>52</v>
      </c>
      <c r="D550" s="1009">
        <v>0</v>
      </c>
      <c r="E550" s="1009">
        <v>0</v>
      </c>
      <c r="F550" s="1009">
        <v>0</v>
      </c>
      <c r="G550" s="1009">
        <v>0</v>
      </c>
      <c r="H550" s="993"/>
      <c r="I550" s="993"/>
      <c r="J550" s="993"/>
      <c r="K550" s="993"/>
    </row>
    <row r="551" spans="1:11" ht="14.1" customHeight="1">
      <c r="A551" s="993"/>
      <c r="B551" s="993"/>
      <c r="C551" s="1008" t="s">
        <v>49</v>
      </c>
      <c r="D551" s="1009">
        <v>0</v>
      </c>
      <c r="E551" s="1009">
        <v>0</v>
      </c>
      <c r="F551" s="1009">
        <v>0</v>
      </c>
      <c r="G551" s="1009">
        <v>0</v>
      </c>
      <c r="H551" s="993"/>
      <c r="I551" s="993"/>
      <c r="J551" s="993"/>
      <c r="K551" s="993"/>
    </row>
    <row r="552" spans="1:11" ht="14.1" customHeight="1">
      <c r="A552" s="993"/>
      <c r="B552" s="993"/>
      <c r="C552" s="1008" t="s">
        <v>50</v>
      </c>
      <c r="D552" s="1009">
        <v>0</v>
      </c>
      <c r="E552" s="1009">
        <v>0</v>
      </c>
      <c r="F552" s="1009">
        <v>0</v>
      </c>
      <c r="G552" s="1009">
        <v>0</v>
      </c>
      <c r="H552" s="993"/>
      <c r="I552" s="993"/>
      <c r="J552" s="993"/>
      <c r="K552" s="993"/>
    </row>
    <row r="553" spans="1:11" ht="14.1" customHeight="1">
      <c r="A553" s="993"/>
      <c r="B553" s="993"/>
      <c r="C553" s="1008" t="s">
        <v>53</v>
      </c>
      <c r="D553" s="1009">
        <v>0</v>
      </c>
      <c r="E553" s="1009">
        <v>0</v>
      </c>
      <c r="F553" s="1009">
        <v>0</v>
      </c>
      <c r="G553" s="1009">
        <v>0</v>
      </c>
      <c r="H553" s="993"/>
      <c r="I553" s="993"/>
      <c r="J553" s="993"/>
      <c r="K553" s="993"/>
    </row>
    <row r="554" spans="1:11" ht="14.1" customHeight="1">
      <c r="A554" s="993"/>
      <c r="B554" s="993"/>
      <c r="C554" s="1008" t="s">
        <v>49</v>
      </c>
      <c r="D554" s="1009">
        <v>0</v>
      </c>
      <c r="E554" s="1009">
        <v>0</v>
      </c>
      <c r="F554" s="1009">
        <v>0</v>
      </c>
      <c r="G554" s="1009">
        <v>0</v>
      </c>
      <c r="H554" s="993"/>
      <c r="I554" s="993"/>
      <c r="J554" s="993"/>
      <c r="K554" s="993"/>
    </row>
    <row r="555" spans="1:11" ht="14.1" customHeight="1">
      <c r="A555" s="993"/>
      <c r="B555" s="993"/>
      <c r="C555" s="1008" t="s">
        <v>50</v>
      </c>
      <c r="D555" s="1009">
        <v>0</v>
      </c>
      <c r="E555" s="1009">
        <v>0</v>
      </c>
      <c r="F555" s="1009">
        <v>0</v>
      </c>
      <c r="G555" s="1009">
        <v>0</v>
      </c>
      <c r="H555" s="993"/>
      <c r="I555" s="993"/>
      <c r="J555" s="993"/>
      <c r="K555" s="993"/>
    </row>
    <row r="556" spans="1:11" ht="14.1" customHeight="1">
      <c r="A556" s="993"/>
      <c r="B556" s="993"/>
      <c r="C556" s="1008" t="s">
        <v>54</v>
      </c>
      <c r="D556" s="1009">
        <v>0</v>
      </c>
      <c r="E556" s="1009">
        <v>0</v>
      </c>
      <c r="F556" s="1009">
        <v>0</v>
      </c>
      <c r="G556" s="1009">
        <v>0</v>
      </c>
      <c r="H556" s="993"/>
      <c r="I556" s="993"/>
      <c r="J556" s="993"/>
      <c r="K556" s="993"/>
    </row>
    <row r="557" spans="1:11" ht="14.1" customHeight="1">
      <c r="A557" s="993"/>
      <c r="B557" s="993"/>
      <c r="C557" s="1008" t="s">
        <v>49</v>
      </c>
      <c r="D557" s="1009">
        <v>0</v>
      </c>
      <c r="E557" s="1009">
        <v>0</v>
      </c>
      <c r="F557" s="1009">
        <v>0</v>
      </c>
      <c r="G557" s="1009">
        <v>0</v>
      </c>
      <c r="H557" s="993"/>
      <c r="I557" s="993"/>
      <c r="J557" s="993"/>
      <c r="K557" s="993"/>
    </row>
    <row r="558" spans="1:11" ht="14.1" customHeight="1">
      <c r="A558" s="993"/>
      <c r="B558" s="993"/>
      <c r="C558" s="1008" t="s">
        <v>50</v>
      </c>
      <c r="D558" s="1009">
        <v>0</v>
      </c>
      <c r="E558" s="1009">
        <v>0</v>
      </c>
      <c r="F558" s="1009">
        <v>0</v>
      </c>
      <c r="G558" s="1009">
        <v>0</v>
      </c>
      <c r="H558" s="993"/>
      <c r="I558" s="993"/>
      <c r="J558" s="993"/>
      <c r="K558" s="993"/>
    </row>
    <row r="559" spans="1:11" ht="14.1" customHeight="1">
      <c r="A559" s="993"/>
      <c r="B559" s="993"/>
      <c r="C559" s="1008" t="s">
        <v>55</v>
      </c>
      <c r="D559" s="1009">
        <v>0</v>
      </c>
      <c r="E559" s="1009">
        <v>0</v>
      </c>
      <c r="F559" s="1009">
        <v>0</v>
      </c>
      <c r="G559" s="1009">
        <v>0</v>
      </c>
      <c r="H559" s="993"/>
      <c r="I559" s="993"/>
      <c r="J559" s="993"/>
      <c r="K559" s="993"/>
    </row>
    <row r="560" spans="1:11" ht="14.1" customHeight="1">
      <c r="A560" s="993"/>
      <c r="B560" s="993"/>
      <c r="C560" s="1008" t="s">
        <v>49</v>
      </c>
      <c r="D560" s="1009">
        <v>0</v>
      </c>
      <c r="E560" s="1009">
        <v>0</v>
      </c>
      <c r="F560" s="1009">
        <v>0</v>
      </c>
      <c r="G560" s="1009">
        <v>0</v>
      </c>
      <c r="H560" s="993"/>
      <c r="I560" s="993"/>
      <c r="J560" s="993"/>
      <c r="K560" s="993"/>
    </row>
    <row r="561" spans="1:11" ht="14.1" customHeight="1">
      <c r="A561" s="993"/>
      <c r="B561" s="993"/>
      <c r="C561" s="1008" t="s">
        <v>50</v>
      </c>
      <c r="D561" s="1009">
        <v>0</v>
      </c>
      <c r="E561" s="1009">
        <v>0</v>
      </c>
      <c r="F561" s="1009">
        <v>0</v>
      </c>
      <c r="G561" s="1009">
        <v>0</v>
      </c>
      <c r="H561" s="993"/>
      <c r="I561" s="993"/>
      <c r="J561" s="993"/>
      <c r="K561" s="993"/>
    </row>
    <row r="562" spans="1:11" ht="14.1" customHeight="1">
      <c r="A562" s="993"/>
      <c r="B562" s="993"/>
      <c r="C562" s="1008" t="s">
        <v>56</v>
      </c>
      <c r="D562" s="1009">
        <v>0</v>
      </c>
      <c r="E562" s="1009">
        <v>0</v>
      </c>
      <c r="F562" s="1009">
        <v>0</v>
      </c>
      <c r="G562" s="1009">
        <v>0</v>
      </c>
      <c r="H562" s="993"/>
      <c r="I562" s="993"/>
      <c r="J562" s="993"/>
      <c r="K562" s="993"/>
    </row>
    <row r="563" spans="1:11" ht="14.1" customHeight="1">
      <c r="A563" s="993"/>
      <c r="B563" s="993"/>
      <c r="C563" s="1008" t="s">
        <v>49</v>
      </c>
      <c r="D563" s="1009">
        <v>0</v>
      </c>
      <c r="E563" s="1009">
        <v>0</v>
      </c>
      <c r="F563" s="1009">
        <v>0</v>
      </c>
      <c r="G563" s="1009">
        <v>0</v>
      </c>
      <c r="H563" s="993"/>
      <c r="I563" s="993"/>
      <c r="J563" s="993"/>
      <c r="K563" s="993"/>
    </row>
    <row r="564" spans="1:11" ht="14.1" customHeight="1">
      <c r="A564" s="993"/>
      <c r="B564" s="993"/>
      <c r="C564" s="1008" t="s">
        <v>50</v>
      </c>
      <c r="D564" s="1009">
        <v>0</v>
      </c>
      <c r="E564" s="1009">
        <v>0</v>
      </c>
      <c r="F564" s="1009">
        <v>0</v>
      </c>
      <c r="G564" s="1009">
        <v>0</v>
      </c>
      <c r="H564" s="993"/>
      <c r="I564" s="993"/>
      <c r="J564" s="993"/>
      <c r="K564" s="993"/>
    </row>
    <row r="565" spans="1:11" ht="14.1" customHeight="1">
      <c r="A565" s="993"/>
      <c r="B565" s="993"/>
      <c r="C565" s="1008" t="s">
        <v>57</v>
      </c>
      <c r="D565" s="1009">
        <v>0</v>
      </c>
      <c r="E565" s="1009">
        <v>0</v>
      </c>
      <c r="F565" s="1009">
        <v>0</v>
      </c>
      <c r="G565" s="1009">
        <v>0</v>
      </c>
      <c r="H565" s="993"/>
      <c r="I565" s="993"/>
      <c r="J565" s="993"/>
      <c r="K565" s="993"/>
    </row>
    <row r="566" spans="1:11" ht="14.1" customHeight="1">
      <c r="A566" s="993"/>
      <c r="B566" s="993"/>
      <c r="C566" s="1008" t="s">
        <v>49</v>
      </c>
      <c r="D566" s="1009">
        <v>0</v>
      </c>
      <c r="E566" s="1009">
        <v>0</v>
      </c>
      <c r="F566" s="1009">
        <v>0</v>
      </c>
      <c r="G566" s="1009">
        <v>0</v>
      </c>
      <c r="H566" s="993"/>
      <c r="I566" s="993"/>
      <c r="J566" s="993"/>
      <c r="K566" s="993"/>
    </row>
    <row r="567" spans="1:11" ht="14.1" customHeight="1">
      <c r="A567" s="993"/>
      <c r="B567" s="993"/>
      <c r="C567" s="1008" t="s">
        <v>58</v>
      </c>
      <c r="D567" s="1009">
        <v>0</v>
      </c>
      <c r="E567" s="1009">
        <v>0</v>
      </c>
      <c r="F567" s="1009">
        <v>0</v>
      </c>
      <c r="G567" s="1009">
        <v>0</v>
      </c>
      <c r="H567" s="993"/>
      <c r="I567" s="993"/>
      <c r="J567" s="993"/>
      <c r="K567" s="993"/>
    </row>
    <row r="568" spans="1:11" ht="14.1" customHeight="1">
      <c r="A568" s="993"/>
      <c r="B568" s="993"/>
      <c r="C568" s="1008" t="s">
        <v>59</v>
      </c>
      <c r="D568" s="1009">
        <v>0</v>
      </c>
      <c r="E568" s="1009">
        <v>0</v>
      </c>
      <c r="F568" s="1009">
        <v>0</v>
      </c>
      <c r="G568" s="1009">
        <v>0</v>
      </c>
      <c r="H568" s="993"/>
      <c r="I568" s="993"/>
      <c r="J568" s="993"/>
      <c r="K568" s="993"/>
    </row>
    <row r="569" spans="1:11" ht="14.1" customHeight="1">
      <c r="A569" s="993"/>
      <c r="B569" s="993"/>
      <c r="C569" s="1008" t="s">
        <v>60</v>
      </c>
      <c r="D569" s="1009">
        <v>0</v>
      </c>
      <c r="E569" s="1009">
        <v>0</v>
      </c>
      <c r="F569" s="1009">
        <v>0</v>
      </c>
      <c r="G569" s="1009">
        <v>0</v>
      </c>
      <c r="H569" s="993"/>
      <c r="I569" s="993"/>
      <c r="J569" s="993"/>
      <c r="K569" s="993"/>
    </row>
    <row r="570" spans="1:11" ht="14.1" customHeight="1">
      <c r="A570" s="993"/>
      <c r="B570" s="993"/>
      <c r="C570" s="1008" t="s">
        <v>61</v>
      </c>
      <c r="D570" s="1009">
        <v>0</v>
      </c>
      <c r="E570" s="1009">
        <v>0</v>
      </c>
      <c r="F570" s="1009">
        <v>0</v>
      </c>
      <c r="G570" s="1009">
        <v>0</v>
      </c>
      <c r="H570" s="993"/>
      <c r="I570" s="993"/>
      <c r="J570" s="993"/>
      <c r="K570" s="993"/>
    </row>
    <row r="571" spans="1:11" ht="14.1" customHeight="1">
      <c r="A571" s="993"/>
      <c r="B571" s="993"/>
      <c r="C571" s="1008" t="s">
        <v>62</v>
      </c>
      <c r="D571" s="1009">
        <v>0</v>
      </c>
      <c r="E571" s="1009">
        <v>42341360</v>
      </c>
      <c r="F571" s="1009">
        <v>0</v>
      </c>
      <c r="G571" s="1009">
        <v>73327000</v>
      </c>
      <c r="H571" s="993"/>
      <c r="I571" s="993"/>
      <c r="J571" s="993"/>
      <c r="K571" s="993"/>
    </row>
    <row r="572" spans="1:11" ht="14.1" customHeight="1">
      <c r="A572" s="993"/>
      <c r="B572" s="993"/>
      <c r="C572" s="1008" t="s">
        <v>49</v>
      </c>
      <c r="D572" s="1009">
        <v>0</v>
      </c>
      <c r="E572" s="1009">
        <v>42341360</v>
      </c>
      <c r="F572" s="1009">
        <v>0</v>
      </c>
      <c r="G572" s="1009">
        <v>73327000</v>
      </c>
      <c r="H572" s="993"/>
      <c r="I572" s="993"/>
      <c r="J572" s="993"/>
      <c r="K572" s="993"/>
    </row>
    <row r="573" spans="1:11" ht="14.1" customHeight="1">
      <c r="A573" s="993"/>
      <c r="B573" s="993"/>
      <c r="C573" s="1008" t="s">
        <v>58</v>
      </c>
      <c r="D573" s="1009">
        <v>0</v>
      </c>
      <c r="E573" s="1009">
        <v>0</v>
      </c>
      <c r="F573" s="1009">
        <v>0</v>
      </c>
      <c r="G573" s="1009">
        <v>0</v>
      </c>
      <c r="H573" s="993"/>
      <c r="I573" s="993"/>
      <c r="J573" s="993"/>
      <c r="K573" s="993"/>
    </row>
    <row r="574" spans="1:11" ht="14.1" customHeight="1">
      <c r="A574" s="993"/>
      <c r="B574" s="993"/>
      <c r="C574" s="1008" t="s">
        <v>59</v>
      </c>
      <c r="D574" s="1009">
        <v>0</v>
      </c>
      <c r="E574" s="1009">
        <v>0</v>
      </c>
      <c r="F574" s="1009">
        <v>0</v>
      </c>
      <c r="G574" s="1009">
        <v>0</v>
      </c>
      <c r="H574" s="993"/>
      <c r="I574" s="993"/>
      <c r="J574" s="993"/>
      <c r="K574" s="993"/>
    </row>
    <row r="575" spans="1:11" ht="14.1" customHeight="1">
      <c r="A575" s="993"/>
      <c r="B575" s="993"/>
      <c r="C575" s="1008" t="s">
        <v>60</v>
      </c>
      <c r="D575" s="1009">
        <v>0</v>
      </c>
      <c r="E575" s="1009">
        <v>0</v>
      </c>
      <c r="F575" s="1009">
        <v>0</v>
      </c>
      <c r="G575" s="1009">
        <v>0</v>
      </c>
      <c r="H575" s="993"/>
      <c r="I575" s="993"/>
      <c r="J575" s="993"/>
      <c r="K575" s="993"/>
    </row>
    <row r="576" spans="1:11" ht="14.1" customHeight="1">
      <c r="A576" s="993"/>
      <c r="B576" s="993"/>
      <c r="C576" s="1008" t="s">
        <v>61</v>
      </c>
      <c r="D576" s="1009">
        <v>0</v>
      </c>
      <c r="E576" s="1009">
        <v>0</v>
      </c>
      <c r="F576" s="1009">
        <v>0</v>
      </c>
      <c r="G576" s="1009">
        <v>0</v>
      </c>
      <c r="H576" s="993"/>
      <c r="I576" s="993"/>
      <c r="J576" s="993"/>
      <c r="K576" s="993"/>
    </row>
    <row r="577" spans="1:11" ht="14.1" customHeight="1">
      <c r="A577" s="993"/>
      <c r="B577" s="993"/>
      <c r="C577" s="1008" t="s">
        <v>63</v>
      </c>
      <c r="D577" s="1009">
        <v>0</v>
      </c>
      <c r="E577" s="1009">
        <v>0</v>
      </c>
      <c r="F577" s="1009">
        <v>0</v>
      </c>
      <c r="G577" s="1009">
        <v>0</v>
      </c>
      <c r="H577" s="993"/>
      <c r="I577" s="993"/>
      <c r="J577" s="993"/>
      <c r="K577" s="993"/>
    </row>
    <row r="578" spans="1:11" ht="14.1" customHeight="1">
      <c r="A578" s="993"/>
      <c r="B578" s="993"/>
      <c r="C578" s="1008" t="s">
        <v>49</v>
      </c>
      <c r="D578" s="1009">
        <v>0</v>
      </c>
      <c r="E578" s="1009">
        <v>0</v>
      </c>
      <c r="F578" s="1009">
        <v>0</v>
      </c>
      <c r="G578" s="1009">
        <v>0</v>
      </c>
      <c r="H578" s="993"/>
      <c r="I578" s="993"/>
      <c r="J578" s="993"/>
      <c r="K578" s="993"/>
    </row>
    <row r="579" spans="1:11" ht="14.1" customHeight="1">
      <c r="A579" s="993"/>
      <c r="B579" s="993"/>
      <c r="C579" s="1008" t="s">
        <v>58</v>
      </c>
      <c r="D579" s="1009">
        <v>0</v>
      </c>
      <c r="E579" s="1009">
        <v>0</v>
      </c>
      <c r="F579" s="1009">
        <v>0</v>
      </c>
      <c r="G579" s="1009">
        <v>0</v>
      </c>
      <c r="H579" s="993"/>
      <c r="I579" s="993"/>
      <c r="J579" s="993"/>
      <c r="K579" s="993"/>
    </row>
    <row r="580" spans="1:11" ht="14.1" customHeight="1">
      <c r="A580" s="993"/>
      <c r="B580" s="993"/>
      <c r="C580" s="1008" t="s">
        <v>59</v>
      </c>
      <c r="D580" s="1009">
        <v>0</v>
      </c>
      <c r="E580" s="1009">
        <v>0</v>
      </c>
      <c r="F580" s="1009">
        <v>0</v>
      </c>
      <c r="G580" s="1009">
        <v>0</v>
      </c>
      <c r="H580" s="993"/>
      <c r="I580" s="993"/>
      <c r="J580" s="993"/>
      <c r="K580" s="993"/>
    </row>
    <row r="581" spans="1:11" ht="14.1" customHeight="1">
      <c r="A581" s="993"/>
      <c r="B581" s="993"/>
      <c r="C581" s="1008" t="s">
        <v>60</v>
      </c>
      <c r="D581" s="1009">
        <v>0</v>
      </c>
      <c r="E581" s="1009">
        <v>0</v>
      </c>
      <c r="F581" s="1009">
        <v>0</v>
      </c>
      <c r="G581" s="1009">
        <v>0</v>
      </c>
      <c r="H581" s="993"/>
      <c r="I581" s="993"/>
      <c r="J581" s="993"/>
      <c r="K581" s="993"/>
    </row>
    <row r="582" spans="1:11" ht="14.1" customHeight="1">
      <c r="A582" s="993"/>
      <c r="B582" s="993"/>
      <c r="C582" s="1008" t="s">
        <v>61</v>
      </c>
      <c r="D582" s="1009">
        <v>0</v>
      </c>
      <c r="E582" s="1009">
        <v>0</v>
      </c>
      <c r="F582" s="1009">
        <v>0</v>
      </c>
      <c r="G582" s="1009">
        <v>0</v>
      </c>
      <c r="H582" s="993"/>
      <c r="I582" s="993"/>
      <c r="J582" s="993"/>
      <c r="K582" s="993"/>
    </row>
    <row r="583" spans="1:11" ht="14.1" customHeight="1">
      <c r="A583" s="993"/>
      <c r="B583" s="993"/>
      <c r="C583" s="1008" t="s">
        <v>64</v>
      </c>
      <c r="D583" s="1009">
        <v>0</v>
      </c>
      <c r="E583" s="1009">
        <v>0</v>
      </c>
      <c r="F583" s="1009">
        <v>0</v>
      </c>
      <c r="G583" s="1009">
        <v>0</v>
      </c>
      <c r="H583" s="993"/>
      <c r="I583" s="993"/>
      <c r="J583" s="993"/>
      <c r="K583" s="993"/>
    </row>
    <row r="584" spans="1:11" ht="14.1" customHeight="1">
      <c r="A584" s="993"/>
      <c r="B584" s="993"/>
      <c r="C584" s="1008" t="s">
        <v>65</v>
      </c>
      <c r="D584" s="1009">
        <v>0</v>
      </c>
      <c r="E584" s="1009">
        <v>0</v>
      </c>
      <c r="F584" s="1009">
        <v>0</v>
      </c>
      <c r="G584" s="1009">
        <v>0</v>
      </c>
      <c r="H584" s="993"/>
      <c r="I584" s="993"/>
      <c r="J584" s="993"/>
      <c r="K584" s="993"/>
    </row>
    <row r="585" spans="1:11" ht="14.1" customHeight="1">
      <c r="A585" s="993"/>
      <c r="B585" s="993"/>
      <c r="C585" s="1010" t="s">
        <v>25</v>
      </c>
      <c r="D585" s="1009">
        <v>0</v>
      </c>
      <c r="E585" s="1009">
        <v>42341360</v>
      </c>
      <c r="F585" s="1009">
        <v>0</v>
      </c>
      <c r="G585" s="1009">
        <v>73327000</v>
      </c>
      <c r="H585" s="993"/>
      <c r="I585" s="993"/>
      <c r="J585" s="993"/>
      <c r="K585" s="993"/>
    </row>
    <row r="586" spans="1:11" ht="14.1" customHeight="1">
      <c r="A586" s="993"/>
      <c r="B586" s="993"/>
      <c r="C586" s="1002" t="s">
        <v>19</v>
      </c>
      <c r="D586" s="1567" t="s">
        <v>2251</v>
      </c>
      <c r="E586" s="1568"/>
      <c r="F586" s="1568"/>
      <c r="G586" s="1568"/>
      <c r="H586" s="993"/>
      <c r="I586" s="993"/>
      <c r="J586" s="993"/>
      <c r="K586" s="993"/>
    </row>
    <row r="587" spans="1:11" ht="14.1" customHeight="1">
      <c r="A587" s="993"/>
      <c r="B587" s="993"/>
      <c r="C587" s="1003" t="s">
        <v>20</v>
      </c>
      <c r="D587" s="1563" t="s">
        <v>18</v>
      </c>
      <c r="E587" s="1564"/>
      <c r="F587" s="1564"/>
      <c r="G587" s="1564"/>
      <c r="H587" s="993"/>
      <c r="I587" s="993"/>
      <c r="J587" s="993"/>
      <c r="K587" s="993"/>
    </row>
    <row r="588" spans="1:11" ht="14.1" customHeight="1">
      <c r="A588" s="993"/>
      <c r="B588" s="993"/>
      <c r="C588" s="1003" t="s">
        <v>21</v>
      </c>
      <c r="D588" s="1563" t="s">
        <v>918</v>
      </c>
      <c r="E588" s="1564"/>
      <c r="F588" s="1564"/>
      <c r="G588" s="1564"/>
      <c r="H588" s="993"/>
      <c r="I588" s="993"/>
      <c r="J588" s="993"/>
      <c r="K588" s="993"/>
    </row>
    <row r="589" spans="1:11" ht="15" customHeight="1">
      <c r="A589" s="993"/>
      <c r="B589" s="993"/>
      <c r="C589" s="1004"/>
      <c r="D589" s="1005">
        <v>2024</v>
      </c>
      <c r="E589" s="1005">
        <v>2025</v>
      </c>
      <c r="F589" s="1005">
        <v>2026</v>
      </c>
      <c r="G589" s="1005">
        <v>2027</v>
      </c>
      <c r="H589" s="993"/>
      <c r="I589" s="993"/>
      <c r="J589" s="993"/>
      <c r="K589" s="993"/>
    </row>
    <row r="590" spans="1:11" ht="15" customHeight="1">
      <c r="A590" s="993"/>
      <c r="B590" s="993"/>
      <c r="C590" s="1006"/>
      <c r="D590" s="1007" t="s">
        <v>22</v>
      </c>
      <c r="E590" s="1007" t="s">
        <v>23</v>
      </c>
      <c r="F590" s="1007" t="s">
        <v>23</v>
      </c>
      <c r="G590" s="1007" t="s">
        <v>23</v>
      </c>
      <c r="H590" s="993"/>
      <c r="I590" s="993"/>
      <c r="J590" s="993"/>
      <c r="K590" s="993"/>
    </row>
    <row r="591" spans="1:11" ht="14.1" customHeight="1">
      <c r="A591" s="993"/>
      <c r="B591" s="993"/>
      <c r="C591" s="996" t="s">
        <v>33</v>
      </c>
      <c r="D591" s="1000" t="s">
        <v>157</v>
      </c>
      <c r="E591" s="1000" t="s">
        <v>1303</v>
      </c>
      <c r="F591" s="1000" t="s">
        <v>157</v>
      </c>
      <c r="G591" s="1000" t="s">
        <v>1623</v>
      </c>
      <c r="H591" s="993"/>
      <c r="I591" s="993"/>
      <c r="J591" s="993"/>
      <c r="K591" s="993"/>
    </row>
    <row r="592" spans="1:11" ht="14.1" customHeight="1">
      <c r="A592" s="993"/>
      <c r="B592" s="993"/>
      <c r="C592" s="996" t="s">
        <v>35</v>
      </c>
      <c r="D592" s="1000" t="s">
        <v>42</v>
      </c>
      <c r="E592" s="1000" t="s">
        <v>1780</v>
      </c>
      <c r="F592" s="1000" t="s">
        <v>327</v>
      </c>
      <c r="G592" s="1000" t="s">
        <v>2252</v>
      </c>
      <c r="H592" s="993"/>
      <c r="I592" s="993"/>
      <c r="J592" s="993"/>
      <c r="K592" s="993"/>
    </row>
    <row r="593" spans="1:11" ht="14.1" customHeight="1">
      <c r="A593" s="993"/>
      <c r="B593" s="993"/>
      <c r="C593" s="996" t="s">
        <v>40</v>
      </c>
      <c r="D593" s="1000" t="s">
        <v>42</v>
      </c>
      <c r="E593" s="1000" t="s">
        <v>2253</v>
      </c>
      <c r="F593" s="1000" t="s">
        <v>1404</v>
      </c>
      <c r="G593" s="1000" t="s">
        <v>204</v>
      </c>
      <c r="H593" s="993"/>
      <c r="I593" s="993"/>
      <c r="J593" s="993"/>
      <c r="K593" s="993"/>
    </row>
    <row r="594" spans="1:11" ht="14.1" customHeight="1">
      <c r="A594" s="993"/>
      <c r="B594" s="993"/>
      <c r="C594" s="996" t="s">
        <v>41</v>
      </c>
      <c r="D594" s="1000" t="s">
        <v>18</v>
      </c>
      <c r="E594" s="1000" t="s">
        <v>1474</v>
      </c>
      <c r="F594" s="1000" t="s">
        <v>1472</v>
      </c>
      <c r="G594" s="1000" t="s">
        <v>1698</v>
      </c>
      <c r="H594" s="993"/>
      <c r="I594" s="993"/>
      <c r="J594" s="993"/>
      <c r="K594" s="993"/>
    </row>
    <row r="595" spans="1:11" ht="14.1" customHeight="1">
      <c r="A595" s="993"/>
      <c r="B595" s="993"/>
      <c r="C595" s="996" t="s">
        <v>43</v>
      </c>
      <c r="D595" s="1000" t="s">
        <v>18</v>
      </c>
      <c r="E595" s="1000" t="s">
        <v>18</v>
      </c>
      <c r="F595" s="1000" t="s">
        <v>2254</v>
      </c>
      <c r="G595" s="1000" t="s">
        <v>2255</v>
      </c>
      <c r="H595" s="993"/>
      <c r="I595" s="993"/>
      <c r="J595" s="993"/>
      <c r="K595" s="993"/>
    </row>
    <row r="596" spans="1:11" ht="14.1" customHeight="1">
      <c r="A596" s="993"/>
      <c r="B596" s="993"/>
      <c r="C596" s="996" t="s">
        <v>47</v>
      </c>
      <c r="D596" s="1000" t="s">
        <v>18</v>
      </c>
      <c r="E596" s="1000" t="s">
        <v>18</v>
      </c>
      <c r="F596" s="1000" t="s">
        <v>2256</v>
      </c>
      <c r="G596" s="1000" t="s">
        <v>2257</v>
      </c>
      <c r="H596" s="993"/>
      <c r="I596" s="993"/>
      <c r="J596" s="993"/>
      <c r="K596" s="993"/>
    </row>
    <row r="597" spans="1:11" ht="14.1" customHeight="1">
      <c r="A597" s="993"/>
      <c r="B597" s="993"/>
      <c r="C597" s="1565" t="s">
        <v>24</v>
      </c>
      <c r="D597" s="1566"/>
      <c r="E597" s="1566"/>
      <c r="F597" s="1566"/>
      <c r="G597" s="1566"/>
      <c r="H597" s="993"/>
      <c r="I597" s="993"/>
      <c r="J597" s="993"/>
      <c r="K597" s="993"/>
    </row>
    <row r="598" spans="1:11" ht="14.1" customHeight="1">
      <c r="A598" s="993"/>
      <c r="B598" s="993"/>
      <c r="C598" s="1004"/>
      <c r="D598" s="1005">
        <v>2024</v>
      </c>
      <c r="E598" s="1005">
        <v>2025</v>
      </c>
      <c r="F598" s="1005">
        <v>2026</v>
      </c>
      <c r="G598" s="1005">
        <v>2027</v>
      </c>
      <c r="H598" s="993"/>
      <c r="I598" s="993"/>
      <c r="J598" s="993"/>
      <c r="K598" s="993"/>
    </row>
    <row r="599" spans="1:11" ht="14.1" customHeight="1">
      <c r="A599" s="993"/>
      <c r="B599" s="993"/>
      <c r="C599" s="1006"/>
      <c r="D599" s="1007" t="s">
        <v>22</v>
      </c>
      <c r="E599" s="1007" t="s">
        <v>23</v>
      </c>
      <c r="F599" s="1007" t="s">
        <v>23</v>
      </c>
      <c r="G599" s="1007" t="s">
        <v>23</v>
      </c>
      <c r="H599" s="993"/>
      <c r="I599" s="993"/>
      <c r="J599" s="993"/>
      <c r="K599" s="993"/>
    </row>
    <row r="600" spans="1:11" ht="14.1" customHeight="1">
      <c r="A600" s="993"/>
      <c r="B600" s="993"/>
      <c r="C600" s="1008" t="s">
        <v>48</v>
      </c>
      <c r="D600" s="1009">
        <v>0</v>
      </c>
      <c r="E600" s="1009">
        <v>0</v>
      </c>
      <c r="F600" s="1009">
        <v>0</v>
      </c>
      <c r="G600" s="1009">
        <v>0</v>
      </c>
      <c r="H600" s="993"/>
      <c r="I600" s="993"/>
      <c r="J600" s="993"/>
      <c r="K600" s="993"/>
    </row>
    <row r="601" spans="1:11" ht="14.1" customHeight="1">
      <c r="A601" s="993"/>
      <c r="B601" s="993"/>
      <c r="C601" s="1008" t="s">
        <v>49</v>
      </c>
      <c r="D601" s="1009">
        <v>0</v>
      </c>
      <c r="E601" s="1009">
        <v>0</v>
      </c>
      <c r="F601" s="1009">
        <v>0</v>
      </c>
      <c r="G601" s="1009">
        <v>0</v>
      </c>
      <c r="H601" s="993"/>
      <c r="I601" s="993"/>
      <c r="J601" s="993"/>
      <c r="K601" s="993"/>
    </row>
    <row r="602" spans="1:11" ht="14.1" customHeight="1">
      <c r="A602" s="993"/>
      <c r="B602" s="993"/>
      <c r="C602" s="1008" t="s">
        <v>50</v>
      </c>
      <c r="D602" s="1009">
        <v>0</v>
      </c>
      <c r="E602" s="1009">
        <v>0</v>
      </c>
      <c r="F602" s="1009">
        <v>0</v>
      </c>
      <c r="G602" s="1009">
        <v>0</v>
      </c>
      <c r="H602" s="993"/>
      <c r="I602" s="993"/>
      <c r="J602" s="993"/>
      <c r="K602" s="993"/>
    </row>
    <row r="603" spans="1:11" ht="14.1" customHeight="1">
      <c r="A603" s="993"/>
      <c r="B603" s="993"/>
      <c r="C603" s="1008" t="s">
        <v>51</v>
      </c>
      <c r="D603" s="1009">
        <v>0</v>
      </c>
      <c r="E603" s="1009">
        <v>0</v>
      </c>
      <c r="F603" s="1009">
        <v>0</v>
      </c>
      <c r="G603" s="1009">
        <v>0</v>
      </c>
      <c r="H603" s="993"/>
      <c r="I603" s="993"/>
      <c r="J603" s="993"/>
      <c r="K603" s="993"/>
    </row>
    <row r="604" spans="1:11" ht="14.1" customHeight="1">
      <c r="A604" s="993"/>
      <c r="B604" s="993"/>
      <c r="C604" s="1008" t="s">
        <v>49</v>
      </c>
      <c r="D604" s="1009">
        <v>0</v>
      </c>
      <c r="E604" s="1009">
        <v>0</v>
      </c>
      <c r="F604" s="1009">
        <v>0</v>
      </c>
      <c r="G604" s="1009">
        <v>0</v>
      </c>
      <c r="H604" s="993"/>
      <c r="I604" s="993"/>
      <c r="J604" s="993"/>
      <c r="K604" s="993"/>
    </row>
    <row r="605" spans="1:11" ht="14.1" customHeight="1">
      <c r="A605" s="993"/>
      <c r="B605" s="993"/>
      <c r="C605" s="1008" t="s">
        <v>50</v>
      </c>
      <c r="D605" s="1009">
        <v>0</v>
      </c>
      <c r="E605" s="1009">
        <v>0</v>
      </c>
      <c r="F605" s="1009">
        <v>0</v>
      </c>
      <c r="G605" s="1009">
        <v>0</v>
      </c>
      <c r="H605" s="993"/>
      <c r="I605" s="993"/>
      <c r="J605" s="993"/>
      <c r="K605" s="993"/>
    </row>
    <row r="606" spans="1:11" ht="14.1" customHeight="1">
      <c r="A606" s="993"/>
      <c r="B606" s="993"/>
      <c r="C606" s="1008" t="s">
        <v>52</v>
      </c>
      <c r="D606" s="1009">
        <v>0</v>
      </c>
      <c r="E606" s="1009">
        <v>0</v>
      </c>
      <c r="F606" s="1009">
        <v>0</v>
      </c>
      <c r="G606" s="1009">
        <v>0</v>
      </c>
      <c r="H606" s="993"/>
      <c r="I606" s="993"/>
      <c r="J606" s="993"/>
      <c r="K606" s="993"/>
    </row>
    <row r="607" spans="1:11" ht="14.1" customHeight="1">
      <c r="A607" s="993"/>
      <c r="B607" s="993"/>
      <c r="C607" s="1008" t="s">
        <v>49</v>
      </c>
      <c r="D607" s="1009">
        <v>0</v>
      </c>
      <c r="E607" s="1009">
        <v>0</v>
      </c>
      <c r="F607" s="1009">
        <v>0</v>
      </c>
      <c r="G607" s="1009">
        <v>0</v>
      </c>
      <c r="H607" s="993"/>
      <c r="I607" s="993"/>
      <c r="J607" s="993"/>
      <c r="K607" s="993"/>
    </row>
    <row r="608" spans="1:11" ht="14.1" customHeight="1">
      <c r="A608" s="993"/>
      <c r="B608" s="993"/>
      <c r="C608" s="1008" t="s">
        <v>50</v>
      </c>
      <c r="D608" s="1009">
        <v>0</v>
      </c>
      <c r="E608" s="1009">
        <v>0</v>
      </c>
      <c r="F608" s="1009">
        <v>0</v>
      </c>
      <c r="G608" s="1009">
        <v>0</v>
      </c>
      <c r="H608" s="993"/>
      <c r="I608" s="993"/>
      <c r="J608" s="993"/>
      <c r="K608" s="993"/>
    </row>
    <row r="609" spans="1:11" ht="14.1" customHeight="1">
      <c r="A609" s="993"/>
      <c r="B609" s="993"/>
      <c r="C609" s="1008" t="s">
        <v>53</v>
      </c>
      <c r="D609" s="1009">
        <v>0</v>
      </c>
      <c r="E609" s="1009">
        <v>0</v>
      </c>
      <c r="F609" s="1009">
        <v>0</v>
      </c>
      <c r="G609" s="1009">
        <v>0</v>
      </c>
      <c r="H609" s="993"/>
      <c r="I609" s="993"/>
      <c r="J609" s="993"/>
      <c r="K609" s="993"/>
    </row>
    <row r="610" spans="1:11" ht="14.1" customHeight="1">
      <c r="A610" s="993"/>
      <c r="B610" s="993"/>
      <c r="C610" s="1008" t="s">
        <v>49</v>
      </c>
      <c r="D610" s="1009">
        <v>0</v>
      </c>
      <c r="E610" s="1009">
        <v>0</v>
      </c>
      <c r="F610" s="1009">
        <v>0</v>
      </c>
      <c r="G610" s="1009">
        <v>0</v>
      </c>
      <c r="H610" s="993"/>
      <c r="I610" s="993"/>
      <c r="J610" s="993"/>
      <c r="K610" s="993"/>
    </row>
    <row r="611" spans="1:11" ht="14.1" customHeight="1">
      <c r="A611" s="993"/>
      <c r="B611" s="993"/>
      <c r="C611" s="1008" t="s">
        <v>50</v>
      </c>
      <c r="D611" s="1009">
        <v>0</v>
      </c>
      <c r="E611" s="1009">
        <v>0</v>
      </c>
      <c r="F611" s="1009">
        <v>0</v>
      </c>
      <c r="G611" s="1009">
        <v>0</v>
      </c>
      <c r="H611" s="993"/>
      <c r="I611" s="993"/>
      <c r="J611" s="993"/>
      <c r="K611" s="993"/>
    </row>
    <row r="612" spans="1:11" ht="14.1" customHeight="1">
      <c r="A612" s="993"/>
      <c r="B612" s="993"/>
      <c r="C612" s="1008" t="s">
        <v>54</v>
      </c>
      <c r="D612" s="1009">
        <v>0</v>
      </c>
      <c r="E612" s="1009">
        <v>0</v>
      </c>
      <c r="F612" s="1009">
        <v>0</v>
      </c>
      <c r="G612" s="1009">
        <v>0</v>
      </c>
      <c r="H612" s="993"/>
      <c r="I612" s="993"/>
      <c r="J612" s="993"/>
      <c r="K612" s="993"/>
    </row>
    <row r="613" spans="1:11" ht="14.1" customHeight="1">
      <c r="A613" s="993"/>
      <c r="B613" s="993"/>
      <c r="C613" s="1008" t="s">
        <v>49</v>
      </c>
      <c r="D613" s="1009">
        <v>0</v>
      </c>
      <c r="E613" s="1009">
        <v>0</v>
      </c>
      <c r="F613" s="1009">
        <v>0</v>
      </c>
      <c r="G613" s="1009">
        <v>0</v>
      </c>
      <c r="H613" s="993"/>
      <c r="I613" s="993"/>
      <c r="J613" s="993"/>
      <c r="K613" s="993"/>
    </row>
    <row r="614" spans="1:11" ht="14.1" customHeight="1">
      <c r="A614" s="993"/>
      <c r="B614" s="993"/>
      <c r="C614" s="1008" t="s">
        <v>50</v>
      </c>
      <c r="D614" s="1009">
        <v>0</v>
      </c>
      <c r="E614" s="1009">
        <v>0</v>
      </c>
      <c r="F614" s="1009">
        <v>0</v>
      </c>
      <c r="G614" s="1009">
        <v>0</v>
      </c>
      <c r="H614" s="993"/>
      <c r="I614" s="993"/>
      <c r="J614" s="993"/>
      <c r="K614" s="993"/>
    </row>
    <row r="615" spans="1:11" ht="14.1" customHeight="1">
      <c r="A615" s="993"/>
      <c r="B615" s="993"/>
      <c r="C615" s="1008" t="s">
        <v>55</v>
      </c>
      <c r="D615" s="1009">
        <v>0</v>
      </c>
      <c r="E615" s="1009">
        <v>0</v>
      </c>
      <c r="F615" s="1009">
        <v>0</v>
      </c>
      <c r="G615" s="1009">
        <v>0</v>
      </c>
      <c r="H615" s="993"/>
      <c r="I615" s="993"/>
      <c r="J615" s="993"/>
      <c r="K615" s="993"/>
    </row>
    <row r="616" spans="1:11" ht="14.1" customHeight="1">
      <c r="A616" s="993"/>
      <c r="B616" s="993"/>
      <c r="C616" s="1008" t="s">
        <v>49</v>
      </c>
      <c r="D616" s="1009">
        <v>0</v>
      </c>
      <c r="E616" s="1009">
        <v>0</v>
      </c>
      <c r="F616" s="1009">
        <v>0</v>
      </c>
      <c r="G616" s="1009">
        <v>0</v>
      </c>
      <c r="H616" s="993"/>
      <c r="I616" s="993"/>
      <c r="J616" s="993"/>
      <c r="K616" s="993"/>
    </row>
    <row r="617" spans="1:11" ht="14.1" customHeight="1">
      <c r="A617" s="993"/>
      <c r="B617" s="993"/>
      <c r="C617" s="1008" t="s">
        <v>50</v>
      </c>
      <c r="D617" s="1009">
        <v>0</v>
      </c>
      <c r="E617" s="1009">
        <v>0</v>
      </c>
      <c r="F617" s="1009">
        <v>0</v>
      </c>
      <c r="G617" s="1009">
        <v>0</v>
      </c>
      <c r="H617" s="993"/>
      <c r="I617" s="993"/>
      <c r="J617" s="993"/>
      <c r="K617" s="993"/>
    </row>
    <row r="618" spans="1:11" ht="14.1" customHeight="1">
      <c r="A618" s="993"/>
      <c r="B618" s="993"/>
      <c r="C618" s="1008" t="s">
        <v>56</v>
      </c>
      <c r="D618" s="1009">
        <v>0</v>
      </c>
      <c r="E618" s="1009">
        <v>0</v>
      </c>
      <c r="F618" s="1009">
        <v>0</v>
      </c>
      <c r="G618" s="1009">
        <v>0</v>
      </c>
      <c r="H618" s="993"/>
      <c r="I618" s="993"/>
      <c r="J618" s="993"/>
      <c r="K618" s="993"/>
    </row>
    <row r="619" spans="1:11" ht="14.1" customHeight="1">
      <c r="A619" s="993"/>
      <c r="B619" s="993"/>
      <c r="C619" s="1008" t="s">
        <v>49</v>
      </c>
      <c r="D619" s="1009">
        <v>0</v>
      </c>
      <c r="E619" s="1009">
        <v>0</v>
      </c>
      <c r="F619" s="1009">
        <v>0</v>
      </c>
      <c r="G619" s="1009">
        <v>0</v>
      </c>
      <c r="H619" s="993"/>
      <c r="I619" s="993"/>
      <c r="J619" s="993"/>
      <c r="K619" s="993"/>
    </row>
    <row r="620" spans="1:11" ht="14.1" customHeight="1">
      <c r="A620" s="993"/>
      <c r="B620" s="993"/>
      <c r="C620" s="1008" t="s">
        <v>50</v>
      </c>
      <c r="D620" s="1009">
        <v>0</v>
      </c>
      <c r="E620" s="1009">
        <v>0</v>
      </c>
      <c r="F620" s="1009">
        <v>0</v>
      </c>
      <c r="G620" s="1009">
        <v>0</v>
      </c>
      <c r="H620" s="993"/>
      <c r="I620" s="993"/>
      <c r="J620" s="993"/>
      <c r="K620" s="993"/>
    </row>
    <row r="621" spans="1:11" ht="14.1" customHeight="1">
      <c r="A621" s="993"/>
      <c r="B621" s="993"/>
      <c r="C621" s="1008" t="s">
        <v>57</v>
      </c>
      <c r="D621" s="1009">
        <v>0</v>
      </c>
      <c r="E621" s="1009">
        <v>1500000</v>
      </c>
      <c r="F621" s="1009">
        <v>5000000</v>
      </c>
      <c r="G621" s="1009">
        <v>22000000</v>
      </c>
      <c r="H621" s="993"/>
      <c r="I621" s="993"/>
      <c r="J621" s="993"/>
      <c r="K621" s="993"/>
    </row>
    <row r="622" spans="1:11" ht="14.1" customHeight="1">
      <c r="A622" s="993"/>
      <c r="B622" s="993"/>
      <c r="C622" s="1008" t="s">
        <v>49</v>
      </c>
      <c r="D622" s="1009">
        <v>0</v>
      </c>
      <c r="E622" s="1009">
        <v>1500000</v>
      </c>
      <c r="F622" s="1009">
        <v>5000000</v>
      </c>
      <c r="G622" s="1009">
        <v>22000000</v>
      </c>
      <c r="H622" s="993"/>
      <c r="I622" s="993"/>
      <c r="J622" s="993"/>
      <c r="K622" s="993"/>
    </row>
    <row r="623" spans="1:11" ht="14.1" customHeight="1">
      <c r="A623" s="993"/>
      <c r="B623" s="993"/>
      <c r="C623" s="1008" t="s">
        <v>58</v>
      </c>
      <c r="D623" s="1009">
        <v>0</v>
      </c>
      <c r="E623" s="1009">
        <v>0</v>
      </c>
      <c r="F623" s="1009">
        <v>0</v>
      </c>
      <c r="G623" s="1009">
        <v>0</v>
      </c>
      <c r="H623" s="993"/>
      <c r="I623" s="993"/>
      <c r="J623" s="993"/>
      <c r="K623" s="993"/>
    </row>
    <row r="624" spans="1:11" ht="14.1" customHeight="1">
      <c r="A624" s="993"/>
      <c r="B624" s="993"/>
      <c r="C624" s="1008" t="s">
        <v>59</v>
      </c>
      <c r="D624" s="1009">
        <v>0</v>
      </c>
      <c r="E624" s="1009">
        <v>0</v>
      </c>
      <c r="F624" s="1009">
        <v>0</v>
      </c>
      <c r="G624" s="1009">
        <v>0</v>
      </c>
      <c r="H624" s="993"/>
      <c r="I624" s="993"/>
      <c r="J624" s="993"/>
      <c r="K624" s="993"/>
    </row>
    <row r="625" spans="1:11" ht="14.1" customHeight="1">
      <c r="A625" s="993"/>
      <c r="B625" s="993"/>
      <c r="C625" s="1008" t="s">
        <v>60</v>
      </c>
      <c r="D625" s="1009">
        <v>0</v>
      </c>
      <c r="E625" s="1009">
        <v>0</v>
      </c>
      <c r="F625" s="1009">
        <v>0</v>
      </c>
      <c r="G625" s="1009">
        <v>0</v>
      </c>
      <c r="H625" s="993"/>
      <c r="I625" s="993"/>
      <c r="J625" s="993"/>
      <c r="K625" s="993"/>
    </row>
    <row r="626" spans="1:11" ht="14.1" customHeight="1">
      <c r="A626" s="993"/>
      <c r="B626" s="993"/>
      <c r="C626" s="1008" t="s">
        <v>61</v>
      </c>
      <c r="D626" s="1009">
        <v>0</v>
      </c>
      <c r="E626" s="1009">
        <v>0</v>
      </c>
      <c r="F626" s="1009">
        <v>0</v>
      </c>
      <c r="G626" s="1009">
        <v>0</v>
      </c>
      <c r="H626" s="993"/>
      <c r="I626" s="993"/>
      <c r="J626" s="993"/>
      <c r="K626" s="993"/>
    </row>
    <row r="627" spans="1:11" ht="14.1" customHeight="1">
      <c r="A627" s="993"/>
      <c r="B627" s="993"/>
      <c r="C627" s="1008" t="s">
        <v>62</v>
      </c>
      <c r="D627" s="1009">
        <v>0</v>
      </c>
      <c r="E627" s="1009">
        <v>0</v>
      </c>
      <c r="F627" s="1009">
        <v>0</v>
      </c>
      <c r="G627" s="1009">
        <v>0</v>
      </c>
      <c r="H627" s="993"/>
      <c r="I627" s="993"/>
      <c r="J627" s="993"/>
      <c r="K627" s="993"/>
    </row>
    <row r="628" spans="1:11" ht="14.1" customHeight="1">
      <c r="A628" s="993"/>
      <c r="B628" s="993"/>
      <c r="C628" s="1008" t="s">
        <v>49</v>
      </c>
      <c r="D628" s="1009">
        <v>0</v>
      </c>
      <c r="E628" s="1009">
        <v>0</v>
      </c>
      <c r="F628" s="1009">
        <v>0</v>
      </c>
      <c r="G628" s="1009">
        <v>0</v>
      </c>
      <c r="H628" s="993"/>
      <c r="I628" s="993"/>
      <c r="J628" s="993"/>
      <c r="K628" s="993"/>
    </row>
    <row r="629" spans="1:11" ht="14.1" customHeight="1">
      <c r="A629" s="993"/>
      <c r="B629" s="993"/>
      <c r="C629" s="1008" t="s">
        <v>58</v>
      </c>
      <c r="D629" s="1009">
        <v>0</v>
      </c>
      <c r="E629" s="1009">
        <v>0</v>
      </c>
      <c r="F629" s="1009">
        <v>0</v>
      </c>
      <c r="G629" s="1009">
        <v>0</v>
      </c>
      <c r="H629" s="993"/>
      <c r="I629" s="993"/>
      <c r="J629" s="993"/>
      <c r="K629" s="993"/>
    </row>
    <row r="630" spans="1:11" ht="14.1" customHeight="1">
      <c r="A630" s="993"/>
      <c r="B630" s="993"/>
      <c r="C630" s="1008" t="s">
        <v>59</v>
      </c>
      <c r="D630" s="1009">
        <v>0</v>
      </c>
      <c r="E630" s="1009">
        <v>0</v>
      </c>
      <c r="F630" s="1009">
        <v>0</v>
      </c>
      <c r="G630" s="1009">
        <v>0</v>
      </c>
      <c r="H630" s="993"/>
      <c r="I630" s="993"/>
      <c r="J630" s="993"/>
      <c r="K630" s="993"/>
    </row>
    <row r="631" spans="1:11" ht="14.1" customHeight="1">
      <c r="A631" s="993"/>
      <c r="B631" s="993"/>
      <c r="C631" s="1008" t="s">
        <v>60</v>
      </c>
      <c r="D631" s="1009">
        <v>0</v>
      </c>
      <c r="E631" s="1009">
        <v>0</v>
      </c>
      <c r="F631" s="1009">
        <v>0</v>
      </c>
      <c r="G631" s="1009">
        <v>0</v>
      </c>
      <c r="H631" s="993"/>
      <c r="I631" s="993"/>
      <c r="J631" s="993"/>
      <c r="K631" s="993"/>
    </row>
    <row r="632" spans="1:11" ht="14.1" customHeight="1">
      <c r="A632" s="993"/>
      <c r="B632" s="993"/>
      <c r="C632" s="1008" t="s">
        <v>61</v>
      </c>
      <c r="D632" s="1009">
        <v>0</v>
      </c>
      <c r="E632" s="1009">
        <v>0</v>
      </c>
      <c r="F632" s="1009">
        <v>0</v>
      </c>
      <c r="G632" s="1009">
        <v>0</v>
      </c>
      <c r="H632" s="993"/>
      <c r="I632" s="993"/>
      <c r="J632" s="993"/>
      <c r="K632" s="993"/>
    </row>
    <row r="633" spans="1:11" ht="14.1" customHeight="1">
      <c r="A633" s="993"/>
      <c r="B633" s="993"/>
      <c r="C633" s="1008" t="s">
        <v>63</v>
      </c>
      <c r="D633" s="1009">
        <v>0</v>
      </c>
      <c r="E633" s="1009">
        <v>0</v>
      </c>
      <c r="F633" s="1009">
        <v>0</v>
      </c>
      <c r="G633" s="1009">
        <v>0</v>
      </c>
      <c r="H633" s="993"/>
      <c r="I633" s="993"/>
      <c r="J633" s="993"/>
      <c r="K633" s="993"/>
    </row>
    <row r="634" spans="1:11" ht="14.1" customHeight="1">
      <c r="A634" s="993"/>
      <c r="B634" s="993"/>
      <c r="C634" s="1008" t="s">
        <v>49</v>
      </c>
      <c r="D634" s="1009">
        <v>0</v>
      </c>
      <c r="E634" s="1009">
        <v>0</v>
      </c>
      <c r="F634" s="1009">
        <v>0</v>
      </c>
      <c r="G634" s="1009">
        <v>0</v>
      </c>
      <c r="H634" s="993"/>
      <c r="I634" s="993"/>
      <c r="J634" s="993"/>
      <c r="K634" s="993"/>
    </row>
    <row r="635" spans="1:11" ht="14.1" customHeight="1">
      <c r="A635" s="993"/>
      <c r="B635" s="993"/>
      <c r="C635" s="1008" t="s">
        <v>58</v>
      </c>
      <c r="D635" s="1009">
        <v>0</v>
      </c>
      <c r="E635" s="1009">
        <v>0</v>
      </c>
      <c r="F635" s="1009">
        <v>0</v>
      </c>
      <c r="G635" s="1009">
        <v>0</v>
      </c>
      <c r="H635" s="993"/>
      <c r="I635" s="993"/>
      <c r="J635" s="993"/>
      <c r="K635" s="993"/>
    </row>
    <row r="636" spans="1:11" ht="14.1" customHeight="1">
      <c r="A636" s="993"/>
      <c r="B636" s="993"/>
      <c r="C636" s="1008" t="s">
        <v>59</v>
      </c>
      <c r="D636" s="1009">
        <v>0</v>
      </c>
      <c r="E636" s="1009">
        <v>0</v>
      </c>
      <c r="F636" s="1009">
        <v>0</v>
      </c>
      <c r="G636" s="1009">
        <v>0</v>
      </c>
      <c r="H636" s="993"/>
      <c r="I636" s="993"/>
      <c r="J636" s="993"/>
      <c r="K636" s="993"/>
    </row>
    <row r="637" spans="1:11" ht="14.1" customHeight="1">
      <c r="A637" s="993"/>
      <c r="B637" s="993"/>
      <c r="C637" s="1008" t="s">
        <v>60</v>
      </c>
      <c r="D637" s="1009">
        <v>0</v>
      </c>
      <c r="E637" s="1009">
        <v>0</v>
      </c>
      <c r="F637" s="1009">
        <v>0</v>
      </c>
      <c r="G637" s="1009">
        <v>0</v>
      </c>
      <c r="H637" s="993"/>
      <c r="I637" s="993"/>
      <c r="J637" s="993"/>
      <c r="K637" s="993"/>
    </row>
    <row r="638" spans="1:11" ht="14.1" customHeight="1">
      <c r="A638" s="993"/>
      <c r="B638" s="993"/>
      <c r="C638" s="1008" t="s">
        <v>61</v>
      </c>
      <c r="D638" s="1009">
        <v>0</v>
      </c>
      <c r="E638" s="1009">
        <v>0</v>
      </c>
      <c r="F638" s="1009">
        <v>0</v>
      </c>
      <c r="G638" s="1009">
        <v>0</v>
      </c>
      <c r="H638" s="993"/>
      <c r="I638" s="993"/>
      <c r="J638" s="993"/>
      <c r="K638" s="993"/>
    </row>
    <row r="639" spans="1:11" ht="14.1" customHeight="1">
      <c r="A639" s="993"/>
      <c r="B639" s="993"/>
      <c r="C639" s="1008" t="s">
        <v>64</v>
      </c>
      <c r="D639" s="1009">
        <v>0</v>
      </c>
      <c r="E639" s="1009">
        <v>0</v>
      </c>
      <c r="F639" s="1009">
        <v>0</v>
      </c>
      <c r="G639" s="1009">
        <v>0</v>
      </c>
      <c r="H639" s="993"/>
      <c r="I639" s="993"/>
      <c r="J639" s="993"/>
      <c r="K639" s="993"/>
    </row>
    <row r="640" spans="1:11" ht="14.1" customHeight="1">
      <c r="A640" s="993"/>
      <c r="B640" s="993"/>
      <c r="C640" s="1008" t="s">
        <v>65</v>
      </c>
      <c r="D640" s="1009">
        <v>0</v>
      </c>
      <c r="E640" s="1009">
        <v>0</v>
      </c>
      <c r="F640" s="1009">
        <v>0</v>
      </c>
      <c r="G640" s="1009">
        <v>0</v>
      </c>
      <c r="H640" s="993"/>
      <c r="I640" s="993"/>
      <c r="J640" s="993"/>
      <c r="K640" s="993"/>
    </row>
    <row r="641" spans="1:11" ht="14.1" customHeight="1">
      <c r="A641" s="993"/>
      <c r="B641" s="993"/>
      <c r="C641" s="1010" t="s">
        <v>25</v>
      </c>
      <c r="D641" s="1009">
        <v>0</v>
      </c>
      <c r="E641" s="1009">
        <v>1500000</v>
      </c>
      <c r="F641" s="1009">
        <v>5000000</v>
      </c>
      <c r="G641" s="1009">
        <v>22000000</v>
      </c>
      <c r="H641" s="993"/>
      <c r="I641" s="993"/>
      <c r="J641" s="993"/>
      <c r="K641" s="993"/>
    </row>
    <row r="642" spans="1:11" ht="15" customHeight="1">
      <c r="A642" s="993"/>
      <c r="B642" s="993"/>
      <c r="C642" s="1011" t="s">
        <v>18</v>
      </c>
      <c r="D642" s="1012" t="s">
        <v>18</v>
      </c>
      <c r="E642" s="1012" t="s">
        <v>18</v>
      </c>
      <c r="F642" s="1012" t="s">
        <v>18</v>
      </c>
      <c r="G642" s="1012" t="s">
        <v>18</v>
      </c>
      <c r="H642" s="993"/>
      <c r="I642" s="993"/>
      <c r="J642" s="993"/>
      <c r="K642" s="993"/>
    </row>
    <row r="643" spans="1:11" ht="15" customHeight="1">
      <c r="A643" s="993"/>
      <c r="B643" s="993"/>
      <c r="C643" s="995" t="s">
        <v>168</v>
      </c>
      <c r="D643" s="1013">
        <v>0</v>
      </c>
      <c r="E643" s="1013">
        <v>3322800000</v>
      </c>
      <c r="F643" s="1013">
        <v>3323800000</v>
      </c>
      <c r="G643" s="1013">
        <v>3324800000</v>
      </c>
      <c r="H643" s="993"/>
      <c r="I643" s="993"/>
      <c r="J643" s="993"/>
      <c r="K643" s="993"/>
    </row>
    <row r="644" spans="1:11" ht="15" customHeight="1">
      <c r="A644" s="993"/>
      <c r="B644" s="993"/>
      <c r="C644" s="996" t="s">
        <v>48</v>
      </c>
      <c r="D644" s="1014">
        <v>0</v>
      </c>
      <c r="E644" s="1014">
        <v>2484170000</v>
      </c>
      <c r="F644" s="1014">
        <v>2484170000</v>
      </c>
      <c r="G644" s="1014">
        <v>2484170000</v>
      </c>
      <c r="H644" s="993"/>
      <c r="I644" s="993"/>
      <c r="J644" s="993"/>
      <c r="K644" s="993"/>
    </row>
    <row r="645" spans="1:11" ht="15" customHeight="1">
      <c r="A645" s="993"/>
      <c r="B645" s="993"/>
      <c r="C645" s="996" t="s">
        <v>49</v>
      </c>
      <c r="D645" s="1014">
        <v>0</v>
      </c>
      <c r="E645" s="1014">
        <v>2484170000</v>
      </c>
      <c r="F645" s="1014">
        <v>2484170000</v>
      </c>
      <c r="G645" s="1014">
        <v>2484170000</v>
      </c>
      <c r="H645" s="993"/>
      <c r="I645" s="993"/>
      <c r="J645" s="993"/>
      <c r="K645" s="993"/>
    </row>
    <row r="646" spans="1:11" ht="15" customHeight="1">
      <c r="A646" s="993"/>
      <c r="B646" s="993"/>
      <c r="C646" s="996" t="s">
        <v>50</v>
      </c>
      <c r="D646" s="1014">
        <v>0</v>
      </c>
      <c r="E646" s="1014">
        <v>0</v>
      </c>
      <c r="F646" s="1014">
        <v>0</v>
      </c>
      <c r="G646" s="1014">
        <v>0</v>
      </c>
      <c r="H646" s="993"/>
      <c r="I646" s="993"/>
      <c r="J646" s="993"/>
      <c r="K646" s="993"/>
    </row>
    <row r="647" spans="1:11" ht="15" customHeight="1">
      <c r="A647" s="993"/>
      <c r="B647" s="993"/>
      <c r="C647" s="996" t="s">
        <v>51</v>
      </c>
      <c r="D647" s="1014">
        <v>0</v>
      </c>
      <c r="E647" s="1014">
        <v>300000000</v>
      </c>
      <c r="F647" s="1014">
        <v>300000000</v>
      </c>
      <c r="G647" s="1014">
        <v>300000000</v>
      </c>
      <c r="H647" s="993"/>
      <c r="I647" s="993"/>
      <c r="J647" s="993"/>
      <c r="K647" s="993"/>
    </row>
    <row r="648" spans="1:11" ht="15" customHeight="1">
      <c r="A648" s="993"/>
      <c r="B648" s="993"/>
      <c r="C648" s="996" t="s">
        <v>49</v>
      </c>
      <c r="D648" s="1014">
        <v>0</v>
      </c>
      <c r="E648" s="1014">
        <v>300000000</v>
      </c>
      <c r="F648" s="1014">
        <v>300000000</v>
      </c>
      <c r="G648" s="1014">
        <v>300000000</v>
      </c>
      <c r="H648" s="993"/>
      <c r="I648" s="993"/>
      <c r="J648" s="993"/>
      <c r="K648" s="993"/>
    </row>
    <row r="649" spans="1:11" ht="15" customHeight="1">
      <c r="A649" s="993"/>
      <c r="B649" s="993"/>
      <c r="C649" s="996" t="s">
        <v>50</v>
      </c>
      <c r="D649" s="1014">
        <v>0</v>
      </c>
      <c r="E649" s="1014">
        <v>0</v>
      </c>
      <c r="F649" s="1014">
        <v>0</v>
      </c>
      <c r="G649" s="1014">
        <v>0</v>
      </c>
      <c r="H649" s="993"/>
      <c r="I649" s="993"/>
      <c r="J649" s="993"/>
      <c r="K649" s="993"/>
    </row>
    <row r="650" spans="1:11" ht="15" customHeight="1">
      <c r="A650" s="993"/>
      <c r="B650" s="993"/>
      <c r="C650" s="996" t="s">
        <v>52</v>
      </c>
      <c r="D650" s="1014">
        <v>0</v>
      </c>
      <c r="E650" s="1014">
        <v>408260000</v>
      </c>
      <c r="F650" s="1014">
        <v>409260000</v>
      </c>
      <c r="G650" s="1014">
        <v>410260000</v>
      </c>
      <c r="H650" s="993"/>
      <c r="I650" s="993"/>
      <c r="J650" s="993"/>
      <c r="K650" s="993"/>
    </row>
    <row r="651" spans="1:11" ht="15" customHeight="1">
      <c r="A651" s="993"/>
      <c r="B651" s="993"/>
      <c r="C651" s="996" t="s">
        <v>49</v>
      </c>
      <c r="D651" s="1014">
        <v>0</v>
      </c>
      <c r="E651" s="1014">
        <v>408260000</v>
      </c>
      <c r="F651" s="1014">
        <v>409260000</v>
      </c>
      <c r="G651" s="1014">
        <v>410260000</v>
      </c>
      <c r="H651" s="993"/>
      <c r="I651" s="993"/>
      <c r="J651" s="993"/>
      <c r="K651" s="993"/>
    </row>
    <row r="652" spans="1:11" ht="15" customHeight="1">
      <c r="A652" s="993"/>
      <c r="B652" s="993"/>
      <c r="C652" s="996" t="s">
        <v>50</v>
      </c>
      <c r="D652" s="1014">
        <v>0</v>
      </c>
      <c r="E652" s="1014">
        <v>0</v>
      </c>
      <c r="F652" s="1014">
        <v>0</v>
      </c>
      <c r="G652" s="1014">
        <v>0</v>
      </c>
      <c r="H652" s="993"/>
      <c r="I652" s="993"/>
      <c r="J652" s="993"/>
      <c r="K652" s="993"/>
    </row>
    <row r="653" spans="1:11" ht="15" customHeight="1">
      <c r="A653" s="993"/>
      <c r="B653" s="993"/>
      <c r="C653" s="996" t="s">
        <v>53</v>
      </c>
      <c r="D653" s="1014">
        <v>0</v>
      </c>
      <c r="E653" s="1014">
        <v>0</v>
      </c>
      <c r="F653" s="1014">
        <v>0</v>
      </c>
      <c r="G653" s="1014">
        <v>0</v>
      </c>
      <c r="H653" s="993"/>
      <c r="I653" s="993"/>
      <c r="J653" s="993"/>
      <c r="K653" s="993"/>
    </row>
    <row r="654" spans="1:11" ht="15" customHeight="1">
      <c r="A654" s="993"/>
      <c r="B654" s="993"/>
      <c r="C654" s="996" t="s">
        <v>49</v>
      </c>
      <c r="D654" s="1014">
        <v>0</v>
      </c>
      <c r="E654" s="1014">
        <v>0</v>
      </c>
      <c r="F654" s="1014">
        <v>0</v>
      </c>
      <c r="G654" s="1014">
        <v>0</v>
      </c>
      <c r="H654" s="993"/>
      <c r="I654" s="993"/>
      <c r="J654" s="993"/>
      <c r="K654" s="993"/>
    </row>
    <row r="655" spans="1:11" ht="15" customHeight="1">
      <c r="A655" s="993"/>
      <c r="B655" s="993"/>
      <c r="C655" s="996" t="s">
        <v>50</v>
      </c>
      <c r="D655" s="1014">
        <v>0</v>
      </c>
      <c r="E655" s="1014">
        <v>0</v>
      </c>
      <c r="F655" s="1014">
        <v>0</v>
      </c>
      <c r="G655" s="1014">
        <v>0</v>
      </c>
      <c r="H655" s="993"/>
      <c r="I655" s="993"/>
      <c r="J655" s="993"/>
      <c r="K655" s="993"/>
    </row>
    <row r="656" spans="1:11" ht="20.100000000000001" customHeight="1">
      <c r="A656" s="993"/>
      <c r="B656" s="993"/>
      <c r="C656" s="996" t="s">
        <v>169</v>
      </c>
      <c r="D656" s="1015">
        <v>0</v>
      </c>
      <c r="E656" s="1015">
        <v>0</v>
      </c>
      <c r="F656" s="1015">
        <v>0</v>
      </c>
      <c r="G656" s="1015">
        <v>0</v>
      </c>
      <c r="H656" s="993"/>
      <c r="I656" s="993"/>
      <c r="J656" s="993"/>
      <c r="K656" s="993"/>
    </row>
    <row r="657" spans="1:11" ht="15" customHeight="1">
      <c r="A657" s="993"/>
      <c r="B657" s="993"/>
      <c r="C657" s="996" t="s">
        <v>49</v>
      </c>
      <c r="D657" s="1014">
        <v>0</v>
      </c>
      <c r="E657" s="1014">
        <v>0</v>
      </c>
      <c r="F657" s="1014">
        <v>0</v>
      </c>
      <c r="G657" s="1014">
        <v>0</v>
      </c>
      <c r="H657" s="993"/>
      <c r="I657" s="993"/>
      <c r="J657" s="993"/>
      <c r="K657" s="993"/>
    </row>
    <row r="658" spans="1:11" ht="15" customHeight="1">
      <c r="A658" s="993"/>
      <c r="B658" s="993"/>
      <c r="C658" s="996" t="s">
        <v>50</v>
      </c>
      <c r="D658" s="1014">
        <v>0</v>
      </c>
      <c r="E658" s="1014">
        <v>0</v>
      </c>
      <c r="F658" s="1014">
        <v>0</v>
      </c>
      <c r="G658" s="1014">
        <v>0</v>
      </c>
      <c r="H658" s="993"/>
      <c r="I658" s="993"/>
      <c r="J658" s="993"/>
      <c r="K658" s="993"/>
    </row>
    <row r="659" spans="1:11" ht="15" customHeight="1">
      <c r="A659" s="993"/>
      <c r="B659" s="993"/>
      <c r="C659" s="996" t="s">
        <v>55</v>
      </c>
      <c r="D659" s="1014">
        <v>0</v>
      </c>
      <c r="E659" s="1014">
        <v>370000</v>
      </c>
      <c r="F659" s="1014">
        <v>370000</v>
      </c>
      <c r="G659" s="1014">
        <v>370000</v>
      </c>
      <c r="H659" s="993"/>
      <c r="I659" s="993"/>
      <c r="J659" s="993"/>
      <c r="K659" s="993"/>
    </row>
    <row r="660" spans="1:11" ht="15" customHeight="1">
      <c r="A660" s="993"/>
      <c r="B660" s="993"/>
      <c r="C660" s="996" t="s">
        <v>49</v>
      </c>
      <c r="D660" s="1014">
        <v>0</v>
      </c>
      <c r="E660" s="1014">
        <v>370000</v>
      </c>
      <c r="F660" s="1014">
        <v>370000</v>
      </c>
      <c r="G660" s="1014">
        <v>370000</v>
      </c>
      <c r="H660" s="993"/>
      <c r="I660" s="993"/>
      <c r="J660" s="993"/>
      <c r="K660" s="993"/>
    </row>
    <row r="661" spans="1:11" ht="15" customHeight="1">
      <c r="A661" s="993"/>
      <c r="B661" s="993"/>
      <c r="C661" s="996" t="s">
        <v>50</v>
      </c>
      <c r="D661" s="1014">
        <v>0</v>
      </c>
      <c r="E661" s="1014">
        <v>0</v>
      </c>
      <c r="F661" s="1014">
        <v>0</v>
      </c>
      <c r="G661" s="1014">
        <v>0</v>
      </c>
      <c r="H661" s="993"/>
      <c r="I661" s="993"/>
      <c r="J661" s="993"/>
      <c r="K661" s="993"/>
    </row>
    <row r="662" spans="1:11" ht="15" customHeight="1">
      <c r="A662" s="993"/>
      <c r="B662" s="993"/>
      <c r="C662" s="996" t="s">
        <v>56</v>
      </c>
      <c r="D662" s="1014">
        <v>0</v>
      </c>
      <c r="E662" s="1014">
        <v>0</v>
      </c>
      <c r="F662" s="1014">
        <v>0</v>
      </c>
      <c r="G662" s="1014">
        <v>0</v>
      </c>
      <c r="H662" s="993"/>
      <c r="I662" s="993"/>
      <c r="J662" s="993"/>
      <c r="K662" s="993"/>
    </row>
    <row r="663" spans="1:11" ht="15" customHeight="1">
      <c r="A663" s="993"/>
      <c r="B663" s="993"/>
      <c r="C663" s="996" t="s">
        <v>49</v>
      </c>
      <c r="D663" s="1014">
        <v>0</v>
      </c>
      <c r="E663" s="1014">
        <v>0</v>
      </c>
      <c r="F663" s="1014">
        <v>0</v>
      </c>
      <c r="G663" s="1014">
        <v>0</v>
      </c>
      <c r="H663" s="993"/>
      <c r="I663" s="993"/>
      <c r="J663" s="993"/>
      <c r="K663" s="993"/>
    </row>
    <row r="664" spans="1:11" ht="15" customHeight="1">
      <c r="A664" s="993"/>
      <c r="B664" s="993"/>
      <c r="C664" s="996" t="s">
        <v>50</v>
      </c>
      <c r="D664" s="1014">
        <v>0</v>
      </c>
      <c r="E664" s="1014">
        <v>0</v>
      </c>
      <c r="F664" s="1014">
        <v>0</v>
      </c>
      <c r="G664" s="1014">
        <v>0</v>
      </c>
      <c r="H664" s="993"/>
      <c r="I664" s="993"/>
      <c r="J664" s="993"/>
      <c r="K664" s="993"/>
    </row>
    <row r="665" spans="1:11" ht="15" customHeight="1">
      <c r="A665" s="993"/>
      <c r="B665" s="993"/>
      <c r="C665" s="996" t="s">
        <v>57</v>
      </c>
      <c r="D665" s="1014">
        <v>0</v>
      </c>
      <c r="E665" s="1014">
        <v>1500000</v>
      </c>
      <c r="F665" s="1014">
        <v>5000000</v>
      </c>
      <c r="G665" s="1014">
        <v>22000000</v>
      </c>
      <c r="H665" s="993"/>
      <c r="I665" s="993"/>
      <c r="J665" s="993"/>
      <c r="K665" s="993"/>
    </row>
    <row r="666" spans="1:11" ht="15" customHeight="1">
      <c r="A666" s="993"/>
      <c r="B666" s="993"/>
      <c r="C666" s="996" t="s">
        <v>49</v>
      </c>
      <c r="D666" s="1014">
        <v>0</v>
      </c>
      <c r="E666" s="1014">
        <v>1500000</v>
      </c>
      <c r="F666" s="1014">
        <v>5000000</v>
      </c>
      <c r="G666" s="1014">
        <v>22000000</v>
      </c>
      <c r="H666" s="993"/>
      <c r="I666" s="993"/>
      <c r="J666" s="993"/>
      <c r="K666" s="993"/>
    </row>
    <row r="667" spans="1:11" ht="15" customHeight="1">
      <c r="A667" s="993"/>
      <c r="B667" s="993"/>
      <c r="C667" s="996" t="s">
        <v>58</v>
      </c>
      <c r="D667" s="1014">
        <v>0</v>
      </c>
      <c r="E667" s="1014">
        <v>0</v>
      </c>
      <c r="F667" s="1014">
        <v>0</v>
      </c>
      <c r="G667" s="1014">
        <v>0</v>
      </c>
      <c r="H667" s="993"/>
      <c r="I667" s="993"/>
      <c r="J667" s="993"/>
      <c r="K667" s="993"/>
    </row>
    <row r="668" spans="1:11" ht="15" customHeight="1">
      <c r="A668" s="993"/>
      <c r="B668" s="993"/>
      <c r="C668" s="996" t="s">
        <v>59</v>
      </c>
      <c r="D668" s="1014">
        <v>0</v>
      </c>
      <c r="E668" s="1014">
        <v>0</v>
      </c>
      <c r="F668" s="1014">
        <v>0</v>
      </c>
      <c r="G668" s="1014">
        <v>0</v>
      </c>
      <c r="H668" s="993"/>
      <c r="I668" s="993"/>
      <c r="J668" s="993"/>
      <c r="K668" s="993"/>
    </row>
    <row r="669" spans="1:11" ht="15" customHeight="1">
      <c r="A669" s="993"/>
      <c r="B669" s="993"/>
      <c r="C669" s="996" t="s">
        <v>60</v>
      </c>
      <c r="D669" s="1014">
        <v>0</v>
      </c>
      <c r="E669" s="1014">
        <v>0</v>
      </c>
      <c r="F669" s="1014">
        <v>0</v>
      </c>
      <c r="G669" s="1014">
        <v>0</v>
      </c>
      <c r="H669" s="993"/>
      <c r="I669" s="993"/>
      <c r="J669" s="993"/>
      <c r="K669" s="993"/>
    </row>
    <row r="670" spans="1:11" ht="15" customHeight="1">
      <c r="A670" s="993"/>
      <c r="B670" s="993"/>
      <c r="C670" s="996" t="s">
        <v>61</v>
      </c>
      <c r="D670" s="1014">
        <v>0</v>
      </c>
      <c r="E670" s="1014">
        <v>0</v>
      </c>
      <c r="F670" s="1014">
        <v>0</v>
      </c>
      <c r="G670" s="1014">
        <v>0</v>
      </c>
      <c r="H670" s="993"/>
      <c r="I670" s="993"/>
      <c r="J670" s="993"/>
      <c r="K670" s="993"/>
    </row>
    <row r="671" spans="1:11" ht="15" customHeight="1">
      <c r="A671" s="993"/>
      <c r="B671" s="993"/>
      <c r="C671" s="996" t="s">
        <v>62</v>
      </c>
      <c r="D671" s="1014">
        <v>0</v>
      </c>
      <c r="E671" s="1014">
        <v>128500000</v>
      </c>
      <c r="F671" s="1014">
        <v>125000000</v>
      </c>
      <c r="G671" s="1014">
        <v>108000000</v>
      </c>
      <c r="H671" s="993"/>
      <c r="I671" s="993"/>
      <c r="J671" s="993"/>
      <c r="K671" s="993"/>
    </row>
    <row r="672" spans="1:11" ht="15" customHeight="1">
      <c r="A672" s="993"/>
      <c r="B672" s="993"/>
      <c r="C672" s="996" t="s">
        <v>49</v>
      </c>
      <c r="D672" s="1014">
        <v>0</v>
      </c>
      <c r="E672" s="1014">
        <v>128500000</v>
      </c>
      <c r="F672" s="1014">
        <v>125000000</v>
      </c>
      <c r="G672" s="1014">
        <v>108000000</v>
      </c>
      <c r="H672" s="993"/>
      <c r="I672" s="993"/>
      <c r="J672" s="993"/>
      <c r="K672" s="993"/>
    </row>
    <row r="673" spans="1:11" ht="15" customHeight="1">
      <c r="A673" s="993"/>
      <c r="B673" s="993"/>
      <c r="C673" s="996" t="s">
        <v>58</v>
      </c>
      <c r="D673" s="1014">
        <v>0</v>
      </c>
      <c r="E673" s="1014">
        <v>0</v>
      </c>
      <c r="F673" s="1014">
        <v>0</v>
      </c>
      <c r="G673" s="1014">
        <v>0</v>
      </c>
      <c r="H673" s="993"/>
      <c r="I673" s="993"/>
      <c r="J673" s="993"/>
      <c r="K673" s="993"/>
    </row>
    <row r="674" spans="1:11" ht="15" customHeight="1">
      <c r="A674" s="993"/>
      <c r="B674" s="993"/>
      <c r="C674" s="996" t="s">
        <v>59</v>
      </c>
      <c r="D674" s="1014">
        <v>0</v>
      </c>
      <c r="E674" s="1014">
        <v>0</v>
      </c>
      <c r="F674" s="1014">
        <v>0</v>
      </c>
      <c r="G674" s="1014">
        <v>0</v>
      </c>
      <c r="H674" s="993"/>
      <c r="I674" s="993"/>
      <c r="J674" s="993"/>
      <c r="K674" s="993"/>
    </row>
    <row r="675" spans="1:11" ht="15" customHeight="1">
      <c r="A675" s="993"/>
      <c r="B675" s="993"/>
      <c r="C675" s="996" t="s">
        <v>60</v>
      </c>
      <c r="D675" s="1014">
        <v>0</v>
      </c>
      <c r="E675" s="1014">
        <v>0</v>
      </c>
      <c r="F675" s="1014">
        <v>0</v>
      </c>
      <c r="G675" s="1014">
        <v>0</v>
      </c>
      <c r="H675" s="993"/>
      <c r="I675" s="993"/>
      <c r="J675" s="993"/>
      <c r="K675" s="993"/>
    </row>
    <row r="676" spans="1:11" ht="15" customHeight="1">
      <c r="A676" s="993"/>
      <c r="B676" s="993"/>
      <c r="C676" s="996" t="s">
        <v>61</v>
      </c>
      <c r="D676" s="1014">
        <v>0</v>
      </c>
      <c r="E676" s="1014">
        <v>0</v>
      </c>
      <c r="F676" s="1014">
        <v>0</v>
      </c>
      <c r="G676" s="1014">
        <v>0</v>
      </c>
      <c r="H676" s="993"/>
      <c r="I676" s="993"/>
      <c r="J676" s="993"/>
      <c r="K676" s="993"/>
    </row>
    <row r="677" spans="1:11" ht="15" customHeight="1">
      <c r="A677" s="993"/>
      <c r="B677" s="993"/>
      <c r="C677" s="996" t="s">
        <v>63</v>
      </c>
      <c r="D677" s="1014">
        <v>0</v>
      </c>
      <c r="E677" s="1014">
        <v>0</v>
      </c>
      <c r="F677" s="1014">
        <v>0</v>
      </c>
      <c r="G677" s="1014">
        <v>0</v>
      </c>
      <c r="H677" s="993"/>
      <c r="I677" s="993"/>
      <c r="J677" s="993"/>
      <c r="K677" s="993"/>
    </row>
    <row r="678" spans="1:11" ht="15" customHeight="1">
      <c r="A678" s="993"/>
      <c r="B678" s="993"/>
      <c r="C678" s="996" t="s">
        <v>49</v>
      </c>
      <c r="D678" s="1014">
        <v>0</v>
      </c>
      <c r="E678" s="1014">
        <v>0</v>
      </c>
      <c r="F678" s="1014">
        <v>0</v>
      </c>
      <c r="G678" s="1014">
        <v>0</v>
      </c>
      <c r="H678" s="993"/>
      <c r="I678" s="993"/>
      <c r="J678" s="993"/>
      <c r="K678" s="993"/>
    </row>
    <row r="679" spans="1:11" ht="15" customHeight="1">
      <c r="A679" s="993"/>
      <c r="B679" s="993"/>
      <c r="C679" s="996" t="s">
        <v>58</v>
      </c>
      <c r="D679" s="1014">
        <v>0</v>
      </c>
      <c r="E679" s="1014">
        <v>0</v>
      </c>
      <c r="F679" s="1014">
        <v>0</v>
      </c>
      <c r="G679" s="1014">
        <v>0</v>
      </c>
      <c r="H679" s="993"/>
      <c r="I679" s="993"/>
      <c r="J679" s="993"/>
      <c r="K679" s="993"/>
    </row>
    <row r="680" spans="1:11" ht="15" customHeight="1">
      <c r="A680" s="993"/>
      <c r="B680" s="993"/>
      <c r="C680" s="996" t="s">
        <v>59</v>
      </c>
      <c r="D680" s="1014">
        <v>0</v>
      </c>
      <c r="E680" s="1014">
        <v>0</v>
      </c>
      <c r="F680" s="1014">
        <v>0</v>
      </c>
      <c r="G680" s="1014">
        <v>0</v>
      </c>
      <c r="H680" s="993"/>
      <c r="I680" s="993"/>
      <c r="J680" s="993"/>
      <c r="K680" s="993"/>
    </row>
    <row r="681" spans="1:11" ht="15" customHeight="1">
      <c r="A681" s="993"/>
      <c r="B681" s="993"/>
      <c r="C681" s="996" t="s">
        <v>60</v>
      </c>
      <c r="D681" s="1014">
        <v>0</v>
      </c>
      <c r="E681" s="1014">
        <v>0</v>
      </c>
      <c r="F681" s="1014">
        <v>0</v>
      </c>
      <c r="G681" s="1014">
        <v>0</v>
      </c>
      <c r="H681" s="993"/>
      <c r="I681" s="993"/>
      <c r="J681" s="993"/>
      <c r="K681" s="993"/>
    </row>
    <row r="682" spans="1:11" ht="15" customHeight="1">
      <c r="A682" s="993"/>
      <c r="B682" s="993"/>
      <c r="C682" s="996" t="s">
        <v>61</v>
      </c>
      <c r="D682" s="1014">
        <v>0</v>
      </c>
      <c r="E682" s="1014">
        <v>0</v>
      </c>
      <c r="F682" s="1014">
        <v>0</v>
      </c>
      <c r="G682" s="1014">
        <v>0</v>
      </c>
      <c r="H682" s="993"/>
      <c r="I682" s="993"/>
      <c r="J682" s="993"/>
      <c r="K682" s="993"/>
    </row>
    <row r="683" spans="1:11" ht="15" customHeight="1">
      <c r="A683" s="993"/>
      <c r="B683" s="993"/>
      <c r="C683" s="996" t="s">
        <v>64</v>
      </c>
      <c r="D683" s="1014">
        <v>0</v>
      </c>
      <c r="E683" s="1014">
        <v>0</v>
      </c>
      <c r="F683" s="1014">
        <v>0</v>
      </c>
      <c r="G683" s="1014">
        <v>0</v>
      </c>
      <c r="H683" s="993"/>
      <c r="I683" s="993"/>
      <c r="J683" s="993"/>
      <c r="K683" s="993"/>
    </row>
    <row r="684" spans="1:11" ht="15" customHeight="1">
      <c r="A684" s="993"/>
      <c r="B684" s="993"/>
      <c r="C684" s="996" t="s">
        <v>65</v>
      </c>
      <c r="D684" s="1014">
        <v>0</v>
      </c>
      <c r="E684" s="1014">
        <v>0</v>
      </c>
      <c r="F684" s="1014">
        <v>0</v>
      </c>
      <c r="G684" s="1014">
        <v>0</v>
      </c>
      <c r="H684" s="993"/>
      <c r="I684" s="993"/>
      <c r="J684" s="993"/>
      <c r="K684" s="993"/>
    </row>
    <row r="685" spans="1:11" ht="20.100000000000001" customHeight="1">
      <c r="A685" s="993"/>
      <c r="B685" s="993"/>
      <c r="C685" s="1016" t="s">
        <v>18</v>
      </c>
      <c r="D685" s="993"/>
      <c r="E685" s="993"/>
      <c r="F685" s="993"/>
      <c r="G685" s="993"/>
      <c r="H685" s="993"/>
      <c r="I685" s="993"/>
      <c r="J685" s="993"/>
      <c r="K685" s="993"/>
    </row>
  </sheetData>
  <mergeCells count="63">
    <mergeCell ref="D587:G587"/>
    <mergeCell ref="D588:G588"/>
    <mergeCell ref="C597:G597"/>
    <mergeCell ref="D529:G529"/>
    <mergeCell ref="D530:G530"/>
    <mergeCell ref="D531:G531"/>
    <mergeCell ref="D532:G532"/>
    <mergeCell ref="C541:G541"/>
    <mergeCell ref="D586:G586"/>
    <mergeCell ref="C484:G484"/>
    <mergeCell ref="D361:G361"/>
    <mergeCell ref="C370:G370"/>
    <mergeCell ref="D415:G415"/>
    <mergeCell ref="D416:G416"/>
    <mergeCell ref="D417:G417"/>
    <mergeCell ref="D418:G418"/>
    <mergeCell ref="C427:G427"/>
    <mergeCell ref="D472:G472"/>
    <mergeCell ref="D473:G473"/>
    <mergeCell ref="D474:G474"/>
    <mergeCell ref="D475:G475"/>
    <mergeCell ref="D360:G360"/>
    <mergeCell ref="C201:G201"/>
    <mergeCell ref="D246:G246"/>
    <mergeCell ref="D247:G247"/>
    <mergeCell ref="D248:G248"/>
    <mergeCell ref="C257:G257"/>
    <mergeCell ref="D302:G302"/>
    <mergeCell ref="D303:G303"/>
    <mergeCell ref="D304:G304"/>
    <mergeCell ref="C313:G313"/>
    <mergeCell ref="D358:G358"/>
    <mergeCell ref="D359:G359"/>
    <mergeCell ref="D192:G192"/>
    <mergeCell ref="D77:G77"/>
    <mergeCell ref="D78:G78"/>
    <mergeCell ref="D79:G79"/>
    <mergeCell ref="D80:G80"/>
    <mergeCell ref="C89:G89"/>
    <mergeCell ref="D134:G134"/>
    <mergeCell ref="D135:G135"/>
    <mergeCell ref="D136:G136"/>
    <mergeCell ref="C145:G145"/>
    <mergeCell ref="D190:G190"/>
    <mergeCell ref="D191:G191"/>
    <mergeCell ref="C76:G76"/>
    <mergeCell ref="D7:G7"/>
    <mergeCell ref="C8:G8"/>
    <mergeCell ref="C9:G9"/>
    <mergeCell ref="D10:G10"/>
    <mergeCell ref="D14:G14"/>
    <mergeCell ref="C18:G18"/>
    <mergeCell ref="D19:G19"/>
    <mergeCell ref="D20:G20"/>
    <mergeCell ref="D21:G21"/>
    <mergeCell ref="D22:G22"/>
    <mergeCell ref="C31:G31"/>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3"/>
  <sheetViews>
    <sheetView zoomScaleNormal="100" workbookViewId="0">
      <selection activeCell="F284" sqref="F284"/>
    </sheetView>
  </sheetViews>
  <sheetFormatPr defaultColWidth="9.125" defaultRowHeight="14.25"/>
  <cols>
    <col min="1" max="1" width="13.25" style="259" customWidth="1"/>
    <col min="2" max="2" width="9.75" style="259" customWidth="1"/>
    <col min="3" max="3" width="28.25" style="259" customWidth="1"/>
    <col min="4" max="6" width="15.875" style="259" customWidth="1"/>
    <col min="7" max="7" width="16.125" style="259" customWidth="1"/>
    <col min="8" max="8" width="6.75" style="259" customWidth="1"/>
    <col min="9" max="9" width="18.25" style="259" customWidth="1"/>
    <col min="10" max="10" width="10.75" style="259" customWidth="1"/>
    <col min="11" max="11" width="17.375" style="259" customWidth="1"/>
    <col min="12" max="16384" width="9.125" style="259"/>
  </cols>
  <sheetData>
    <row r="1" spans="1:11" ht="20.100000000000001" customHeight="1">
      <c r="A1" s="993"/>
      <c r="B1" s="993"/>
      <c r="C1" s="1549" t="s">
        <v>0</v>
      </c>
      <c r="D1" s="1550"/>
      <c r="E1" s="1550"/>
      <c r="F1" s="1550"/>
      <c r="G1" s="1550"/>
      <c r="H1" s="993"/>
      <c r="I1" s="993"/>
      <c r="J1" s="993"/>
      <c r="K1" s="993"/>
    </row>
    <row r="2" spans="1:11" ht="24.95" customHeight="1">
      <c r="A2" s="993"/>
      <c r="B2" s="993"/>
      <c r="C2" s="1551" t="s">
        <v>1</v>
      </c>
      <c r="D2" s="1552"/>
      <c r="E2" s="1552"/>
      <c r="F2" s="1552"/>
      <c r="G2" s="1552"/>
      <c r="H2" s="993"/>
      <c r="I2" s="993"/>
      <c r="J2" s="993"/>
      <c r="K2" s="993"/>
    </row>
    <row r="3" spans="1:11" ht="14.1" customHeight="1">
      <c r="A3" s="993"/>
      <c r="B3" s="993"/>
      <c r="C3" s="994" t="s">
        <v>2</v>
      </c>
      <c r="D3" s="1553" t="s">
        <v>2684</v>
      </c>
      <c r="E3" s="1554"/>
      <c r="F3" s="1554"/>
      <c r="G3" s="1554"/>
      <c r="H3" s="993"/>
      <c r="I3" s="993"/>
      <c r="J3" s="993"/>
      <c r="K3" s="993"/>
    </row>
    <row r="4" spans="1:11" ht="14.1" customHeight="1">
      <c r="A4" s="993"/>
      <c r="B4" s="993"/>
      <c r="C4" s="994" t="s">
        <v>4</v>
      </c>
      <c r="D4" s="1553" t="s">
        <v>1236</v>
      </c>
      <c r="E4" s="1554"/>
      <c r="F4" s="1554"/>
      <c r="G4" s="1554"/>
      <c r="H4" s="993"/>
      <c r="I4" s="993"/>
      <c r="J4" s="993"/>
      <c r="K4" s="993"/>
    </row>
    <row r="5" spans="1:11" ht="14.1" customHeight="1">
      <c r="A5" s="993"/>
      <c r="B5" s="993"/>
      <c r="C5" s="994" t="s">
        <v>6</v>
      </c>
      <c r="D5" s="1553" t="s">
        <v>459</v>
      </c>
      <c r="E5" s="1554"/>
      <c r="F5" s="1554"/>
      <c r="G5" s="1554"/>
      <c r="H5" s="993"/>
      <c r="I5" s="993"/>
      <c r="J5" s="993"/>
      <c r="K5" s="993"/>
    </row>
    <row r="6" spans="1:11" ht="14.1" customHeight="1">
      <c r="A6" s="993"/>
      <c r="B6" s="993"/>
      <c r="C6" s="994" t="s">
        <v>8</v>
      </c>
      <c r="D6" s="1553" t="s">
        <v>460</v>
      </c>
      <c r="E6" s="1554"/>
      <c r="F6" s="1554"/>
      <c r="G6" s="1554"/>
      <c r="H6" s="993"/>
      <c r="I6" s="993"/>
      <c r="J6" s="993"/>
      <c r="K6" s="993"/>
    </row>
    <row r="7" spans="1:11" ht="14.1" customHeight="1">
      <c r="A7" s="993"/>
      <c r="B7" s="993"/>
      <c r="C7" s="994" t="s">
        <v>10</v>
      </c>
      <c r="D7" s="1555" t="s">
        <v>11</v>
      </c>
      <c r="E7" s="1556"/>
      <c r="F7" s="1556"/>
      <c r="G7" s="1556"/>
      <c r="H7" s="993"/>
      <c r="I7" s="993"/>
      <c r="J7" s="993"/>
      <c r="K7" s="993"/>
    </row>
    <row r="8" spans="1:11" ht="14.1" customHeight="1">
      <c r="A8" s="993"/>
      <c r="B8" s="993"/>
      <c r="C8" s="1557" t="s">
        <v>12</v>
      </c>
      <c r="D8" s="1558"/>
      <c r="E8" s="1558"/>
      <c r="F8" s="1558"/>
      <c r="G8" s="1558"/>
      <c r="H8" s="993"/>
      <c r="I8" s="993"/>
      <c r="J8" s="993"/>
      <c r="K8" s="993"/>
    </row>
    <row r="9" spans="1:11" ht="20.100000000000001" customHeight="1">
      <c r="A9" s="993"/>
      <c r="B9" s="993"/>
      <c r="C9" s="1559" t="s">
        <v>2685</v>
      </c>
      <c r="D9" s="1560"/>
      <c r="E9" s="1560"/>
      <c r="F9" s="1560"/>
      <c r="G9" s="1560"/>
      <c r="H9" s="993"/>
      <c r="I9" s="993"/>
      <c r="J9" s="993"/>
      <c r="K9" s="993"/>
    </row>
    <row r="10" spans="1:11" ht="57.95" customHeight="1">
      <c r="A10" s="993"/>
      <c r="B10" s="993"/>
      <c r="C10" s="995" t="s">
        <v>14</v>
      </c>
      <c r="D10" s="1561" t="s">
        <v>2686</v>
      </c>
      <c r="E10" s="1562"/>
      <c r="F10" s="1562"/>
      <c r="G10" s="1562"/>
      <c r="H10" s="993"/>
      <c r="I10" s="993"/>
      <c r="J10" s="993"/>
      <c r="K10" s="993"/>
    </row>
    <row r="11" spans="1:11" ht="27.95" customHeight="1">
      <c r="A11" s="993"/>
      <c r="B11" s="993"/>
      <c r="C11" s="996" t="s">
        <v>176</v>
      </c>
      <c r="D11" s="997">
        <v>2024</v>
      </c>
      <c r="E11" s="997">
        <v>2025</v>
      </c>
      <c r="F11" s="997">
        <v>2026</v>
      </c>
      <c r="G11" s="997">
        <v>2027</v>
      </c>
      <c r="H11" s="993"/>
      <c r="I11" s="993"/>
      <c r="J11" s="993"/>
      <c r="K11" s="993"/>
    </row>
    <row r="12" spans="1:11" ht="14.1" customHeight="1">
      <c r="A12" s="993"/>
      <c r="B12" s="993"/>
      <c r="C12" s="998"/>
      <c r="D12" s="999" t="s">
        <v>22</v>
      </c>
      <c r="E12" s="999" t="s">
        <v>23</v>
      </c>
      <c r="F12" s="999" t="s">
        <v>23</v>
      </c>
      <c r="G12" s="999" t="s">
        <v>23</v>
      </c>
      <c r="H12" s="993"/>
      <c r="I12" s="993"/>
      <c r="J12" s="993"/>
      <c r="K12" s="993"/>
    </row>
    <row r="13" spans="1:11" ht="41.1" customHeight="1">
      <c r="A13" s="993"/>
      <c r="B13" s="993"/>
      <c r="C13" s="996" t="s">
        <v>2687</v>
      </c>
      <c r="D13" s="1000" t="s">
        <v>2688</v>
      </c>
      <c r="E13" s="1000" t="s">
        <v>363</v>
      </c>
      <c r="F13" s="1000" t="s">
        <v>2689</v>
      </c>
      <c r="G13" s="1000" t="s">
        <v>2690</v>
      </c>
      <c r="H13" s="993"/>
      <c r="I13" s="993"/>
      <c r="J13" s="993"/>
      <c r="K13" s="993"/>
    </row>
    <row r="14" spans="1:11" ht="110.1" customHeight="1">
      <c r="A14" s="993"/>
      <c r="B14" s="993"/>
      <c r="C14" s="995" t="s">
        <v>16</v>
      </c>
      <c r="D14" s="1561" t="s">
        <v>2691</v>
      </c>
      <c r="E14" s="1562"/>
      <c r="F14" s="1562"/>
      <c r="G14" s="1562"/>
      <c r="H14" s="993"/>
      <c r="I14" s="993"/>
      <c r="J14" s="993"/>
      <c r="K14" s="993"/>
    </row>
    <row r="15" spans="1:11" ht="27.95" customHeight="1">
      <c r="A15" s="993"/>
      <c r="B15" s="993"/>
      <c r="C15" s="996" t="s">
        <v>187</v>
      </c>
      <c r="D15" s="997">
        <v>2024</v>
      </c>
      <c r="E15" s="997">
        <v>2025</v>
      </c>
      <c r="F15" s="997">
        <v>2026</v>
      </c>
      <c r="G15" s="997">
        <v>2027</v>
      </c>
      <c r="H15" s="993"/>
      <c r="I15" s="993"/>
      <c r="J15" s="993"/>
      <c r="K15" s="993"/>
    </row>
    <row r="16" spans="1:11" ht="14.1" customHeight="1">
      <c r="A16" s="993"/>
      <c r="B16" s="993"/>
      <c r="C16" s="998"/>
      <c r="D16" s="999" t="s">
        <v>22</v>
      </c>
      <c r="E16" s="999" t="s">
        <v>23</v>
      </c>
      <c r="F16" s="999" t="s">
        <v>23</v>
      </c>
      <c r="G16" s="999" t="s">
        <v>23</v>
      </c>
      <c r="H16" s="993"/>
      <c r="I16" s="993"/>
      <c r="J16" s="993"/>
      <c r="K16" s="993"/>
    </row>
    <row r="17" spans="1:11" ht="30.95" customHeight="1">
      <c r="A17" s="993"/>
      <c r="B17" s="993"/>
      <c r="C17" s="996" t="s">
        <v>2692</v>
      </c>
      <c r="D17" s="1000" t="s">
        <v>2489</v>
      </c>
      <c r="E17" s="1000" t="s">
        <v>1263</v>
      </c>
      <c r="F17" s="1000" t="s">
        <v>2693</v>
      </c>
      <c r="G17" s="1000" t="s">
        <v>1264</v>
      </c>
      <c r="H17" s="993"/>
      <c r="I17" s="993"/>
      <c r="J17" s="993"/>
      <c r="K17" s="993"/>
    </row>
    <row r="18" spans="1:11" ht="30.95" customHeight="1">
      <c r="A18" s="993"/>
      <c r="B18" s="993"/>
      <c r="C18" s="996" t="s">
        <v>2694</v>
      </c>
      <c r="D18" s="1000" t="s">
        <v>458</v>
      </c>
      <c r="E18" s="1000" t="s">
        <v>1721</v>
      </c>
      <c r="F18" s="1000" t="s">
        <v>2695</v>
      </c>
      <c r="G18" s="1000" t="s">
        <v>364</v>
      </c>
      <c r="H18" s="993"/>
      <c r="I18" s="993"/>
      <c r="J18" s="993"/>
      <c r="K18" s="993"/>
    </row>
    <row r="19" spans="1:11" ht="30.95" customHeight="1">
      <c r="A19" s="993"/>
      <c r="B19" s="993"/>
      <c r="C19" s="996" t="s">
        <v>2696</v>
      </c>
      <c r="D19" s="1000" t="s">
        <v>469</v>
      </c>
      <c r="E19" s="1000" t="s">
        <v>2697</v>
      </c>
      <c r="F19" s="1000" t="s">
        <v>2698</v>
      </c>
      <c r="G19" s="1000" t="s">
        <v>2699</v>
      </c>
      <c r="H19" s="993"/>
      <c r="I19" s="993"/>
      <c r="J19" s="993"/>
      <c r="K19" s="993"/>
    </row>
    <row r="20" spans="1:11" ht="14.1" customHeight="1">
      <c r="A20" s="993"/>
      <c r="B20" s="993"/>
      <c r="C20" s="1547" t="s">
        <v>27</v>
      </c>
      <c r="D20" s="1548"/>
      <c r="E20" s="1548"/>
      <c r="F20" s="1548"/>
      <c r="G20" s="1548"/>
      <c r="H20" s="993"/>
      <c r="I20" s="993"/>
      <c r="J20" s="993"/>
      <c r="K20" s="993"/>
    </row>
    <row r="21" spans="1:11" ht="14.1" customHeight="1">
      <c r="A21" s="993"/>
      <c r="B21" s="993"/>
      <c r="C21" s="1001" t="s">
        <v>2700</v>
      </c>
      <c r="D21" s="1547" t="s">
        <v>2701</v>
      </c>
      <c r="E21" s="1548"/>
      <c r="F21" s="1548"/>
      <c r="G21" s="1548"/>
      <c r="H21" s="993"/>
      <c r="I21" s="993"/>
      <c r="J21" s="993"/>
      <c r="K21" s="993"/>
    </row>
    <row r="22" spans="1:11" ht="14.1" customHeight="1">
      <c r="A22" s="993"/>
      <c r="B22" s="993"/>
      <c r="C22" s="1002" t="s">
        <v>19</v>
      </c>
      <c r="D22" s="1567" t="s">
        <v>2702</v>
      </c>
      <c r="E22" s="1568"/>
      <c r="F22" s="1568"/>
      <c r="G22" s="1568"/>
      <c r="H22" s="993"/>
      <c r="I22" s="993"/>
      <c r="J22" s="993"/>
      <c r="K22" s="993"/>
    </row>
    <row r="23" spans="1:11" ht="14.1" customHeight="1">
      <c r="A23" s="993"/>
      <c r="B23" s="993"/>
      <c r="C23" s="1003" t="s">
        <v>20</v>
      </c>
      <c r="D23" s="1563" t="s">
        <v>2703</v>
      </c>
      <c r="E23" s="1564"/>
      <c r="F23" s="1564"/>
      <c r="G23" s="1564"/>
      <c r="H23" s="993"/>
      <c r="I23" s="993"/>
      <c r="J23" s="993"/>
      <c r="K23" s="993"/>
    </row>
    <row r="24" spans="1:11" ht="14.1" customHeight="1">
      <c r="A24" s="993"/>
      <c r="B24" s="993"/>
      <c r="C24" s="1003" t="s">
        <v>21</v>
      </c>
      <c r="D24" s="1563" t="s">
        <v>249</v>
      </c>
      <c r="E24" s="1564"/>
      <c r="F24" s="1564"/>
      <c r="G24" s="1564"/>
      <c r="H24" s="993"/>
      <c r="I24" s="993"/>
      <c r="J24" s="993"/>
      <c r="K24" s="993"/>
    </row>
    <row r="25" spans="1:11" ht="15" customHeight="1">
      <c r="A25" s="993"/>
      <c r="B25" s="993"/>
      <c r="C25" s="1004"/>
      <c r="D25" s="1005">
        <v>2024</v>
      </c>
      <c r="E25" s="1005">
        <v>2025</v>
      </c>
      <c r="F25" s="1005">
        <v>2026</v>
      </c>
      <c r="G25" s="1005">
        <v>2027</v>
      </c>
      <c r="H25" s="993"/>
      <c r="I25" s="993"/>
      <c r="J25" s="993"/>
      <c r="K25" s="993"/>
    </row>
    <row r="26" spans="1:11" ht="15" customHeight="1">
      <c r="A26" s="993"/>
      <c r="B26" s="993"/>
      <c r="C26" s="1006"/>
      <c r="D26" s="1007" t="s">
        <v>22</v>
      </c>
      <c r="E26" s="1007" t="s">
        <v>23</v>
      </c>
      <c r="F26" s="1007" t="s">
        <v>23</v>
      </c>
      <c r="G26" s="1007" t="s">
        <v>23</v>
      </c>
      <c r="H26" s="993"/>
      <c r="I26" s="993"/>
      <c r="J26" s="993"/>
      <c r="K26" s="993"/>
    </row>
    <row r="27" spans="1:11" ht="14.1" customHeight="1">
      <c r="A27" s="993"/>
      <c r="B27" s="993"/>
      <c r="C27" s="996" t="s">
        <v>33</v>
      </c>
      <c r="D27" s="1000" t="s">
        <v>1412</v>
      </c>
      <c r="E27" s="1000" t="s">
        <v>2704</v>
      </c>
      <c r="F27" s="1000" t="s">
        <v>2705</v>
      </c>
      <c r="G27" s="1000" t="s">
        <v>2706</v>
      </c>
      <c r="H27" s="993"/>
      <c r="I27" s="993"/>
      <c r="J27" s="993"/>
      <c r="K27" s="993"/>
    </row>
    <row r="28" spans="1:11" ht="14.1" customHeight="1">
      <c r="A28" s="993"/>
      <c r="B28" s="993"/>
      <c r="C28" s="996" t="s">
        <v>35</v>
      </c>
      <c r="D28" s="1000" t="s">
        <v>2707</v>
      </c>
      <c r="E28" s="1000" t="s">
        <v>2708</v>
      </c>
      <c r="F28" s="1000" t="s">
        <v>2709</v>
      </c>
      <c r="G28" s="1000" t="s">
        <v>2710</v>
      </c>
      <c r="H28" s="993"/>
      <c r="I28" s="993"/>
      <c r="J28" s="993"/>
      <c r="K28" s="993"/>
    </row>
    <row r="29" spans="1:11" ht="14.1" customHeight="1">
      <c r="A29" s="993"/>
      <c r="B29" s="993"/>
      <c r="C29" s="996" t="s">
        <v>40</v>
      </c>
      <c r="D29" s="1000" t="s">
        <v>2711</v>
      </c>
      <c r="E29" s="1000" t="s">
        <v>2712</v>
      </c>
      <c r="F29" s="1000" t="s">
        <v>2713</v>
      </c>
      <c r="G29" s="1000" t="s">
        <v>2714</v>
      </c>
      <c r="H29" s="993"/>
      <c r="I29" s="993"/>
      <c r="J29" s="993"/>
      <c r="K29" s="993"/>
    </row>
    <row r="30" spans="1:11" ht="14.1" customHeight="1">
      <c r="A30" s="993"/>
      <c r="B30" s="993"/>
      <c r="C30" s="996" t="s">
        <v>41</v>
      </c>
      <c r="D30" s="1000" t="s">
        <v>18</v>
      </c>
      <c r="E30" s="1000" t="s">
        <v>2715</v>
      </c>
      <c r="F30" s="1000" t="s">
        <v>2716</v>
      </c>
      <c r="G30" s="1000" t="s">
        <v>2717</v>
      </c>
      <c r="H30" s="993"/>
      <c r="I30" s="993"/>
      <c r="J30" s="993"/>
      <c r="K30" s="993"/>
    </row>
    <row r="31" spans="1:11" ht="14.1" customHeight="1">
      <c r="A31" s="993"/>
      <c r="B31" s="993"/>
      <c r="C31" s="996" t="s">
        <v>43</v>
      </c>
      <c r="D31" s="1000" t="s">
        <v>18</v>
      </c>
      <c r="E31" s="1000" t="s">
        <v>2718</v>
      </c>
      <c r="F31" s="1000" t="s">
        <v>2719</v>
      </c>
      <c r="G31" s="1000" t="s">
        <v>2719</v>
      </c>
      <c r="H31" s="993"/>
      <c r="I31" s="993"/>
      <c r="J31" s="993"/>
      <c r="K31" s="993"/>
    </row>
    <row r="32" spans="1:11" ht="14.1" customHeight="1">
      <c r="A32" s="993"/>
      <c r="B32" s="993"/>
      <c r="C32" s="996" t="s">
        <v>47</v>
      </c>
      <c r="D32" s="1000" t="s">
        <v>18</v>
      </c>
      <c r="E32" s="1000" t="s">
        <v>2720</v>
      </c>
      <c r="F32" s="1000" t="s">
        <v>2721</v>
      </c>
      <c r="G32" s="1000" t="s">
        <v>2722</v>
      </c>
      <c r="H32" s="993"/>
      <c r="I32" s="993"/>
      <c r="J32" s="993"/>
      <c r="K32" s="993"/>
    </row>
    <row r="33" spans="1:11" ht="14.1" customHeight="1">
      <c r="A33" s="993"/>
      <c r="B33" s="993"/>
      <c r="C33" s="1565" t="s">
        <v>24</v>
      </c>
      <c r="D33" s="1566"/>
      <c r="E33" s="1566"/>
      <c r="F33" s="1566"/>
      <c r="G33" s="1566"/>
      <c r="H33" s="993"/>
      <c r="I33" s="993"/>
      <c r="J33" s="993"/>
      <c r="K33" s="993"/>
    </row>
    <row r="34" spans="1:11" ht="14.1" customHeight="1">
      <c r="A34" s="993"/>
      <c r="B34" s="993"/>
      <c r="C34" s="1004"/>
      <c r="D34" s="1005">
        <v>2024</v>
      </c>
      <c r="E34" s="1005">
        <v>2025</v>
      </c>
      <c r="F34" s="1005">
        <v>2026</v>
      </c>
      <c r="G34" s="1005">
        <v>2027</v>
      </c>
      <c r="H34" s="993"/>
      <c r="I34" s="993"/>
      <c r="J34" s="993"/>
      <c r="K34" s="993"/>
    </row>
    <row r="35" spans="1:11" ht="14.1" customHeight="1">
      <c r="A35" s="993"/>
      <c r="B35" s="993"/>
      <c r="C35" s="1006"/>
      <c r="D35" s="1007" t="s">
        <v>22</v>
      </c>
      <c r="E35" s="1007" t="s">
        <v>23</v>
      </c>
      <c r="F35" s="1007" t="s">
        <v>23</v>
      </c>
      <c r="G35" s="1007" t="s">
        <v>23</v>
      </c>
      <c r="H35" s="993"/>
      <c r="I35" s="993"/>
      <c r="J35" s="993"/>
      <c r="K35" s="993"/>
    </row>
    <row r="36" spans="1:11" ht="14.1" customHeight="1">
      <c r="A36" s="993"/>
      <c r="B36" s="993"/>
      <c r="C36" s="1008" t="s">
        <v>48</v>
      </c>
      <c r="D36" s="1009">
        <v>0</v>
      </c>
      <c r="E36" s="1009">
        <v>268000000</v>
      </c>
      <c r="F36" s="1009">
        <v>268000000</v>
      </c>
      <c r="G36" s="1009">
        <v>268000000</v>
      </c>
      <c r="H36" s="993"/>
      <c r="I36" s="993"/>
      <c r="J36" s="993"/>
      <c r="K36" s="993"/>
    </row>
    <row r="37" spans="1:11" ht="14.1" customHeight="1">
      <c r="A37" s="993"/>
      <c r="B37" s="993"/>
      <c r="C37" s="1008" t="s">
        <v>49</v>
      </c>
      <c r="D37" s="1009">
        <v>0</v>
      </c>
      <c r="E37" s="1009">
        <v>268000000</v>
      </c>
      <c r="F37" s="1009">
        <v>268000000</v>
      </c>
      <c r="G37" s="1009">
        <v>268000000</v>
      </c>
      <c r="H37" s="993"/>
      <c r="I37" s="993"/>
      <c r="J37" s="993"/>
      <c r="K37" s="993"/>
    </row>
    <row r="38" spans="1:11" ht="14.1" customHeight="1">
      <c r="A38" s="993"/>
      <c r="B38" s="993"/>
      <c r="C38" s="1008" t="s">
        <v>50</v>
      </c>
      <c r="D38" s="1009">
        <v>0</v>
      </c>
      <c r="E38" s="1009">
        <v>0</v>
      </c>
      <c r="F38" s="1009">
        <v>0</v>
      </c>
      <c r="G38" s="1009">
        <v>0</v>
      </c>
      <c r="H38" s="993"/>
      <c r="I38" s="993"/>
      <c r="J38" s="993"/>
      <c r="K38" s="993"/>
    </row>
    <row r="39" spans="1:11" ht="14.1" customHeight="1">
      <c r="A39" s="993"/>
      <c r="B39" s="993"/>
      <c r="C39" s="1008" t="s">
        <v>51</v>
      </c>
      <c r="D39" s="1009">
        <v>0</v>
      </c>
      <c r="E39" s="1009">
        <v>31771000</v>
      </c>
      <c r="F39" s="1009">
        <v>31771000</v>
      </c>
      <c r="G39" s="1009">
        <v>31771000</v>
      </c>
      <c r="H39" s="993"/>
      <c r="I39" s="993"/>
      <c r="J39" s="993"/>
      <c r="K39" s="993"/>
    </row>
    <row r="40" spans="1:11" ht="14.1" customHeight="1">
      <c r="A40" s="993"/>
      <c r="B40" s="993"/>
      <c r="C40" s="1008" t="s">
        <v>49</v>
      </c>
      <c r="D40" s="1009">
        <v>0</v>
      </c>
      <c r="E40" s="1009">
        <v>31771000</v>
      </c>
      <c r="F40" s="1009">
        <v>31771000</v>
      </c>
      <c r="G40" s="1009">
        <v>31771000</v>
      </c>
      <c r="H40" s="993"/>
      <c r="I40" s="993"/>
      <c r="J40" s="993"/>
      <c r="K40" s="993"/>
    </row>
    <row r="41" spans="1:11" ht="14.1" customHeight="1">
      <c r="A41" s="993"/>
      <c r="B41" s="993"/>
      <c r="C41" s="1008" t="s">
        <v>50</v>
      </c>
      <c r="D41" s="1009">
        <v>0</v>
      </c>
      <c r="E41" s="1009">
        <v>0</v>
      </c>
      <c r="F41" s="1009">
        <v>0</v>
      </c>
      <c r="G41" s="1009">
        <v>0</v>
      </c>
      <c r="H41" s="993"/>
      <c r="I41" s="993"/>
      <c r="J41" s="993"/>
      <c r="K41" s="993"/>
    </row>
    <row r="42" spans="1:11" ht="14.1" customHeight="1">
      <c r="A42" s="993"/>
      <c r="B42" s="993"/>
      <c r="C42" s="1008" t="s">
        <v>52</v>
      </c>
      <c r="D42" s="1009">
        <v>0</v>
      </c>
      <c r="E42" s="1009">
        <v>73150000</v>
      </c>
      <c r="F42" s="1009">
        <v>74150000</v>
      </c>
      <c r="G42" s="1009">
        <v>75150000</v>
      </c>
      <c r="H42" s="993"/>
      <c r="I42" s="993"/>
      <c r="J42" s="993"/>
      <c r="K42" s="993"/>
    </row>
    <row r="43" spans="1:11" ht="14.1" customHeight="1">
      <c r="A43" s="993"/>
      <c r="B43" s="993"/>
      <c r="C43" s="1008" t="s">
        <v>49</v>
      </c>
      <c r="D43" s="1009">
        <v>0</v>
      </c>
      <c r="E43" s="1009">
        <v>73150000</v>
      </c>
      <c r="F43" s="1009">
        <v>74150000</v>
      </c>
      <c r="G43" s="1009">
        <v>75150000</v>
      </c>
      <c r="H43" s="993"/>
      <c r="I43" s="993"/>
      <c r="J43" s="993"/>
      <c r="K43" s="993"/>
    </row>
    <row r="44" spans="1:11" ht="14.1" customHeight="1">
      <c r="A44" s="993"/>
      <c r="B44" s="993"/>
      <c r="C44" s="1008" t="s">
        <v>50</v>
      </c>
      <c r="D44" s="1009">
        <v>0</v>
      </c>
      <c r="E44" s="1009">
        <v>0</v>
      </c>
      <c r="F44" s="1009">
        <v>0</v>
      </c>
      <c r="G44" s="1009">
        <v>0</v>
      </c>
      <c r="H44" s="993"/>
      <c r="I44" s="993"/>
      <c r="J44" s="993"/>
      <c r="K44" s="993"/>
    </row>
    <row r="45" spans="1:11" ht="14.1" customHeight="1">
      <c r="A45" s="993"/>
      <c r="B45" s="993"/>
      <c r="C45" s="1008" t="s">
        <v>53</v>
      </c>
      <c r="D45" s="1009">
        <v>0</v>
      </c>
      <c r="E45" s="1009">
        <v>0</v>
      </c>
      <c r="F45" s="1009">
        <v>0</v>
      </c>
      <c r="G45" s="1009">
        <v>0</v>
      </c>
      <c r="H45" s="993"/>
      <c r="I45" s="993"/>
      <c r="J45" s="993"/>
      <c r="K45" s="993"/>
    </row>
    <row r="46" spans="1:11" ht="14.1" customHeight="1">
      <c r="A46" s="993"/>
      <c r="B46" s="993"/>
      <c r="C46" s="1008" t="s">
        <v>49</v>
      </c>
      <c r="D46" s="1009">
        <v>0</v>
      </c>
      <c r="E46" s="1009">
        <v>0</v>
      </c>
      <c r="F46" s="1009">
        <v>0</v>
      </c>
      <c r="G46" s="1009">
        <v>0</v>
      </c>
      <c r="H46" s="993"/>
      <c r="I46" s="993"/>
      <c r="J46" s="993"/>
      <c r="K46" s="993"/>
    </row>
    <row r="47" spans="1:11" ht="14.1" customHeight="1">
      <c r="A47" s="993"/>
      <c r="B47" s="993"/>
      <c r="C47" s="1008" t="s">
        <v>50</v>
      </c>
      <c r="D47" s="1009">
        <v>0</v>
      </c>
      <c r="E47" s="1009">
        <v>0</v>
      </c>
      <c r="F47" s="1009">
        <v>0</v>
      </c>
      <c r="G47" s="1009">
        <v>0</v>
      </c>
      <c r="H47" s="993"/>
      <c r="I47" s="993"/>
      <c r="J47" s="993"/>
      <c r="K47" s="993"/>
    </row>
    <row r="48" spans="1:11" ht="14.1" customHeight="1">
      <c r="A48" s="993"/>
      <c r="B48" s="993"/>
      <c r="C48" s="1008" t="s">
        <v>54</v>
      </c>
      <c r="D48" s="1009">
        <v>0</v>
      </c>
      <c r="E48" s="1009">
        <v>0</v>
      </c>
      <c r="F48" s="1009">
        <v>0</v>
      </c>
      <c r="G48" s="1009">
        <v>0</v>
      </c>
      <c r="H48" s="993"/>
      <c r="I48" s="993"/>
      <c r="J48" s="993"/>
      <c r="K48" s="993"/>
    </row>
    <row r="49" spans="1:11" ht="14.1" customHeight="1">
      <c r="A49" s="993"/>
      <c r="B49" s="993"/>
      <c r="C49" s="1008" t="s">
        <v>49</v>
      </c>
      <c r="D49" s="1009">
        <v>0</v>
      </c>
      <c r="E49" s="1009">
        <v>0</v>
      </c>
      <c r="F49" s="1009">
        <v>0</v>
      </c>
      <c r="G49" s="1009">
        <v>0</v>
      </c>
      <c r="H49" s="993"/>
      <c r="I49" s="993"/>
      <c r="J49" s="993"/>
      <c r="K49" s="993"/>
    </row>
    <row r="50" spans="1:11" ht="14.1" customHeight="1">
      <c r="A50" s="993"/>
      <c r="B50" s="993"/>
      <c r="C50" s="1008" t="s">
        <v>50</v>
      </c>
      <c r="D50" s="1009">
        <v>0</v>
      </c>
      <c r="E50" s="1009">
        <v>0</v>
      </c>
      <c r="F50" s="1009">
        <v>0</v>
      </c>
      <c r="G50" s="1009">
        <v>0</v>
      </c>
      <c r="H50" s="993"/>
      <c r="I50" s="993"/>
      <c r="J50" s="993"/>
      <c r="K50" s="993"/>
    </row>
    <row r="51" spans="1:11" ht="14.1" customHeight="1">
      <c r="A51" s="993"/>
      <c r="B51" s="993"/>
      <c r="C51" s="1008" t="s">
        <v>55</v>
      </c>
      <c r="D51" s="1009">
        <v>0</v>
      </c>
      <c r="E51" s="1009">
        <v>0</v>
      </c>
      <c r="F51" s="1009">
        <v>0</v>
      </c>
      <c r="G51" s="1009">
        <v>0</v>
      </c>
      <c r="H51" s="993"/>
      <c r="I51" s="993"/>
      <c r="J51" s="993"/>
      <c r="K51" s="993"/>
    </row>
    <row r="52" spans="1:11" ht="14.1" customHeight="1">
      <c r="A52" s="993"/>
      <c r="B52" s="993"/>
      <c r="C52" s="1008" t="s">
        <v>49</v>
      </c>
      <c r="D52" s="1009">
        <v>0</v>
      </c>
      <c r="E52" s="1009">
        <v>0</v>
      </c>
      <c r="F52" s="1009">
        <v>0</v>
      </c>
      <c r="G52" s="1009">
        <v>0</v>
      </c>
      <c r="H52" s="993"/>
      <c r="I52" s="993"/>
      <c r="J52" s="993"/>
      <c r="K52" s="993"/>
    </row>
    <row r="53" spans="1:11" ht="14.1" customHeight="1">
      <c r="A53" s="993"/>
      <c r="B53" s="993"/>
      <c r="C53" s="1008" t="s">
        <v>50</v>
      </c>
      <c r="D53" s="1009">
        <v>0</v>
      </c>
      <c r="E53" s="1009">
        <v>0</v>
      </c>
      <c r="F53" s="1009">
        <v>0</v>
      </c>
      <c r="G53" s="1009">
        <v>0</v>
      </c>
      <c r="H53" s="993"/>
      <c r="I53" s="993"/>
      <c r="J53" s="993"/>
      <c r="K53" s="993"/>
    </row>
    <row r="54" spans="1:11" ht="14.1" customHeight="1">
      <c r="A54" s="993"/>
      <c r="B54" s="993"/>
      <c r="C54" s="1008" t="s">
        <v>56</v>
      </c>
      <c r="D54" s="1009">
        <v>0</v>
      </c>
      <c r="E54" s="1009">
        <v>1500000</v>
      </c>
      <c r="F54" s="1009">
        <v>1500000</v>
      </c>
      <c r="G54" s="1009">
        <v>1500000</v>
      </c>
      <c r="H54" s="993"/>
      <c r="I54" s="993"/>
      <c r="J54" s="993"/>
      <c r="K54" s="993"/>
    </row>
    <row r="55" spans="1:11" ht="14.1" customHeight="1">
      <c r="A55" s="993"/>
      <c r="B55" s="993"/>
      <c r="C55" s="1008" t="s">
        <v>49</v>
      </c>
      <c r="D55" s="1009">
        <v>0</v>
      </c>
      <c r="E55" s="1009">
        <v>1500000</v>
      </c>
      <c r="F55" s="1009">
        <v>1500000</v>
      </c>
      <c r="G55" s="1009">
        <v>1500000</v>
      </c>
      <c r="H55" s="993"/>
      <c r="I55" s="993"/>
      <c r="J55" s="993"/>
      <c r="K55" s="993"/>
    </row>
    <row r="56" spans="1:11" ht="14.1" customHeight="1">
      <c r="A56" s="993"/>
      <c r="B56" s="993"/>
      <c r="C56" s="1008" t="s">
        <v>50</v>
      </c>
      <c r="D56" s="1009">
        <v>0</v>
      </c>
      <c r="E56" s="1009">
        <v>0</v>
      </c>
      <c r="F56" s="1009">
        <v>0</v>
      </c>
      <c r="G56" s="1009">
        <v>0</v>
      </c>
      <c r="H56" s="993"/>
      <c r="I56" s="993"/>
      <c r="J56" s="993"/>
      <c r="K56" s="993"/>
    </row>
    <row r="57" spans="1:11" ht="14.1" customHeight="1">
      <c r="A57" s="993"/>
      <c r="B57" s="993"/>
      <c r="C57" s="1008" t="s">
        <v>57</v>
      </c>
      <c r="D57" s="1009">
        <v>0</v>
      </c>
      <c r="E57" s="1009">
        <v>0</v>
      </c>
      <c r="F57" s="1009">
        <v>0</v>
      </c>
      <c r="G57" s="1009">
        <v>0</v>
      </c>
      <c r="H57" s="993"/>
      <c r="I57" s="993"/>
      <c r="J57" s="993"/>
      <c r="K57" s="993"/>
    </row>
    <row r="58" spans="1:11" ht="14.1" customHeight="1">
      <c r="A58" s="993"/>
      <c r="B58" s="993"/>
      <c r="C58" s="1008" t="s">
        <v>49</v>
      </c>
      <c r="D58" s="1009">
        <v>0</v>
      </c>
      <c r="E58" s="1009">
        <v>0</v>
      </c>
      <c r="F58" s="1009">
        <v>0</v>
      </c>
      <c r="G58" s="1009">
        <v>0</v>
      </c>
      <c r="H58" s="993"/>
      <c r="I58" s="993"/>
      <c r="J58" s="993"/>
      <c r="K58" s="993"/>
    </row>
    <row r="59" spans="1:11" ht="14.1" customHeight="1">
      <c r="A59" s="993"/>
      <c r="B59" s="993"/>
      <c r="C59" s="1008" t="s">
        <v>58</v>
      </c>
      <c r="D59" s="1009">
        <v>0</v>
      </c>
      <c r="E59" s="1009">
        <v>0</v>
      </c>
      <c r="F59" s="1009">
        <v>0</v>
      </c>
      <c r="G59" s="1009">
        <v>0</v>
      </c>
      <c r="H59" s="993"/>
      <c r="I59" s="993"/>
      <c r="J59" s="993"/>
      <c r="K59" s="993"/>
    </row>
    <row r="60" spans="1:11" ht="14.1" customHeight="1">
      <c r="A60" s="993"/>
      <c r="B60" s="993"/>
      <c r="C60" s="1008" t="s">
        <v>59</v>
      </c>
      <c r="D60" s="1009">
        <v>0</v>
      </c>
      <c r="E60" s="1009">
        <v>0</v>
      </c>
      <c r="F60" s="1009">
        <v>0</v>
      </c>
      <c r="G60" s="1009">
        <v>0</v>
      </c>
      <c r="H60" s="993"/>
      <c r="I60" s="993"/>
      <c r="J60" s="993"/>
      <c r="K60" s="993"/>
    </row>
    <row r="61" spans="1:11" ht="14.1" customHeight="1">
      <c r="A61" s="993"/>
      <c r="B61" s="993"/>
      <c r="C61" s="1008" t="s">
        <v>60</v>
      </c>
      <c r="D61" s="1009">
        <v>0</v>
      </c>
      <c r="E61" s="1009">
        <v>0</v>
      </c>
      <c r="F61" s="1009">
        <v>0</v>
      </c>
      <c r="G61" s="1009">
        <v>0</v>
      </c>
      <c r="H61" s="993"/>
      <c r="I61" s="993"/>
      <c r="J61" s="993"/>
      <c r="K61" s="993"/>
    </row>
    <row r="62" spans="1:11" ht="14.1" customHeight="1">
      <c r="A62" s="993"/>
      <c r="B62" s="993"/>
      <c r="C62" s="1008" t="s">
        <v>61</v>
      </c>
      <c r="D62" s="1009">
        <v>0</v>
      </c>
      <c r="E62" s="1009">
        <v>0</v>
      </c>
      <c r="F62" s="1009">
        <v>0</v>
      </c>
      <c r="G62" s="1009">
        <v>0</v>
      </c>
      <c r="H62" s="993"/>
      <c r="I62" s="993"/>
      <c r="J62" s="993"/>
      <c r="K62" s="993"/>
    </row>
    <row r="63" spans="1:11" ht="14.1" customHeight="1">
      <c r="A63" s="993"/>
      <c r="B63" s="993"/>
      <c r="C63" s="1008" t="s">
        <v>62</v>
      </c>
      <c r="D63" s="1009">
        <v>0</v>
      </c>
      <c r="E63" s="1009">
        <v>0</v>
      </c>
      <c r="F63" s="1009">
        <v>0</v>
      </c>
      <c r="G63" s="1009">
        <v>0</v>
      </c>
      <c r="H63" s="993"/>
      <c r="I63" s="993"/>
      <c r="J63" s="993"/>
      <c r="K63" s="993"/>
    </row>
    <row r="64" spans="1:11" ht="14.1" customHeight="1">
      <c r="A64" s="993"/>
      <c r="B64" s="993"/>
      <c r="C64" s="1008" t="s">
        <v>49</v>
      </c>
      <c r="D64" s="1009">
        <v>0</v>
      </c>
      <c r="E64" s="1009">
        <v>0</v>
      </c>
      <c r="F64" s="1009">
        <v>0</v>
      </c>
      <c r="G64" s="1009">
        <v>0</v>
      </c>
      <c r="H64" s="993"/>
      <c r="I64" s="993"/>
      <c r="J64" s="993"/>
      <c r="K64" s="993"/>
    </row>
    <row r="65" spans="1:11" ht="14.1" customHeight="1">
      <c r="A65" s="993"/>
      <c r="B65" s="993"/>
      <c r="C65" s="1008" t="s">
        <v>58</v>
      </c>
      <c r="D65" s="1009">
        <v>0</v>
      </c>
      <c r="E65" s="1009">
        <v>0</v>
      </c>
      <c r="F65" s="1009">
        <v>0</v>
      </c>
      <c r="G65" s="1009">
        <v>0</v>
      </c>
      <c r="H65" s="993"/>
      <c r="I65" s="993"/>
      <c r="J65" s="993"/>
      <c r="K65" s="993"/>
    </row>
    <row r="66" spans="1:11" ht="14.1" customHeight="1">
      <c r="A66" s="993"/>
      <c r="B66" s="993"/>
      <c r="C66" s="1008" t="s">
        <v>59</v>
      </c>
      <c r="D66" s="1009">
        <v>0</v>
      </c>
      <c r="E66" s="1009">
        <v>0</v>
      </c>
      <c r="F66" s="1009">
        <v>0</v>
      </c>
      <c r="G66" s="1009">
        <v>0</v>
      </c>
      <c r="H66" s="993"/>
      <c r="I66" s="993"/>
      <c r="J66" s="993"/>
      <c r="K66" s="993"/>
    </row>
    <row r="67" spans="1:11" ht="14.1" customHeight="1">
      <c r="A67" s="993"/>
      <c r="B67" s="993"/>
      <c r="C67" s="1008" t="s">
        <v>60</v>
      </c>
      <c r="D67" s="1009">
        <v>0</v>
      </c>
      <c r="E67" s="1009">
        <v>0</v>
      </c>
      <c r="F67" s="1009">
        <v>0</v>
      </c>
      <c r="G67" s="1009">
        <v>0</v>
      </c>
      <c r="H67" s="993"/>
      <c r="I67" s="993"/>
      <c r="J67" s="993"/>
      <c r="K67" s="993"/>
    </row>
    <row r="68" spans="1:11" ht="14.1" customHeight="1">
      <c r="A68" s="993"/>
      <c r="B68" s="993"/>
      <c r="C68" s="1008" t="s">
        <v>61</v>
      </c>
      <c r="D68" s="1009">
        <v>0</v>
      </c>
      <c r="E68" s="1009">
        <v>0</v>
      </c>
      <c r="F68" s="1009">
        <v>0</v>
      </c>
      <c r="G68" s="1009">
        <v>0</v>
      </c>
      <c r="H68" s="993"/>
      <c r="I68" s="993"/>
      <c r="J68" s="993"/>
      <c r="K68" s="993"/>
    </row>
    <row r="69" spans="1:11" ht="14.1" customHeight="1">
      <c r="A69" s="993"/>
      <c r="B69" s="993"/>
      <c r="C69" s="1008" t="s">
        <v>63</v>
      </c>
      <c r="D69" s="1009">
        <v>0</v>
      </c>
      <c r="E69" s="1009">
        <v>0</v>
      </c>
      <c r="F69" s="1009">
        <v>0</v>
      </c>
      <c r="G69" s="1009">
        <v>0</v>
      </c>
      <c r="H69" s="993"/>
      <c r="I69" s="993"/>
      <c r="J69" s="993"/>
      <c r="K69" s="993"/>
    </row>
    <row r="70" spans="1:11" ht="14.1" customHeight="1">
      <c r="A70" s="993"/>
      <c r="B70" s="993"/>
      <c r="C70" s="1008" t="s">
        <v>49</v>
      </c>
      <c r="D70" s="1009">
        <v>0</v>
      </c>
      <c r="E70" s="1009">
        <v>0</v>
      </c>
      <c r="F70" s="1009">
        <v>0</v>
      </c>
      <c r="G70" s="1009">
        <v>0</v>
      </c>
      <c r="H70" s="993"/>
      <c r="I70" s="993"/>
      <c r="J70" s="993"/>
      <c r="K70" s="993"/>
    </row>
    <row r="71" spans="1:11" ht="14.1" customHeight="1">
      <c r="A71" s="993"/>
      <c r="B71" s="993"/>
      <c r="C71" s="1008" t="s">
        <v>58</v>
      </c>
      <c r="D71" s="1009">
        <v>0</v>
      </c>
      <c r="E71" s="1009">
        <v>0</v>
      </c>
      <c r="F71" s="1009">
        <v>0</v>
      </c>
      <c r="G71" s="1009">
        <v>0</v>
      </c>
      <c r="H71" s="993"/>
      <c r="I71" s="993"/>
      <c r="J71" s="993"/>
      <c r="K71" s="993"/>
    </row>
    <row r="72" spans="1:11" ht="14.1" customHeight="1">
      <c r="A72" s="993"/>
      <c r="B72" s="993"/>
      <c r="C72" s="1008" t="s">
        <v>59</v>
      </c>
      <c r="D72" s="1009">
        <v>0</v>
      </c>
      <c r="E72" s="1009">
        <v>0</v>
      </c>
      <c r="F72" s="1009">
        <v>0</v>
      </c>
      <c r="G72" s="1009">
        <v>0</v>
      </c>
      <c r="H72" s="993"/>
      <c r="I72" s="993"/>
      <c r="J72" s="993"/>
      <c r="K72" s="993"/>
    </row>
    <row r="73" spans="1:11" ht="14.1" customHeight="1">
      <c r="A73" s="993"/>
      <c r="B73" s="993"/>
      <c r="C73" s="1008" t="s">
        <v>60</v>
      </c>
      <c r="D73" s="1009">
        <v>0</v>
      </c>
      <c r="E73" s="1009">
        <v>0</v>
      </c>
      <c r="F73" s="1009">
        <v>0</v>
      </c>
      <c r="G73" s="1009">
        <v>0</v>
      </c>
      <c r="H73" s="993"/>
      <c r="I73" s="993"/>
      <c r="J73" s="993"/>
      <c r="K73" s="993"/>
    </row>
    <row r="74" spans="1:11" ht="14.1" customHeight="1">
      <c r="A74" s="993"/>
      <c r="B74" s="993"/>
      <c r="C74" s="1008" t="s">
        <v>61</v>
      </c>
      <c r="D74" s="1009">
        <v>0</v>
      </c>
      <c r="E74" s="1009">
        <v>0</v>
      </c>
      <c r="F74" s="1009">
        <v>0</v>
      </c>
      <c r="G74" s="1009">
        <v>0</v>
      </c>
      <c r="H74" s="993"/>
      <c r="I74" s="993"/>
      <c r="J74" s="993"/>
      <c r="K74" s="993"/>
    </row>
    <row r="75" spans="1:11" ht="14.1" customHeight="1">
      <c r="A75" s="993"/>
      <c r="B75" s="993"/>
      <c r="C75" s="1008" t="s">
        <v>64</v>
      </c>
      <c r="D75" s="1009">
        <v>0</v>
      </c>
      <c r="E75" s="1009">
        <v>0</v>
      </c>
      <c r="F75" s="1009">
        <v>0</v>
      </c>
      <c r="G75" s="1009">
        <v>0</v>
      </c>
      <c r="H75" s="993"/>
      <c r="I75" s="993"/>
      <c r="J75" s="993"/>
      <c r="K75" s="993"/>
    </row>
    <row r="76" spans="1:11" ht="14.1" customHeight="1">
      <c r="A76" s="993"/>
      <c r="B76" s="993"/>
      <c r="C76" s="1008" t="s">
        <v>65</v>
      </c>
      <c r="D76" s="1009">
        <v>0</v>
      </c>
      <c r="E76" s="1009">
        <v>0</v>
      </c>
      <c r="F76" s="1009">
        <v>0</v>
      </c>
      <c r="G76" s="1009">
        <v>0</v>
      </c>
      <c r="H76" s="993"/>
      <c r="I76" s="993"/>
      <c r="J76" s="993"/>
      <c r="K76" s="993"/>
    </row>
    <row r="77" spans="1:11" ht="14.1" customHeight="1">
      <c r="A77" s="993"/>
      <c r="B77" s="993"/>
      <c r="C77" s="1010" t="s">
        <v>25</v>
      </c>
      <c r="D77" s="1009">
        <v>0</v>
      </c>
      <c r="E77" s="1009">
        <v>374421000</v>
      </c>
      <c r="F77" s="1009">
        <v>375421000</v>
      </c>
      <c r="G77" s="1009">
        <v>376421000</v>
      </c>
      <c r="H77" s="993"/>
      <c r="I77" s="993"/>
      <c r="J77" s="993"/>
      <c r="K77" s="993"/>
    </row>
    <row r="78" spans="1:11" ht="14.1" customHeight="1">
      <c r="A78" s="993"/>
      <c r="B78" s="993"/>
      <c r="C78" s="1547" t="s">
        <v>66</v>
      </c>
      <c r="D78" s="1548"/>
      <c r="E78" s="1548"/>
      <c r="F78" s="1548"/>
      <c r="G78" s="1548"/>
      <c r="H78" s="993"/>
      <c r="I78" s="993"/>
      <c r="J78" s="993"/>
      <c r="K78" s="993"/>
    </row>
    <row r="79" spans="1:11" ht="14.1" customHeight="1">
      <c r="A79" s="993"/>
      <c r="B79" s="993"/>
      <c r="C79" s="1001" t="s">
        <v>2723</v>
      </c>
      <c r="D79" s="1547" t="s">
        <v>2724</v>
      </c>
      <c r="E79" s="1548"/>
      <c r="F79" s="1548"/>
      <c r="G79" s="1548"/>
      <c r="H79" s="993"/>
      <c r="I79" s="993"/>
      <c r="J79" s="993"/>
      <c r="K79" s="993"/>
    </row>
    <row r="80" spans="1:11" ht="14.1" customHeight="1">
      <c r="A80" s="993"/>
      <c r="B80" s="993"/>
      <c r="C80" s="1002" t="s">
        <v>19</v>
      </c>
      <c r="D80" s="1567" t="s">
        <v>2725</v>
      </c>
      <c r="E80" s="1568"/>
      <c r="F80" s="1568"/>
      <c r="G80" s="1568"/>
      <c r="H80" s="993"/>
      <c r="I80" s="993"/>
      <c r="J80" s="993"/>
      <c r="K80" s="993"/>
    </row>
    <row r="81" spans="1:11" ht="14.1" customHeight="1">
      <c r="A81" s="993"/>
      <c r="B81" s="993"/>
      <c r="C81" s="1003" t="s">
        <v>20</v>
      </c>
      <c r="D81" s="1563" t="s">
        <v>2726</v>
      </c>
      <c r="E81" s="1564"/>
      <c r="F81" s="1564"/>
      <c r="G81" s="1564"/>
      <c r="H81" s="993"/>
      <c r="I81" s="993"/>
      <c r="J81" s="993"/>
      <c r="K81" s="993"/>
    </row>
    <row r="82" spans="1:11" ht="14.1" customHeight="1">
      <c r="A82" s="993"/>
      <c r="B82" s="993"/>
      <c r="C82" s="1003" t="s">
        <v>21</v>
      </c>
      <c r="D82" s="1563" t="s">
        <v>2727</v>
      </c>
      <c r="E82" s="1564"/>
      <c r="F82" s="1564"/>
      <c r="G82" s="1564"/>
      <c r="H82" s="993"/>
      <c r="I82" s="993"/>
      <c r="J82" s="993"/>
      <c r="K82" s="993"/>
    </row>
    <row r="83" spans="1:11" ht="15" customHeight="1">
      <c r="A83" s="993"/>
      <c r="B83" s="993"/>
      <c r="C83" s="1004"/>
      <c r="D83" s="1005">
        <v>2024</v>
      </c>
      <c r="E83" s="1005">
        <v>2025</v>
      </c>
      <c r="F83" s="1005">
        <v>2026</v>
      </c>
      <c r="G83" s="1005">
        <v>2027</v>
      </c>
      <c r="H83" s="993"/>
      <c r="I83" s="993"/>
      <c r="J83" s="993"/>
      <c r="K83" s="993"/>
    </row>
    <row r="84" spans="1:11" ht="15" customHeight="1">
      <c r="A84" s="993"/>
      <c r="B84" s="993"/>
      <c r="C84" s="1006"/>
      <c r="D84" s="1007" t="s">
        <v>22</v>
      </c>
      <c r="E84" s="1007" t="s">
        <v>23</v>
      </c>
      <c r="F84" s="1007" t="s">
        <v>23</v>
      </c>
      <c r="G84" s="1007" t="s">
        <v>23</v>
      </c>
      <c r="H84" s="993"/>
      <c r="I84" s="993"/>
      <c r="J84" s="993"/>
      <c r="K84" s="993"/>
    </row>
    <row r="85" spans="1:11" ht="14.1" customHeight="1">
      <c r="A85" s="993"/>
      <c r="B85" s="993"/>
      <c r="C85" s="996" t="s">
        <v>33</v>
      </c>
      <c r="D85" s="1000" t="s">
        <v>42</v>
      </c>
      <c r="E85" s="1000" t="s">
        <v>34</v>
      </c>
      <c r="F85" s="1000" t="s">
        <v>34</v>
      </c>
      <c r="G85" s="1000" t="s">
        <v>34</v>
      </c>
      <c r="H85" s="993"/>
      <c r="I85" s="993"/>
      <c r="J85" s="993"/>
      <c r="K85" s="993"/>
    </row>
    <row r="86" spans="1:11" ht="14.1" customHeight="1">
      <c r="A86" s="993"/>
      <c r="B86" s="993"/>
      <c r="C86" s="996" t="s">
        <v>35</v>
      </c>
      <c r="D86" s="1000" t="s">
        <v>42</v>
      </c>
      <c r="E86" s="1000" t="s">
        <v>2728</v>
      </c>
      <c r="F86" s="1000" t="s">
        <v>2729</v>
      </c>
      <c r="G86" s="1000" t="s">
        <v>2729</v>
      </c>
      <c r="H86" s="993"/>
      <c r="I86" s="993"/>
      <c r="J86" s="993"/>
      <c r="K86" s="993"/>
    </row>
    <row r="87" spans="1:11" ht="14.1" customHeight="1">
      <c r="A87" s="993"/>
      <c r="B87" s="993"/>
      <c r="C87" s="996" t="s">
        <v>40</v>
      </c>
      <c r="D87" s="1000" t="s">
        <v>42</v>
      </c>
      <c r="E87" s="1000" t="s">
        <v>2728</v>
      </c>
      <c r="F87" s="1000" t="s">
        <v>2729</v>
      </c>
      <c r="G87" s="1000" t="s">
        <v>2729</v>
      </c>
      <c r="H87" s="993"/>
      <c r="I87" s="993"/>
      <c r="J87" s="993"/>
      <c r="K87" s="993"/>
    </row>
    <row r="88" spans="1:11" ht="14.1" customHeight="1">
      <c r="A88" s="993"/>
      <c r="B88" s="993"/>
      <c r="C88" s="996" t="s">
        <v>41</v>
      </c>
      <c r="D88" s="1000" t="s">
        <v>18</v>
      </c>
      <c r="E88" s="1000" t="s">
        <v>18</v>
      </c>
      <c r="F88" s="1000" t="s">
        <v>42</v>
      </c>
      <c r="G88" s="1000" t="s">
        <v>42</v>
      </c>
      <c r="H88" s="993"/>
      <c r="I88" s="993"/>
      <c r="J88" s="993"/>
      <c r="K88" s="993"/>
    </row>
    <row r="89" spans="1:11" ht="14.1" customHeight="1">
      <c r="A89" s="993"/>
      <c r="B89" s="993"/>
      <c r="C89" s="996" t="s">
        <v>43</v>
      </c>
      <c r="D89" s="1000" t="s">
        <v>18</v>
      </c>
      <c r="E89" s="1000" t="s">
        <v>18</v>
      </c>
      <c r="F89" s="1000" t="s">
        <v>1675</v>
      </c>
      <c r="G89" s="1000" t="s">
        <v>42</v>
      </c>
      <c r="H89" s="993"/>
      <c r="I89" s="993"/>
      <c r="J89" s="993"/>
      <c r="K89" s="993"/>
    </row>
    <row r="90" spans="1:11" ht="14.1" customHeight="1">
      <c r="A90" s="993"/>
      <c r="B90" s="993"/>
      <c r="C90" s="996" t="s">
        <v>47</v>
      </c>
      <c r="D90" s="1000" t="s">
        <v>18</v>
      </c>
      <c r="E90" s="1000" t="s">
        <v>18</v>
      </c>
      <c r="F90" s="1000" t="s">
        <v>1675</v>
      </c>
      <c r="G90" s="1000" t="s">
        <v>42</v>
      </c>
      <c r="H90" s="993"/>
      <c r="I90" s="993"/>
      <c r="J90" s="993"/>
      <c r="K90" s="993"/>
    </row>
    <row r="91" spans="1:11" ht="14.1" customHeight="1">
      <c r="A91" s="993"/>
      <c r="B91" s="993"/>
      <c r="C91" s="1565" t="s">
        <v>24</v>
      </c>
      <c r="D91" s="1566"/>
      <c r="E91" s="1566"/>
      <c r="F91" s="1566"/>
      <c r="G91" s="1566"/>
      <c r="H91" s="993"/>
      <c r="I91" s="993"/>
      <c r="J91" s="993"/>
      <c r="K91" s="993"/>
    </row>
    <row r="92" spans="1:11" ht="14.1" customHeight="1">
      <c r="A92" s="993"/>
      <c r="B92" s="993"/>
      <c r="C92" s="1004"/>
      <c r="D92" s="1005">
        <v>2024</v>
      </c>
      <c r="E92" s="1005">
        <v>2025</v>
      </c>
      <c r="F92" s="1005">
        <v>2026</v>
      </c>
      <c r="G92" s="1005">
        <v>2027</v>
      </c>
      <c r="H92" s="993"/>
      <c r="I92" s="993"/>
      <c r="J92" s="993"/>
      <c r="K92" s="993"/>
    </row>
    <row r="93" spans="1:11" ht="14.1" customHeight="1">
      <c r="A93" s="993"/>
      <c r="B93" s="993"/>
      <c r="C93" s="1006"/>
      <c r="D93" s="1007" t="s">
        <v>22</v>
      </c>
      <c r="E93" s="1007" t="s">
        <v>23</v>
      </c>
      <c r="F93" s="1007" t="s">
        <v>23</v>
      </c>
      <c r="G93" s="1007" t="s">
        <v>23</v>
      </c>
      <c r="H93" s="993"/>
      <c r="I93" s="993"/>
      <c r="J93" s="993"/>
      <c r="K93" s="993"/>
    </row>
    <row r="94" spans="1:11" ht="14.1" customHeight="1">
      <c r="A94" s="993"/>
      <c r="B94" s="993"/>
      <c r="C94" s="1008" t="s">
        <v>48</v>
      </c>
      <c r="D94" s="1009">
        <v>0</v>
      </c>
      <c r="E94" s="1009">
        <v>0</v>
      </c>
      <c r="F94" s="1009">
        <v>0</v>
      </c>
      <c r="G94" s="1009">
        <v>0</v>
      </c>
      <c r="H94" s="993"/>
      <c r="I94" s="993"/>
      <c r="J94" s="993"/>
      <c r="K94" s="993"/>
    </row>
    <row r="95" spans="1:11" ht="14.1" customHeight="1">
      <c r="A95" s="993"/>
      <c r="B95" s="993"/>
      <c r="C95" s="1008" t="s">
        <v>49</v>
      </c>
      <c r="D95" s="1009">
        <v>0</v>
      </c>
      <c r="E95" s="1009">
        <v>0</v>
      </c>
      <c r="F95" s="1009">
        <v>0</v>
      </c>
      <c r="G95" s="1009">
        <v>0</v>
      </c>
      <c r="H95" s="993"/>
      <c r="I95" s="993"/>
      <c r="J95" s="993"/>
      <c r="K95" s="993"/>
    </row>
    <row r="96" spans="1:11" ht="14.1" customHeight="1">
      <c r="A96" s="993"/>
      <c r="B96" s="993"/>
      <c r="C96" s="1008" t="s">
        <v>50</v>
      </c>
      <c r="D96" s="1009">
        <v>0</v>
      </c>
      <c r="E96" s="1009">
        <v>0</v>
      </c>
      <c r="F96" s="1009">
        <v>0</v>
      </c>
      <c r="G96" s="1009">
        <v>0</v>
      </c>
      <c r="H96" s="993"/>
      <c r="I96" s="993"/>
      <c r="J96" s="993"/>
      <c r="K96" s="993"/>
    </row>
    <row r="97" spans="1:11" ht="14.1" customHeight="1">
      <c r="A97" s="993"/>
      <c r="B97" s="993"/>
      <c r="C97" s="1008" t="s">
        <v>51</v>
      </c>
      <c r="D97" s="1009">
        <v>0</v>
      </c>
      <c r="E97" s="1009">
        <v>0</v>
      </c>
      <c r="F97" s="1009">
        <v>0</v>
      </c>
      <c r="G97" s="1009">
        <v>0</v>
      </c>
      <c r="H97" s="993"/>
      <c r="I97" s="993"/>
      <c r="J97" s="993"/>
      <c r="K97" s="993"/>
    </row>
    <row r="98" spans="1:11" ht="14.1" customHeight="1">
      <c r="A98" s="993"/>
      <c r="B98" s="993"/>
      <c r="C98" s="1008" t="s">
        <v>49</v>
      </c>
      <c r="D98" s="1009">
        <v>0</v>
      </c>
      <c r="E98" s="1009">
        <v>0</v>
      </c>
      <c r="F98" s="1009">
        <v>0</v>
      </c>
      <c r="G98" s="1009">
        <v>0</v>
      </c>
      <c r="H98" s="993"/>
      <c r="I98" s="993"/>
      <c r="J98" s="993"/>
      <c r="K98" s="993"/>
    </row>
    <row r="99" spans="1:11" ht="14.1" customHeight="1">
      <c r="A99" s="993"/>
      <c r="B99" s="993"/>
      <c r="C99" s="1008" t="s">
        <v>50</v>
      </c>
      <c r="D99" s="1009">
        <v>0</v>
      </c>
      <c r="E99" s="1009">
        <v>0</v>
      </c>
      <c r="F99" s="1009">
        <v>0</v>
      </c>
      <c r="G99" s="1009">
        <v>0</v>
      </c>
      <c r="H99" s="993"/>
      <c r="I99" s="993"/>
      <c r="J99" s="993"/>
      <c r="K99" s="993"/>
    </row>
    <row r="100" spans="1:11" ht="14.1" customHeight="1">
      <c r="A100" s="993"/>
      <c r="B100" s="993"/>
      <c r="C100" s="1008" t="s">
        <v>52</v>
      </c>
      <c r="D100" s="1009">
        <v>0</v>
      </c>
      <c r="E100" s="1009">
        <v>0</v>
      </c>
      <c r="F100" s="1009">
        <v>0</v>
      </c>
      <c r="G100" s="1009">
        <v>0</v>
      </c>
      <c r="H100" s="993"/>
      <c r="I100" s="993"/>
      <c r="J100" s="993"/>
      <c r="K100" s="993"/>
    </row>
    <row r="101" spans="1:11" ht="14.1" customHeight="1">
      <c r="A101" s="993"/>
      <c r="B101" s="993"/>
      <c r="C101" s="1008" t="s">
        <v>49</v>
      </c>
      <c r="D101" s="1009">
        <v>0</v>
      </c>
      <c r="E101" s="1009">
        <v>0</v>
      </c>
      <c r="F101" s="1009">
        <v>0</v>
      </c>
      <c r="G101" s="1009">
        <v>0</v>
      </c>
      <c r="H101" s="993"/>
      <c r="I101" s="993"/>
      <c r="J101" s="993"/>
      <c r="K101" s="993"/>
    </row>
    <row r="102" spans="1:11" ht="14.1" customHeight="1">
      <c r="A102" s="993"/>
      <c r="B102" s="993"/>
      <c r="C102" s="1008" t="s">
        <v>50</v>
      </c>
      <c r="D102" s="1009">
        <v>0</v>
      </c>
      <c r="E102" s="1009">
        <v>0</v>
      </c>
      <c r="F102" s="1009">
        <v>0</v>
      </c>
      <c r="G102" s="1009">
        <v>0</v>
      </c>
      <c r="H102" s="993"/>
      <c r="I102" s="993"/>
      <c r="J102" s="993"/>
      <c r="K102" s="993"/>
    </row>
    <row r="103" spans="1:11" ht="14.1" customHeight="1">
      <c r="A103" s="993"/>
      <c r="B103" s="993"/>
      <c r="C103" s="1008" t="s">
        <v>53</v>
      </c>
      <c r="D103" s="1009">
        <v>0</v>
      </c>
      <c r="E103" s="1009">
        <v>0</v>
      </c>
      <c r="F103" s="1009">
        <v>0</v>
      </c>
      <c r="G103" s="1009">
        <v>0</v>
      </c>
      <c r="H103" s="993"/>
      <c r="I103" s="993"/>
      <c r="J103" s="993"/>
      <c r="K103" s="993"/>
    </row>
    <row r="104" spans="1:11" ht="14.1" customHeight="1">
      <c r="A104" s="993"/>
      <c r="B104" s="993"/>
      <c r="C104" s="1008" t="s">
        <v>49</v>
      </c>
      <c r="D104" s="1009">
        <v>0</v>
      </c>
      <c r="E104" s="1009">
        <v>0</v>
      </c>
      <c r="F104" s="1009">
        <v>0</v>
      </c>
      <c r="G104" s="1009">
        <v>0</v>
      </c>
      <c r="H104" s="993"/>
      <c r="I104" s="993"/>
      <c r="J104" s="993"/>
      <c r="K104" s="993"/>
    </row>
    <row r="105" spans="1:11" ht="14.1" customHeight="1">
      <c r="A105" s="993"/>
      <c r="B105" s="993"/>
      <c r="C105" s="1008" t="s">
        <v>50</v>
      </c>
      <c r="D105" s="1009">
        <v>0</v>
      </c>
      <c r="E105" s="1009">
        <v>0</v>
      </c>
      <c r="F105" s="1009">
        <v>0</v>
      </c>
      <c r="G105" s="1009">
        <v>0</v>
      </c>
      <c r="H105" s="993"/>
      <c r="I105" s="993"/>
      <c r="J105" s="993"/>
      <c r="K105" s="993"/>
    </row>
    <row r="106" spans="1:11" ht="14.1" customHeight="1">
      <c r="A106" s="993"/>
      <c r="B106" s="993"/>
      <c r="C106" s="1008" t="s">
        <v>54</v>
      </c>
      <c r="D106" s="1009">
        <v>0</v>
      </c>
      <c r="E106" s="1009">
        <v>0</v>
      </c>
      <c r="F106" s="1009">
        <v>0</v>
      </c>
      <c r="G106" s="1009">
        <v>0</v>
      </c>
      <c r="H106" s="993"/>
      <c r="I106" s="993"/>
      <c r="J106" s="993"/>
      <c r="K106" s="993"/>
    </row>
    <row r="107" spans="1:11" ht="14.1" customHeight="1">
      <c r="A107" s="993"/>
      <c r="B107" s="993"/>
      <c r="C107" s="1008" t="s">
        <v>49</v>
      </c>
      <c r="D107" s="1009">
        <v>0</v>
      </c>
      <c r="E107" s="1009">
        <v>0</v>
      </c>
      <c r="F107" s="1009">
        <v>0</v>
      </c>
      <c r="G107" s="1009">
        <v>0</v>
      </c>
      <c r="H107" s="993"/>
      <c r="I107" s="993"/>
      <c r="J107" s="993"/>
      <c r="K107" s="993"/>
    </row>
    <row r="108" spans="1:11" ht="14.1" customHeight="1">
      <c r="A108" s="993"/>
      <c r="B108" s="993"/>
      <c r="C108" s="1008" t="s">
        <v>50</v>
      </c>
      <c r="D108" s="1009">
        <v>0</v>
      </c>
      <c r="E108" s="1009">
        <v>0</v>
      </c>
      <c r="F108" s="1009">
        <v>0</v>
      </c>
      <c r="G108" s="1009">
        <v>0</v>
      </c>
      <c r="H108" s="993"/>
      <c r="I108" s="993"/>
      <c r="J108" s="993"/>
      <c r="K108" s="993"/>
    </row>
    <row r="109" spans="1:11" ht="14.1" customHeight="1">
      <c r="A109" s="993"/>
      <c r="B109" s="993"/>
      <c r="C109" s="1008" t="s">
        <v>55</v>
      </c>
      <c r="D109" s="1009">
        <v>0</v>
      </c>
      <c r="E109" s="1009">
        <v>0</v>
      </c>
      <c r="F109" s="1009">
        <v>0</v>
      </c>
      <c r="G109" s="1009">
        <v>0</v>
      </c>
      <c r="H109" s="993"/>
      <c r="I109" s="993"/>
      <c r="J109" s="993"/>
      <c r="K109" s="993"/>
    </row>
    <row r="110" spans="1:11" ht="14.1" customHeight="1">
      <c r="A110" s="993"/>
      <c r="B110" s="993"/>
      <c r="C110" s="1008" t="s">
        <v>49</v>
      </c>
      <c r="D110" s="1009">
        <v>0</v>
      </c>
      <c r="E110" s="1009">
        <v>0</v>
      </c>
      <c r="F110" s="1009">
        <v>0</v>
      </c>
      <c r="G110" s="1009">
        <v>0</v>
      </c>
      <c r="H110" s="993"/>
      <c r="I110" s="993"/>
      <c r="J110" s="993"/>
      <c r="K110" s="993"/>
    </row>
    <row r="111" spans="1:11" ht="14.1" customHeight="1">
      <c r="A111" s="993"/>
      <c r="B111" s="993"/>
      <c r="C111" s="1008" t="s">
        <v>50</v>
      </c>
      <c r="D111" s="1009">
        <v>0</v>
      </c>
      <c r="E111" s="1009">
        <v>0</v>
      </c>
      <c r="F111" s="1009">
        <v>0</v>
      </c>
      <c r="G111" s="1009">
        <v>0</v>
      </c>
      <c r="H111" s="993"/>
      <c r="I111" s="993"/>
      <c r="J111" s="993"/>
      <c r="K111" s="993"/>
    </row>
    <row r="112" spans="1:11" ht="14.1" customHeight="1">
      <c r="A112" s="993"/>
      <c r="B112" s="993"/>
      <c r="C112" s="1008" t="s">
        <v>56</v>
      </c>
      <c r="D112" s="1009">
        <v>0</v>
      </c>
      <c r="E112" s="1009">
        <v>0</v>
      </c>
      <c r="F112" s="1009">
        <v>0</v>
      </c>
      <c r="G112" s="1009">
        <v>0</v>
      </c>
      <c r="H112" s="993"/>
      <c r="I112" s="993"/>
      <c r="J112" s="993"/>
      <c r="K112" s="993"/>
    </row>
    <row r="113" spans="1:11" ht="14.1" customHeight="1">
      <c r="A113" s="993"/>
      <c r="B113" s="993"/>
      <c r="C113" s="1008" t="s">
        <v>49</v>
      </c>
      <c r="D113" s="1009">
        <v>0</v>
      </c>
      <c r="E113" s="1009">
        <v>0</v>
      </c>
      <c r="F113" s="1009">
        <v>0</v>
      </c>
      <c r="G113" s="1009">
        <v>0</v>
      </c>
      <c r="H113" s="993"/>
      <c r="I113" s="993"/>
      <c r="J113" s="993"/>
      <c r="K113" s="993"/>
    </row>
    <row r="114" spans="1:11" ht="14.1" customHeight="1">
      <c r="A114" s="993"/>
      <c r="B114" s="993"/>
      <c r="C114" s="1008" t="s">
        <v>50</v>
      </c>
      <c r="D114" s="1009">
        <v>0</v>
      </c>
      <c r="E114" s="1009">
        <v>0</v>
      </c>
      <c r="F114" s="1009">
        <v>0</v>
      </c>
      <c r="G114" s="1009">
        <v>0</v>
      </c>
      <c r="H114" s="993"/>
      <c r="I114" s="993"/>
      <c r="J114" s="993"/>
      <c r="K114" s="993"/>
    </row>
    <row r="115" spans="1:11" ht="14.1" customHeight="1">
      <c r="A115" s="993"/>
      <c r="B115" s="993"/>
      <c r="C115" s="1008" t="s">
        <v>57</v>
      </c>
      <c r="D115" s="1009">
        <v>0</v>
      </c>
      <c r="E115" s="1009">
        <v>0</v>
      </c>
      <c r="F115" s="1009">
        <v>0</v>
      </c>
      <c r="G115" s="1009">
        <v>0</v>
      </c>
      <c r="H115" s="993"/>
      <c r="I115" s="993"/>
      <c r="J115" s="993"/>
      <c r="K115" s="993"/>
    </row>
    <row r="116" spans="1:11" ht="14.1" customHeight="1">
      <c r="A116" s="993"/>
      <c r="B116" s="993"/>
      <c r="C116" s="1008" t="s">
        <v>49</v>
      </c>
      <c r="D116" s="1009">
        <v>0</v>
      </c>
      <c r="E116" s="1009">
        <v>0</v>
      </c>
      <c r="F116" s="1009">
        <v>0</v>
      </c>
      <c r="G116" s="1009">
        <v>0</v>
      </c>
      <c r="H116" s="993"/>
      <c r="I116" s="993"/>
      <c r="J116" s="993"/>
      <c r="K116" s="993"/>
    </row>
    <row r="117" spans="1:11" ht="14.1" customHeight="1">
      <c r="A117" s="993"/>
      <c r="B117" s="993"/>
      <c r="C117" s="1008" t="s">
        <v>58</v>
      </c>
      <c r="D117" s="1009">
        <v>0</v>
      </c>
      <c r="E117" s="1009">
        <v>0</v>
      </c>
      <c r="F117" s="1009">
        <v>0</v>
      </c>
      <c r="G117" s="1009">
        <v>0</v>
      </c>
      <c r="H117" s="993"/>
      <c r="I117" s="993"/>
      <c r="J117" s="993"/>
      <c r="K117" s="993"/>
    </row>
    <row r="118" spans="1:11" ht="14.1" customHeight="1">
      <c r="A118" s="993"/>
      <c r="B118" s="993"/>
      <c r="C118" s="1008" t="s">
        <v>59</v>
      </c>
      <c r="D118" s="1009">
        <v>0</v>
      </c>
      <c r="E118" s="1009">
        <v>0</v>
      </c>
      <c r="F118" s="1009">
        <v>0</v>
      </c>
      <c r="G118" s="1009">
        <v>0</v>
      </c>
      <c r="H118" s="993"/>
      <c r="I118" s="993"/>
      <c r="J118" s="993"/>
      <c r="K118" s="993"/>
    </row>
    <row r="119" spans="1:11" ht="14.1" customHeight="1">
      <c r="A119" s="993"/>
      <c r="B119" s="993"/>
      <c r="C119" s="1008" t="s">
        <v>60</v>
      </c>
      <c r="D119" s="1009">
        <v>0</v>
      </c>
      <c r="E119" s="1009">
        <v>0</v>
      </c>
      <c r="F119" s="1009">
        <v>0</v>
      </c>
      <c r="G119" s="1009">
        <v>0</v>
      </c>
      <c r="H119" s="993"/>
      <c r="I119" s="993"/>
      <c r="J119" s="993"/>
      <c r="K119" s="993"/>
    </row>
    <row r="120" spans="1:11" ht="14.1" customHeight="1">
      <c r="A120" s="993"/>
      <c r="B120" s="993"/>
      <c r="C120" s="1008" t="s">
        <v>61</v>
      </c>
      <c r="D120" s="1009">
        <v>0</v>
      </c>
      <c r="E120" s="1009">
        <v>0</v>
      </c>
      <c r="F120" s="1009">
        <v>0</v>
      </c>
      <c r="G120" s="1009">
        <v>0</v>
      </c>
      <c r="H120" s="993"/>
      <c r="I120" s="993"/>
      <c r="J120" s="993"/>
      <c r="K120" s="993"/>
    </row>
    <row r="121" spans="1:11" ht="14.1" customHeight="1">
      <c r="A121" s="993"/>
      <c r="B121" s="993"/>
      <c r="C121" s="1008" t="s">
        <v>62</v>
      </c>
      <c r="D121" s="1009">
        <v>0</v>
      </c>
      <c r="E121" s="1009">
        <v>5640000</v>
      </c>
      <c r="F121" s="1009">
        <v>6000000</v>
      </c>
      <c r="G121" s="1009">
        <v>6000000</v>
      </c>
      <c r="H121" s="993"/>
      <c r="I121" s="993"/>
      <c r="J121" s="993"/>
      <c r="K121" s="993"/>
    </row>
    <row r="122" spans="1:11" ht="14.1" customHeight="1">
      <c r="A122" s="993"/>
      <c r="B122" s="993"/>
      <c r="C122" s="1008" t="s">
        <v>49</v>
      </c>
      <c r="D122" s="1009">
        <v>0</v>
      </c>
      <c r="E122" s="1009">
        <v>5640000</v>
      </c>
      <c r="F122" s="1009">
        <v>6000000</v>
      </c>
      <c r="G122" s="1009">
        <v>6000000</v>
      </c>
      <c r="H122" s="993"/>
      <c r="I122" s="993"/>
      <c r="J122" s="993"/>
      <c r="K122" s="993"/>
    </row>
    <row r="123" spans="1:11" ht="14.1" customHeight="1">
      <c r="A123" s="993"/>
      <c r="B123" s="993"/>
      <c r="C123" s="1008" t="s">
        <v>58</v>
      </c>
      <c r="D123" s="1009">
        <v>0</v>
      </c>
      <c r="E123" s="1009">
        <v>0</v>
      </c>
      <c r="F123" s="1009">
        <v>0</v>
      </c>
      <c r="G123" s="1009">
        <v>0</v>
      </c>
      <c r="H123" s="993"/>
      <c r="I123" s="993"/>
      <c r="J123" s="993"/>
      <c r="K123" s="993"/>
    </row>
    <row r="124" spans="1:11" ht="14.1" customHeight="1">
      <c r="A124" s="993"/>
      <c r="B124" s="993"/>
      <c r="C124" s="1008" t="s">
        <v>59</v>
      </c>
      <c r="D124" s="1009">
        <v>0</v>
      </c>
      <c r="E124" s="1009">
        <v>0</v>
      </c>
      <c r="F124" s="1009">
        <v>0</v>
      </c>
      <c r="G124" s="1009">
        <v>0</v>
      </c>
      <c r="H124" s="993"/>
      <c r="I124" s="993"/>
      <c r="J124" s="993"/>
      <c r="K124" s="993"/>
    </row>
    <row r="125" spans="1:11" ht="14.1" customHeight="1">
      <c r="A125" s="993"/>
      <c r="B125" s="993"/>
      <c r="C125" s="1008" t="s">
        <v>60</v>
      </c>
      <c r="D125" s="1009">
        <v>0</v>
      </c>
      <c r="E125" s="1009">
        <v>0</v>
      </c>
      <c r="F125" s="1009">
        <v>0</v>
      </c>
      <c r="G125" s="1009">
        <v>0</v>
      </c>
      <c r="H125" s="993"/>
      <c r="I125" s="993"/>
      <c r="J125" s="993"/>
      <c r="K125" s="993"/>
    </row>
    <row r="126" spans="1:11" ht="14.1" customHeight="1">
      <c r="A126" s="993"/>
      <c r="B126" s="993"/>
      <c r="C126" s="1008" t="s">
        <v>61</v>
      </c>
      <c r="D126" s="1009">
        <v>0</v>
      </c>
      <c r="E126" s="1009">
        <v>0</v>
      </c>
      <c r="F126" s="1009">
        <v>0</v>
      </c>
      <c r="G126" s="1009">
        <v>0</v>
      </c>
      <c r="H126" s="993"/>
      <c r="I126" s="993"/>
      <c r="J126" s="993"/>
      <c r="K126" s="993"/>
    </row>
    <row r="127" spans="1:11" ht="14.1" customHeight="1">
      <c r="A127" s="993"/>
      <c r="B127" s="993"/>
      <c r="C127" s="1008" t="s">
        <v>63</v>
      </c>
      <c r="D127" s="1009">
        <v>0</v>
      </c>
      <c r="E127" s="1009">
        <v>0</v>
      </c>
      <c r="F127" s="1009">
        <v>0</v>
      </c>
      <c r="G127" s="1009">
        <v>0</v>
      </c>
      <c r="H127" s="993"/>
      <c r="I127" s="993"/>
      <c r="J127" s="993"/>
      <c r="K127" s="993"/>
    </row>
    <row r="128" spans="1:11" ht="14.1" customHeight="1">
      <c r="A128" s="993"/>
      <c r="B128" s="993"/>
      <c r="C128" s="1008" t="s">
        <v>49</v>
      </c>
      <c r="D128" s="1009">
        <v>0</v>
      </c>
      <c r="E128" s="1009">
        <v>0</v>
      </c>
      <c r="F128" s="1009">
        <v>0</v>
      </c>
      <c r="G128" s="1009">
        <v>0</v>
      </c>
      <c r="H128" s="993"/>
      <c r="I128" s="993"/>
      <c r="J128" s="993"/>
      <c r="K128" s="993"/>
    </row>
    <row r="129" spans="1:11" ht="14.1" customHeight="1">
      <c r="A129" s="993"/>
      <c r="B129" s="993"/>
      <c r="C129" s="1008" t="s">
        <v>58</v>
      </c>
      <c r="D129" s="1009">
        <v>0</v>
      </c>
      <c r="E129" s="1009">
        <v>0</v>
      </c>
      <c r="F129" s="1009">
        <v>0</v>
      </c>
      <c r="G129" s="1009">
        <v>0</v>
      </c>
      <c r="H129" s="993"/>
      <c r="I129" s="993"/>
      <c r="J129" s="993"/>
      <c r="K129" s="993"/>
    </row>
    <row r="130" spans="1:11" ht="14.1" customHeight="1">
      <c r="A130" s="993"/>
      <c r="B130" s="993"/>
      <c r="C130" s="1008" t="s">
        <v>59</v>
      </c>
      <c r="D130" s="1009">
        <v>0</v>
      </c>
      <c r="E130" s="1009">
        <v>0</v>
      </c>
      <c r="F130" s="1009">
        <v>0</v>
      </c>
      <c r="G130" s="1009">
        <v>0</v>
      </c>
      <c r="H130" s="993"/>
      <c r="I130" s="993"/>
      <c r="J130" s="993"/>
      <c r="K130" s="993"/>
    </row>
    <row r="131" spans="1:11" ht="14.1" customHeight="1">
      <c r="A131" s="993"/>
      <c r="B131" s="993"/>
      <c r="C131" s="1008" t="s">
        <v>60</v>
      </c>
      <c r="D131" s="1009">
        <v>0</v>
      </c>
      <c r="E131" s="1009">
        <v>0</v>
      </c>
      <c r="F131" s="1009">
        <v>0</v>
      </c>
      <c r="G131" s="1009">
        <v>0</v>
      </c>
      <c r="H131" s="993"/>
      <c r="I131" s="993"/>
      <c r="J131" s="993"/>
      <c r="K131" s="993"/>
    </row>
    <row r="132" spans="1:11" ht="14.1" customHeight="1">
      <c r="A132" s="993"/>
      <c r="B132" s="993"/>
      <c r="C132" s="1008" t="s">
        <v>61</v>
      </c>
      <c r="D132" s="1009">
        <v>0</v>
      </c>
      <c r="E132" s="1009">
        <v>0</v>
      </c>
      <c r="F132" s="1009">
        <v>0</v>
      </c>
      <c r="G132" s="1009">
        <v>0</v>
      </c>
      <c r="H132" s="993"/>
      <c r="I132" s="993"/>
      <c r="J132" s="993"/>
      <c r="K132" s="993"/>
    </row>
    <row r="133" spans="1:11" ht="14.1" customHeight="1">
      <c r="A133" s="993"/>
      <c r="B133" s="993"/>
      <c r="C133" s="1008" t="s">
        <v>64</v>
      </c>
      <c r="D133" s="1009">
        <v>0</v>
      </c>
      <c r="E133" s="1009">
        <v>0</v>
      </c>
      <c r="F133" s="1009">
        <v>0</v>
      </c>
      <c r="G133" s="1009">
        <v>0</v>
      </c>
      <c r="H133" s="993"/>
      <c r="I133" s="993"/>
      <c r="J133" s="993"/>
      <c r="K133" s="993"/>
    </row>
    <row r="134" spans="1:11" ht="14.1" customHeight="1">
      <c r="A134" s="993"/>
      <c r="B134" s="993"/>
      <c r="C134" s="1008" t="s">
        <v>65</v>
      </c>
      <c r="D134" s="1009">
        <v>0</v>
      </c>
      <c r="E134" s="1009">
        <v>0</v>
      </c>
      <c r="F134" s="1009">
        <v>0</v>
      </c>
      <c r="G134" s="1009">
        <v>0</v>
      </c>
      <c r="H134" s="993"/>
      <c r="I134" s="993"/>
      <c r="J134" s="993"/>
      <c r="K134" s="993"/>
    </row>
    <row r="135" spans="1:11" ht="14.1" customHeight="1">
      <c r="A135" s="993"/>
      <c r="B135" s="993"/>
      <c r="C135" s="1010" t="s">
        <v>25</v>
      </c>
      <c r="D135" s="1009">
        <v>0</v>
      </c>
      <c r="E135" s="1009">
        <v>5640000</v>
      </c>
      <c r="F135" s="1009">
        <v>6000000</v>
      </c>
      <c r="G135" s="1009">
        <v>6000000</v>
      </c>
      <c r="H135" s="993"/>
      <c r="I135" s="993"/>
      <c r="J135" s="993"/>
      <c r="K135" s="993"/>
    </row>
    <row r="136" spans="1:11" ht="14.1" customHeight="1">
      <c r="A136" s="993"/>
      <c r="B136" s="993"/>
      <c r="C136" s="1001" t="s">
        <v>2730</v>
      </c>
      <c r="D136" s="1547" t="s">
        <v>2731</v>
      </c>
      <c r="E136" s="1548"/>
      <c r="F136" s="1548"/>
      <c r="G136" s="1548"/>
      <c r="H136" s="993"/>
      <c r="I136" s="993"/>
      <c r="J136" s="993"/>
      <c r="K136" s="993"/>
    </row>
    <row r="137" spans="1:11" ht="14.1" customHeight="1">
      <c r="A137" s="993"/>
      <c r="B137" s="993"/>
      <c r="C137" s="1002" t="s">
        <v>19</v>
      </c>
      <c r="D137" s="1567" t="s">
        <v>2732</v>
      </c>
      <c r="E137" s="1568"/>
      <c r="F137" s="1568"/>
      <c r="G137" s="1568"/>
      <c r="H137" s="993"/>
      <c r="I137" s="993"/>
      <c r="J137" s="993"/>
      <c r="K137" s="993"/>
    </row>
    <row r="138" spans="1:11" ht="14.1" customHeight="1">
      <c r="A138" s="993"/>
      <c r="B138" s="993"/>
      <c r="C138" s="1003" t="s">
        <v>20</v>
      </c>
      <c r="D138" s="1563" t="s">
        <v>2731</v>
      </c>
      <c r="E138" s="1564"/>
      <c r="F138" s="1564"/>
      <c r="G138" s="1564"/>
      <c r="H138" s="993"/>
      <c r="I138" s="993"/>
      <c r="J138" s="993"/>
      <c r="K138" s="993"/>
    </row>
    <row r="139" spans="1:11" ht="14.1" customHeight="1">
      <c r="A139" s="993"/>
      <c r="B139" s="993"/>
      <c r="C139" s="1003" t="s">
        <v>21</v>
      </c>
      <c r="D139" s="1563" t="s">
        <v>918</v>
      </c>
      <c r="E139" s="1564"/>
      <c r="F139" s="1564"/>
      <c r="G139" s="1564"/>
      <c r="H139" s="993"/>
      <c r="I139" s="993"/>
      <c r="J139" s="993"/>
      <c r="K139" s="993"/>
    </row>
    <row r="140" spans="1:11" ht="15" customHeight="1">
      <c r="A140" s="993"/>
      <c r="B140" s="993"/>
      <c r="C140" s="1004"/>
      <c r="D140" s="1005">
        <v>2024</v>
      </c>
      <c r="E140" s="1005">
        <v>2025</v>
      </c>
      <c r="F140" s="1005">
        <v>2026</v>
      </c>
      <c r="G140" s="1005">
        <v>2027</v>
      </c>
      <c r="H140" s="993"/>
      <c r="I140" s="993"/>
      <c r="J140" s="993"/>
      <c r="K140" s="993"/>
    </row>
    <row r="141" spans="1:11" ht="15" customHeight="1">
      <c r="A141" s="993"/>
      <c r="B141" s="993"/>
      <c r="C141" s="1006"/>
      <c r="D141" s="1007" t="s">
        <v>22</v>
      </c>
      <c r="E141" s="1007" t="s">
        <v>23</v>
      </c>
      <c r="F141" s="1007" t="s">
        <v>23</v>
      </c>
      <c r="G141" s="1007" t="s">
        <v>23</v>
      </c>
      <c r="H141" s="993"/>
      <c r="I141" s="993"/>
      <c r="J141" s="993"/>
      <c r="K141" s="993"/>
    </row>
    <row r="142" spans="1:11" ht="14.1" customHeight="1">
      <c r="A142" s="993"/>
      <c r="B142" s="993"/>
      <c r="C142" s="996" t="s">
        <v>33</v>
      </c>
      <c r="D142" s="1000" t="s">
        <v>157</v>
      </c>
      <c r="E142" s="1000" t="s">
        <v>157</v>
      </c>
      <c r="F142" s="1000" t="s">
        <v>157</v>
      </c>
      <c r="G142" s="1000" t="s">
        <v>157</v>
      </c>
      <c r="H142" s="993"/>
      <c r="I142" s="993"/>
      <c r="J142" s="993"/>
      <c r="K142" s="993"/>
    </row>
    <row r="143" spans="1:11" ht="14.1" customHeight="1">
      <c r="A143" s="993"/>
      <c r="B143" s="993"/>
      <c r="C143" s="996" t="s">
        <v>35</v>
      </c>
      <c r="D143" s="1000" t="s">
        <v>1539</v>
      </c>
      <c r="E143" s="1000" t="s">
        <v>2733</v>
      </c>
      <c r="F143" s="1000" t="s">
        <v>2733</v>
      </c>
      <c r="G143" s="1000" t="s">
        <v>2733</v>
      </c>
      <c r="H143" s="993"/>
      <c r="I143" s="993"/>
      <c r="J143" s="993"/>
      <c r="K143" s="993"/>
    </row>
    <row r="144" spans="1:11" ht="14.1" customHeight="1">
      <c r="A144" s="993"/>
      <c r="B144" s="993"/>
      <c r="C144" s="996" t="s">
        <v>40</v>
      </c>
      <c r="D144" s="1000" t="s">
        <v>2734</v>
      </c>
      <c r="E144" s="1000" t="s">
        <v>396</v>
      </c>
      <c r="F144" s="1000" t="s">
        <v>396</v>
      </c>
      <c r="G144" s="1000" t="s">
        <v>396</v>
      </c>
      <c r="H144" s="993"/>
      <c r="I144" s="993"/>
      <c r="J144" s="993"/>
      <c r="K144" s="993"/>
    </row>
    <row r="145" spans="1:11" ht="14.1" customHeight="1">
      <c r="A145" s="993"/>
      <c r="B145" s="993"/>
      <c r="C145" s="996" t="s">
        <v>41</v>
      </c>
      <c r="D145" s="1000" t="s">
        <v>18</v>
      </c>
      <c r="E145" s="1000" t="s">
        <v>42</v>
      </c>
      <c r="F145" s="1000" t="s">
        <v>42</v>
      </c>
      <c r="G145" s="1000" t="s">
        <v>42</v>
      </c>
      <c r="H145" s="993"/>
      <c r="I145" s="993"/>
      <c r="J145" s="993"/>
      <c r="K145" s="993"/>
    </row>
    <row r="146" spans="1:11" ht="14.1" customHeight="1">
      <c r="A146" s="993"/>
      <c r="B146" s="993"/>
      <c r="C146" s="996" t="s">
        <v>43</v>
      </c>
      <c r="D146" s="1000" t="s">
        <v>18</v>
      </c>
      <c r="E146" s="1000" t="s">
        <v>1741</v>
      </c>
      <c r="F146" s="1000" t="s">
        <v>42</v>
      </c>
      <c r="G146" s="1000" t="s">
        <v>42</v>
      </c>
      <c r="H146" s="993"/>
      <c r="I146" s="993"/>
      <c r="J146" s="993"/>
      <c r="K146" s="993"/>
    </row>
    <row r="147" spans="1:11" ht="14.1" customHeight="1">
      <c r="A147" s="993"/>
      <c r="B147" s="993"/>
      <c r="C147" s="996" t="s">
        <v>47</v>
      </c>
      <c r="D147" s="1000" t="s">
        <v>18</v>
      </c>
      <c r="E147" s="1000" t="s">
        <v>1741</v>
      </c>
      <c r="F147" s="1000" t="s">
        <v>42</v>
      </c>
      <c r="G147" s="1000" t="s">
        <v>42</v>
      </c>
      <c r="H147" s="993"/>
      <c r="I147" s="993"/>
      <c r="J147" s="993"/>
      <c r="K147" s="993"/>
    </row>
    <row r="148" spans="1:11" ht="14.1" customHeight="1">
      <c r="A148" s="993"/>
      <c r="B148" s="993"/>
      <c r="C148" s="1565" t="s">
        <v>24</v>
      </c>
      <c r="D148" s="1566"/>
      <c r="E148" s="1566"/>
      <c r="F148" s="1566"/>
      <c r="G148" s="1566"/>
      <c r="H148" s="993"/>
      <c r="I148" s="993"/>
      <c r="J148" s="993"/>
      <c r="K148" s="993"/>
    </row>
    <row r="149" spans="1:11" ht="14.1" customHeight="1">
      <c r="A149" s="993"/>
      <c r="B149" s="993"/>
      <c r="C149" s="1004"/>
      <c r="D149" s="1005">
        <v>2024</v>
      </c>
      <c r="E149" s="1005">
        <v>2025</v>
      </c>
      <c r="F149" s="1005">
        <v>2026</v>
      </c>
      <c r="G149" s="1005">
        <v>2027</v>
      </c>
      <c r="H149" s="993"/>
      <c r="I149" s="993"/>
      <c r="J149" s="993"/>
      <c r="K149" s="993"/>
    </row>
    <row r="150" spans="1:11" ht="14.1" customHeight="1">
      <c r="A150" s="993"/>
      <c r="B150" s="993"/>
      <c r="C150" s="1006"/>
      <c r="D150" s="1007" t="s">
        <v>22</v>
      </c>
      <c r="E150" s="1007" t="s">
        <v>23</v>
      </c>
      <c r="F150" s="1007" t="s">
        <v>23</v>
      </c>
      <c r="G150" s="1007" t="s">
        <v>23</v>
      </c>
      <c r="H150" s="993"/>
      <c r="I150" s="993"/>
      <c r="J150" s="993"/>
      <c r="K150" s="993"/>
    </row>
    <row r="151" spans="1:11" ht="14.1" customHeight="1">
      <c r="A151" s="993"/>
      <c r="B151" s="993"/>
      <c r="C151" s="1008" t="s">
        <v>48</v>
      </c>
      <c r="D151" s="1009">
        <v>0</v>
      </c>
      <c r="E151" s="1009">
        <v>0</v>
      </c>
      <c r="F151" s="1009">
        <v>0</v>
      </c>
      <c r="G151" s="1009">
        <v>0</v>
      </c>
      <c r="H151" s="993"/>
      <c r="I151" s="993"/>
      <c r="J151" s="993"/>
      <c r="K151" s="993"/>
    </row>
    <row r="152" spans="1:11" ht="14.1" customHeight="1">
      <c r="A152" s="993"/>
      <c r="B152" s="993"/>
      <c r="C152" s="1008" t="s">
        <v>49</v>
      </c>
      <c r="D152" s="1009">
        <v>0</v>
      </c>
      <c r="E152" s="1009">
        <v>0</v>
      </c>
      <c r="F152" s="1009">
        <v>0</v>
      </c>
      <c r="G152" s="1009">
        <v>0</v>
      </c>
      <c r="H152" s="993"/>
      <c r="I152" s="993"/>
      <c r="J152" s="993"/>
      <c r="K152" s="993"/>
    </row>
    <row r="153" spans="1:11" ht="14.1" customHeight="1">
      <c r="A153" s="993"/>
      <c r="B153" s="993"/>
      <c r="C153" s="1008" t="s">
        <v>50</v>
      </c>
      <c r="D153" s="1009">
        <v>0</v>
      </c>
      <c r="E153" s="1009">
        <v>0</v>
      </c>
      <c r="F153" s="1009">
        <v>0</v>
      </c>
      <c r="G153" s="1009">
        <v>0</v>
      </c>
      <c r="H153" s="993"/>
      <c r="I153" s="993"/>
      <c r="J153" s="993"/>
      <c r="K153" s="993"/>
    </row>
    <row r="154" spans="1:11" ht="14.1" customHeight="1">
      <c r="A154" s="993"/>
      <c r="B154" s="993"/>
      <c r="C154" s="1008" t="s">
        <v>51</v>
      </c>
      <c r="D154" s="1009">
        <v>0</v>
      </c>
      <c r="E154" s="1009">
        <v>0</v>
      </c>
      <c r="F154" s="1009">
        <v>0</v>
      </c>
      <c r="G154" s="1009">
        <v>0</v>
      </c>
      <c r="H154" s="993"/>
      <c r="I154" s="993"/>
      <c r="J154" s="993"/>
      <c r="K154" s="993"/>
    </row>
    <row r="155" spans="1:11" ht="14.1" customHeight="1">
      <c r="A155" s="993"/>
      <c r="B155" s="993"/>
      <c r="C155" s="1008" t="s">
        <v>49</v>
      </c>
      <c r="D155" s="1009">
        <v>0</v>
      </c>
      <c r="E155" s="1009">
        <v>0</v>
      </c>
      <c r="F155" s="1009">
        <v>0</v>
      </c>
      <c r="G155" s="1009">
        <v>0</v>
      </c>
      <c r="H155" s="993"/>
      <c r="I155" s="993"/>
      <c r="J155" s="993"/>
      <c r="K155" s="993"/>
    </row>
    <row r="156" spans="1:11" ht="14.1" customHeight="1">
      <c r="A156" s="993"/>
      <c r="B156" s="993"/>
      <c r="C156" s="1008" t="s">
        <v>50</v>
      </c>
      <c r="D156" s="1009">
        <v>0</v>
      </c>
      <c r="E156" s="1009">
        <v>0</v>
      </c>
      <c r="F156" s="1009">
        <v>0</v>
      </c>
      <c r="G156" s="1009">
        <v>0</v>
      </c>
      <c r="H156" s="993"/>
      <c r="I156" s="993"/>
      <c r="J156" s="993"/>
      <c r="K156" s="993"/>
    </row>
    <row r="157" spans="1:11" ht="14.1" customHeight="1">
      <c r="A157" s="993"/>
      <c r="B157" s="993"/>
      <c r="C157" s="1008" t="s">
        <v>52</v>
      </c>
      <c r="D157" s="1009">
        <v>0</v>
      </c>
      <c r="E157" s="1009">
        <v>0</v>
      </c>
      <c r="F157" s="1009">
        <v>0</v>
      </c>
      <c r="G157" s="1009">
        <v>0</v>
      </c>
      <c r="H157" s="993"/>
      <c r="I157" s="993"/>
      <c r="J157" s="993"/>
      <c r="K157" s="993"/>
    </row>
    <row r="158" spans="1:11" ht="14.1" customHeight="1">
      <c r="A158" s="993"/>
      <c r="B158" s="993"/>
      <c r="C158" s="1008" t="s">
        <v>49</v>
      </c>
      <c r="D158" s="1009">
        <v>0</v>
      </c>
      <c r="E158" s="1009">
        <v>0</v>
      </c>
      <c r="F158" s="1009">
        <v>0</v>
      </c>
      <c r="G158" s="1009">
        <v>0</v>
      </c>
      <c r="H158" s="993"/>
      <c r="I158" s="993"/>
      <c r="J158" s="993"/>
      <c r="K158" s="993"/>
    </row>
    <row r="159" spans="1:11" ht="14.1" customHeight="1">
      <c r="A159" s="993"/>
      <c r="B159" s="993"/>
      <c r="C159" s="1008" t="s">
        <v>50</v>
      </c>
      <c r="D159" s="1009">
        <v>0</v>
      </c>
      <c r="E159" s="1009">
        <v>0</v>
      </c>
      <c r="F159" s="1009">
        <v>0</v>
      </c>
      <c r="G159" s="1009">
        <v>0</v>
      </c>
      <c r="H159" s="993"/>
      <c r="I159" s="993"/>
      <c r="J159" s="993"/>
      <c r="K159" s="993"/>
    </row>
    <row r="160" spans="1:11" ht="14.1" customHeight="1">
      <c r="A160" s="993"/>
      <c r="B160" s="993"/>
      <c r="C160" s="1008" t="s">
        <v>53</v>
      </c>
      <c r="D160" s="1009">
        <v>0</v>
      </c>
      <c r="E160" s="1009">
        <v>0</v>
      </c>
      <c r="F160" s="1009">
        <v>0</v>
      </c>
      <c r="G160" s="1009">
        <v>0</v>
      </c>
      <c r="H160" s="993"/>
      <c r="I160" s="993"/>
      <c r="J160" s="993"/>
      <c r="K160" s="993"/>
    </row>
    <row r="161" spans="1:11" ht="14.1" customHeight="1">
      <c r="A161" s="993"/>
      <c r="B161" s="993"/>
      <c r="C161" s="1008" t="s">
        <v>49</v>
      </c>
      <c r="D161" s="1009">
        <v>0</v>
      </c>
      <c r="E161" s="1009">
        <v>0</v>
      </c>
      <c r="F161" s="1009">
        <v>0</v>
      </c>
      <c r="G161" s="1009">
        <v>0</v>
      </c>
      <c r="H161" s="993"/>
      <c r="I161" s="993"/>
      <c r="J161" s="993"/>
      <c r="K161" s="993"/>
    </row>
    <row r="162" spans="1:11" ht="14.1" customHeight="1">
      <c r="A162" s="993"/>
      <c r="B162" s="993"/>
      <c r="C162" s="1008" t="s">
        <v>50</v>
      </c>
      <c r="D162" s="1009">
        <v>0</v>
      </c>
      <c r="E162" s="1009">
        <v>0</v>
      </c>
      <c r="F162" s="1009">
        <v>0</v>
      </c>
      <c r="G162" s="1009">
        <v>0</v>
      </c>
      <c r="H162" s="993"/>
      <c r="I162" s="993"/>
      <c r="J162" s="993"/>
      <c r="K162" s="993"/>
    </row>
    <row r="163" spans="1:11" ht="14.1" customHeight="1">
      <c r="A163" s="993"/>
      <c r="B163" s="993"/>
      <c r="C163" s="1008" t="s">
        <v>54</v>
      </c>
      <c r="D163" s="1009">
        <v>0</v>
      </c>
      <c r="E163" s="1009">
        <v>0</v>
      </c>
      <c r="F163" s="1009">
        <v>0</v>
      </c>
      <c r="G163" s="1009">
        <v>0</v>
      </c>
      <c r="H163" s="993"/>
      <c r="I163" s="993"/>
      <c r="J163" s="993"/>
      <c r="K163" s="993"/>
    </row>
    <row r="164" spans="1:11" ht="14.1" customHeight="1">
      <c r="A164" s="993"/>
      <c r="B164" s="993"/>
      <c r="C164" s="1008" t="s">
        <v>49</v>
      </c>
      <c r="D164" s="1009">
        <v>0</v>
      </c>
      <c r="E164" s="1009">
        <v>0</v>
      </c>
      <c r="F164" s="1009">
        <v>0</v>
      </c>
      <c r="G164" s="1009">
        <v>0</v>
      </c>
      <c r="H164" s="993"/>
      <c r="I164" s="993"/>
      <c r="J164" s="993"/>
      <c r="K164" s="993"/>
    </row>
    <row r="165" spans="1:11" ht="14.1" customHeight="1">
      <c r="A165" s="993"/>
      <c r="B165" s="993"/>
      <c r="C165" s="1008" t="s">
        <v>50</v>
      </c>
      <c r="D165" s="1009">
        <v>0</v>
      </c>
      <c r="E165" s="1009">
        <v>0</v>
      </c>
      <c r="F165" s="1009">
        <v>0</v>
      </c>
      <c r="G165" s="1009">
        <v>0</v>
      </c>
      <c r="H165" s="993"/>
      <c r="I165" s="993"/>
      <c r="J165" s="993"/>
      <c r="K165" s="993"/>
    </row>
    <row r="166" spans="1:11" ht="14.1" customHeight="1">
      <c r="A166" s="993"/>
      <c r="B166" s="993"/>
      <c r="C166" s="1008" t="s">
        <v>55</v>
      </c>
      <c r="D166" s="1009">
        <v>0</v>
      </c>
      <c r="E166" s="1009">
        <v>0</v>
      </c>
      <c r="F166" s="1009">
        <v>0</v>
      </c>
      <c r="G166" s="1009">
        <v>0</v>
      </c>
      <c r="H166" s="993"/>
      <c r="I166" s="993"/>
      <c r="J166" s="993"/>
      <c r="K166" s="993"/>
    </row>
    <row r="167" spans="1:11" ht="14.1" customHeight="1">
      <c r="A167" s="993"/>
      <c r="B167" s="993"/>
      <c r="C167" s="1008" t="s">
        <v>49</v>
      </c>
      <c r="D167" s="1009">
        <v>0</v>
      </c>
      <c r="E167" s="1009">
        <v>0</v>
      </c>
      <c r="F167" s="1009">
        <v>0</v>
      </c>
      <c r="G167" s="1009">
        <v>0</v>
      </c>
      <c r="H167" s="993"/>
      <c r="I167" s="993"/>
      <c r="J167" s="993"/>
      <c r="K167" s="993"/>
    </row>
    <row r="168" spans="1:11" ht="14.1" customHeight="1">
      <c r="A168" s="993"/>
      <c r="B168" s="993"/>
      <c r="C168" s="1008" t="s">
        <v>50</v>
      </c>
      <c r="D168" s="1009">
        <v>0</v>
      </c>
      <c r="E168" s="1009">
        <v>0</v>
      </c>
      <c r="F168" s="1009">
        <v>0</v>
      </c>
      <c r="G168" s="1009">
        <v>0</v>
      </c>
      <c r="H168" s="993"/>
      <c r="I168" s="993"/>
      <c r="J168" s="993"/>
      <c r="K168" s="993"/>
    </row>
    <row r="169" spans="1:11" ht="14.1" customHeight="1">
      <c r="A169" s="993"/>
      <c r="B169" s="993"/>
      <c r="C169" s="1008" t="s">
        <v>56</v>
      </c>
      <c r="D169" s="1009">
        <v>0</v>
      </c>
      <c r="E169" s="1009">
        <v>0</v>
      </c>
      <c r="F169" s="1009">
        <v>0</v>
      </c>
      <c r="G169" s="1009">
        <v>0</v>
      </c>
      <c r="H169" s="993"/>
      <c r="I169" s="993"/>
      <c r="J169" s="993"/>
      <c r="K169" s="993"/>
    </row>
    <row r="170" spans="1:11" ht="14.1" customHeight="1">
      <c r="A170" s="993"/>
      <c r="B170" s="993"/>
      <c r="C170" s="1008" t="s">
        <v>49</v>
      </c>
      <c r="D170" s="1009">
        <v>0</v>
      </c>
      <c r="E170" s="1009">
        <v>0</v>
      </c>
      <c r="F170" s="1009">
        <v>0</v>
      </c>
      <c r="G170" s="1009">
        <v>0</v>
      </c>
      <c r="H170" s="993"/>
      <c r="I170" s="993"/>
      <c r="J170" s="993"/>
      <c r="K170" s="993"/>
    </row>
    <row r="171" spans="1:11" ht="14.1" customHeight="1">
      <c r="A171" s="993"/>
      <c r="B171" s="993"/>
      <c r="C171" s="1008" t="s">
        <v>50</v>
      </c>
      <c r="D171" s="1009">
        <v>0</v>
      </c>
      <c r="E171" s="1009">
        <v>0</v>
      </c>
      <c r="F171" s="1009">
        <v>0</v>
      </c>
      <c r="G171" s="1009">
        <v>0</v>
      </c>
      <c r="H171" s="993"/>
      <c r="I171" s="993"/>
      <c r="J171" s="993"/>
      <c r="K171" s="993"/>
    </row>
    <row r="172" spans="1:11" ht="14.1" customHeight="1">
      <c r="A172" s="993"/>
      <c r="B172" s="993"/>
      <c r="C172" s="1008" t="s">
        <v>57</v>
      </c>
      <c r="D172" s="1009">
        <v>0</v>
      </c>
      <c r="E172" s="1009">
        <v>0</v>
      </c>
      <c r="F172" s="1009">
        <v>0</v>
      </c>
      <c r="G172" s="1009">
        <v>0</v>
      </c>
      <c r="H172" s="993"/>
      <c r="I172" s="993"/>
      <c r="J172" s="993"/>
      <c r="K172" s="993"/>
    </row>
    <row r="173" spans="1:11" ht="14.1" customHeight="1">
      <c r="A173" s="993"/>
      <c r="B173" s="993"/>
      <c r="C173" s="1008" t="s">
        <v>49</v>
      </c>
      <c r="D173" s="1009">
        <v>0</v>
      </c>
      <c r="E173" s="1009">
        <v>0</v>
      </c>
      <c r="F173" s="1009">
        <v>0</v>
      </c>
      <c r="G173" s="1009">
        <v>0</v>
      </c>
      <c r="H173" s="993"/>
      <c r="I173" s="993"/>
      <c r="J173" s="993"/>
      <c r="K173" s="993"/>
    </row>
    <row r="174" spans="1:11" ht="14.1" customHeight="1">
      <c r="A174" s="993"/>
      <c r="B174" s="993"/>
      <c r="C174" s="1008" t="s">
        <v>58</v>
      </c>
      <c r="D174" s="1009">
        <v>0</v>
      </c>
      <c r="E174" s="1009">
        <v>0</v>
      </c>
      <c r="F174" s="1009">
        <v>0</v>
      </c>
      <c r="G174" s="1009">
        <v>0</v>
      </c>
      <c r="H174" s="993"/>
      <c r="I174" s="993"/>
      <c r="J174" s="993"/>
      <c r="K174" s="993"/>
    </row>
    <row r="175" spans="1:11" ht="14.1" customHeight="1">
      <c r="A175" s="993"/>
      <c r="B175" s="993"/>
      <c r="C175" s="1008" t="s">
        <v>59</v>
      </c>
      <c r="D175" s="1009">
        <v>0</v>
      </c>
      <c r="E175" s="1009">
        <v>0</v>
      </c>
      <c r="F175" s="1009">
        <v>0</v>
      </c>
      <c r="G175" s="1009">
        <v>0</v>
      </c>
      <c r="H175" s="993"/>
      <c r="I175" s="993"/>
      <c r="J175" s="993"/>
      <c r="K175" s="993"/>
    </row>
    <row r="176" spans="1:11" ht="14.1" customHeight="1">
      <c r="A176" s="993"/>
      <c r="B176" s="993"/>
      <c r="C176" s="1008" t="s">
        <v>60</v>
      </c>
      <c r="D176" s="1009">
        <v>0</v>
      </c>
      <c r="E176" s="1009">
        <v>0</v>
      </c>
      <c r="F176" s="1009">
        <v>0</v>
      </c>
      <c r="G176" s="1009">
        <v>0</v>
      </c>
      <c r="H176" s="993"/>
      <c r="I176" s="993"/>
      <c r="J176" s="993"/>
      <c r="K176" s="993"/>
    </row>
    <row r="177" spans="1:11" ht="14.1" customHeight="1">
      <c r="A177" s="993"/>
      <c r="B177" s="993"/>
      <c r="C177" s="1008" t="s">
        <v>61</v>
      </c>
      <c r="D177" s="1009">
        <v>0</v>
      </c>
      <c r="E177" s="1009">
        <v>0</v>
      </c>
      <c r="F177" s="1009">
        <v>0</v>
      </c>
      <c r="G177" s="1009">
        <v>0</v>
      </c>
      <c r="H177" s="993"/>
      <c r="I177" s="993"/>
      <c r="J177" s="993"/>
      <c r="K177" s="993"/>
    </row>
    <row r="178" spans="1:11" ht="14.1" customHeight="1">
      <c r="A178" s="993"/>
      <c r="B178" s="993"/>
      <c r="C178" s="1008" t="s">
        <v>62</v>
      </c>
      <c r="D178" s="1009">
        <v>0</v>
      </c>
      <c r="E178" s="1009">
        <v>9000000</v>
      </c>
      <c r="F178" s="1009">
        <v>9000000</v>
      </c>
      <c r="G178" s="1009">
        <v>9000000</v>
      </c>
      <c r="H178" s="993"/>
      <c r="I178" s="993"/>
      <c r="J178" s="993"/>
      <c r="K178" s="993"/>
    </row>
    <row r="179" spans="1:11" ht="14.1" customHeight="1">
      <c r="A179" s="993"/>
      <c r="B179" s="993"/>
      <c r="C179" s="1008" t="s">
        <v>49</v>
      </c>
      <c r="D179" s="1009">
        <v>0</v>
      </c>
      <c r="E179" s="1009">
        <v>9000000</v>
      </c>
      <c r="F179" s="1009">
        <v>9000000</v>
      </c>
      <c r="G179" s="1009">
        <v>9000000</v>
      </c>
      <c r="H179" s="993"/>
      <c r="I179" s="993"/>
      <c r="J179" s="993"/>
      <c r="K179" s="993"/>
    </row>
    <row r="180" spans="1:11" ht="14.1" customHeight="1">
      <c r="A180" s="993"/>
      <c r="B180" s="993"/>
      <c r="C180" s="1008" t="s">
        <v>58</v>
      </c>
      <c r="D180" s="1009">
        <v>0</v>
      </c>
      <c r="E180" s="1009">
        <v>0</v>
      </c>
      <c r="F180" s="1009">
        <v>0</v>
      </c>
      <c r="G180" s="1009">
        <v>0</v>
      </c>
      <c r="H180" s="993"/>
      <c r="I180" s="993"/>
      <c r="J180" s="993"/>
      <c r="K180" s="993"/>
    </row>
    <row r="181" spans="1:11" ht="14.1" customHeight="1">
      <c r="A181" s="993"/>
      <c r="B181" s="993"/>
      <c r="C181" s="1008" t="s">
        <v>59</v>
      </c>
      <c r="D181" s="1009">
        <v>0</v>
      </c>
      <c r="E181" s="1009">
        <v>0</v>
      </c>
      <c r="F181" s="1009">
        <v>0</v>
      </c>
      <c r="G181" s="1009">
        <v>0</v>
      </c>
      <c r="H181" s="993"/>
      <c r="I181" s="993"/>
      <c r="J181" s="993"/>
      <c r="K181" s="993"/>
    </row>
    <row r="182" spans="1:11" ht="14.1" customHeight="1">
      <c r="A182" s="993"/>
      <c r="B182" s="993"/>
      <c r="C182" s="1008" t="s">
        <v>60</v>
      </c>
      <c r="D182" s="1009">
        <v>0</v>
      </c>
      <c r="E182" s="1009">
        <v>0</v>
      </c>
      <c r="F182" s="1009">
        <v>0</v>
      </c>
      <c r="G182" s="1009">
        <v>0</v>
      </c>
      <c r="H182" s="993"/>
      <c r="I182" s="993"/>
      <c r="J182" s="993"/>
      <c r="K182" s="993"/>
    </row>
    <row r="183" spans="1:11" ht="14.1" customHeight="1">
      <c r="A183" s="993"/>
      <c r="B183" s="993"/>
      <c r="C183" s="1008" t="s">
        <v>61</v>
      </c>
      <c r="D183" s="1009">
        <v>0</v>
      </c>
      <c r="E183" s="1009">
        <v>0</v>
      </c>
      <c r="F183" s="1009">
        <v>0</v>
      </c>
      <c r="G183" s="1009">
        <v>0</v>
      </c>
      <c r="H183" s="993"/>
      <c r="I183" s="993"/>
      <c r="J183" s="993"/>
      <c r="K183" s="993"/>
    </row>
    <row r="184" spans="1:11" ht="14.1" customHeight="1">
      <c r="A184" s="993"/>
      <c r="B184" s="993"/>
      <c r="C184" s="1008" t="s">
        <v>63</v>
      </c>
      <c r="D184" s="1009">
        <v>0</v>
      </c>
      <c r="E184" s="1009">
        <v>0</v>
      </c>
      <c r="F184" s="1009">
        <v>0</v>
      </c>
      <c r="G184" s="1009">
        <v>0</v>
      </c>
      <c r="H184" s="993"/>
      <c r="I184" s="993"/>
      <c r="J184" s="993"/>
      <c r="K184" s="993"/>
    </row>
    <row r="185" spans="1:11" ht="14.1" customHeight="1">
      <c r="A185" s="993"/>
      <c r="B185" s="993"/>
      <c r="C185" s="1008" t="s">
        <v>49</v>
      </c>
      <c r="D185" s="1009">
        <v>0</v>
      </c>
      <c r="E185" s="1009">
        <v>0</v>
      </c>
      <c r="F185" s="1009">
        <v>0</v>
      </c>
      <c r="G185" s="1009">
        <v>0</v>
      </c>
      <c r="H185" s="993"/>
      <c r="I185" s="993"/>
      <c r="J185" s="993"/>
      <c r="K185" s="993"/>
    </row>
    <row r="186" spans="1:11" ht="14.1" customHeight="1">
      <c r="A186" s="993"/>
      <c r="B186" s="993"/>
      <c r="C186" s="1008" t="s">
        <v>58</v>
      </c>
      <c r="D186" s="1009">
        <v>0</v>
      </c>
      <c r="E186" s="1009">
        <v>0</v>
      </c>
      <c r="F186" s="1009">
        <v>0</v>
      </c>
      <c r="G186" s="1009">
        <v>0</v>
      </c>
      <c r="H186" s="993"/>
      <c r="I186" s="993"/>
      <c r="J186" s="993"/>
      <c r="K186" s="993"/>
    </row>
    <row r="187" spans="1:11" ht="14.1" customHeight="1">
      <c r="A187" s="993"/>
      <c r="B187" s="993"/>
      <c r="C187" s="1008" t="s">
        <v>59</v>
      </c>
      <c r="D187" s="1009">
        <v>0</v>
      </c>
      <c r="E187" s="1009">
        <v>0</v>
      </c>
      <c r="F187" s="1009">
        <v>0</v>
      </c>
      <c r="G187" s="1009">
        <v>0</v>
      </c>
      <c r="H187" s="993"/>
      <c r="I187" s="993"/>
      <c r="J187" s="993"/>
      <c r="K187" s="993"/>
    </row>
    <row r="188" spans="1:11" ht="14.1" customHeight="1">
      <c r="A188" s="993"/>
      <c r="B188" s="993"/>
      <c r="C188" s="1008" t="s">
        <v>60</v>
      </c>
      <c r="D188" s="1009">
        <v>0</v>
      </c>
      <c r="E188" s="1009">
        <v>0</v>
      </c>
      <c r="F188" s="1009">
        <v>0</v>
      </c>
      <c r="G188" s="1009">
        <v>0</v>
      </c>
      <c r="H188" s="993"/>
      <c r="I188" s="993"/>
      <c r="J188" s="993"/>
      <c r="K188" s="993"/>
    </row>
    <row r="189" spans="1:11" ht="14.1" customHeight="1">
      <c r="A189" s="993"/>
      <c r="B189" s="993"/>
      <c r="C189" s="1008" t="s">
        <v>61</v>
      </c>
      <c r="D189" s="1009">
        <v>0</v>
      </c>
      <c r="E189" s="1009">
        <v>0</v>
      </c>
      <c r="F189" s="1009">
        <v>0</v>
      </c>
      <c r="G189" s="1009">
        <v>0</v>
      </c>
      <c r="H189" s="993"/>
      <c r="I189" s="993"/>
      <c r="J189" s="993"/>
      <c r="K189" s="993"/>
    </row>
    <row r="190" spans="1:11" ht="14.1" customHeight="1">
      <c r="A190" s="993"/>
      <c r="B190" s="993"/>
      <c r="C190" s="1008" t="s">
        <v>64</v>
      </c>
      <c r="D190" s="1009">
        <v>0</v>
      </c>
      <c r="E190" s="1009">
        <v>0</v>
      </c>
      <c r="F190" s="1009">
        <v>0</v>
      </c>
      <c r="G190" s="1009">
        <v>0</v>
      </c>
      <c r="H190" s="993"/>
      <c r="I190" s="993"/>
      <c r="J190" s="993"/>
      <c r="K190" s="993"/>
    </row>
    <row r="191" spans="1:11" ht="14.1" customHeight="1">
      <c r="A191" s="993"/>
      <c r="B191" s="993"/>
      <c r="C191" s="1008" t="s">
        <v>65</v>
      </c>
      <c r="D191" s="1009">
        <v>0</v>
      </c>
      <c r="E191" s="1009">
        <v>0</v>
      </c>
      <c r="F191" s="1009">
        <v>0</v>
      </c>
      <c r="G191" s="1009">
        <v>0</v>
      </c>
      <c r="H191" s="993"/>
      <c r="I191" s="993"/>
      <c r="J191" s="993"/>
      <c r="K191" s="993"/>
    </row>
    <row r="192" spans="1:11" ht="14.1" customHeight="1">
      <c r="A192" s="993"/>
      <c r="B192" s="993"/>
      <c r="C192" s="1010" t="s">
        <v>25</v>
      </c>
      <c r="D192" s="1009">
        <v>0</v>
      </c>
      <c r="E192" s="1009">
        <v>9000000</v>
      </c>
      <c r="F192" s="1009">
        <v>9000000</v>
      </c>
      <c r="G192" s="1009">
        <v>9000000</v>
      </c>
      <c r="H192" s="993"/>
      <c r="I192" s="993"/>
      <c r="J192" s="993"/>
      <c r="K192" s="993"/>
    </row>
    <row r="193" spans="1:11" ht="14.1" customHeight="1">
      <c r="A193" s="993"/>
      <c r="B193" s="993"/>
      <c r="C193" s="1001" t="s">
        <v>2735</v>
      </c>
      <c r="D193" s="1547" t="s">
        <v>2736</v>
      </c>
      <c r="E193" s="1548"/>
      <c r="F193" s="1548"/>
      <c r="G193" s="1548"/>
      <c r="H193" s="993"/>
      <c r="I193" s="993"/>
      <c r="J193" s="993"/>
      <c r="K193" s="993"/>
    </row>
    <row r="194" spans="1:11" ht="14.1" customHeight="1">
      <c r="A194" s="993"/>
      <c r="B194" s="993"/>
      <c r="C194" s="1002" t="s">
        <v>19</v>
      </c>
      <c r="D194" s="1567" t="s">
        <v>2737</v>
      </c>
      <c r="E194" s="1568"/>
      <c r="F194" s="1568"/>
      <c r="G194" s="1568"/>
      <c r="H194" s="993"/>
      <c r="I194" s="993"/>
      <c r="J194" s="993"/>
      <c r="K194" s="993"/>
    </row>
    <row r="195" spans="1:11" ht="14.1" customHeight="1">
      <c r="A195" s="993"/>
      <c r="B195" s="993"/>
      <c r="C195" s="1003" t="s">
        <v>20</v>
      </c>
      <c r="D195" s="1563" t="s">
        <v>2738</v>
      </c>
      <c r="E195" s="1564"/>
      <c r="F195" s="1564"/>
      <c r="G195" s="1564"/>
      <c r="H195" s="993"/>
      <c r="I195" s="993"/>
      <c r="J195" s="993"/>
      <c r="K195" s="993"/>
    </row>
    <row r="196" spans="1:11" ht="14.1" customHeight="1">
      <c r="A196" s="993"/>
      <c r="B196" s="993"/>
      <c r="C196" s="1003" t="s">
        <v>21</v>
      </c>
      <c r="D196" s="1563" t="s">
        <v>2739</v>
      </c>
      <c r="E196" s="1564"/>
      <c r="F196" s="1564"/>
      <c r="G196" s="1564"/>
      <c r="H196" s="993"/>
      <c r="I196" s="993"/>
      <c r="J196" s="993"/>
      <c r="K196" s="993"/>
    </row>
    <row r="197" spans="1:11" ht="15" customHeight="1">
      <c r="A197" s="993"/>
      <c r="B197" s="993"/>
      <c r="C197" s="1004"/>
      <c r="D197" s="1005">
        <v>2024</v>
      </c>
      <c r="E197" s="1005">
        <v>2025</v>
      </c>
      <c r="F197" s="1005">
        <v>2026</v>
      </c>
      <c r="G197" s="1005">
        <v>2027</v>
      </c>
      <c r="H197" s="993"/>
      <c r="I197" s="993"/>
      <c r="J197" s="993"/>
      <c r="K197" s="993"/>
    </row>
    <row r="198" spans="1:11" ht="15" customHeight="1">
      <c r="A198" s="993"/>
      <c r="B198" s="993"/>
      <c r="C198" s="1006"/>
      <c r="D198" s="1007" t="s">
        <v>22</v>
      </c>
      <c r="E198" s="1007" t="s">
        <v>23</v>
      </c>
      <c r="F198" s="1007" t="s">
        <v>23</v>
      </c>
      <c r="G198" s="1007" t="s">
        <v>23</v>
      </c>
      <c r="H198" s="993"/>
      <c r="I198" s="993"/>
      <c r="J198" s="993"/>
      <c r="K198" s="993"/>
    </row>
    <row r="199" spans="1:11" ht="14.1" customHeight="1">
      <c r="A199" s="993"/>
      <c r="B199" s="993"/>
      <c r="C199" s="996" t="s">
        <v>33</v>
      </c>
      <c r="D199" s="1000" t="s">
        <v>34</v>
      </c>
      <c r="E199" s="1000" t="s">
        <v>34</v>
      </c>
      <c r="F199" s="1000" t="s">
        <v>42</v>
      </c>
      <c r="G199" s="1000" t="s">
        <v>42</v>
      </c>
      <c r="H199" s="993"/>
      <c r="I199" s="993"/>
      <c r="J199" s="993"/>
      <c r="K199" s="993"/>
    </row>
    <row r="200" spans="1:11" ht="14.1" customHeight="1">
      <c r="A200" s="993"/>
      <c r="B200" s="993"/>
      <c r="C200" s="996" t="s">
        <v>35</v>
      </c>
      <c r="D200" s="1000" t="s">
        <v>327</v>
      </c>
      <c r="E200" s="1000" t="s">
        <v>2740</v>
      </c>
      <c r="F200" s="1000" t="s">
        <v>42</v>
      </c>
      <c r="G200" s="1000" t="s">
        <v>42</v>
      </c>
      <c r="H200" s="993"/>
      <c r="I200" s="993"/>
      <c r="J200" s="993"/>
      <c r="K200" s="993"/>
    </row>
    <row r="201" spans="1:11" ht="14.1" customHeight="1">
      <c r="A201" s="993"/>
      <c r="B201" s="993"/>
      <c r="C201" s="996" t="s">
        <v>40</v>
      </c>
      <c r="D201" s="1000" t="s">
        <v>327</v>
      </c>
      <c r="E201" s="1000" t="s">
        <v>2740</v>
      </c>
      <c r="F201" s="1000" t="s">
        <v>42</v>
      </c>
      <c r="G201" s="1000" t="s">
        <v>42</v>
      </c>
      <c r="H201" s="993"/>
      <c r="I201" s="993"/>
      <c r="J201" s="993"/>
      <c r="K201" s="993"/>
    </row>
    <row r="202" spans="1:11" ht="14.1" customHeight="1">
      <c r="A202" s="993"/>
      <c r="B202" s="993"/>
      <c r="C202" s="996" t="s">
        <v>41</v>
      </c>
      <c r="D202" s="1000" t="s">
        <v>18</v>
      </c>
      <c r="E202" s="1000" t="s">
        <v>42</v>
      </c>
      <c r="F202" s="1000" t="s">
        <v>82</v>
      </c>
      <c r="G202" s="1000" t="s">
        <v>18</v>
      </c>
      <c r="H202" s="993"/>
      <c r="I202" s="993"/>
      <c r="J202" s="993"/>
      <c r="K202" s="993"/>
    </row>
    <row r="203" spans="1:11" ht="14.1" customHeight="1">
      <c r="A203" s="993"/>
      <c r="B203" s="993"/>
      <c r="C203" s="996" t="s">
        <v>43</v>
      </c>
      <c r="D203" s="1000" t="s">
        <v>18</v>
      </c>
      <c r="E203" s="1000" t="s">
        <v>2741</v>
      </c>
      <c r="F203" s="1000" t="s">
        <v>82</v>
      </c>
      <c r="G203" s="1000" t="s">
        <v>18</v>
      </c>
      <c r="H203" s="993"/>
      <c r="I203" s="993"/>
      <c r="J203" s="993"/>
      <c r="K203" s="993"/>
    </row>
    <row r="204" spans="1:11" ht="14.1" customHeight="1">
      <c r="A204" s="993"/>
      <c r="B204" s="993"/>
      <c r="C204" s="996" t="s">
        <v>47</v>
      </c>
      <c r="D204" s="1000" t="s">
        <v>18</v>
      </c>
      <c r="E204" s="1000" t="s">
        <v>2741</v>
      </c>
      <c r="F204" s="1000" t="s">
        <v>82</v>
      </c>
      <c r="G204" s="1000" t="s">
        <v>18</v>
      </c>
      <c r="H204" s="993"/>
      <c r="I204" s="993"/>
      <c r="J204" s="993"/>
      <c r="K204" s="993"/>
    </row>
    <row r="205" spans="1:11" ht="14.1" customHeight="1">
      <c r="A205" s="993"/>
      <c r="B205" s="993"/>
      <c r="C205" s="1565" t="s">
        <v>24</v>
      </c>
      <c r="D205" s="1566"/>
      <c r="E205" s="1566"/>
      <c r="F205" s="1566"/>
      <c r="G205" s="1566"/>
      <c r="H205" s="993"/>
      <c r="I205" s="993"/>
      <c r="J205" s="993"/>
      <c r="K205" s="993"/>
    </row>
    <row r="206" spans="1:11" ht="14.1" customHeight="1">
      <c r="A206" s="993"/>
      <c r="B206" s="993"/>
      <c r="C206" s="1004"/>
      <c r="D206" s="1005">
        <v>2024</v>
      </c>
      <c r="E206" s="1005">
        <v>2025</v>
      </c>
      <c r="F206" s="1005">
        <v>2026</v>
      </c>
      <c r="G206" s="1005">
        <v>2027</v>
      </c>
      <c r="H206" s="993"/>
      <c r="I206" s="993"/>
      <c r="J206" s="993"/>
      <c r="K206" s="993"/>
    </row>
    <row r="207" spans="1:11" ht="14.1" customHeight="1">
      <c r="A207" s="993"/>
      <c r="B207" s="993"/>
      <c r="C207" s="1006"/>
      <c r="D207" s="1007" t="s">
        <v>22</v>
      </c>
      <c r="E207" s="1007" t="s">
        <v>23</v>
      </c>
      <c r="F207" s="1007" t="s">
        <v>23</v>
      </c>
      <c r="G207" s="1007" t="s">
        <v>23</v>
      </c>
      <c r="H207" s="993"/>
      <c r="I207" s="993"/>
      <c r="J207" s="993"/>
      <c r="K207" s="993"/>
    </row>
    <row r="208" spans="1:11" ht="14.1" customHeight="1">
      <c r="A208" s="993"/>
      <c r="B208" s="993"/>
      <c r="C208" s="1008" t="s">
        <v>48</v>
      </c>
      <c r="D208" s="1009">
        <v>0</v>
      </c>
      <c r="E208" s="1009">
        <v>0</v>
      </c>
      <c r="F208" s="1009">
        <v>0</v>
      </c>
      <c r="G208" s="1009">
        <v>0</v>
      </c>
      <c r="H208" s="993"/>
      <c r="I208" s="993"/>
      <c r="J208" s="993"/>
      <c r="K208" s="993"/>
    </row>
    <row r="209" spans="1:11" ht="14.1" customHeight="1">
      <c r="A209" s="993"/>
      <c r="B209" s="993"/>
      <c r="C209" s="1008" t="s">
        <v>49</v>
      </c>
      <c r="D209" s="1009">
        <v>0</v>
      </c>
      <c r="E209" s="1009">
        <v>0</v>
      </c>
      <c r="F209" s="1009">
        <v>0</v>
      </c>
      <c r="G209" s="1009">
        <v>0</v>
      </c>
      <c r="H209" s="993"/>
      <c r="I209" s="993"/>
      <c r="J209" s="993"/>
      <c r="K209" s="993"/>
    </row>
    <row r="210" spans="1:11" ht="14.1" customHeight="1">
      <c r="A210" s="993"/>
      <c r="B210" s="993"/>
      <c r="C210" s="1008" t="s">
        <v>50</v>
      </c>
      <c r="D210" s="1009">
        <v>0</v>
      </c>
      <c r="E210" s="1009">
        <v>0</v>
      </c>
      <c r="F210" s="1009">
        <v>0</v>
      </c>
      <c r="G210" s="1009">
        <v>0</v>
      </c>
      <c r="H210" s="993"/>
      <c r="I210" s="993"/>
      <c r="J210" s="993"/>
      <c r="K210" s="993"/>
    </row>
    <row r="211" spans="1:11" ht="14.1" customHeight="1">
      <c r="A211" s="993"/>
      <c r="B211" s="993"/>
      <c r="C211" s="1008" t="s">
        <v>51</v>
      </c>
      <c r="D211" s="1009">
        <v>0</v>
      </c>
      <c r="E211" s="1009">
        <v>0</v>
      </c>
      <c r="F211" s="1009">
        <v>0</v>
      </c>
      <c r="G211" s="1009">
        <v>0</v>
      </c>
      <c r="H211" s="993"/>
      <c r="I211" s="993"/>
      <c r="J211" s="993"/>
      <c r="K211" s="993"/>
    </row>
    <row r="212" spans="1:11" ht="14.1" customHeight="1">
      <c r="A212" s="993"/>
      <c r="B212" s="993"/>
      <c r="C212" s="1008" t="s">
        <v>49</v>
      </c>
      <c r="D212" s="1009">
        <v>0</v>
      </c>
      <c r="E212" s="1009">
        <v>0</v>
      </c>
      <c r="F212" s="1009">
        <v>0</v>
      </c>
      <c r="G212" s="1009">
        <v>0</v>
      </c>
      <c r="H212" s="993"/>
      <c r="I212" s="993"/>
      <c r="J212" s="993"/>
      <c r="K212" s="993"/>
    </row>
    <row r="213" spans="1:11" ht="14.1" customHeight="1">
      <c r="A213" s="993"/>
      <c r="B213" s="993"/>
      <c r="C213" s="1008" t="s">
        <v>50</v>
      </c>
      <c r="D213" s="1009">
        <v>0</v>
      </c>
      <c r="E213" s="1009">
        <v>0</v>
      </c>
      <c r="F213" s="1009">
        <v>0</v>
      </c>
      <c r="G213" s="1009">
        <v>0</v>
      </c>
      <c r="H213" s="993"/>
      <c r="I213" s="993"/>
      <c r="J213" s="993"/>
      <c r="K213" s="993"/>
    </row>
    <row r="214" spans="1:11" ht="14.1" customHeight="1">
      <c r="A214" s="993"/>
      <c r="B214" s="993"/>
      <c r="C214" s="1008" t="s">
        <v>52</v>
      </c>
      <c r="D214" s="1009">
        <v>0</v>
      </c>
      <c r="E214" s="1009">
        <v>0</v>
      </c>
      <c r="F214" s="1009">
        <v>0</v>
      </c>
      <c r="G214" s="1009">
        <v>0</v>
      </c>
      <c r="H214" s="993"/>
      <c r="I214" s="993"/>
      <c r="J214" s="993"/>
      <c r="K214" s="993"/>
    </row>
    <row r="215" spans="1:11" ht="14.1" customHeight="1">
      <c r="A215" s="993"/>
      <c r="B215" s="993"/>
      <c r="C215" s="1008" t="s">
        <v>49</v>
      </c>
      <c r="D215" s="1009">
        <v>0</v>
      </c>
      <c r="E215" s="1009">
        <v>0</v>
      </c>
      <c r="F215" s="1009">
        <v>0</v>
      </c>
      <c r="G215" s="1009">
        <v>0</v>
      </c>
      <c r="H215" s="993"/>
      <c r="I215" s="993"/>
      <c r="J215" s="993"/>
      <c r="K215" s="993"/>
    </row>
    <row r="216" spans="1:11" ht="14.1" customHeight="1">
      <c r="A216" s="993"/>
      <c r="B216" s="993"/>
      <c r="C216" s="1008" t="s">
        <v>50</v>
      </c>
      <c r="D216" s="1009">
        <v>0</v>
      </c>
      <c r="E216" s="1009">
        <v>0</v>
      </c>
      <c r="F216" s="1009">
        <v>0</v>
      </c>
      <c r="G216" s="1009">
        <v>0</v>
      </c>
      <c r="H216" s="993"/>
      <c r="I216" s="993"/>
      <c r="J216" s="993"/>
      <c r="K216" s="993"/>
    </row>
    <row r="217" spans="1:11" ht="14.1" customHeight="1">
      <c r="A217" s="993"/>
      <c r="B217" s="993"/>
      <c r="C217" s="1008" t="s">
        <v>53</v>
      </c>
      <c r="D217" s="1009">
        <v>0</v>
      </c>
      <c r="E217" s="1009">
        <v>0</v>
      </c>
      <c r="F217" s="1009">
        <v>0</v>
      </c>
      <c r="G217" s="1009">
        <v>0</v>
      </c>
      <c r="H217" s="993"/>
      <c r="I217" s="993"/>
      <c r="J217" s="993"/>
      <c r="K217" s="993"/>
    </row>
    <row r="218" spans="1:11" ht="14.1" customHeight="1">
      <c r="A218" s="993"/>
      <c r="B218" s="993"/>
      <c r="C218" s="1008" t="s">
        <v>49</v>
      </c>
      <c r="D218" s="1009">
        <v>0</v>
      </c>
      <c r="E218" s="1009">
        <v>0</v>
      </c>
      <c r="F218" s="1009">
        <v>0</v>
      </c>
      <c r="G218" s="1009">
        <v>0</v>
      </c>
      <c r="H218" s="993"/>
      <c r="I218" s="993"/>
      <c r="J218" s="993"/>
      <c r="K218" s="993"/>
    </row>
    <row r="219" spans="1:11" ht="14.1" customHeight="1">
      <c r="A219" s="993"/>
      <c r="B219" s="993"/>
      <c r="C219" s="1008" t="s">
        <v>50</v>
      </c>
      <c r="D219" s="1009">
        <v>0</v>
      </c>
      <c r="E219" s="1009">
        <v>0</v>
      </c>
      <c r="F219" s="1009">
        <v>0</v>
      </c>
      <c r="G219" s="1009">
        <v>0</v>
      </c>
      <c r="H219" s="993"/>
      <c r="I219" s="993"/>
      <c r="J219" s="993"/>
      <c r="K219" s="993"/>
    </row>
    <row r="220" spans="1:11" ht="14.1" customHeight="1">
      <c r="A220" s="993"/>
      <c r="B220" s="993"/>
      <c r="C220" s="1008" t="s">
        <v>54</v>
      </c>
      <c r="D220" s="1009">
        <v>0</v>
      </c>
      <c r="E220" s="1009">
        <v>0</v>
      </c>
      <c r="F220" s="1009">
        <v>0</v>
      </c>
      <c r="G220" s="1009">
        <v>0</v>
      </c>
      <c r="H220" s="993"/>
      <c r="I220" s="993"/>
      <c r="J220" s="993"/>
      <c r="K220" s="993"/>
    </row>
    <row r="221" spans="1:11" ht="14.1" customHeight="1">
      <c r="A221" s="993"/>
      <c r="B221" s="993"/>
      <c r="C221" s="1008" t="s">
        <v>49</v>
      </c>
      <c r="D221" s="1009">
        <v>0</v>
      </c>
      <c r="E221" s="1009">
        <v>0</v>
      </c>
      <c r="F221" s="1009">
        <v>0</v>
      </c>
      <c r="G221" s="1009">
        <v>0</v>
      </c>
      <c r="H221" s="993"/>
      <c r="I221" s="993"/>
      <c r="J221" s="993"/>
      <c r="K221" s="993"/>
    </row>
    <row r="222" spans="1:11" ht="14.1" customHeight="1">
      <c r="A222" s="993"/>
      <c r="B222" s="993"/>
      <c r="C222" s="1008" t="s">
        <v>50</v>
      </c>
      <c r="D222" s="1009">
        <v>0</v>
      </c>
      <c r="E222" s="1009">
        <v>0</v>
      </c>
      <c r="F222" s="1009">
        <v>0</v>
      </c>
      <c r="G222" s="1009">
        <v>0</v>
      </c>
      <c r="H222" s="993"/>
      <c r="I222" s="993"/>
      <c r="J222" s="993"/>
      <c r="K222" s="993"/>
    </row>
    <row r="223" spans="1:11" ht="14.1" customHeight="1">
      <c r="A223" s="993"/>
      <c r="B223" s="993"/>
      <c r="C223" s="1008" t="s">
        <v>55</v>
      </c>
      <c r="D223" s="1009">
        <v>0</v>
      </c>
      <c r="E223" s="1009">
        <v>0</v>
      </c>
      <c r="F223" s="1009">
        <v>0</v>
      </c>
      <c r="G223" s="1009">
        <v>0</v>
      </c>
      <c r="H223" s="993"/>
      <c r="I223" s="993"/>
      <c r="J223" s="993"/>
      <c r="K223" s="993"/>
    </row>
    <row r="224" spans="1:11" ht="14.1" customHeight="1">
      <c r="A224" s="993"/>
      <c r="B224" s="993"/>
      <c r="C224" s="1008" t="s">
        <v>49</v>
      </c>
      <c r="D224" s="1009">
        <v>0</v>
      </c>
      <c r="E224" s="1009">
        <v>0</v>
      </c>
      <c r="F224" s="1009">
        <v>0</v>
      </c>
      <c r="G224" s="1009">
        <v>0</v>
      </c>
      <c r="H224" s="993"/>
      <c r="I224" s="993"/>
      <c r="J224" s="993"/>
      <c r="K224" s="993"/>
    </row>
    <row r="225" spans="1:11" ht="14.1" customHeight="1">
      <c r="A225" s="993"/>
      <c r="B225" s="993"/>
      <c r="C225" s="1008" t="s">
        <v>50</v>
      </c>
      <c r="D225" s="1009">
        <v>0</v>
      </c>
      <c r="E225" s="1009">
        <v>0</v>
      </c>
      <c r="F225" s="1009">
        <v>0</v>
      </c>
      <c r="G225" s="1009">
        <v>0</v>
      </c>
      <c r="H225" s="993"/>
      <c r="I225" s="993"/>
      <c r="J225" s="993"/>
      <c r="K225" s="993"/>
    </row>
    <row r="226" spans="1:11" ht="14.1" customHeight="1">
      <c r="A226" s="993"/>
      <c r="B226" s="993"/>
      <c r="C226" s="1008" t="s">
        <v>56</v>
      </c>
      <c r="D226" s="1009">
        <v>0</v>
      </c>
      <c r="E226" s="1009">
        <v>0</v>
      </c>
      <c r="F226" s="1009">
        <v>0</v>
      </c>
      <c r="G226" s="1009">
        <v>0</v>
      </c>
      <c r="H226" s="993"/>
      <c r="I226" s="993"/>
      <c r="J226" s="993"/>
      <c r="K226" s="993"/>
    </row>
    <row r="227" spans="1:11" ht="14.1" customHeight="1">
      <c r="A227" s="993"/>
      <c r="B227" s="993"/>
      <c r="C227" s="1008" t="s">
        <v>49</v>
      </c>
      <c r="D227" s="1009">
        <v>0</v>
      </c>
      <c r="E227" s="1009">
        <v>0</v>
      </c>
      <c r="F227" s="1009">
        <v>0</v>
      </c>
      <c r="G227" s="1009">
        <v>0</v>
      </c>
      <c r="H227" s="993"/>
      <c r="I227" s="993"/>
      <c r="J227" s="993"/>
      <c r="K227" s="993"/>
    </row>
    <row r="228" spans="1:11" ht="14.1" customHeight="1">
      <c r="A228" s="993"/>
      <c r="B228" s="993"/>
      <c r="C228" s="1008" t="s">
        <v>50</v>
      </c>
      <c r="D228" s="1009">
        <v>0</v>
      </c>
      <c r="E228" s="1009">
        <v>0</v>
      </c>
      <c r="F228" s="1009">
        <v>0</v>
      </c>
      <c r="G228" s="1009">
        <v>0</v>
      </c>
      <c r="H228" s="993"/>
      <c r="I228" s="993"/>
      <c r="J228" s="993"/>
      <c r="K228" s="993"/>
    </row>
    <row r="229" spans="1:11" ht="14.1" customHeight="1">
      <c r="A229" s="993"/>
      <c r="B229" s="993"/>
      <c r="C229" s="1008" t="s">
        <v>57</v>
      </c>
      <c r="D229" s="1009">
        <v>0</v>
      </c>
      <c r="E229" s="1009">
        <v>0</v>
      </c>
      <c r="F229" s="1009">
        <v>0</v>
      </c>
      <c r="G229" s="1009">
        <v>0</v>
      </c>
      <c r="H229" s="993"/>
      <c r="I229" s="993"/>
      <c r="J229" s="993"/>
      <c r="K229" s="993"/>
    </row>
    <row r="230" spans="1:11" ht="14.1" customHeight="1">
      <c r="A230" s="993"/>
      <c r="B230" s="993"/>
      <c r="C230" s="1008" t="s">
        <v>49</v>
      </c>
      <c r="D230" s="1009">
        <v>0</v>
      </c>
      <c r="E230" s="1009">
        <v>0</v>
      </c>
      <c r="F230" s="1009">
        <v>0</v>
      </c>
      <c r="G230" s="1009">
        <v>0</v>
      </c>
      <c r="H230" s="993"/>
      <c r="I230" s="993"/>
      <c r="J230" s="993"/>
      <c r="K230" s="993"/>
    </row>
    <row r="231" spans="1:11" ht="14.1" customHeight="1">
      <c r="A231" s="993"/>
      <c r="B231" s="993"/>
      <c r="C231" s="1008" t="s">
        <v>58</v>
      </c>
      <c r="D231" s="1009">
        <v>0</v>
      </c>
      <c r="E231" s="1009">
        <v>0</v>
      </c>
      <c r="F231" s="1009">
        <v>0</v>
      </c>
      <c r="G231" s="1009">
        <v>0</v>
      </c>
      <c r="H231" s="993"/>
      <c r="I231" s="993"/>
      <c r="J231" s="993"/>
      <c r="K231" s="993"/>
    </row>
    <row r="232" spans="1:11" ht="14.1" customHeight="1">
      <c r="A232" s="993"/>
      <c r="B232" s="993"/>
      <c r="C232" s="1008" t="s">
        <v>59</v>
      </c>
      <c r="D232" s="1009">
        <v>0</v>
      </c>
      <c r="E232" s="1009">
        <v>0</v>
      </c>
      <c r="F232" s="1009">
        <v>0</v>
      </c>
      <c r="G232" s="1009">
        <v>0</v>
      </c>
      <c r="H232" s="993"/>
      <c r="I232" s="993"/>
      <c r="J232" s="993"/>
      <c r="K232" s="993"/>
    </row>
    <row r="233" spans="1:11" ht="14.1" customHeight="1">
      <c r="A233" s="993"/>
      <c r="B233" s="993"/>
      <c r="C233" s="1008" t="s">
        <v>60</v>
      </c>
      <c r="D233" s="1009">
        <v>0</v>
      </c>
      <c r="E233" s="1009">
        <v>0</v>
      </c>
      <c r="F233" s="1009">
        <v>0</v>
      </c>
      <c r="G233" s="1009">
        <v>0</v>
      </c>
      <c r="H233" s="993"/>
      <c r="I233" s="993"/>
      <c r="J233" s="993"/>
      <c r="K233" s="993"/>
    </row>
    <row r="234" spans="1:11" ht="14.1" customHeight="1">
      <c r="A234" s="993"/>
      <c r="B234" s="993"/>
      <c r="C234" s="1008" t="s">
        <v>61</v>
      </c>
      <c r="D234" s="1009">
        <v>0</v>
      </c>
      <c r="E234" s="1009">
        <v>0</v>
      </c>
      <c r="F234" s="1009">
        <v>0</v>
      </c>
      <c r="G234" s="1009">
        <v>0</v>
      </c>
      <c r="H234" s="993"/>
      <c r="I234" s="993"/>
      <c r="J234" s="993"/>
      <c r="K234" s="993"/>
    </row>
    <row r="235" spans="1:11" ht="14.1" customHeight="1">
      <c r="A235" s="993"/>
      <c r="B235" s="993"/>
      <c r="C235" s="1008" t="s">
        <v>62</v>
      </c>
      <c r="D235" s="1009">
        <v>0</v>
      </c>
      <c r="E235" s="1009">
        <v>360000</v>
      </c>
      <c r="F235" s="1009">
        <v>0</v>
      </c>
      <c r="G235" s="1009">
        <v>0</v>
      </c>
      <c r="H235" s="993"/>
      <c r="I235" s="993"/>
      <c r="J235" s="993"/>
      <c r="K235" s="993"/>
    </row>
    <row r="236" spans="1:11" ht="14.1" customHeight="1">
      <c r="A236" s="993"/>
      <c r="B236" s="993"/>
      <c r="C236" s="1008" t="s">
        <v>49</v>
      </c>
      <c r="D236" s="1009">
        <v>0</v>
      </c>
      <c r="E236" s="1009">
        <v>360000</v>
      </c>
      <c r="F236" s="1009">
        <v>0</v>
      </c>
      <c r="G236" s="1009">
        <v>0</v>
      </c>
      <c r="H236" s="993"/>
      <c r="I236" s="993"/>
      <c r="J236" s="993"/>
      <c r="K236" s="993"/>
    </row>
    <row r="237" spans="1:11" ht="14.1" customHeight="1">
      <c r="A237" s="993"/>
      <c r="B237" s="993"/>
      <c r="C237" s="1008" t="s">
        <v>58</v>
      </c>
      <c r="D237" s="1009">
        <v>0</v>
      </c>
      <c r="E237" s="1009">
        <v>0</v>
      </c>
      <c r="F237" s="1009">
        <v>0</v>
      </c>
      <c r="G237" s="1009">
        <v>0</v>
      </c>
      <c r="H237" s="993"/>
      <c r="I237" s="993"/>
      <c r="J237" s="993"/>
      <c r="K237" s="993"/>
    </row>
    <row r="238" spans="1:11" ht="14.1" customHeight="1">
      <c r="A238" s="993"/>
      <c r="B238" s="993"/>
      <c r="C238" s="1008" t="s">
        <v>59</v>
      </c>
      <c r="D238" s="1009">
        <v>0</v>
      </c>
      <c r="E238" s="1009">
        <v>0</v>
      </c>
      <c r="F238" s="1009">
        <v>0</v>
      </c>
      <c r="G238" s="1009">
        <v>0</v>
      </c>
      <c r="H238" s="993"/>
      <c r="I238" s="993"/>
      <c r="J238" s="993"/>
      <c r="K238" s="993"/>
    </row>
    <row r="239" spans="1:11" ht="14.1" customHeight="1">
      <c r="A239" s="993"/>
      <c r="B239" s="993"/>
      <c r="C239" s="1008" t="s">
        <v>60</v>
      </c>
      <c r="D239" s="1009">
        <v>0</v>
      </c>
      <c r="E239" s="1009">
        <v>0</v>
      </c>
      <c r="F239" s="1009">
        <v>0</v>
      </c>
      <c r="G239" s="1009">
        <v>0</v>
      </c>
      <c r="H239" s="993"/>
      <c r="I239" s="993"/>
      <c r="J239" s="993"/>
      <c r="K239" s="993"/>
    </row>
    <row r="240" spans="1:11" ht="14.1" customHeight="1">
      <c r="A240" s="993"/>
      <c r="B240" s="993"/>
      <c r="C240" s="1008" t="s">
        <v>61</v>
      </c>
      <c r="D240" s="1009">
        <v>0</v>
      </c>
      <c r="E240" s="1009">
        <v>0</v>
      </c>
      <c r="F240" s="1009">
        <v>0</v>
      </c>
      <c r="G240" s="1009">
        <v>0</v>
      </c>
      <c r="H240" s="993"/>
      <c r="I240" s="993"/>
      <c r="J240" s="993"/>
      <c r="K240" s="993"/>
    </row>
    <row r="241" spans="1:11" ht="14.1" customHeight="1">
      <c r="A241" s="993"/>
      <c r="B241" s="993"/>
      <c r="C241" s="1008" t="s">
        <v>63</v>
      </c>
      <c r="D241" s="1009">
        <v>0</v>
      </c>
      <c r="E241" s="1009">
        <v>0</v>
      </c>
      <c r="F241" s="1009">
        <v>0</v>
      </c>
      <c r="G241" s="1009">
        <v>0</v>
      </c>
      <c r="H241" s="993"/>
      <c r="I241" s="993"/>
      <c r="J241" s="993"/>
      <c r="K241" s="993"/>
    </row>
    <row r="242" spans="1:11" ht="14.1" customHeight="1">
      <c r="A242" s="993"/>
      <c r="B242" s="993"/>
      <c r="C242" s="1008" t="s">
        <v>49</v>
      </c>
      <c r="D242" s="1009">
        <v>0</v>
      </c>
      <c r="E242" s="1009">
        <v>0</v>
      </c>
      <c r="F242" s="1009">
        <v>0</v>
      </c>
      <c r="G242" s="1009">
        <v>0</v>
      </c>
      <c r="H242" s="993"/>
      <c r="I242" s="993"/>
      <c r="J242" s="993"/>
      <c r="K242" s="993"/>
    </row>
    <row r="243" spans="1:11" ht="14.1" customHeight="1">
      <c r="A243" s="993"/>
      <c r="B243" s="993"/>
      <c r="C243" s="1008" t="s">
        <v>58</v>
      </c>
      <c r="D243" s="1009">
        <v>0</v>
      </c>
      <c r="E243" s="1009">
        <v>0</v>
      </c>
      <c r="F243" s="1009">
        <v>0</v>
      </c>
      <c r="G243" s="1009">
        <v>0</v>
      </c>
      <c r="H243" s="993"/>
      <c r="I243" s="993"/>
      <c r="J243" s="993"/>
      <c r="K243" s="993"/>
    </row>
    <row r="244" spans="1:11" ht="14.1" customHeight="1">
      <c r="A244" s="993"/>
      <c r="B244" s="993"/>
      <c r="C244" s="1008" t="s">
        <v>59</v>
      </c>
      <c r="D244" s="1009">
        <v>0</v>
      </c>
      <c r="E244" s="1009">
        <v>0</v>
      </c>
      <c r="F244" s="1009">
        <v>0</v>
      </c>
      <c r="G244" s="1009">
        <v>0</v>
      </c>
      <c r="H244" s="993"/>
      <c r="I244" s="993"/>
      <c r="J244" s="993"/>
      <c r="K244" s="993"/>
    </row>
    <row r="245" spans="1:11" ht="14.1" customHeight="1">
      <c r="A245" s="993"/>
      <c r="B245" s="993"/>
      <c r="C245" s="1008" t="s">
        <v>60</v>
      </c>
      <c r="D245" s="1009">
        <v>0</v>
      </c>
      <c r="E245" s="1009">
        <v>0</v>
      </c>
      <c r="F245" s="1009">
        <v>0</v>
      </c>
      <c r="G245" s="1009">
        <v>0</v>
      </c>
      <c r="H245" s="993"/>
      <c r="I245" s="993"/>
      <c r="J245" s="993"/>
      <c r="K245" s="993"/>
    </row>
    <row r="246" spans="1:11" ht="14.1" customHeight="1">
      <c r="A246" s="993"/>
      <c r="B246" s="993"/>
      <c r="C246" s="1008" t="s">
        <v>61</v>
      </c>
      <c r="D246" s="1009">
        <v>0</v>
      </c>
      <c r="E246" s="1009">
        <v>0</v>
      </c>
      <c r="F246" s="1009">
        <v>0</v>
      </c>
      <c r="G246" s="1009">
        <v>0</v>
      </c>
      <c r="H246" s="993"/>
      <c r="I246" s="993"/>
      <c r="J246" s="993"/>
      <c r="K246" s="993"/>
    </row>
    <row r="247" spans="1:11" ht="14.1" customHeight="1">
      <c r="A247" s="993"/>
      <c r="B247" s="993"/>
      <c r="C247" s="1008" t="s">
        <v>64</v>
      </c>
      <c r="D247" s="1009">
        <v>0</v>
      </c>
      <c r="E247" s="1009">
        <v>0</v>
      </c>
      <c r="F247" s="1009">
        <v>0</v>
      </c>
      <c r="G247" s="1009">
        <v>0</v>
      </c>
      <c r="H247" s="993"/>
      <c r="I247" s="993"/>
      <c r="J247" s="993"/>
      <c r="K247" s="993"/>
    </row>
    <row r="248" spans="1:11" ht="14.1" customHeight="1">
      <c r="A248" s="993"/>
      <c r="B248" s="993"/>
      <c r="C248" s="1008" t="s">
        <v>65</v>
      </c>
      <c r="D248" s="1009">
        <v>0</v>
      </c>
      <c r="E248" s="1009">
        <v>0</v>
      </c>
      <c r="F248" s="1009">
        <v>0</v>
      </c>
      <c r="G248" s="1009">
        <v>0</v>
      </c>
      <c r="H248" s="993"/>
      <c r="I248" s="993"/>
      <c r="J248" s="993"/>
      <c r="K248" s="993"/>
    </row>
    <row r="249" spans="1:11" ht="14.1" customHeight="1">
      <c r="A249" s="993"/>
      <c r="B249" s="993"/>
      <c r="C249" s="1010" t="s">
        <v>25</v>
      </c>
      <c r="D249" s="1009">
        <v>0</v>
      </c>
      <c r="E249" s="1009">
        <v>360000</v>
      </c>
      <c r="F249" s="1009">
        <v>0</v>
      </c>
      <c r="G249" s="1009">
        <v>0</v>
      </c>
      <c r="H249" s="993"/>
      <c r="I249" s="993"/>
      <c r="J249" s="993"/>
      <c r="K249" s="993"/>
    </row>
    <row r="250" spans="1:11" ht="15" customHeight="1">
      <c r="A250" s="993"/>
      <c r="B250" s="993"/>
      <c r="C250" s="1011" t="s">
        <v>18</v>
      </c>
      <c r="D250" s="1012" t="s">
        <v>18</v>
      </c>
      <c r="E250" s="1012" t="s">
        <v>18</v>
      </c>
      <c r="F250" s="1012" t="s">
        <v>18</v>
      </c>
      <c r="G250" s="1012" t="s">
        <v>18</v>
      </c>
      <c r="H250" s="993"/>
      <c r="I250" s="993"/>
      <c r="J250" s="993"/>
      <c r="K250" s="993"/>
    </row>
    <row r="251" spans="1:11" ht="15" customHeight="1">
      <c r="A251" s="993"/>
      <c r="B251" s="993"/>
      <c r="C251" s="995" t="s">
        <v>168</v>
      </c>
      <c r="D251" s="1013">
        <v>0</v>
      </c>
      <c r="E251" s="1013">
        <v>389421000</v>
      </c>
      <c r="F251" s="1013">
        <v>390421000</v>
      </c>
      <c r="G251" s="1013">
        <v>391421000</v>
      </c>
      <c r="H251" s="993"/>
      <c r="I251" s="993"/>
      <c r="J251" s="993"/>
      <c r="K251" s="993"/>
    </row>
    <row r="252" spans="1:11" ht="15" customHeight="1">
      <c r="A252" s="993"/>
      <c r="B252" s="993"/>
      <c r="C252" s="996" t="s">
        <v>48</v>
      </c>
      <c r="D252" s="1014">
        <v>0</v>
      </c>
      <c r="E252" s="1014">
        <v>268000000</v>
      </c>
      <c r="F252" s="1014">
        <v>268000000</v>
      </c>
      <c r="G252" s="1014">
        <v>268000000</v>
      </c>
      <c r="H252" s="993"/>
      <c r="I252" s="993"/>
      <c r="J252" s="993"/>
      <c r="K252" s="993"/>
    </row>
    <row r="253" spans="1:11" ht="15" customHeight="1">
      <c r="A253" s="993"/>
      <c r="B253" s="993"/>
      <c r="C253" s="996" t="s">
        <v>49</v>
      </c>
      <c r="D253" s="1014">
        <v>0</v>
      </c>
      <c r="E253" s="1014">
        <v>268000000</v>
      </c>
      <c r="F253" s="1014">
        <v>268000000</v>
      </c>
      <c r="G253" s="1014">
        <v>268000000</v>
      </c>
      <c r="H253" s="993"/>
      <c r="I253" s="993"/>
      <c r="J253" s="993"/>
      <c r="K253" s="993"/>
    </row>
    <row r="254" spans="1:11" ht="15" customHeight="1">
      <c r="A254" s="993"/>
      <c r="B254" s="993"/>
      <c r="C254" s="996" t="s">
        <v>50</v>
      </c>
      <c r="D254" s="1014">
        <v>0</v>
      </c>
      <c r="E254" s="1014">
        <v>0</v>
      </c>
      <c r="F254" s="1014">
        <v>0</v>
      </c>
      <c r="G254" s="1014">
        <v>0</v>
      </c>
      <c r="H254" s="993"/>
      <c r="I254" s="993"/>
      <c r="J254" s="993"/>
      <c r="K254" s="993"/>
    </row>
    <row r="255" spans="1:11" ht="15" customHeight="1">
      <c r="A255" s="993"/>
      <c r="B255" s="993"/>
      <c r="C255" s="996" t="s">
        <v>51</v>
      </c>
      <c r="D255" s="1014">
        <v>0</v>
      </c>
      <c r="E255" s="1014">
        <v>31771000</v>
      </c>
      <c r="F255" s="1014">
        <v>31771000</v>
      </c>
      <c r="G255" s="1014">
        <v>31771000</v>
      </c>
      <c r="H255" s="993"/>
      <c r="I255" s="993"/>
      <c r="J255" s="993"/>
      <c r="K255" s="993"/>
    </row>
    <row r="256" spans="1:11" ht="15" customHeight="1">
      <c r="A256" s="993"/>
      <c r="B256" s="993"/>
      <c r="C256" s="996" t="s">
        <v>49</v>
      </c>
      <c r="D256" s="1014">
        <v>0</v>
      </c>
      <c r="E256" s="1014">
        <v>31771000</v>
      </c>
      <c r="F256" s="1014">
        <v>31771000</v>
      </c>
      <c r="G256" s="1014">
        <v>31771000</v>
      </c>
      <c r="H256" s="993"/>
      <c r="I256" s="993"/>
      <c r="J256" s="993"/>
      <c r="K256" s="993"/>
    </row>
    <row r="257" spans="1:11" ht="15" customHeight="1">
      <c r="A257" s="993"/>
      <c r="B257" s="993"/>
      <c r="C257" s="996" t="s">
        <v>50</v>
      </c>
      <c r="D257" s="1014">
        <v>0</v>
      </c>
      <c r="E257" s="1014">
        <v>0</v>
      </c>
      <c r="F257" s="1014">
        <v>0</v>
      </c>
      <c r="G257" s="1014">
        <v>0</v>
      </c>
      <c r="H257" s="993"/>
      <c r="I257" s="993"/>
      <c r="J257" s="993"/>
      <c r="K257" s="993"/>
    </row>
    <row r="258" spans="1:11" ht="15" customHeight="1">
      <c r="A258" s="993"/>
      <c r="B258" s="993"/>
      <c r="C258" s="996" t="s">
        <v>52</v>
      </c>
      <c r="D258" s="1014">
        <v>0</v>
      </c>
      <c r="E258" s="1014">
        <v>73150000</v>
      </c>
      <c r="F258" s="1014">
        <v>74150000</v>
      </c>
      <c r="G258" s="1014">
        <v>75150000</v>
      </c>
      <c r="H258" s="993"/>
      <c r="I258" s="993"/>
      <c r="J258" s="993"/>
      <c r="K258" s="993"/>
    </row>
    <row r="259" spans="1:11" ht="15" customHeight="1">
      <c r="A259" s="993"/>
      <c r="B259" s="993"/>
      <c r="C259" s="996" t="s">
        <v>49</v>
      </c>
      <c r="D259" s="1014">
        <v>0</v>
      </c>
      <c r="E259" s="1014">
        <v>73150000</v>
      </c>
      <c r="F259" s="1014">
        <v>74150000</v>
      </c>
      <c r="G259" s="1014">
        <v>75150000</v>
      </c>
      <c r="H259" s="993"/>
      <c r="I259" s="993"/>
      <c r="J259" s="993"/>
      <c r="K259" s="993"/>
    </row>
    <row r="260" spans="1:11" ht="15" customHeight="1">
      <c r="A260" s="993"/>
      <c r="B260" s="993"/>
      <c r="C260" s="996" t="s">
        <v>50</v>
      </c>
      <c r="D260" s="1014">
        <v>0</v>
      </c>
      <c r="E260" s="1014">
        <v>0</v>
      </c>
      <c r="F260" s="1014">
        <v>0</v>
      </c>
      <c r="G260" s="1014">
        <v>0</v>
      </c>
      <c r="H260" s="993"/>
      <c r="I260" s="993"/>
      <c r="J260" s="993"/>
      <c r="K260" s="993"/>
    </row>
    <row r="261" spans="1:11" ht="15" customHeight="1">
      <c r="A261" s="993"/>
      <c r="B261" s="993"/>
      <c r="C261" s="996" t="s">
        <v>53</v>
      </c>
      <c r="D261" s="1014">
        <v>0</v>
      </c>
      <c r="E261" s="1014">
        <v>0</v>
      </c>
      <c r="F261" s="1014">
        <v>0</v>
      </c>
      <c r="G261" s="1014">
        <v>0</v>
      </c>
      <c r="H261" s="993"/>
      <c r="I261" s="993"/>
      <c r="J261" s="993"/>
      <c r="K261" s="993"/>
    </row>
    <row r="262" spans="1:11" ht="15" customHeight="1">
      <c r="A262" s="993"/>
      <c r="B262" s="993"/>
      <c r="C262" s="996" t="s">
        <v>49</v>
      </c>
      <c r="D262" s="1014">
        <v>0</v>
      </c>
      <c r="E262" s="1014">
        <v>0</v>
      </c>
      <c r="F262" s="1014">
        <v>0</v>
      </c>
      <c r="G262" s="1014">
        <v>0</v>
      </c>
      <c r="H262" s="993"/>
      <c r="I262" s="993"/>
      <c r="J262" s="993"/>
      <c r="K262" s="993"/>
    </row>
    <row r="263" spans="1:11" ht="15" customHeight="1">
      <c r="A263" s="993"/>
      <c r="B263" s="993"/>
      <c r="C263" s="996" t="s">
        <v>50</v>
      </c>
      <c r="D263" s="1014">
        <v>0</v>
      </c>
      <c r="E263" s="1014">
        <v>0</v>
      </c>
      <c r="F263" s="1014">
        <v>0</v>
      </c>
      <c r="G263" s="1014">
        <v>0</v>
      </c>
      <c r="H263" s="993"/>
      <c r="I263" s="993"/>
      <c r="J263" s="993"/>
      <c r="K263" s="993"/>
    </row>
    <row r="264" spans="1:11" ht="20.100000000000001" customHeight="1">
      <c r="A264" s="993"/>
      <c r="B264" s="993"/>
      <c r="C264" s="996" t="s">
        <v>169</v>
      </c>
      <c r="D264" s="1015">
        <v>0</v>
      </c>
      <c r="E264" s="1015">
        <v>0</v>
      </c>
      <c r="F264" s="1015">
        <v>0</v>
      </c>
      <c r="G264" s="1015">
        <v>0</v>
      </c>
      <c r="H264" s="993"/>
      <c r="I264" s="993"/>
      <c r="J264" s="993"/>
      <c r="K264" s="993"/>
    </row>
    <row r="265" spans="1:11" ht="15" customHeight="1">
      <c r="A265" s="993"/>
      <c r="B265" s="993"/>
      <c r="C265" s="996" t="s">
        <v>49</v>
      </c>
      <c r="D265" s="1014">
        <v>0</v>
      </c>
      <c r="E265" s="1014">
        <v>0</v>
      </c>
      <c r="F265" s="1014">
        <v>0</v>
      </c>
      <c r="G265" s="1014">
        <v>0</v>
      </c>
      <c r="H265" s="993"/>
      <c r="I265" s="993"/>
      <c r="J265" s="993"/>
      <c r="K265" s="993"/>
    </row>
    <row r="266" spans="1:11" ht="15" customHeight="1">
      <c r="A266" s="993"/>
      <c r="B266" s="993"/>
      <c r="C266" s="996" t="s">
        <v>50</v>
      </c>
      <c r="D266" s="1014">
        <v>0</v>
      </c>
      <c r="E266" s="1014">
        <v>0</v>
      </c>
      <c r="F266" s="1014">
        <v>0</v>
      </c>
      <c r="G266" s="1014">
        <v>0</v>
      </c>
      <c r="H266" s="993"/>
      <c r="I266" s="993"/>
      <c r="J266" s="993"/>
      <c r="K266" s="993"/>
    </row>
    <row r="267" spans="1:11" ht="15" customHeight="1">
      <c r="A267" s="993"/>
      <c r="B267" s="993"/>
      <c r="C267" s="996" t="s">
        <v>55</v>
      </c>
      <c r="D267" s="1014">
        <v>0</v>
      </c>
      <c r="E267" s="1014">
        <v>0</v>
      </c>
      <c r="F267" s="1014">
        <v>0</v>
      </c>
      <c r="G267" s="1014">
        <v>0</v>
      </c>
      <c r="H267" s="993"/>
      <c r="I267" s="993"/>
      <c r="J267" s="993"/>
      <c r="K267" s="993"/>
    </row>
    <row r="268" spans="1:11" ht="15" customHeight="1">
      <c r="A268" s="993"/>
      <c r="B268" s="993"/>
      <c r="C268" s="996" t="s">
        <v>49</v>
      </c>
      <c r="D268" s="1014">
        <v>0</v>
      </c>
      <c r="E268" s="1014">
        <v>0</v>
      </c>
      <c r="F268" s="1014">
        <v>0</v>
      </c>
      <c r="G268" s="1014">
        <v>0</v>
      </c>
      <c r="H268" s="993"/>
      <c r="I268" s="993"/>
      <c r="J268" s="993"/>
      <c r="K268" s="993"/>
    </row>
    <row r="269" spans="1:11" ht="15" customHeight="1">
      <c r="A269" s="993"/>
      <c r="B269" s="993"/>
      <c r="C269" s="996" t="s">
        <v>50</v>
      </c>
      <c r="D269" s="1014">
        <v>0</v>
      </c>
      <c r="E269" s="1014">
        <v>0</v>
      </c>
      <c r="F269" s="1014">
        <v>0</v>
      </c>
      <c r="G269" s="1014">
        <v>0</v>
      </c>
      <c r="H269" s="993"/>
      <c r="I269" s="993"/>
      <c r="J269" s="993"/>
      <c r="K269" s="993"/>
    </row>
    <row r="270" spans="1:11" ht="15" customHeight="1">
      <c r="A270" s="993"/>
      <c r="B270" s="993"/>
      <c r="C270" s="996" t="s">
        <v>56</v>
      </c>
      <c r="D270" s="1014">
        <v>0</v>
      </c>
      <c r="E270" s="1014">
        <v>1500000</v>
      </c>
      <c r="F270" s="1014">
        <v>1500000</v>
      </c>
      <c r="G270" s="1014">
        <v>1500000</v>
      </c>
      <c r="H270" s="993"/>
      <c r="I270" s="993"/>
      <c r="J270" s="993"/>
      <c r="K270" s="993"/>
    </row>
    <row r="271" spans="1:11" ht="15" customHeight="1">
      <c r="A271" s="993"/>
      <c r="B271" s="993"/>
      <c r="C271" s="996" t="s">
        <v>49</v>
      </c>
      <c r="D271" s="1014">
        <v>0</v>
      </c>
      <c r="E271" s="1014">
        <v>1500000</v>
      </c>
      <c r="F271" s="1014">
        <v>1500000</v>
      </c>
      <c r="G271" s="1014">
        <v>1500000</v>
      </c>
      <c r="H271" s="993"/>
      <c r="I271" s="993"/>
      <c r="J271" s="993"/>
      <c r="K271" s="993"/>
    </row>
    <row r="272" spans="1:11" ht="15" customHeight="1">
      <c r="A272" s="993"/>
      <c r="B272" s="993"/>
      <c r="C272" s="996" t="s">
        <v>50</v>
      </c>
      <c r="D272" s="1014">
        <v>0</v>
      </c>
      <c r="E272" s="1014">
        <v>0</v>
      </c>
      <c r="F272" s="1014">
        <v>0</v>
      </c>
      <c r="G272" s="1014">
        <v>0</v>
      </c>
      <c r="H272" s="993"/>
      <c r="I272" s="993"/>
      <c r="J272" s="993"/>
      <c r="K272" s="993"/>
    </row>
    <row r="273" spans="1:11" ht="15" customHeight="1">
      <c r="A273" s="993"/>
      <c r="B273" s="993"/>
      <c r="C273" s="996" t="s">
        <v>57</v>
      </c>
      <c r="D273" s="1014">
        <v>0</v>
      </c>
      <c r="E273" s="1014">
        <v>0</v>
      </c>
      <c r="F273" s="1014">
        <v>0</v>
      </c>
      <c r="G273" s="1014">
        <v>0</v>
      </c>
      <c r="H273" s="993"/>
      <c r="I273" s="993"/>
      <c r="J273" s="993"/>
      <c r="K273" s="993"/>
    </row>
    <row r="274" spans="1:11" ht="15" customHeight="1">
      <c r="A274" s="993"/>
      <c r="B274" s="993"/>
      <c r="C274" s="996" t="s">
        <v>49</v>
      </c>
      <c r="D274" s="1014">
        <v>0</v>
      </c>
      <c r="E274" s="1014">
        <v>0</v>
      </c>
      <c r="F274" s="1014">
        <v>0</v>
      </c>
      <c r="G274" s="1014">
        <v>0</v>
      </c>
      <c r="H274" s="993"/>
      <c r="I274" s="993"/>
      <c r="J274" s="993"/>
      <c r="K274" s="993"/>
    </row>
    <row r="275" spans="1:11" ht="15" customHeight="1">
      <c r="A275" s="993"/>
      <c r="B275" s="993"/>
      <c r="C275" s="996" t="s">
        <v>58</v>
      </c>
      <c r="D275" s="1014">
        <v>0</v>
      </c>
      <c r="E275" s="1014">
        <v>0</v>
      </c>
      <c r="F275" s="1014">
        <v>0</v>
      </c>
      <c r="G275" s="1014">
        <v>0</v>
      </c>
      <c r="H275" s="993"/>
      <c r="I275" s="993"/>
      <c r="J275" s="993"/>
      <c r="K275" s="993"/>
    </row>
    <row r="276" spans="1:11" ht="15" customHeight="1">
      <c r="A276" s="993"/>
      <c r="B276" s="993"/>
      <c r="C276" s="996" t="s">
        <v>59</v>
      </c>
      <c r="D276" s="1014">
        <v>0</v>
      </c>
      <c r="E276" s="1014">
        <v>0</v>
      </c>
      <c r="F276" s="1014">
        <v>0</v>
      </c>
      <c r="G276" s="1014">
        <v>0</v>
      </c>
      <c r="H276" s="993"/>
      <c r="I276" s="993"/>
      <c r="J276" s="993"/>
      <c r="K276" s="993"/>
    </row>
    <row r="277" spans="1:11" ht="15" customHeight="1">
      <c r="A277" s="993"/>
      <c r="B277" s="993"/>
      <c r="C277" s="996" t="s">
        <v>60</v>
      </c>
      <c r="D277" s="1014">
        <v>0</v>
      </c>
      <c r="E277" s="1014">
        <v>0</v>
      </c>
      <c r="F277" s="1014">
        <v>0</v>
      </c>
      <c r="G277" s="1014">
        <v>0</v>
      </c>
      <c r="H277" s="993"/>
      <c r="I277" s="993"/>
      <c r="J277" s="993"/>
      <c r="K277" s="993"/>
    </row>
    <row r="278" spans="1:11" ht="15" customHeight="1">
      <c r="A278" s="993"/>
      <c r="B278" s="993"/>
      <c r="C278" s="996" t="s">
        <v>61</v>
      </c>
      <c r="D278" s="1014">
        <v>0</v>
      </c>
      <c r="E278" s="1014">
        <v>0</v>
      </c>
      <c r="F278" s="1014">
        <v>0</v>
      </c>
      <c r="G278" s="1014">
        <v>0</v>
      </c>
      <c r="H278" s="993"/>
      <c r="I278" s="993"/>
      <c r="J278" s="993"/>
      <c r="K278" s="993"/>
    </row>
    <row r="279" spans="1:11" ht="15" customHeight="1">
      <c r="A279" s="993"/>
      <c r="B279" s="993"/>
      <c r="C279" s="996" t="s">
        <v>62</v>
      </c>
      <c r="D279" s="1014">
        <v>0</v>
      </c>
      <c r="E279" s="1014">
        <v>15000000</v>
      </c>
      <c r="F279" s="1014">
        <v>15000000</v>
      </c>
      <c r="G279" s="1014">
        <v>15000000</v>
      </c>
      <c r="H279" s="993"/>
      <c r="I279" s="993"/>
      <c r="J279" s="993"/>
      <c r="K279" s="993"/>
    </row>
    <row r="280" spans="1:11" ht="15" customHeight="1">
      <c r="A280" s="993"/>
      <c r="B280" s="993"/>
      <c r="C280" s="996" t="s">
        <v>49</v>
      </c>
      <c r="D280" s="1014">
        <v>0</v>
      </c>
      <c r="E280" s="1014">
        <v>15000000</v>
      </c>
      <c r="F280" s="1014">
        <v>15000000</v>
      </c>
      <c r="G280" s="1014">
        <v>15000000</v>
      </c>
      <c r="H280" s="993"/>
      <c r="I280" s="993"/>
      <c r="J280" s="993"/>
      <c r="K280" s="993"/>
    </row>
    <row r="281" spans="1:11" ht="15" customHeight="1">
      <c r="A281" s="993"/>
      <c r="B281" s="993"/>
      <c r="C281" s="996" t="s">
        <v>58</v>
      </c>
      <c r="D281" s="1014">
        <v>0</v>
      </c>
      <c r="E281" s="1014">
        <v>0</v>
      </c>
      <c r="F281" s="1014">
        <v>0</v>
      </c>
      <c r="G281" s="1014">
        <v>0</v>
      </c>
      <c r="H281" s="993"/>
      <c r="I281" s="993"/>
      <c r="J281" s="993"/>
      <c r="K281" s="993"/>
    </row>
    <row r="282" spans="1:11" ht="15" customHeight="1">
      <c r="A282" s="993"/>
      <c r="B282" s="993"/>
      <c r="C282" s="996" t="s">
        <v>59</v>
      </c>
      <c r="D282" s="1014">
        <v>0</v>
      </c>
      <c r="E282" s="1014">
        <v>0</v>
      </c>
      <c r="F282" s="1014">
        <v>0</v>
      </c>
      <c r="G282" s="1014">
        <v>0</v>
      </c>
      <c r="H282" s="993"/>
      <c r="I282" s="993"/>
      <c r="J282" s="993"/>
      <c r="K282" s="993"/>
    </row>
    <row r="283" spans="1:11" ht="15" customHeight="1">
      <c r="A283" s="993"/>
      <c r="B283" s="993"/>
      <c r="C283" s="996" t="s">
        <v>60</v>
      </c>
      <c r="D283" s="1014">
        <v>0</v>
      </c>
      <c r="E283" s="1014">
        <v>0</v>
      </c>
      <c r="F283" s="1014">
        <v>0</v>
      </c>
      <c r="G283" s="1014">
        <v>0</v>
      </c>
      <c r="H283" s="993"/>
      <c r="I283" s="993"/>
      <c r="J283" s="993"/>
      <c r="K283" s="993"/>
    </row>
    <row r="284" spans="1:11" ht="15" customHeight="1">
      <c r="A284" s="993"/>
      <c r="B284" s="993"/>
      <c r="C284" s="996" t="s">
        <v>61</v>
      </c>
      <c r="D284" s="1014">
        <v>0</v>
      </c>
      <c r="E284" s="1014">
        <v>0</v>
      </c>
      <c r="F284" s="1014">
        <v>0</v>
      </c>
      <c r="G284" s="1014">
        <v>0</v>
      </c>
      <c r="H284" s="993"/>
      <c r="I284" s="993"/>
      <c r="J284" s="993"/>
      <c r="K284" s="993"/>
    </row>
    <row r="285" spans="1:11" ht="15" customHeight="1">
      <c r="A285" s="993"/>
      <c r="B285" s="993"/>
      <c r="C285" s="996" t="s">
        <v>63</v>
      </c>
      <c r="D285" s="1014">
        <v>0</v>
      </c>
      <c r="E285" s="1014">
        <v>0</v>
      </c>
      <c r="F285" s="1014">
        <v>0</v>
      </c>
      <c r="G285" s="1014">
        <v>0</v>
      </c>
      <c r="H285" s="993"/>
      <c r="I285" s="993"/>
      <c r="J285" s="993"/>
      <c r="K285" s="993"/>
    </row>
    <row r="286" spans="1:11" ht="15" customHeight="1">
      <c r="A286" s="993"/>
      <c r="B286" s="993"/>
      <c r="C286" s="996" t="s">
        <v>49</v>
      </c>
      <c r="D286" s="1014">
        <v>0</v>
      </c>
      <c r="E286" s="1014">
        <v>0</v>
      </c>
      <c r="F286" s="1014">
        <v>0</v>
      </c>
      <c r="G286" s="1014">
        <v>0</v>
      </c>
      <c r="H286" s="993"/>
      <c r="I286" s="993"/>
      <c r="J286" s="993"/>
      <c r="K286" s="993"/>
    </row>
    <row r="287" spans="1:11" ht="15" customHeight="1">
      <c r="A287" s="993"/>
      <c r="B287" s="993"/>
      <c r="C287" s="996" t="s">
        <v>58</v>
      </c>
      <c r="D287" s="1014">
        <v>0</v>
      </c>
      <c r="E287" s="1014">
        <v>0</v>
      </c>
      <c r="F287" s="1014">
        <v>0</v>
      </c>
      <c r="G287" s="1014">
        <v>0</v>
      </c>
      <c r="H287" s="993"/>
      <c r="I287" s="993"/>
      <c r="J287" s="993"/>
      <c r="K287" s="993"/>
    </row>
    <row r="288" spans="1:11" ht="15" customHeight="1">
      <c r="A288" s="993"/>
      <c r="B288" s="993"/>
      <c r="C288" s="996" t="s">
        <v>59</v>
      </c>
      <c r="D288" s="1014">
        <v>0</v>
      </c>
      <c r="E288" s="1014">
        <v>0</v>
      </c>
      <c r="F288" s="1014">
        <v>0</v>
      </c>
      <c r="G288" s="1014">
        <v>0</v>
      </c>
      <c r="H288" s="993"/>
      <c r="I288" s="993"/>
      <c r="J288" s="993"/>
      <c r="K288" s="993"/>
    </row>
    <row r="289" spans="1:11" ht="15" customHeight="1">
      <c r="A289" s="993"/>
      <c r="B289" s="993"/>
      <c r="C289" s="996" t="s">
        <v>60</v>
      </c>
      <c r="D289" s="1014">
        <v>0</v>
      </c>
      <c r="E289" s="1014">
        <v>0</v>
      </c>
      <c r="F289" s="1014">
        <v>0</v>
      </c>
      <c r="G289" s="1014">
        <v>0</v>
      </c>
      <c r="H289" s="993"/>
      <c r="I289" s="993"/>
      <c r="J289" s="993"/>
      <c r="K289" s="993"/>
    </row>
    <row r="290" spans="1:11" ht="15" customHeight="1">
      <c r="A290" s="993"/>
      <c r="B290" s="993"/>
      <c r="C290" s="996" t="s">
        <v>61</v>
      </c>
      <c r="D290" s="1014">
        <v>0</v>
      </c>
      <c r="E290" s="1014">
        <v>0</v>
      </c>
      <c r="F290" s="1014">
        <v>0</v>
      </c>
      <c r="G290" s="1014">
        <v>0</v>
      </c>
      <c r="H290" s="993"/>
      <c r="I290" s="993"/>
      <c r="J290" s="993"/>
      <c r="K290" s="993"/>
    </row>
    <row r="291" spans="1:11" ht="15" customHeight="1">
      <c r="A291" s="993"/>
      <c r="B291" s="993"/>
      <c r="C291" s="996" t="s">
        <v>64</v>
      </c>
      <c r="D291" s="1014">
        <v>0</v>
      </c>
      <c r="E291" s="1014">
        <v>0</v>
      </c>
      <c r="F291" s="1014">
        <v>0</v>
      </c>
      <c r="G291" s="1014">
        <v>0</v>
      </c>
      <c r="H291" s="993"/>
      <c r="I291" s="993"/>
      <c r="J291" s="993"/>
      <c r="K291" s="993"/>
    </row>
    <row r="292" spans="1:11" ht="15" customHeight="1">
      <c r="A292" s="993"/>
      <c r="B292" s="993"/>
      <c r="C292" s="996" t="s">
        <v>65</v>
      </c>
      <c r="D292" s="1014">
        <v>0</v>
      </c>
      <c r="E292" s="1014">
        <v>0</v>
      </c>
      <c r="F292" s="1014">
        <v>0</v>
      </c>
      <c r="G292" s="1014">
        <v>0</v>
      </c>
      <c r="H292" s="993"/>
      <c r="I292" s="993"/>
      <c r="J292" s="993"/>
      <c r="K292" s="993"/>
    </row>
    <row r="293" spans="1:11" ht="20.100000000000001" customHeight="1">
      <c r="A293" s="993"/>
      <c r="B293" s="993"/>
      <c r="C293" s="1016" t="s">
        <v>18</v>
      </c>
      <c r="D293" s="993"/>
      <c r="E293" s="993"/>
      <c r="F293" s="993"/>
      <c r="G293" s="993"/>
      <c r="H293" s="993"/>
      <c r="I293" s="993"/>
      <c r="J293" s="993"/>
      <c r="K293" s="993"/>
    </row>
  </sheetData>
  <mergeCells count="33">
    <mergeCell ref="D195:G195"/>
    <mergeCell ref="D196:G196"/>
    <mergeCell ref="C205:G205"/>
    <mergeCell ref="D137:G137"/>
    <mergeCell ref="D138:G138"/>
    <mergeCell ref="D139:G139"/>
    <mergeCell ref="C148:G148"/>
    <mergeCell ref="D193:G193"/>
    <mergeCell ref="D194:G194"/>
    <mergeCell ref="D136:G136"/>
    <mergeCell ref="D21:G21"/>
    <mergeCell ref="D22:G22"/>
    <mergeCell ref="D23:G23"/>
    <mergeCell ref="D24:G24"/>
    <mergeCell ref="C33:G33"/>
    <mergeCell ref="C78:G78"/>
    <mergeCell ref="D79:G79"/>
    <mergeCell ref="D80:G80"/>
    <mergeCell ref="D81:G81"/>
    <mergeCell ref="D82:G82"/>
    <mergeCell ref="C91:G91"/>
    <mergeCell ref="C20:G20"/>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19"/>
  <sheetViews>
    <sheetView zoomScaleNormal="100" workbookViewId="0">
      <selection activeCell="G131" sqref="G131"/>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2684</v>
      </c>
      <c r="E3" s="1510"/>
      <c r="F3" s="1510"/>
      <c r="G3" s="1510"/>
      <c r="H3" s="23"/>
      <c r="I3" s="23"/>
      <c r="J3" s="23"/>
      <c r="K3" s="23"/>
    </row>
    <row r="4" spans="1:11" ht="14.1" customHeight="1">
      <c r="A4" s="23"/>
      <c r="B4" s="23"/>
      <c r="C4" s="25" t="s">
        <v>4</v>
      </c>
      <c r="D4" s="1509" t="s">
        <v>1236</v>
      </c>
      <c r="E4" s="1510"/>
      <c r="F4" s="1510"/>
      <c r="G4" s="1510"/>
      <c r="H4" s="23"/>
      <c r="I4" s="23"/>
      <c r="J4" s="23"/>
      <c r="K4" s="23"/>
    </row>
    <row r="5" spans="1:11" ht="14.1" customHeight="1">
      <c r="A5" s="23"/>
      <c r="B5" s="23"/>
      <c r="C5" s="25" t="s">
        <v>6</v>
      </c>
      <c r="D5" s="1509" t="s">
        <v>2742</v>
      </c>
      <c r="E5" s="1510"/>
      <c r="F5" s="1510"/>
      <c r="G5" s="1510"/>
      <c r="H5" s="23"/>
      <c r="I5" s="23"/>
      <c r="J5" s="23"/>
      <c r="K5" s="23"/>
    </row>
    <row r="6" spans="1:11" ht="14.1" customHeight="1">
      <c r="A6" s="23"/>
      <c r="B6" s="23"/>
      <c r="C6" s="25" t="s">
        <v>8</v>
      </c>
      <c r="D6" s="1509" t="s">
        <v>763</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14.1" customHeight="1">
      <c r="A9" s="23"/>
      <c r="B9" s="23"/>
      <c r="C9" s="1515" t="s">
        <v>2742</v>
      </c>
      <c r="D9" s="1516"/>
      <c r="E9" s="1516"/>
      <c r="F9" s="1516"/>
      <c r="G9" s="1516"/>
      <c r="H9" s="23"/>
      <c r="I9" s="23"/>
      <c r="J9" s="23"/>
      <c r="K9" s="23"/>
    </row>
    <row r="10" spans="1:11" ht="44.1" customHeight="1">
      <c r="A10" s="23"/>
      <c r="B10" s="23"/>
      <c r="C10" s="26" t="s">
        <v>14</v>
      </c>
      <c r="D10" s="1517" t="s">
        <v>2743</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30.95" customHeight="1">
      <c r="A13" s="23"/>
      <c r="B13" s="23"/>
      <c r="C13" s="27" t="s">
        <v>2744</v>
      </c>
      <c r="D13" s="31" t="s">
        <v>2695</v>
      </c>
      <c r="E13" s="31" t="s">
        <v>1721</v>
      </c>
      <c r="F13" s="31" t="s">
        <v>2695</v>
      </c>
      <c r="G13" s="31" t="s">
        <v>364</v>
      </c>
      <c r="H13" s="23"/>
      <c r="I13" s="23"/>
      <c r="J13" s="23"/>
      <c r="K13" s="23"/>
    </row>
    <row r="14" spans="1:11" ht="32.1" customHeight="1">
      <c r="A14" s="23"/>
      <c r="B14" s="23"/>
      <c r="C14" s="26" t="s">
        <v>16</v>
      </c>
      <c r="D14" s="1517" t="s">
        <v>2745</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20.100000000000001" customHeight="1">
      <c r="A17" s="23"/>
      <c r="B17" s="23"/>
      <c r="C17" s="27" t="s">
        <v>2746</v>
      </c>
      <c r="D17" s="31" t="s">
        <v>2695</v>
      </c>
      <c r="E17" s="31" t="s">
        <v>1721</v>
      </c>
      <c r="F17" s="31" t="s">
        <v>2695</v>
      </c>
      <c r="G17" s="31" t="s">
        <v>364</v>
      </c>
      <c r="H17" s="23"/>
      <c r="I17" s="23"/>
      <c r="J17" s="23"/>
      <c r="K17" s="23"/>
    </row>
    <row r="18" spans="1:11" ht="14.1" customHeight="1">
      <c r="A18" s="23"/>
      <c r="B18" s="23"/>
      <c r="C18" s="1503" t="s">
        <v>27</v>
      </c>
      <c r="D18" s="1504"/>
      <c r="E18" s="1504"/>
      <c r="F18" s="1504"/>
      <c r="G18" s="1504"/>
      <c r="H18" s="23"/>
      <c r="I18" s="23"/>
      <c r="J18" s="23"/>
      <c r="K18" s="23"/>
    </row>
    <row r="19" spans="1:11" ht="14.1" customHeight="1">
      <c r="A19" s="23"/>
      <c r="B19" s="23"/>
      <c r="C19" s="32" t="s">
        <v>2747</v>
      </c>
      <c r="D19" s="1503" t="s">
        <v>2748</v>
      </c>
      <c r="E19" s="1504"/>
      <c r="F19" s="1504"/>
      <c r="G19" s="1504"/>
      <c r="H19" s="23"/>
      <c r="I19" s="23"/>
      <c r="J19" s="23"/>
      <c r="K19" s="23"/>
    </row>
    <row r="20" spans="1:11" ht="18" customHeight="1">
      <c r="A20" s="23"/>
      <c r="B20" s="23"/>
      <c r="C20" s="33" t="s">
        <v>19</v>
      </c>
      <c r="D20" s="1519" t="s">
        <v>2749</v>
      </c>
      <c r="E20" s="1520"/>
      <c r="F20" s="1520"/>
      <c r="G20" s="1520"/>
      <c r="H20" s="23"/>
      <c r="I20" s="23"/>
      <c r="J20" s="23"/>
      <c r="K20" s="23"/>
    </row>
    <row r="21" spans="1:11" ht="18" customHeight="1">
      <c r="A21" s="23"/>
      <c r="B21" s="23"/>
      <c r="C21" s="34" t="s">
        <v>20</v>
      </c>
      <c r="D21" s="1521" t="s">
        <v>2750</v>
      </c>
      <c r="E21" s="1522"/>
      <c r="F21" s="1522"/>
      <c r="G21" s="1522"/>
      <c r="H21" s="23"/>
      <c r="I21" s="23"/>
      <c r="J21" s="23"/>
      <c r="K21" s="23"/>
    </row>
    <row r="22" spans="1:11" ht="18" customHeight="1">
      <c r="A22" s="23"/>
      <c r="B22" s="23"/>
      <c r="C22" s="34" t="s">
        <v>21</v>
      </c>
      <c r="D22" s="1521" t="s">
        <v>2751</v>
      </c>
      <c r="E22" s="1522"/>
      <c r="F22" s="1522"/>
      <c r="G22" s="1522"/>
      <c r="H22" s="23"/>
      <c r="I22" s="23"/>
      <c r="J22" s="23"/>
      <c r="K22" s="23"/>
    </row>
    <row r="23" spans="1:11" ht="15" customHeight="1">
      <c r="A23" s="23"/>
      <c r="B23" s="23"/>
      <c r="C23" s="35"/>
      <c r="D23" s="36">
        <v>2024</v>
      </c>
      <c r="E23" s="36">
        <v>2025</v>
      </c>
      <c r="F23" s="36">
        <v>2026</v>
      </c>
      <c r="G23" s="36">
        <v>2027</v>
      </c>
      <c r="H23" s="23"/>
      <c r="I23" s="23"/>
      <c r="J23" s="23"/>
      <c r="K23" s="23"/>
    </row>
    <row r="24" spans="1:11" ht="15" customHeight="1">
      <c r="A24" s="23"/>
      <c r="B24" s="23"/>
      <c r="C24" s="37"/>
      <c r="D24" s="38" t="s">
        <v>22</v>
      </c>
      <c r="E24" s="38" t="s">
        <v>23</v>
      </c>
      <c r="F24" s="38" t="s">
        <v>23</v>
      </c>
      <c r="G24" s="38" t="s">
        <v>23</v>
      </c>
      <c r="H24" s="23"/>
      <c r="I24" s="23"/>
      <c r="J24" s="23"/>
      <c r="K24" s="23"/>
    </row>
    <row r="25" spans="1:11" ht="14.1" customHeight="1">
      <c r="A25" s="23"/>
      <c r="B25" s="23"/>
      <c r="C25" s="27" t="s">
        <v>33</v>
      </c>
      <c r="D25" s="31" t="s">
        <v>72</v>
      </c>
      <c r="E25" s="31" t="s">
        <v>265</v>
      </c>
      <c r="F25" s="31" t="s">
        <v>1282</v>
      </c>
      <c r="G25" s="31" t="s">
        <v>2752</v>
      </c>
      <c r="H25" s="23"/>
      <c r="I25" s="23"/>
      <c r="J25" s="23"/>
      <c r="K25" s="23"/>
    </row>
    <row r="26" spans="1:11" ht="14.1" customHeight="1">
      <c r="A26" s="23"/>
      <c r="B26" s="23"/>
      <c r="C26" s="27" t="s">
        <v>35</v>
      </c>
      <c r="D26" s="31" t="s">
        <v>2753</v>
      </c>
      <c r="E26" s="31" t="s">
        <v>2754</v>
      </c>
      <c r="F26" s="31" t="s">
        <v>2754</v>
      </c>
      <c r="G26" s="31" t="s">
        <v>2754</v>
      </c>
      <c r="H26" s="23"/>
      <c r="I26" s="23"/>
      <c r="J26" s="23"/>
      <c r="K26" s="23"/>
    </row>
    <row r="27" spans="1:11" ht="14.1" customHeight="1">
      <c r="A27" s="23"/>
      <c r="B27" s="23"/>
      <c r="C27" s="27" t="s">
        <v>40</v>
      </c>
      <c r="D27" s="31" t="s">
        <v>2755</v>
      </c>
      <c r="E27" s="31" t="s">
        <v>2756</v>
      </c>
      <c r="F27" s="31" t="s">
        <v>2757</v>
      </c>
      <c r="G27" s="31" t="s">
        <v>2758</v>
      </c>
      <c r="H27" s="23"/>
      <c r="I27" s="23"/>
      <c r="J27" s="23"/>
      <c r="K27" s="23"/>
    </row>
    <row r="28" spans="1:11" ht="14.1" customHeight="1">
      <c r="A28" s="23"/>
      <c r="B28" s="23"/>
      <c r="C28" s="27" t="s">
        <v>41</v>
      </c>
      <c r="D28" s="31" t="s">
        <v>18</v>
      </c>
      <c r="E28" s="31" t="s">
        <v>1472</v>
      </c>
      <c r="F28" s="31" t="s">
        <v>1689</v>
      </c>
      <c r="G28" s="31" t="s">
        <v>2759</v>
      </c>
      <c r="H28" s="23"/>
      <c r="I28" s="23"/>
      <c r="J28" s="23"/>
      <c r="K28" s="23"/>
    </row>
    <row r="29" spans="1:11" ht="14.1" customHeight="1">
      <c r="A29" s="23"/>
      <c r="B29" s="23"/>
      <c r="C29" s="27" t="s">
        <v>43</v>
      </c>
      <c r="D29" s="31" t="s">
        <v>18</v>
      </c>
      <c r="E29" s="31" t="s">
        <v>2760</v>
      </c>
      <c r="F29" s="31" t="s">
        <v>42</v>
      </c>
      <c r="G29" s="31" t="s">
        <v>42</v>
      </c>
      <c r="H29" s="23"/>
      <c r="I29" s="23"/>
      <c r="J29" s="23"/>
      <c r="K29" s="23"/>
    </row>
    <row r="30" spans="1:11" ht="14.1" customHeight="1">
      <c r="A30" s="23"/>
      <c r="B30" s="23"/>
      <c r="C30" s="27" t="s">
        <v>47</v>
      </c>
      <c r="D30" s="31" t="s">
        <v>18</v>
      </c>
      <c r="E30" s="31" t="s">
        <v>2761</v>
      </c>
      <c r="F30" s="31" t="s">
        <v>1692</v>
      </c>
      <c r="G30" s="31" t="s">
        <v>2762</v>
      </c>
      <c r="H30" s="23"/>
      <c r="I30" s="23"/>
      <c r="J30" s="23"/>
      <c r="K30" s="23"/>
    </row>
    <row r="31" spans="1:11" ht="14.1" customHeight="1">
      <c r="A31" s="23"/>
      <c r="B31" s="23"/>
      <c r="C31" s="1523" t="s">
        <v>24</v>
      </c>
      <c r="D31" s="1524"/>
      <c r="E31" s="1524"/>
      <c r="F31" s="1524"/>
      <c r="G31" s="1524"/>
      <c r="H31" s="23"/>
      <c r="I31" s="23"/>
      <c r="J31" s="23"/>
      <c r="K31" s="23"/>
    </row>
    <row r="32" spans="1:11" ht="14.1" customHeight="1">
      <c r="A32" s="23"/>
      <c r="B32" s="23"/>
      <c r="C32" s="35"/>
      <c r="D32" s="36">
        <v>2024</v>
      </c>
      <c r="E32" s="36">
        <v>2025</v>
      </c>
      <c r="F32" s="36">
        <v>2026</v>
      </c>
      <c r="G32" s="36">
        <v>2027</v>
      </c>
      <c r="H32" s="23"/>
      <c r="I32" s="23"/>
      <c r="J32" s="23"/>
      <c r="K32" s="23"/>
    </row>
    <row r="33" spans="1:11" ht="14.1" customHeight="1">
      <c r="A33" s="23"/>
      <c r="B33" s="23"/>
      <c r="C33" s="37"/>
      <c r="D33" s="38" t="s">
        <v>22</v>
      </c>
      <c r="E33" s="38" t="s">
        <v>23</v>
      </c>
      <c r="F33" s="38" t="s">
        <v>23</v>
      </c>
      <c r="G33" s="38" t="s">
        <v>23</v>
      </c>
      <c r="H33" s="23"/>
      <c r="I33" s="23"/>
      <c r="J33" s="23"/>
      <c r="K33" s="23"/>
    </row>
    <row r="34" spans="1:11" ht="14.1" customHeight="1">
      <c r="A34" s="23"/>
      <c r="B34" s="23"/>
      <c r="C34" s="39" t="s">
        <v>48</v>
      </c>
      <c r="D34" s="40">
        <v>0</v>
      </c>
      <c r="E34" s="40">
        <v>14578000</v>
      </c>
      <c r="F34" s="40">
        <v>14578000</v>
      </c>
      <c r="G34" s="40">
        <v>14578000</v>
      </c>
      <c r="H34" s="23"/>
      <c r="I34" s="23"/>
      <c r="J34" s="23"/>
      <c r="K34" s="23"/>
    </row>
    <row r="35" spans="1:11" ht="14.1" customHeight="1">
      <c r="A35" s="23"/>
      <c r="B35" s="23"/>
      <c r="C35" s="39" t="s">
        <v>49</v>
      </c>
      <c r="D35" s="40">
        <v>0</v>
      </c>
      <c r="E35" s="40">
        <v>14578000</v>
      </c>
      <c r="F35" s="40">
        <v>14578000</v>
      </c>
      <c r="G35" s="40">
        <v>14578000</v>
      </c>
      <c r="H35" s="23"/>
      <c r="I35" s="23"/>
      <c r="J35" s="23"/>
      <c r="K35" s="23"/>
    </row>
    <row r="36" spans="1:11" ht="14.1" customHeight="1">
      <c r="A36" s="23"/>
      <c r="B36" s="23"/>
      <c r="C36" s="39" t="s">
        <v>50</v>
      </c>
      <c r="D36" s="40">
        <v>0</v>
      </c>
      <c r="E36" s="40">
        <v>0</v>
      </c>
      <c r="F36" s="40">
        <v>0</v>
      </c>
      <c r="G36" s="40">
        <v>0</v>
      </c>
      <c r="H36" s="23"/>
      <c r="I36" s="23"/>
      <c r="J36" s="23"/>
      <c r="K36" s="23"/>
    </row>
    <row r="37" spans="1:11" ht="14.1" customHeight="1">
      <c r="A37" s="23"/>
      <c r="B37" s="23"/>
      <c r="C37" s="39" t="s">
        <v>51</v>
      </c>
      <c r="D37" s="40">
        <v>0</v>
      </c>
      <c r="E37" s="40">
        <v>2500000</v>
      </c>
      <c r="F37" s="40">
        <v>2500000</v>
      </c>
      <c r="G37" s="40">
        <v>2500000</v>
      </c>
      <c r="H37" s="23"/>
      <c r="I37" s="23"/>
      <c r="J37" s="23"/>
      <c r="K37" s="23"/>
    </row>
    <row r="38" spans="1:11" ht="14.1" customHeight="1">
      <c r="A38" s="23"/>
      <c r="B38" s="23"/>
      <c r="C38" s="39" t="s">
        <v>49</v>
      </c>
      <c r="D38" s="40">
        <v>0</v>
      </c>
      <c r="E38" s="40">
        <v>2500000</v>
      </c>
      <c r="F38" s="40">
        <v>2500000</v>
      </c>
      <c r="G38" s="40">
        <v>2500000</v>
      </c>
      <c r="H38" s="23"/>
      <c r="I38" s="23"/>
      <c r="J38" s="23"/>
      <c r="K38" s="23"/>
    </row>
    <row r="39" spans="1:11" ht="14.1" customHeight="1">
      <c r="A39" s="23"/>
      <c r="B39" s="23"/>
      <c r="C39" s="39" t="s">
        <v>50</v>
      </c>
      <c r="D39" s="40">
        <v>0</v>
      </c>
      <c r="E39" s="40">
        <v>0</v>
      </c>
      <c r="F39" s="40">
        <v>0</v>
      </c>
      <c r="G39" s="40">
        <v>0</v>
      </c>
      <c r="H39" s="23"/>
      <c r="I39" s="23"/>
      <c r="J39" s="23"/>
      <c r="K39" s="23"/>
    </row>
    <row r="40" spans="1:11" ht="14.1" customHeight="1">
      <c r="A40" s="23"/>
      <c r="B40" s="23"/>
      <c r="C40" s="39" t="s">
        <v>52</v>
      </c>
      <c r="D40" s="40">
        <v>0</v>
      </c>
      <c r="E40" s="40">
        <v>2976000</v>
      </c>
      <c r="F40" s="40">
        <v>2976000</v>
      </c>
      <c r="G40" s="40">
        <v>2976000</v>
      </c>
      <c r="H40" s="23"/>
      <c r="I40" s="23"/>
      <c r="J40" s="23"/>
      <c r="K40" s="23"/>
    </row>
    <row r="41" spans="1:11" ht="14.1" customHeight="1">
      <c r="A41" s="23"/>
      <c r="B41" s="23"/>
      <c r="C41" s="39" t="s">
        <v>49</v>
      </c>
      <c r="D41" s="40">
        <v>0</v>
      </c>
      <c r="E41" s="40">
        <v>2976000</v>
      </c>
      <c r="F41" s="40">
        <v>2976000</v>
      </c>
      <c r="G41" s="40">
        <v>2976000</v>
      </c>
      <c r="H41" s="23"/>
      <c r="I41" s="23"/>
      <c r="J41" s="23"/>
      <c r="K41" s="23"/>
    </row>
    <row r="42" spans="1:11" ht="14.1" customHeight="1">
      <c r="A42" s="23"/>
      <c r="B42" s="23"/>
      <c r="C42" s="39" t="s">
        <v>50</v>
      </c>
      <c r="D42" s="40">
        <v>0</v>
      </c>
      <c r="E42" s="40">
        <v>0</v>
      </c>
      <c r="F42" s="40">
        <v>0</v>
      </c>
      <c r="G42" s="40">
        <v>0</v>
      </c>
      <c r="H42" s="23"/>
      <c r="I42" s="23"/>
      <c r="J42" s="23"/>
      <c r="K42" s="23"/>
    </row>
    <row r="43" spans="1:11" ht="14.1" customHeight="1">
      <c r="A43" s="23"/>
      <c r="B43" s="23"/>
      <c r="C43" s="39" t="s">
        <v>53</v>
      </c>
      <c r="D43" s="40">
        <v>0</v>
      </c>
      <c r="E43" s="40">
        <v>0</v>
      </c>
      <c r="F43" s="40">
        <v>0</v>
      </c>
      <c r="G43" s="40">
        <v>0</v>
      </c>
      <c r="H43" s="23"/>
      <c r="I43" s="23"/>
      <c r="J43" s="23"/>
      <c r="K43" s="23"/>
    </row>
    <row r="44" spans="1:11" ht="14.1" customHeight="1">
      <c r="A44" s="23"/>
      <c r="B44" s="23"/>
      <c r="C44" s="39" t="s">
        <v>49</v>
      </c>
      <c r="D44" s="40">
        <v>0</v>
      </c>
      <c r="E44" s="40">
        <v>0</v>
      </c>
      <c r="F44" s="40">
        <v>0</v>
      </c>
      <c r="G44" s="40">
        <v>0</v>
      </c>
      <c r="H44" s="23"/>
      <c r="I44" s="23"/>
      <c r="J44" s="23"/>
      <c r="K44" s="23"/>
    </row>
    <row r="45" spans="1:11" ht="14.1" customHeight="1">
      <c r="A45" s="23"/>
      <c r="B45" s="23"/>
      <c r="C45" s="39" t="s">
        <v>50</v>
      </c>
      <c r="D45" s="40">
        <v>0</v>
      </c>
      <c r="E45" s="40">
        <v>0</v>
      </c>
      <c r="F45" s="40">
        <v>0</v>
      </c>
      <c r="G45" s="40">
        <v>0</v>
      </c>
      <c r="H45" s="23"/>
      <c r="I45" s="23"/>
      <c r="J45" s="23"/>
      <c r="K45" s="23"/>
    </row>
    <row r="46" spans="1:11" ht="14.1" customHeight="1">
      <c r="A46" s="23"/>
      <c r="B46" s="23"/>
      <c r="C46" s="39" t="s">
        <v>54</v>
      </c>
      <c r="D46" s="40">
        <v>0</v>
      </c>
      <c r="E46" s="40">
        <v>0</v>
      </c>
      <c r="F46" s="40">
        <v>0</v>
      </c>
      <c r="G46" s="40">
        <v>0</v>
      </c>
      <c r="H46" s="23"/>
      <c r="I46" s="23"/>
      <c r="J46" s="23"/>
      <c r="K46" s="23"/>
    </row>
    <row r="47" spans="1:11" ht="14.1" customHeight="1">
      <c r="A47" s="23"/>
      <c r="B47" s="23"/>
      <c r="C47" s="39" t="s">
        <v>49</v>
      </c>
      <c r="D47" s="40">
        <v>0</v>
      </c>
      <c r="E47" s="40">
        <v>0</v>
      </c>
      <c r="F47" s="40">
        <v>0</v>
      </c>
      <c r="G47" s="40">
        <v>0</v>
      </c>
      <c r="H47" s="23"/>
      <c r="I47" s="23"/>
      <c r="J47" s="23"/>
      <c r="K47" s="23"/>
    </row>
    <row r="48" spans="1:11" ht="14.1" customHeight="1">
      <c r="A48" s="23"/>
      <c r="B48" s="23"/>
      <c r="C48" s="39" t="s">
        <v>50</v>
      </c>
      <c r="D48" s="40">
        <v>0</v>
      </c>
      <c r="E48" s="40">
        <v>0</v>
      </c>
      <c r="F48" s="40">
        <v>0</v>
      </c>
      <c r="G48" s="40">
        <v>0</v>
      </c>
      <c r="H48" s="23"/>
      <c r="I48" s="23"/>
      <c r="J48" s="23"/>
      <c r="K48" s="23"/>
    </row>
    <row r="49" spans="1:11" ht="14.1" customHeight="1">
      <c r="A49" s="23"/>
      <c r="B49" s="23"/>
      <c r="C49" s="39" t="s">
        <v>55</v>
      </c>
      <c r="D49" s="40">
        <v>0</v>
      </c>
      <c r="E49" s="40">
        <v>0</v>
      </c>
      <c r="F49" s="40">
        <v>0</v>
      </c>
      <c r="G49" s="40">
        <v>0</v>
      </c>
      <c r="H49" s="23"/>
      <c r="I49" s="23"/>
      <c r="J49" s="23"/>
      <c r="K49" s="23"/>
    </row>
    <row r="50" spans="1:11" ht="14.1" customHeight="1">
      <c r="A50" s="23"/>
      <c r="B50" s="23"/>
      <c r="C50" s="39" t="s">
        <v>49</v>
      </c>
      <c r="D50" s="40">
        <v>0</v>
      </c>
      <c r="E50" s="40">
        <v>0</v>
      </c>
      <c r="F50" s="40">
        <v>0</v>
      </c>
      <c r="G50" s="40">
        <v>0</v>
      </c>
      <c r="H50" s="23"/>
      <c r="I50" s="23"/>
      <c r="J50" s="23"/>
      <c r="K50" s="23"/>
    </row>
    <row r="51" spans="1:11" ht="14.1" customHeight="1">
      <c r="A51" s="23"/>
      <c r="B51" s="23"/>
      <c r="C51" s="39" t="s">
        <v>50</v>
      </c>
      <c r="D51" s="40">
        <v>0</v>
      </c>
      <c r="E51" s="40">
        <v>0</v>
      </c>
      <c r="F51" s="40">
        <v>0</v>
      </c>
      <c r="G51" s="40">
        <v>0</v>
      </c>
      <c r="H51" s="23"/>
      <c r="I51" s="23"/>
      <c r="J51" s="23"/>
      <c r="K51" s="23"/>
    </row>
    <row r="52" spans="1:11" ht="14.1" customHeight="1">
      <c r="A52" s="23"/>
      <c r="B52" s="23"/>
      <c r="C52" s="39" t="s">
        <v>56</v>
      </c>
      <c r="D52" s="40">
        <v>0</v>
      </c>
      <c r="E52" s="40">
        <v>24000</v>
      </c>
      <c r="F52" s="40">
        <v>24000</v>
      </c>
      <c r="G52" s="40">
        <v>24000</v>
      </c>
      <c r="H52" s="23"/>
      <c r="I52" s="23"/>
      <c r="J52" s="23"/>
      <c r="K52" s="23"/>
    </row>
    <row r="53" spans="1:11" ht="14.1" customHeight="1">
      <c r="A53" s="23"/>
      <c r="B53" s="23"/>
      <c r="C53" s="39" t="s">
        <v>49</v>
      </c>
      <c r="D53" s="40">
        <v>0</v>
      </c>
      <c r="E53" s="40">
        <v>24000</v>
      </c>
      <c r="F53" s="40">
        <v>24000</v>
      </c>
      <c r="G53" s="40">
        <v>24000</v>
      </c>
      <c r="H53" s="23"/>
      <c r="I53" s="23"/>
      <c r="J53" s="23"/>
      <c r="K53" s="23"/>
    </row>
    <row r="54" spans="1:11" ht="14.1" customHeight="1">
      <c r="A54" s="23"/>
      <c r="B54" s="23"/>
      <c r="C54" s="39" t="s">
        <v>50</v>
      </c>
      <c r="D54" s="40">
        <v>0</v>
      </c>
      <c r="E54" s="40">
        <v>0</v>
      </c>
      <c r="F54" s="40">
        <v>0</v>
      </c>
      <c r="G54" s="40">
        <v>0</v>
      </c>
      <c r="H54" s="23"/>
      <c r="I54" s="23"/>
      <c r="J54" s="23"/>
      <c r="K54" s="23"/>
    </row>
    <row r="55" spans="1:11" ht="14.1" customHeight="1">
      <c r="A55" s="23"/>
      <c r="B55" s="23"/>
      <c r="C55" s="39" t="s">
        <v>57</v>
      </c>
      <c r="D55" s="40">
        <v>0</v>
      </c>
      <c r="E55" s="40">
        <v>0</v>
      </c>
      <c r="F55" s="40">
        <v>0</v>
      </c>
      <c r="G55" s="40">
        <v>0</v>
      </c>
      <c r="H55" s="23"/>
      <c r="I55" s="23"/>
      <c r="J55" s="23"/>
      <c r="K55" s="23"/>
    </row>
    <row r="56" spans="1:11" ht="14.1" customHeight="1">
      <c r="A56" s="23"/>
      <c r="B56" s="23"/>
      <c r="C56" s="39" t="s">
        <v>49</v>
      </c>
      <c r="D56" s="40">
        <v>0</v>
      </c>
      <c r="E56" s="40">
        <v>0</v>
      </c>
      <c r="F56" s="40">
        <v>0</v>
      </c>
      <c r="G56" s="40">
        <v>0</v>
      </c>
      <c r="H56" s="23"/>
      <c r="I56" s="23"/>
      <c r="J56" s="23"/>
      <c r="K56" s="23"/>
    </row>
    <row r="57" spans="1:11" ht="14.1" customHeight="1">
      <c r="A57" s="23"/>
      <c r="B57" s="23"/>
      <c r="C57" s="39" t="s">
        <v>58</v>
      </c>
      <c r="D57" s="40">
        <v>0</v>
      </c>
      <c r="E57" s="40">
        <v>0</v>
      </c>
      <c r="F57" s="40">
        <v>0</v>
      </c>
      <c r="G57" s="40">
        <v>0</v>
      </c>
      <c r="H57" s="23"/>
      <c r="I57" s="23"/>
      <c r="J57" s="23"/>
      <c r="K57" s="23"/>
    </row>
    <row r="58" spans="1:11" ht="14.1" customHeight="1">
      <c r="A58" s="23"/>
      <c r="B58" s="23"/>
      <c r="C58" s="39" t="s">
        <v>59</v>
      </c>
      <c r="D58" s="40">
        <v>0</v>
      </c>
      <c r="E58" s="40">
        <v>0</v>
      </c>
      <c r="F58" s="40">
        <v>0</v>
      </c>
      <c r="G58" s="40">
        <v>0</v>
      </c>
      <c r="H58" s="23"/>
      <c r="I58" s="23"/>
      <c r="J58" s="23"/>
      <c r="K58" s="23"/>
    </row>
    <row r="59" spans="1:11" ht="14.1" customHeight="1">
      <c r="A59" s="23"/>
      <c r="B59" s="23"/>
      <c r="C59" s="39" t="s">
        <v>60</v>
      </c>
      <c r="D59" s="40">
        <v>0</v>
      </c>
      <c r="E59" s="40">
        <v>0</v>
      </c>
      <c r="F59" s="40">
        <v>0</v>
      </c>
      <c r="G59" s="40">
        <v>0</v>
      </c>
      <c r="H59" s="23"/>
      <c r="I59" s="23"/>
      <c r="J59" s="23"/>
      <c r="K59" s="23"/>
    </row>
    <row r="60" spans="1:11" ht="14.1" customHeight="1">
      <c r="A60" s="23"/>
      <c r="B60" s="23"/>
      <c r="C60" s="39" t="s">
        <v>61</v>
      </c>
      <c r="D60" s="40">
        <v>0</v>
      </c>
      <c r="E60" s="40">
        <v>0</v>
      </c>
      <c r="F60" s="40">
        <v>0</v>
      </c>
      <c r="G60" s="40">
        <v>0</v>
      </c>
      <c r="H60" s="23"/>
      <c r="I60" s="23"/>
      <c r="J60" s="23"/>
      <c r="K60" s="23"/>
    </row>
    <row r="61" spans="1:11" ht="14.1" customHeight="1">
      <c r="A61" s="23"/>
      <c r="B61" s="23"/>
      <c r="C61" s="39" t="s">
        <v>62</v>
      </c>
      <c r="D61" s="40">
        <v>0</v>
      </c>
      <c r="E61" s="40">
        <v>0</v>
      </c>
      <c r="F61" s="40">
        <v>0</v>
      </c>
      <c r="G61" s="40">
        <v>0</v>
      </c>
      <c r="H61" s="23"/>
      <c r="I61" s="23"/>
      <c r="J61" s="23"/>
      <c r="K61" s="23"/>
    </row>
    <row r="62" spans="1:11" ht="14.1" customHeight="1">
      <c r="A62" s="23"/>
      <c r="B62" s="23"/>
      <c r="C62" s="39" t="s">
        <v>49</v>
      </c>
      <c r="D62" s="40">
        <v>0</v>
      </c>
      <c r="E62" s="40">
        <v>0</v>
      </c>
      <c r="F62" s="40">
        <v>0</v>
      </c>
      <c r="G62" s="40">
        <v>0</v>
      </c>
      <c r="H62" s="23"/>
      <c r="I62" s="23"/>
      <c r="J62" s="23"/>
      <c r="K62" s="23"/>
    </row>
    <row r="63" spans="1:11" ht="14.1" customHeight="1">
      <c r="A63" s="23"/>
      <c r="B63" s="23"/>
      <c r="C63" s="39" t="s">
        <v>58</v>
      </c>
      <c r="D63" s="40">
        <v>0</v>
      </c>
      <c r="E63" s="40">
        <v>0</v>
      </c>
      <c r="F63" s="40">
        <v>0</v>
      </c>
      <c r="G63" s="40">
        <v>0</v>
      </c>
      <c r="H63" s="23"/>
      <c r="I63" s="23"/>
      <c r="J63" s="23"/>
      <c r="K63" s="23"/>
    </row>
    <row r="64" spans="1:11" ht="14.1" customHeight="1">
      <c r="A64" s="23"/>
      <c r="B64" s="23"/>
      <c r="C64" s="39" t="s">
        <v>59</v>
      </c>
      <c r="D64" s="40">
        <v>0</v>
      </c>
      <c r="E64" s="40">
        <v>0</v>
      </c>
      <c r="F64" s="40">
        <v>0</v>
      </c>
      <c r="G64" s="40">
        <v>0</v>
      </c>
      <c r="H64" s="23"/>
      <c r="I64" s="23"/>
      <c r="J64" s="23"/>
      <c r="K64" s="23"/>
    </row>
    <row r="65" spans="1:11" ht="14.1" customHeight="1">
      <c r="A65" s="23"/>
      <c r="B65" s="23"/>
      <c r="C65" s="39" t="s">
        <v>60</v>
      </c>
      <c r="D65" s="40">
        <v>0</v>
      </c>
      <c r="E65" s="40">
        <v>0</v>
      </c>
      <c r="F65" s="40">
        <v>0</v>
      </c>
      <c r="G65" s="40">
        <v>0</v>
      </c>
      <c r="H65" s="23"/>
      <c r="I65" s="23"/>
      <c r="J65" s="23"/>
      <c r="K65" s="23"/>
    </row>
    <row r="66" spans="1:11" ht="14.1" customHeight="1">
      <c r="A66" s="23"/>
      <c r="B66" s="23"/>
      <c r="C66" s="39" t="s">
        <v>61</v>
      </c>
      <c r="D66" s="40">
        <v>0</v>
      </c>
      <c r="E66" s="40">
        <v>0</v>
      </c>
      <c r="F66" s="40">
        <v>0</v>
      </c>
      <c r="G66" s="40">
        <v>0</v>
      </c>
      <c r="H66" s="23"/>
      <c r="I66" s="23"/>
      <c r="J66" s="23"/>
      <c r="K66" s="23"/>
    </row>
    <row r="67" spans="1:11" ht="14.1" customHeight="1">
      <c r="A67" s="23"/>
      <c r="B67" s="23"/>
      <c r="C67" s="39" t="s">
        <v>63</v>
      </c>
      <c r="D67" s="40">
        <v>0</v>
      </c>
      <c r="E67" s="40">
        <v>0</v>
      </c>
      <c r="F67" s="40">
        <v>0</v>
      </c>
      <c r="G67" s="40">
        <v>0</v>
      </c>
      <c r="H67" s="23"/>
      <c r="I67" s="23"/>
      <c r="J67" s="23"/>
      <c r="K67" s="23"/>
    </row>
    <row r="68" spans="1:11" ht="14.1" customHeight="1">
      <c r="A68" s="23"/>
      <c r="B68" s="23"/>
      <c r="C68" s="39" t="s">
        <v>49</v>
      </c>
      <c r="D68" s="40">
        <v>0</v>
      </c>
      <c r="E68" s="40">
        <v>0</v>
      </c>
      <c r="F68" s="40">
        <v>0</v>
      </c>
      <c r="G68" s="40">
        <v>0</v>
      </c>
      <c r="H68" s="23"/>
      <c r="I68" s="23"/>
      <c r="J68" s="23"/>
      <c r="K68" s="23"/>
    </row>
    <row r="69" spans="1:11" ht="14.1" customHeight="1">
      <c r="A69" s="23"/>
      <c r="B69" s="23"/>
      <c r="C69" s="39" t="s">
        <v>58</v>
      </c>
      <c r="D69" s="40">
        <v>0</v>
      </c>
      <c r="E69" s="40">
        <v>0</v>
      </c>
      <c r="F69" s="40">
        <v>0</v>
      </c>
      <c r="G69" s="40">
        <v>0</v>
      </c>
      <c r="H69" s="23"/>
      <c r="I69" s="23"/>
      <c r="J69" s="23"/>
      <c r="K69" s="23"/>
    </row>
    <row r="70" spans="1:11" ht="14.1" customHeight="1">
      <c r="A70" s="23"/>
      <c r="B70" s="23"/>
      <c r="C70" s="39" t="s">
        <v>59</v>
      </c>
      <c r="D70" s="40">
        <v>0</v>
      </c>
      <c r="E70" s="40">
        <v>0</v>
      </c>
      <c r="F70" s="40">
        <v>0</v>
      </c>
      <c r="G70" s="40">
        <v>0</v>
      </c>
      <c r="H70" s="23"/>
      <c r="I70" s="23"/>
      <c r="J70" s="23"/>
      <c r="K70" s="23"/>
    </row>
    <row r="71" spans="1:11" ht="14.1" customHeight="1">
      <c r="A71" s="23"/>
      <c r="B71" s="23"/>
      <c r="C71" s="39" t="s">
        <v>60</v>
      </c>
      <c r="D71" s="40">
        <v>0</v>
      </c>
      <c r="E71" s="40">
        <v>0</v>
      </c>
      <c r="F71" s="40">
        <v>0</v>
      </c>
      <c r="G71" s="40">
        <v>0</v>
      </c>
      <c r="H71" s="23"/>
      <c r="I71" s="23"/>
      <c r="J71" s="23"/>
      <c r="K71" s="23"/>
    </row>
    <row r="72" spans="1:11" ht="14.1" customHeight="1">
      <c r="A72" s="23"/>
      <c r="B72" s="23"/>
      <c r="C72" s="39" t="s">
        <v>61</v>
      </c>
      <c r="D72" s="40">
        <v>0</v>
      </c>
      <c r="E72" s="40">
        <v>0</v>
      </c>
      <c r="F72" s="40">
        <v>0</v>
      </c>
      <c r="G72" s="40">
        <v>0</v>
      </c>
      <c r="H72" s="23"/>
      <c r="I72" s="23"/>
      <c r="J72" s="23"/>
      <c r="K72" s="23"/>
    </row>
    <row r="73" spans="1:11" ht="14.1" customHeight="1">
      <c r="A73" s="23"/>
      <c r="B73" s="23"/>
      <c r="C73" s="39" t="s">
        <v>64</v>
      </c>
      <c r="D73" s="40">
        <v>0</v>
      </c>
      <c r="E73" s="40">
        <v>0</v>
      </c>
      <c r="F73" s="40">
        <v>0</v>
      </c>
      <c r="G73" s="40">
        <v>0</v>
      </c>
      <c r="H73" s="23"/>
      <c r="I73" s="23"/>
      <c r="J73" s="23"/>
      <c r="K73" s="23"/>
    </row>
    <row r="74" spans="1:11" ht="14.1" customHeight="1">
      <c r="A74" s="23"/>
      <c r="B74" s="23"/>
      <c r="C74" s="39" t="s">
        <v>65</v>
      </c>
      <c r="D74" s="40">
        <v>0</v>
      </c>
      <c r="E74" s="40">
        <v>0</v>
      </c>
      <c r="F74" s="40">
        <v>0</v>
      </c>
      <c r="G74" s="40">
        <v>0</v>
      </c>
      <c r="H74" s="23"/>
      <c r="I74" s="23"/>
      <c r="J74" s="23"/>
      <c r="K74" s="23"/>
    </row>
    <row r="75" spans="1:11" ht="14.1" customHeight="1">
      <c r="A75" s="23"/>
      <c r="B75" s="23"/>
      <c r="C75" s="41" t="s">
        <v>25</v>
      </c>
      <c r="D75" s="40">
        <v>0</v>
      </c>
      <c r="E75" s="40">
        <v>20078000</v>
      </c>
      <c r="F75" s="40">
        <v>20078000</v>
      </c>
      <c r="G75" s="40">
        <v>20078000</v>
      </c>
      <c r="H75" s="23"/>
      <c r="I75" s="23"/>
      <c r="J75" s="23"/>
      <c r="K75" s="23"/>
    </row>
    <row r="76" spans="1:11" ht="15" customHeight="1">
      <c r="A76" s="23"/>
      <c r="B76" s="23"/>
      <c r="C76" s="43" t="s">
        <v>18</v>
      </c>
      <c r="D76" s="44" t="s">
        <v>18</v>
      </c>
      <c r="E76" s="44" t="s">
        <v>18</v>
      </c>
      <c r="F76" s="44" t="s">
        <v>18</v>
      </c>
      <c r="G76" s="44" t="s">
        <v>18</v>
      </c>
      <c r="H76" s="23"/>
      <c r="I76" s="23"/>
      <c r="J76" s="23"/>
      <c r="K76" s="23"/>
    </row>
    <row r="77" spans="1:11" ht="15" customHeight="1">
      <c r="A77" s="23"/>
      <c r="B77" s="23"/>
      <c r="C77" s="26" t="s">
        <v>168</v>
      </c>
      <c r="D77" s="45">
        <v>0</v>
      </c>
      <c r="E77" s="45">
        <v>20078000</v>
      </c>
      <c r="F77" s="45">
        <v>20078000</v>
      </c>
      <c r="G77" s="45">
        <v>20078000</v>
      </c>
      <c r="H77" s="23"/>
      <c r="I77" s="23"/>
      <c r="J77" s="23"/>
      <c r="K77" s="23"/>
    </row>
    <row r="78" spans="1:11" ht="15" customHeight="1">
      <c r="A78" s="23"/>
      <c r="B78" s="23"/>
      <c r="C78" s="27" t="s">
        <v>48</v>
      </c>
      <c r="D78" s="46">
        <v>0</v>
      </c>
      <c r="E78" s="46">
        <v>14578000</v>
      </c>
      <c r="F78" s="46">
        <v>14578000</v>
      </c>
      <c r="G78" s="46">
        <v>14578000</v>
      </c>
      <c r="H78" s="23"/>
      <c r="I78" s="23"/>
      <c r="J78" s="23"/>
      <c r="K78" s="23"/>
    </row>
    <row r="79" spans="1:11" ht="15" customHeight="1">
      <c r="A79" s="23"/>
      <c r="B79" s="23"/>
      <c r="C79" s="27" t="s">
        <v>49</v>
      </c>
      <c r="D79" s="46">
        <v>0</v>
      </c>
      <c r="E79" s="46">
        <v>14578000</v>
      </c>
      <c r="F79" s="46">
        <v>14578000</v>
      </c>
      <c r="G79" s="46">
        <v>14578000</v>
      </c>
      <c r="H79" s="23"/>
      <c r="I79" s="23"/>
      <c r="J79" s="23"/>
      <c r="K79" s="23"/>
    </row>
    <row r="80" spans="1:11" ht="15" customHeight="1">
      <c r="A80" s="23"/>
      <c r="B80" s="23"/>
      <c r="C80" s="27" t="s">
        <v>50</v>
      </c>
      <c r="D80" s="46">
        <v>0</v>
      </c>
      <c r="E80" s="46">
        <v>0</v>
      </c>
      <c r="F80" s="46">
        <v>0</v>
      </c>
      <c r="G80" s="46">
        <v>0</v>
      </c>
      <c r="H80" s="23"/>
      <c r="I80" s="23"/>
      <c r="J80" s="23"/>
      <c r="K80" s="23"/>
    </row>
    <row r="81" spans="1:11" ht="15" customHeight="1">
      <c r="A81" s="23"/>
      <c r="B81" s="23"/>
      <c r="C81" s="27" t="s">
        <v>51</v>
      </c>
      <c r="D81" s="46">
        <v>0</v>
      </c>
      <c r="E81" s="46">
        <v>2500000</v>
      </c>
      <c r="F81" s="46">
        <v>2500000</v>
      </c>
      <c r="G81" s="46">
        <v>2500000</v>
      </c>
      <c r="H81" s="23"/>
      <c r="I81" s="23"/>
      <c r="J81" s="23"/>
      <c r="K81" s="23"/>
    </row>
    <row r="82" spans="1:11" ht="15" customHeight="1">
      <c r="A82" s="23"/>
      <c r="B82" s="23"/>
      <c r="C82" s="27" t="s">
        <v>49</v>
      </c>
      <c r="D82" s="46">
        <v>0</v>
      </c>
      <c r="E82" s="46">
        <v>2500000</v>
      </c>
      <c r="F82" s="46">
        <v>2500000</v>
      </c>
      <c r="G82" s="46">
        <v>2500000</v>
      </c>
      <c r="H82" s="23"/>
      <c r="I82" s="23"/>
      <c r="J82" s="23"/>
      <c r="K82" s="23"/>
    </row>
    <row r="83" spans="1:11" ht="15" customHeight="1">
      <c r="A83" s="23"/>
      <c r="B83" s="23"/>
      <c r="C83" s="27" t="s">
        <v>50</v>
      </c>
      <c r="D83" s="46">
        <v>0</v>
      </c>
      <c r="E83" s="46">
        <v>0</v>
      </c>
      <c r="F83" s="46">
        <v>0</v>
      </c>
      <c r="G83" s="46">
        <v>0</v>
      </c>
      <c r="H83" s="23"/>
      <c r="I83" s="23"/>
      <c r="J83" s="23"/>
      <c r="K83" s="23"/>
    </row>
    <row r="84" spans="1:11" ht="15" customHeight="1">
      <c r="A84" s="23"/>
      <c r="B84" s="23"/>
      <c r="C84" s="27" t="s">
        <v>52</v>
      </c>
      <c r="D84" s="46">
        <v>0</v>
      </c>
      <c r="E84" s="46">
        <v>2976000</v>
      </c>
      <c r="F84" s="46">
        <v>2976000</v>
      </c>
      <c r="G84" s="46">
        <v>2976000</v>
      </c>
      <c r="H84" s="23"/>
      <c r="I84" s="23"/>
      <c r="J84" s="23"/>
      <c r="K84" s="23"/>
    </row>
    <row r="85" spans="1:11" ht="15" customHeight="1">
      <c r="A85" s="23"/>
      <c r="B85" s="23"/>
      <c r="C85" s="27" t="s">
        <v>49</v>
      </c>
      <c r="D85" s="46">
        <v>0</v>
      </c>
      <c r="E85" s="46">
        <v>2976000</v>
      </c>
      <c r="F85" s="46">
        <v>2976000</v>
      </c>
      <c r="G85" s="46">
        <v>2976000</v>
      </c>
      <c r="H85" s="23"/>
      <c r="I85" s="23"/>
      <c r="J85" s="23"/>
      <c r="K85" s="23"/>
    </row>
    <row r="86" spans="1:11" ht="15" customHeight="1">
      <c r="A86" s="23"/>
      <c r="B86" s="23"/>
      <c r="C86" s="27" t="s">
        <v>50</v>
      </c>
      <c r="D86" s="46">
        <v>0</v>
      </c>
      <c r="E86" s="46">
        <v>0</v>
      </c>
      <c r="F86" s="46">
        <v>0</v>
      </c>
      <c r="G86" s="46">
        <v>0</v>
      </c>
      <c r="H86" s="23"/>
      <c r="I86" s="23"/>
      <c r="J86" s="23"/>
      <c r="K86" s="23"/>
    </row>
    <row r="87" spans="1:11" ht="15" customHeight="1">
      <c r="A87" s="23"/>
      <c r="B87" s="23"/>
      <c r="C87" s="27" t="s">
        <v>53</v>
      </c>
      <c r="D87" s="46">
        <v>0</v>
      </c>
      <c r="E87" s="46">
        <v>0</v>
      </c>
      <c r="F87" s="46">
        <v>0</v>
      </c>
      <c r="G87" s="46">
        <v>0</v>
      </c>
      <c r="H87" s="23"/>
      <c r="I87" s="23"/>
      <c r="J87" s="23"/>
      <c r="K87" s="23"/>
    </row>
    <row r="88" spans="1:11" ht="15" customHeight="1">
      <c r="A88" s="23"/>
      <c r="B88" s="23"/>
      <c r="C88" s="27" t="s">
        <v>49</v>
      </c>
      <c r="D88" s="46">
        <v>0</v>
      </c>
      <c r="E88" s="46">
        <v>0</v>
      </c>
      <c r="F88" s="46">
        <v>0</v>
      </c>
      <c r="G88" s="46">
        <v>0</v>
      </c>
      <c r="H88" s="23"/>
      <c r="I88" s="23"/>
      <c r="J88" s="23"/>
      <c r="K88" s="23"/>
    </row>
    <row r="89" spans="1:11" ht="15" customHeight="1">
      <c r="A89" s="23"/>
      <c r="B89" s="23"/>
      <c r="C89" s="27" t="s">
        <v>50</v>
      </c>
      <c r="D89" s="46">
        <v>0</v>
      </c>
      <c r="E89" s="46">
        <v>0</v>
      </c>
      <c r="F89" s="46">
        <v>0</v>
      </c>
      <c r="G89" s="46">
        <v>0</v>
      </c>
      <c r="H89" s="23"/>
      <c r="I89" s="23"/>
      <c r="J89" s="23"/>
      <c r="K89" s="23"/>
    </row>
    <row r="90" spans="1:11" ht="20.100000000000001" customHeight="1">
      <c r="A90" s="23"/>
      <c r="B90" s="23"/>
      <c r="C90" s="27" t="s">
        <v>169</v>
      </c>
      <c r="D90" s="47">
        <v>0</v>
      </c>
      <c r="E90" s="47">
        <v>0</v>
      </c>
      <c r="F90" s="47">
        <v>0</v>
      </c>
      <c r="G90" s="47">
        <v>0</v>
      </c>
      <c r="H90" s="23"/>
      <c r="I90" s="23"/>
      <c r="J90" s="23"/>
      <c r="K90" s="23"/>
    </row>
    <row r="91" spans="1:11" ht="15" customHeight="1">
      <c r="A91" s="23"/>
      <c r="B91" s="23"/>
      <c r="C91" s="27" t="s">
        <v>49</v>
      </c>
      <c r="D91" s="46">
        <v>0</v>
      </c>
      <c r="E91" s="46">
        <v>0</v>
      </c>
      <c r="F91" s="46">
        <v>0</v>
      </c>
      <c r="G91" s="46">
        <v>0</v>
      </c>
      <c r="H91" s="23"/>
      <c r="I91" s="23"/>
      <c r="J91" s="23"/>
      <c r="K91" s="23"/>
    </row>
    <row r="92" spans="1:11" ht="15" customHeight="1">
      <c r="A92" s="23"/>
      <c r="B92" s="23"/>
      <c r="C92" s="27" t="s">
        <v>50</v>
      </c>
      <c r="D92" s="46">
        <v>0</v>
      </c>
      <c r="E92" s="46">
        <v>0</v>
      </c>
      <c r="F92" s="46">
        <v>0</v>
      </c>
      <c r="G92" s="46">
        <v>0</v>
      </c>
      <c r="H92" s="23"/>
      <c r="I92" s="23"/>
      <c r="J92" s="23"/>
      <c r="K92" s="23"/>
    </row>
    <row r="93" spans="1:11" ht="15" customHeight="1">
      <c r="A93" s="23"/>
      <c r="B93" s="23"/>
      <c r="C93" s="27" t="s">
        <v>55</v>
      </c>
      <c r="D93" s="46">
        <v>0</v>
      </c>
      <c r="E93" s="46">
        <v>0</v>
      </c>
      <c r="F93" s="46">
        <v>0</v>
      </c>
      <c r="G93" s="46">
        <v>0</v>
      </c>
      <c r="H93" s="23"/>
      <c r="I93" s="23"/>
      <c r="J93" s="23"/>
      <c r="K93" s="23"/>
    </row>
    <row r="94" spans="1:11" ht="15" customHeight="1">
      <c r="A94" s="23"/>
      <c r="B94" s="23"/>
      <c r="C94" s="27" t="s">
        <v>49</v>
      </c>
      <c r="D94" s="46">
        <v>0</v>
      </c>
      <c r="E94" s="46">
        <v>0</v>
      </c>
      <c r="F94" s="46">
        <v>0</v>
      </c>
      <c r="G94" s="46">
        <v>0</v>
      </c>
      <c r="H94" s="23"/>
      <c r="I94" s="23"/>
      <c r="J94" s="23"/>
      <c r="K94" s="23"/>
    </row>
    <row r="95" spans="1:11" ht="15" customHeight="1">
      <c r="A95" s="23"/>
      <c r="B95" s="23"/>
      <c r="C95" s="27" t="s">
        <v>50</v>
      </c>
      <c r="D95" s="46">
        <v>0</v>
      </c>
      <c r="E95" s="46">
        <v>0</v>
      </c>
      <c r="F95" s="46">
        <v>0</v>
      </c>
      <c r="G95" s="46">
        <v>0</v>
      </c>
      <c r="H95" s="23"/>
      <c r="I95" s="23"/>
      <c r="J95" s="23"/>
      <c r="K95" s="23"/>
    </row>
    <row r="96" spans="1:11" ht="15" customHeight="1">
      <c r="A96" s="23"/>
      <c r="B96" s="23"/>
      <c r="C96" s="27" t="s">
        <v>56</v>
      </c>
      <c r="D96" s="46">
        <v>0</v>
      </c>
      <c r="E96" s="46">
        <v>24000</v>
      </c>
      <c r="F96" s="46">
        <v>24000</v>
      </c>
      <c r="G96" s="46">
        <v>24000</v>
      </c>
      <c r="H96" s="23"/>
      <c r="I96" s="23"/>
      <c r="J96" s="23"/>
      <c r="K96" s="23"/>
    </row>
    <row r="97" spans="1:11" ht="15" customHeight="1">
      <c r="A97" s="23"/>
      <c r="B97" s="23"/>
      <c r="C97" s="27" t="s">
        <v>49</v>
      </c>
      <c r="D97" s="46">
        <v>0</v>
      </c>
      <c r="E97" s="46">
        <v>24000</v>
      </c>
      <c r="F97" s="46">
        <v>24000</v>
      </c>
      <c r="G97" s="46">
        <v>24000</v>
      </c>
      <c r="H97" s="23"/>
      <c r="I97" s="23"/>
      <c r="J97" s="23"/>
      <c r="K97" s="23"/>
    </row>
    <row r="98" spans="1:11" ht="15" customHeight="1">
      <c r="A98" s="23"/>
      <c r="B98" s="23"/>
      <c r="C98" s="27" t="s">
        <v>50</v>
      </c>
      <c r="D98" s="46">
        <v>0</v>
      </c>
      <c r="E98" s="46">
        <v>0</v>
      </c>
      <c r="F98" s="46">
        <v>0</v>
      </c>
      <c r="G98" s="46">
        <v>0</v>
      </c>
      <c r="H98" s="23"/>
      <c r="I98" s="23"/>
      <c r="J98" s="23"/>
      <c r="K98" s="23"/>
    </row>
    <row r="99" spans="1:11" ht="15" customHeight="1">
      <c r="A99" s="23"/>
      <c r="B99" s="23"/>
      <c r="C99" s="27" t="s">
        <v>57</v>
      </c>
      <c r="D99" s="46">
        <v>0</v>
      </c>
      <c r="E99" s="46">
        <v>0</v>
      </c>
      <c r="F99" s="46">
        <v>0</v>
      </c>
      <c r="G99" s="46">
        <v>0</v>
      </c>
      <c r="H99" s="23"/>
      <c r="I99" s="23"/>
      <c r="J99" s="23"/>
      <c r="K99" s="23"/>
    </row>
    <row r="100" spans="1:11" ht="15" customHeight="1">
      <c r="A100" s="23"/>
      <c r="B100" s="23"/>
      <c r="C100" s="27" t="s">
        <v>49</v>
      </c>
      <c r="D100" s="46">
        <v>0</v>
      </c>
      <c r="E100" s="46">
        <v>0</v>
      </c>
      <c r="F100" s="46">
        <v>0</v>
      </c>
      <c r="G100" s="46">
        <v>0</v>
      </c>
      <c r="H100" s="23"/>
      <c r="I100" s="23"/>
      <c r="J100" s="23"/>
      <c r="K100" s="23"/>
    </row>
    <row r="101" spans="1:11" ht="15" customHeight="1">
      <c r="A101" s="23"/>
      <c r="B101" s="23"/>
      <c r="C101" s="27" t="s">
        <v>58</v>
      </c>
      <c r="D101" s="46">
        <v>0</v>
      </c>
      <c r="E101" s="46">
        <v>0</v>
      </c>
      <c r="F101" s="46">
        <v>0</v>
      </c>
      <c r="G101" s="46">
        <v>0</v>
      </c>
      <c r="H101" s="23"/>
      <c r="I101" s="23"/>
      <c r="J101" s="23"/>
      <c r="K101" s="23"/>
    </row>
    <row r="102" spans="1:11" ht="15" customHeight="1">
      <c r="A102" s="23"/>
      <c r="B102" s="23"/>
      <c r="C102" s="27" t="s">
        <v>59</v>
      </c>
      <c r="D102" s="46">
        <v>0</v>
      </c>
      <c r="E102" s="46">
        <v>0</v>
      </c>
      <c r="F102" s="46">
        <v>0</v>
      </c>
      <c r="G102" s="46">
        <v>0</v>
      </c>
      <c r="H102" s="23"/>
      <c r="I102" s="23"/>
      <c r="J102" s="23"/>
      <c r="K102" s="23"/>
    </row>
    <row r="103" spans="1:11" ht="15" customHeight="1">
      <c r="A103" s="23"/>
      <c r="B103" s="23"/>
      <c r="C103" s="27" t="s">
        <v>60</v>
      </c>
      <c r="D103" s="46">
        <v>0</v>
      </c>
      <c r="E103" s="46">
        <v>0</v>
      </c>
      <c r="F103" s="46">
        <v>0</v>
      </c>
      <c r="G103" s="46">
        <v>0</v>
      </c>
      <c r="H103" s="23"/>
      <c r="I103" s="23"/>
      <c r="J103" s="23"/>
      <c r="K103" s="23"/>
    </row>
    <row r="104" spans="1:11" ht="15" customHeight="1">
      <c r="A104" s="23"/>
      <c r="B104" s="23"/>
      <c r="C104" s="27" t="s">
        <v>61</v>
      </c>
      <c r="D104" s="46">
        <v>0</v>
      </c>
      <c r="E104" s="46">
        <v>0</v>
      </c>
      <c r="F104" s="46">
        <v>0</v>
      </c>
      <c r="G104" s="46">
        <v>0</v>
      </c>
      <c r="H104" s="23"/>
      <c r="I104" s="23"/>
      <c r="J104" s="23"/>
      <c r="K104" s="23"/>
    </row>
    <row r="105" spans="1:11" ht="15" customHeight="1">
      <c r="A105" s="23"/>
      <c r="B105" s="23"/>
      <c r="C105" s="27" t="s">
        <v>62</v>
      </c>
      <c r="D105" s="46">
        <v>0</v>
      </c>
      <c r="E105" s="46">
        <v>0</v>
      </c>
      <c r="F105" s="46">
        <v>0</v>
      </c>
      <c r="G105" s="46">
        <v>0</v>
      </c>
      <c r="H105" s="23"/>
      <c r="I105" s="23"/>
      <c r="J105" s="23"/>
      <c r="K105" s="23"/>
    </row>
    <row r="106" spans="1:11" ht="15" customHeight="1">
      <c r="A106" s="23"/>
      <c r="B106" s="23"/>
      <c r="C106" s="27" t="s">
        <v>49</v>
      </c>
      <c r="D106" s="46">
        <v>0</v>
      </c>
      <c r="E106" s="46">
        <v>0</v>
      </c>
      <c r="F106" s="46">
        <v>0</v>
      </c>
      <c r="G106" s="46">
        <v>0</v>
      </c>
      <c r="H106" s="23"/>
      <c r="I106" s="23"/>
      <c r="J106" s="23"/>
      <c r="K106" s="23"/>
    </row>
    <row r="107" spans="1:11" ht="15" customHeight="1">
      <c r="A107" s="23"/>
      <c r="B107" s="23"/>
      <c r="C107" s="27" t="s">
        <v>58</v>
      </c>
      <c r="D107" s="46">
        <v>0</v>
      </c>
      <c r="E107" s="46">
        <v>0</v>
      </c>
      <c r="F107" s="46">
        <v>0</v>
      </c>
      <c r="G107" s="46">
        <v>0</v>
      </c>
      <c r="H107" s="23"/>
      <c r="I107" s="23"/>
      <c r="J107" s="23"/>
      <c r="K107" s="23"/>
    </row>
    <row r="108" spans="1:11" ht="15" customHeight="1">
      <c r="A108" s="23"/>
      <c r="B108" s="23"/>
      <c r="C108" s="27" t="s">
        <v>59</v>
      </c>
      <c r="D108" s="46">
        <v>0</v>
      </c>
      <c r="E108" s="46">
        <v>0</v>
      </c>
      <c r="F108" s="46">
        <v>0</v>
      </c>
      <c r="G108" s="46">
        <v>0</v>
      </c>
      <c r="H108" s="23"/>
      <c r="I108" s="23"/>
      <c r="J108" s="23"/>
      <c r="K108" s="23"/>
    </row>
    <row r="109" spans="1:11" ht="15" customHeight="1">
      <c r="A109" s="23"/>
      <c r="B109" s="23"/>
      <c r="C109" s="27" t="s">
        <v>60</v>
      </c>
      <c r="D109" s="46">
        <v>0</v>
      </c>
      <c r="E109" s="46">
        <v>0</v>
      </c>
      <c r="F109" s="46">
        <v>0</v>
      </c>
      <c r="G109" s="46">
        <v>0</v>
      </c>
      <c r="H109" s="23"/>
      <c r="I109" s="23"/>
      <c r="J109" s="23"/>
      <c r="K109" s="23"/>
    </row>
    <row r="110" spans="1:11" ht="15" customHeight="1">
      <c r="A110" s="23"/>
      <c r="B110" s="23"/>
      <c r="C110" s="27" t="s">
        <v>61</v>
      </c>
      <c r="D110" s="46">
        <v>0</v>
      </c>
      <c r="E110" s="46">
        <v>0</v>
      </c>
      <c r="F110" s="46">
        <v>0</v>
      </c>
      <c r="G110" s="46">
        <v>0</v>
      </c>
      <c r="H110" s="23"/>
      <c r="I110" s="23"/>
      <c r="J110" s="23"/>
      <c r="K110" s="23"/>
    </row>
    <row r="111" spans="1:11" ht="15" customHeight="1">
      <c r="A111" s="23"/>
      <c r="B111" s="23"/>
      <c r="C111" s="27" t="s">
        <v>63</v>
      </c>
      <c r="D111" s="46">
        <v>0</v>
      </c>
      <c r="E111" s="46">
        <v>0</v>
      </c>
      <c r="F111" s="46">
        <v>0</v>
      </c>
      <c r="G111" s="46">
        <v>0</v>
      </c>
      <c r="H111" s="23"/>
      <c r="I111" s="23"/>
      <c r="J111" s="23"/>
      <c r="K111" s="23"/>
    </row>
    <row r="112" spans="1:11" ht="15" customHeight="1">
      <c r="A112" s="23"/>
      <c r="B112" s="23"/>
      <c r="C112" s="27" t="s">
        <v>49</v>
      </c>
      <c r="D112" s="46">
        <v>0</v>
      </c>
      <c r="E112" s="46">
        <v>0</v>
      </c>
      <c r="F112" s="46">
        <v>0</v>
      </c>
      <c r="G112" s="46">
        <v>0</v>
      </c>
      <c r="H112" s="23"/>
      <c r="I112" s="23"/>
      <c r="J112" s="23"/>
      <c r="K112" s="23"/>
    </row>
    <row r="113" spans="1:11" ht="15" customHeight="1">
      <c r="A113" s="23"/>
      <c r="B113" s="23"/>
      <c r="C113" s="27" t="s">
        <v>58</v>
      </c>
      <c r="D113" s="46">
        <v>0</v>
      </c>
      <c r="E113" s="46">
        <v>0</v>
      </c>
      <c r="F113" s="46">
        <v>0</v>
      </c>
      <c r="G113" s="46">
        <v>0</v>
      </c>
      <c r="H113" s="23"/>
      <c r="I113" s="23"/>
      <c r="J113" s="23"/>
      <c r="K113" s="23"/>
    </row>
    <row r="114" spans="1:11" ht="15" customHeight="1">
      <c r="A114" s="23"/>
      <c r="B114" s="23"/>
      <c r="C114" s="27" t="s">
        <v>59</v>
      </c>
      <c r="D114" s="46">
        <v>0</v>
      </c>
      <c r="E114" s="46">
        <v>0</v>
      </c>
      <c r="F114" s="46">
        <v>0</v>
      </c>
      <c r="G114" s="46">
        <v>0</v>
      </c>
      <c r="H114" s="23"/>
      <c r="I114" s="23"/>
      <c r="J114" s="23"/>
      <c r="K114" s="23"/>
    </row>
    <row r="115" spans="1:11" ht="15" customHeight="1">
      <c r="A115" s="23"/>
      <c r="B115" s="23"/>
      <c r="C115" s="27" t="s">
        <v>60</v>
      </c>
      <c r="D115" s="46">
        <v>0</v>
      </c>
      <c r="E115" s="46">
        <v>0</v>
      </c>
      <c r="F115" s="46">
        <v>0</v>
      </c>
      <c r="G115" s="46">
        <v>0</v>
      </c>
      <c r="H115" s="23"/>
      <c r="I115" s="23"/>
      <c r="J115" s="23"/>
      <c r="K115" s="23"/>
    </row>
    <row r="116" spans="1:11" ht="15" customHeight="1">
      <c r="A116" s="23"/>
      <c r="B116" s="23"/>
      <c r="C116" s="27" t="s">
        <v>61</v>
      </c>
      <c r="D116" s="46">
        <v>0</v>
      </c>
      <c r="E116" s="46">
        <v>0</v>
      </c>
      <c r="F116" s="46">
        <v>0</v>
      </c>
      <c r="G116" s="46">
        <v>0</v>
      </c>
      <c r="H116" s="23"/>
      <c r="I116" s="23"/>
      <c r="J116" s="23"/>
      <c r="K116" s="23"/>
    </row>
    <row r="117" spans="1:11" ht="15" customHeight="1">
      <c r="A117" s="23"/>
      <c r="B117" s="23"/>
      <c r="C117" s="27" t="s">
        <v>64</v>
      </c>
      <c r="D117" s="46">
        <v>0</v>
      </c>
      <c r="E117" s="46">
        <v>0</v>
      </c>
      <c r="F117" s="46">
        <v>0</v>
      </c>
      <c r="G117" s="46">
        <v>0</v>
      </c>
      <c r="H117" s="23"/>
      <c r="I117" s="23"/>
      <c r="J117" s="23"/>
      <c r="K117" s="23"/>
    </row>
    <row r="118" spans="1:11" ht="15" customHeight="1">
      <c r="A118" s="23"/>
      <c r="B118" s="23"/>
      <c r="C118" s="27" t="s">
        <v>65</v>
      </c>
      <c r="D118" s="46">
        <v>0</v>
      </c>
      <c r="E118" s="46">
        <v>0</v>
      </c>
      <c r="F118" s="46">
        <v>0</v>
      </c>
      <c r="G118" s="46">
        <v>0</v>
      </c>
      <c r="H118" s="23"/>
      <c r="I118" s="23"/>
      <c r="J118" s="23"/>
      <c r="K118" s="23"/>
    </row>
    <row r="119" spans="1:11" ht="20.100000000000001" customHeight="1">
      <c r="A119" s="23"/>
      <c r="B119" s="23"/>
      <c r="C119" s="48" t="s">
        <v>18</v>
      </c>
      <c r="D119" s="23"/>
      <c r="E119" s="23"/>
      <c r="F119" s="23"/>
      <c r="G119" s="23"/>
      <c r="H119" s="23"/>
      <c r="I119" s="23"/>
      <c r="J119" s="23"/>
      <c r="K119" s="23"/>
    </row>
  </sheetData>
  <mergeCells count="17">
    <mergeCell ref="D19:G19"/>
    <mergeCell ref="D20:G20"/>
    <mergeCell ref="D21:G21"/>
    <mergeCell ref="D22:G22"/>
    <mergeCell ref="C31:G31"/>
    <mergeCell ref="C18:G18"/>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22"/>
  <sheetViews>
    <sheetView zoomScaleNormal="100" workbookViewId="0">
      <selection activeCell="I536" sqref="I536"/>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2684</v>
      </c>
      <c r="E3" s="1510"/>
      <c r="F3" s="1510"/>
      <c r="G3" s="1510"/>
      <c r="H3" s="23"/>
      <c r="I3" s="23"/>
      <c r="J3" s="23"/>
      <c r="K3" s="23"/>
    </row>
    <row r="4" spans="1:11" ht="14.1" customHeight="1">
      <c r="A4" s="23"/>
      <c r="B4" s="23"/>
      <c r="C4" s="25" t="s">
        <v>4</v>
      </c>
      <c r="D4" s="1509" t="s">
        <v>1236</v>
      </c>
      <c r="E4" s="1510"/>
      <c r="F4" s="1510"/>
      <c r="G4" s="1510"/>
      <c r="H4" s="23"/>
      <c r="I4" s="23"/>
      <c r="J4" s="23"/>
      <c r="K4" s="23"/>
    </row>
    <row r="5" spans="1:11" ht="14.1" customHeight="1">
      <c r="A5" s="23"/>
      <c r="B5" s="23"/>
      <c r="C5" s="25" t="s">
        <v>6</v>
      </c>
      <c r="D5" s="1509" t="s">
        <v>2763</v>
      </c>
      <c r="E5" s="1510"/>
      <c r="F5" s="1510"/>
      <c r="G5" s="1510"/>
      <c r="H5" s="23"/>
      <c r="I5" s="23"/>
      <c r="J5" s="23"/>
      <c r="K5" s="23"/>
    </row>
    <row r="6" spans="1:11" ht="14.1" customHeight="1">
      <c r="A6" s="23"/>
      <c r="B6" s="23"/>
      <c r="C6" s="25" t="s">
        <v>8</v>
      </c>
      <c r="D6" s="1509" t="s">
        <v>2764</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30.95" customHeight="1">
      <c r="A9" s="23"/>
      <c r="B9" s="23"/>
      <c r="C9" s="1515" t="s">
        <v>2765</v>
      </c>
      <c r="D9" s="1516"/>
      <c r="E9" s="1516"/>
      <c r="F9" s="1516"/>
      <c r="G9" s="1516"/>
      <c r="H9" s="23"/>
      <c r="I9" s="23"/>
      <c r="J9" s="23"/>
      <c r="K9" s="23"/>
    </row>
    <row r="10" spans="1:11" ht="65.099999999999994" customHeight="1">
      <c r="A10" s="23"/>
      <c r="B10" s="23"/>
      <c r="C10" s="26" t="s">
        <v>14</v>
      </c>
      <c r="D10" s="1517" t="s">
        <v>2766</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51.95" customHeight="1">
      <c r="A13" s="23"/>
      <c r="B13" s="23"/>
      <c r="C13" s="27" t="s">
        <v>2767</v>
      </c>
      <c r="D13" s="31" t="s">
        <v>364</v>
      </c>
      <c r="E13" s="31" t="s">
        <v>2035</v>
      </c>
      <c r="F13" s="31" t="s">
        <v>2688</v>
      </c>
      <c r="G13" s="31" t="s">
        <v>2689</v>
      </c>
      <c r="H13" s="23"/>
      <c r="I13" s="23"/>
      <c r="J13" s="23"/>
      <c r="K13" s="23"/>
    </row>
    <row r="14" spans="1:11" ht="75" customHeight="1">
      <c r="A14" s="23"/>
      <c r="B14" s="23"/>
      <c r="C14" s="26" t="s">
        <v>16</v>
      </c>
      <c r="D14" s="1517" t="s">
        <v>2768</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72.95" customHeight="1">
      <c r="A17" s="23"/>
      <c r="B17" s="23"/>
      <c r="C17" s="27" t="s">
        <v>2769</v>
      </c>
      <c r="D17" s="31" t="s">
        <v>469</v>
      </c>
      <c r="E17" s="31" t="s">
        <v>469</v>
      </c>
      <c r="F17" s="31" t="s">
        <v>2770</v>
      </c>
      <c r="G17" s="31" t="s">
        <v>2698</v>
      </c>
      <c r="H17" s="23"/>
      <c r="I17" s="23"/>
      <c r="J17" s="23"/>
      <c r="K17" s="23"/>
    </row>
    <row r="18" spans="1:11" ht="72.95" customHeight="1">
      <c r="A18" s="23"/>
      <c r="B18" s="23"/>
      <c r="C18" s="27" t="s">
        <v>2771</v>
      </c>
      <c r="D18" s="31" t="s">
        <v>1420</v>
      </c>
      <c r="E18" s="31" t="s">
        <v>398</v>
      </c>
      <c r="F18" s="31" t="s">
        <v>458</v>
      </c>
      <c r="G18" s="31" t="s">
        <v>1721</v>
      </c>
      <c r="H18" s="23"/>
      <c r="I18" s="23"/>
      <c r="J18" s="23"/>
      <c r="K18" s="23"/>
    </row>
    <row r="19" spans="1:11" ht="20.100000000000001" customHeight="1">
      <c r="A19" s="23"/>
      <c r="B19" s="23"/>
      <c r="C19" s="27" t="s">
        <v>2772</v>
      </c>
      <c r="D19" s="31" t="s">
        <v>1841</v>
      </c>
      <c r="E19" s="31" t="s">
        <v>2773</v>
      </c>
      <c r="F19" s="31" t="s">
        <v>111</v>
      </c>
      <c r="G19" s="31" t="s">
        <v>88</v>
      </c>
      <c r="H19" s="23"/>
      <c r="I19" s="23"/>
      <c r="J19" s="23"/>
      <c r="K19" s="23"/>
    </row>
    <row r="20" spans="1:11" ht="20.100000000000001" customHeight="1">
      <c r="A20" s="23"/>
      <c r="B20" s="23"/>
      <c r="C20" s="27" t="s">
        <v>2774</v>
      </c>
      <c r="D20" s="31" t="s">
        <v>1718</v>
      </c>
      <c r="E20" s="31" t="s">
        <v>2775</v>
      </c>
      <c r="F20" s="31" t="s">
        <v>2776</v>
      </c>
      <c r="G20" s="31" t="s">
        <v>1420</v>
      </c>
      <c r="H20" s="23"/>
      <c r="I20" s="23"/>
      <c r="J20" s="23"/>
      <c r="K20" s="23"/>
    </row>
    <row r="21" spans="1:11" ht="41.1" customHeight="1">
      <c r="A21" s="23"/>
      <c r="B21" s="23"/>
      <c r="C21" s="27" t="s">
        <v>2777</v>
      </c>
      <c r="D21" s="31" t="s">
        <v>18</v>
      </c>
      <c r="E21" s="31" t="s">
        <v>364</v>
      </c>
      <c r="F21" s="31" t="s">
        <v>2035</v>
      </c>
      <c r="G21" s="31" t="s">
        <v>2688</v>
      </c>
      <c r="H21" s="23"/>
      <c r="I21" s="23"/>
      <c r="J21" s="23"/>
      <c r="K21" s="23"/>
    </row>
    <row r="22" spans="1:11" ht="14.1" customHeight="1">
      <c r="A22" s="23"/>
      <c r="B22" s="23"/>
      <c r="C22" s="1503" t="s">
        <v>27</v>
      </c>
      <c r="D22" s="1504"/>
      <c r="E22" s="1504"/>
      <c r="F22" s="1504"/>
      <c r="G22" s="1504"/>
      <c r="H22" s="23"/>
      <c r="I22" s="23"/>
      <c r="J22" s="23"/>
      <c r="K22" s="23"/>
    </row>
    <row r="23" spans="1:11" ht="14.1" customHeight="1">
      <c r="A23" s="23"/>
      <c r="B23" s="23"/>
      <c r="C23" s="32" t="s">
        <v>2778</v>
      </c>
      <c r="D23" s="1503" t="s">
        <v>2779</v>
      </c>
      <c r="E23" s="1504"/>
      <c r="F23" s="1504"/>
      <c r="G23" s="1504"/>
      <c r="H23" s="23"/>
      <c r="I23" s="23"/>
      <c r="J23" s="23"/>
      <c r="K23" s="23"/>
    </row>
    <row r="24" spans="1:11" ht="14.1" customHeight="1">
      <c r="A24" s="23"/>
      <c r="B24" s="23"/>
      <c r="C24" s="33" t="s">
        <v>19</v>
      </c>
      <c r="D24" s="1519" t="s">
        <v>2780</v>
      </c>
      <c r="E24" s="1520"/>
      <c r="F24" s="1520"/>
      <c r="G24" s="1520"/>
      <c r="H24" s="23"/>
      <c r="I24" s="23"/>
      <c r="J24" s="23"/>
      <c r="K24" s="23"/>
    </row>
    <row r="25" spans="1:11" ht="14.1" customHeight="1">
      <c r="A25" s="23"/>
      <c r="B25" s="23"/>
      <c r="C25" s="34" t="s">
        <v>20</v>
      </c>
      <c r="D25" s="1521" t="s">
        <v>2781</v>
      </c>
      <c r="E25" s="1522"/>
      <c r="F25" s="1522"/>
      <c r="G25" s="1522"/>
      <c r="H25" s="23"/>
      <c r="I25" s="23"/>
      <c r="J25" s="23"/>
      <c r="K25" s="23"/>
    </row>
    <row r="26" spans="1:11" ht="14.1" customHeight="1">
      <c r="A26" s="23"/>
      <c r="B26" s="23"/>
      <c r="C26" s="34" t="s">
        <v>21</v>
      </c>
      <c r="D26" s="1521" t="s">
        <v>2782</v>
      </c>
      <c r="E26" s="1522"/>
      <c r="F26" s="1522"/>
      <c r="G26" s="1522"/>
      <c r="H26" s="23"/>
      <c r="I26" s="23"/>
      <c r="J26" s="23"/>
      <c r="K26" s="23"/>
    </row>
    <row r="27" spans="1:11" ht="15" customHeight="1">
      <c r="A27" s="23"/>
      <c r="B27" s="23"/>
      <c r="C27" s="35"/>
      <c r="D27" s="36">
        <v>2024</v>
      </c>
      <c r="E27" s="36">
        <v>2025</v>
      </c>
      <c r="F27" s="36">
        <v>2026</v>
      </c>
      <c r="G27" s="36">
        <v>2027</v>
      </c>
      <c r="H27" s="23"/>
      <c r="I27" s="23"/>
      <c r="J27" s="23"/>
      <c r="K27" s="23"/>
    </row>
    <row r="28" spans="1:11" ht="15" customHeight="1">
      <c r="A28" s="23"/>
      <c r="B28" s="23"/>
      <c r="C28" s="37"/>
      <c r="D28" s="38" t="s">
        <v>22</v>
      </c>
      <c r="E28" s="38" t="s">
        <v>23</v>
      </c>
      <c r="F28" s="38" t="s">
        <v>23</v>
      </c>
      <c r="G28" s="38" t="s">
        <v>23</v>
      </c>
      <c r="H28" s="23"/>
      <c r="I28" s="23"/>
      <c r="J28" s="23"/>
      <c r="K28" s="23"/>
    </row>
    <row r="29" spans="1:11" ht="14.1" customHeight="1">
      <c r="A29" s="23"/>
      <c r="B29" s="23"/>
      <c r="C29" s="27" t="s">
        <v>33</v>
      </c>
      <c r="D29" s="31" t="s">
        <v>2783</v>
      </c>
      <c r="E29" s="31" t="s">
        <v>2784</v>
      </c>
      <c r="F29" s="31" t="s">
        <v>2785</v>
      </c>
      <c r="G29" s="31" t="s">
        <v>2786</v>
      </c>
      <c r="H29" s="23"/>
      <c r="I29" s="23"/>
      <c r="J29" s="23"/>
      <c r="K29" s="23"/>
    </row>
    <row r="30" spans="1:11" ht="14.1" customHeight="1">
      <c r="A30" s="23"/>
      <c r="B30" s="23"/>
      <c r="C30" s="27" t="s">
        <v>35</v>
      </c>
      <c r="D30" s="31" t="s">
        <v>2787</v>
      </c>
      <c r="E30" s="31" t="s">
        <v>2788</v>
      </c>
      <c r="F30" s="31" t="s">
        <v>2789</v>
      </c>
      <c r="G30" s="31" t="s">
        <v>2790</v>
      </c>
      <c r="H30" s="23"/>
      <c r="I30" s="23"/>
      <c r="J30" s="23"/>
      <c r="K30" s="23"/>
    </row>
    <row r="31" spans="1:11" ht="14.1" customHeight="1">
      <c r="A31" s="23"/>
      <c r="B31" s="23"/>
      <c r="C31" s="27" t="s">
        <v>40</v>
      </c>
      <c r="D31" s="31" t="s">
        <v>2791</v>
      </c>
      <c r="E31" s="31" t="s">
        <v>2792</v>
      </c>
      <c r="F31" s="31" t="s">
        <v>2793</v>
      </c>
      <c r="G31" s="31" t="s">
        <v>2794</v>
      </c>
      <c r="H31" s="23"/>
      <c r="I31" s="23"/>
      <c r="J31" s="23"/>
      <c r="K31" s="23"/>
    </row>
    <row r="32" spans="1:11" ht="14.1" customHeight="1">
      <c r="A32" s="23"/>
      <c r="B32" s="23"/>
      <c r="C32" s="27" t="s">
        <v>41</v>
      </c>
      <c r="D32" s="31" t="s">
        <v>18</v>
      </c>
      <c r="E32" s="31" t="s">
        <v>2795</v>
      </c>
      <c r="F32" s="31" t="s">
        <v>2796</v>
      </c>
      <c r="G32" s="31" t="s">
        <v>1828</v>
      </c>
      <c r="H32" s="23"/>
      <c r="I32" s="23"/>
      <c r="J32" s="23"/>
      <c r="K32" s="23"/>
    </row>
    <row r="33" spans="1:11" ht="14.1" customHeight="1">
      <c r="A33" s="23"/>
      <c r="B33" s="23"/>
      <c r="C33" s="27" t="s">
        <v>43</v>
      </c>
      <c r="D33" s="31" t="s">
        <v>18</v>
      </c>
      <c r="E33" s="31" t="s">
        <v>2797</v>
      </c>
      <c r="F33" s="31" t="s">
        <v>2143</v>
      </c>
      <c r="G33" s="31" t="s">
        <v>2143</v>
      </c>
      <c r="H33" s="23"/>
      <c r="I33" s="23"/>
      <c r="J33" s="23"/>
      <c r="K33" s="23"/>
    </row>
    <row r="34" spans="1:11" ht="14.1" customHeight="1">
      <c r="A34" s="23"/>
      <c r="B34" s="23"/>
      <c r="C34" s="27" t="s">
        <v>47</v>
      </c>
      <c r="D34" s="31" t="s">
        <v>18</v>
      </c>
      <c r="E34" s="31" t="s">
        <v>2798</v>
      </c>
      <c r="F34" s="31" t="s">
        <v>2799</v>
      </c>
      <c r="G34" s="31" t="s">
        <v>2800</v>
      </c>
      <c r="H34" s="23"/>
      <c r="I34" s="23"/>
      <c r="J34" s="23"/>
      <c r="K34" s="23"/>
    </row>
    <row r="35" spans="1:11" ht="14.1" customHeight="1">
      <c r="A35" s="23"/>
      <c r="B35" s="23"/>
      <c r="C35" s="1523" t="s">
        <v>24</v>
      </c>
      <c r="D35" s="1524"/>
      <c r="E35" s="1524"/>
      <c r="F35" s="1524"/>
      <c r="G35" s="1524"/>
      <c r="H35" s="23"/>
      <c r="I35" s="23"/>
      <c r="J35" s="23"/>
      <c r="K35" s="23"/>
    </row>
    <row r="36" spans="1:11" ht="14.1" customHeight="1">
      <c r="A36" s="23"/>
      <c r="B36" s="23"/>
      <c r="C36" s="35"/>
      <c r="D36" s="36">
        <v>2024</v>
      </c>
      <c r="E36" s="36">
        <v>2025</v>
      </c>
      <c r="F36" s="36">
        <v>2026</v>
      </c>
      <c r="G36" s="36">
        <v>2027</v>
      </c>
      <c r="H36" s="23"/>
      <c r="I36" s="23"/>
      <c r="J36" s="23"/>
      <c r="K36" s="23"/>
    </row>
    <row r="37" spans="1:11" ht="14.1" customHeight="1">
      <c r="A37" s="23"/>
      <c r="B37" s="23"/>
      <c r="C37" s="37"/>
      <c r="D37" s="38" t="s">
        <v>22</v>
      </c>
      <c r="E37" s="38" t="s">
        <v>23</v>
      </c>
      <c r="F37" s="38" t="s">
        <v>23</v>
      </c>
      <c r="G37" s="38" t="s">
        <v>23</v>
      </c>
      <c r="H37" s="23"/>
      <c r="I37" s="23"/>
      <c r="J37" s="23"/>
      <c r="K37" s="23"/>
    </row>
    <row r="38" spans="1:11" ht="14.1" customHeight="1">
      <c r="A38" s="23"/>
      <c r="B38" s="23"/>
      <c r="C38" s="39" t="s">
        <v>48</v>
      </c>
      <c r="D38" s="40">
        <v>0</v>
      </c>
      <c r="E38" s="40">
        <v>3223660000</v>
      </c>
      <c r="F38" s="40">
        <v>3223660000</v>
      </c>
      <c r="G38" s="40">
        <v>3223660000</v>
      </c>
      <c r="H38" s="23"/>
      <c r="I38" s="23"/>
      <c r="J38" s="23"/>
      <c r="K38" s="23"/>
    </row>
    <row r="39" spans="1:11" ht="14.1" customHeight="1">
      <c r="A39" s="23"/>
      <c r="B39" s="23"/>
      <c r="C39" s="39" t="s">
        <v>49</v>
      </c>
      <c r="D39" s="40">
        <v>0</v>
      </c>
      <c r="E39" s="40">
        <v>3223660000</v>
      </c>
      <c r="F39" s="40">
        <v>3223660000</v>
      </c>
      <c r="G39" s="40">
        <v>3223660000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51</v>
      </c>
      <c r="D41" s="40">
        <v>0</v>
      </c>
      <c r="E41" s="40">
        <v>460000000</v>
      </c>
      <c r="F41" s="40">
        <v>460000000</v>
      </c>
      <c r="G41" s="40">
        <v>460000000</v>
      </c>
      <c r="H41" s="23"/>
      <c r="I41" s="23"/>
      <c r="J41" s="23"/>
      <c r="K41" s="23"/>
    </row>
    <row r="42" spans="1:11" ht="14.1" customHeight="1">
      <c r="A42" s="23"/>
      <c r="B42" s="23"/>
      <c r="C42" s="39" t="s">
        <v>49</v>
      </c>
      <c r="D42" s="40">
        <v>0</v>
      </c>
      <c r="E42" s="40">
        <v>460000000</v>
      </c>
      <c r="F42" s="40">
        <v>460000000</v>
      </c>
      <c r="G42" s="40">
        <v>460000000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52</v>
      </c>
      <c r="D44" s="40">
        <v>0</v>
      </c>
      <c r="E44" s="40">
        <v>612900000</v>
      </c>
      <c r="F44" s="40">
        <v>614300000</v>
      </c>
      <c r="G44" s="40">
        <v>614900000</v>
      </c>
      <c r="H44" s="23"/>
      <c r="I44" s="23"/>
      <c r="J44" s="23"/>
      <c r="K44" s="23"/>
    </row>
    <row r="45" spans="1:11" ht="14.1" customHeight="1">
      <c r="A45" s="23"/>
      <c r="B45" s="23"/>
      <c r="C45" s="39" t="s">
        <v>49</v>
      </c>
      <c r="D45" s="40">
        <v>0</v>
      </c>
      <c r="E45" s="40">
        <v>612900000</v>
      </c>
      <c r="F45" s="40">
        <v>614300000</v>
      </c>
      <c r="G45" s="40">
        <v>614900000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53</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54</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55</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56</v>
      </c>
      <c r="D56" s="40">
        <v>0</v>
      </c>
      <c r="E56" s="40">
        <v>6400000</v>
      </c>
      <c r="F56" s="40">
        <v>6500000</v>
      </c>
      <c r="G56" s="40">
        <v>7000000</v>
      </c>
      <c r="H56" s="23"/>
      <c r="I56" s="23"/>
      <c r="J56" s="23"/>
      <c r="K56" s="23"/>
    </row>
    <row r="57" spans="1:11" ht="14.1" customHeight="1">
      <c r="A57" s="23"/>
      <c r="B57" s="23"/>
      <c r="C57" s="39" t="s">
        <v>49</v>
      </c>
      <c r="D57" s="40">
        <v>0</v>
      </c>
      <c r="E57" s="40">
        <v>6400000</v>
      </c>
      <c r="F57" s="40">
        <v>6500000</v>
      </c>
      <c r="G57" s="40">
        <v>7000000</v>
      </c>
      <c r="H57" s="23"/>
      <c r="I57" s="23"/>
      <c r="J57" s="23"/>
      <c r="K57" s="23"/>
    </row>
    <row r="58" spans="1:11" ht="14.1" customHeight="1">
      <c r="A58" s="23"/>
      <c r="B58" s="23"/>
      <c r="C58" s="39" t="s">
        <v>50</v>
      </c>
      <c r="D58" s="40">
        <v>0</v>
      </c>
      <c r="E58" s="40">
        <v>0</v>
      </c>
      <c r="F58" s="40">
        <v>0</v>
      </c>
      <c r="G58" s="40">
        <v>0</v>
      </c>
      <c r="H58" s="23"/>
      <c r="I58" s="23"/>
      <c r="J58" s="23"/>
      <c r="K58" s="23"/>
    </row>
    <row r="59" spans="1:11" ht="14.1" customHeight="1">
      <c r="A59" s="23"/>
      <c r="B59" s="23"/>
      <c r="C59" s="39" t="s">
        <v>57</v>
      </c>
      <c r="D59" s="40">
        <v>0</v>
      </c>
      <c r="E59" s="40">
        <v>0</v>
      </c>
      <c r="F59" s="40">
        <v>0</v>
      </c>
      <c r="G59" s="40">
        <v>0</v>
      </c>
      <c r="H59" s="23"/>
      <c r="I59" s="23"/>
      <c r="J59" s="23"/>
      <c r="K59" s="23"/>
    </row>
    <row r="60" spans="1:11" ht="14.1" customHeight="1">
      <c r="A60" s="23"/>
      <c r="B60" s="23"/>
      <c r="C60" s="39" t="s">
        <v>49</v>
      </c>
      <c r="D60" s="40">
        <v>0</v>
      </c>
      <c r="E60" s="40">
        <v>0</v>
      </c>
      <c r="F60" s="40">
        <v>0</v>
      </c>
      <c r="G60" s="40">
        <v>0</v>
      </c>
      <c r="H60" s="23"/>
      <c r="I60" s="23"/>
      <c r="J60" s="23"/>
      <c r="K60" s="23"/>
    </row>
    <row r="61" spans="1:11" ht="14.1" customHeight="1">
      <c r="A61" s="23"/>
      <c r="B61" s="23"/>
      <c r="C61" s="39" t="s">
        <v>58</v>
      </c>
      <c r="D61" s="40">
        <v>0</v>
      </c>
      <c r="E61" s="40">
        <v>0</v>
      </c>
      <c r="F61" s="40">
        <v>0</v>
      </c>
      <c r="G61" s="40">
        <v>0</v>
      </c>
      <c r="H61" s="23"/>
      <c r="I61" s="23"/>
      <c r="J61" s="23"/>
      <c r="K61" s="23"/>
    </row>
    <row r="62" spans="1:11" ht="14.1" customHeight="1">
      <c r="A62" s="23"/>
      <c r="B62" s="23"/>
      <c r="C62" s="39" t="s">
        <v>59</v>
      </c>
      <c r="D62" s="40">
        <v>0</v>
      </c>
      <c r="E62" s="40">
        <v>0</v>
      </c>
      <c r="F62" s="40">
        <v>0</v>
      </c>
      <c r="G62" s="40">
        <v>0</v>
      </c>
      <c r="H62" s="23"/>
      <c r="I62" s="23"/>
      <c r="J62" s="23"/>
      <c r="K62" s="23"/>
    </row>
    <row r="63" spans="1:11" ht="14.1" customHeight="1">
      <c r="A63" s="23"/>
      <c r="B63" s="23"/>
      <c r="C63" s="39" t="s">
        <v>60</v>
      </c>
      <c r="D63" s="40">
        <v>0</v>
      </c>
      <c r="E63" s="40">
        <v>0</v>
      </c>
      <c r="F63" s="40">
        <v>0</v>
      </c>
      <c r="G63" s="40">
        <v>0</v>
      </c>
      <c r="H63" s="23"/>
      <c r="I63" s="23"/>
      <c r="J63" s="23"/>
      <c r="K63" s="23"/>
    </row>
    <row r="64" spans="1:11" ht="14.1" customHeight="1">
      <c r="A64" s="23"/>
      <c r="B64" s="23"/>
      <c r="C64" s="39" t="s">
        <v>61</v>
      </c>
      <c r="D64" s="40">
        <v>0</v>
      </c>
      <c r="E64" s="40">
        <v>0</v>
      </c>
      <c r="F64" s="40">
        <v>0</v>
      </c>
      <c r="G64" s="40">
        <v>0</v>
      </c>
      <c r="H64" s="23"/>
      <c r="I64" s="23"/>
      <c r="J64" s="23"/>
      <c r="K64" s="23"/>
    </row>
    <row r="65" spans="1:11" ht="14.1" customHeight="1">
      <c r="A65" s="23"/>
      <c r="B65" s="23"/>
      <c r="C65" s="39" t="s">
        <v>62</v>
      </c>
      <c r="D65" s="40">
        <v>0</v>
      </c>
      <c r="E65" s="40">
        <v>0</v>
      </c>
      <c r="F65" s="40">
        <v>0</v>
      </c>
      <c r="G65" s="40">
        <v>0</v>
      </c>
      <c r="H65" s="23"/>
      <c r="I65" s="23"/>
      <c r="J65" s="23"/>
      <c r="K65" s="23"/>
    </row>
    <row r="66" spans="1:11" ht="14.1" customHeight="1">
      <c r="A66" s="23"/>
      <c r="B66" s="23"/>
      <c r="C66" s="39" t="s">
        <v>49</v>
      </c>
      <c r="D66" s="40">
        <v>0</v>
      </c>
      <c r="E66" s="40">
        <v>0</v>
      </c>
      <c r="F66" s="40">
        <v>0</v>
      </c>
      <c r="G66" s="40">
        <v>0</v>
      </c>
      <c r="H66" s="23"/>
      <c r="I66" s="23"/>
      <c r="J66" s="23"/>
      <c r="K66" s="23"/>
    </row>
    <row r="67" spans="1:11" ht="14.1" customHeight="1">
      <c r="A67" s="23"/>
      <c r="B67" s="23"/>
      <c r="C67" s="39" t="s">
        <v>58</v>
      </c>
      <c r="D67" s="40">
        <v>0</v>
      </c>
      <c r="E67" s="40">
        <v>0</v>
      </c>
      <c r="F67" s="40">
        <v>0</v>
      </c>
      <c r="G67" s="40">
        <v>0</v>
      </c>
      <c r="H67" s="23"/>
      <c r="I67" s="23"/>
      <c r="J67" s="23"/>
      <c r="K67" s="23"/>
    </row>
    <row r="68" spans="1:11" ht="14.1" customHeight="1">
      <c r="A68" s="23"/>
      <c r="B68" s="23"/>
      <c r="C68" s="39" t="s">
        <v>59</v>
      </c>
      <c r="D68" s="40">
        <v>0</v>
      </c>
      <c r="E68" s="40">
        <v>0</v>
      </c>
      <c r="F68" s="40">
        <v>0</v>
      </c>
      <c r="G68" s="40">
        <v>0</v>
      </c>
      <c r="H68" s="23"/>
      <c r="I68" s="23"/>
      <c r="J68" s="23"/>
      <c r="K68" s="23"/>
    </row>
    <row r="69" spans="1:11" ht="14.1" customHeight="1">
      <c r="A69" s="23"/>
      <c r="B69" s="23"/>
      <c r="C69" s="39" t="s">
        <v>60</v>
      </c>
      <c r="D69" s="40">
        <v>0</v>
      </c>
      <c r="E69" s="40">
        <v>0</v>
      </c>
      <c r="F69" s="40">
        <v>0</v>
      </c>
      <c r="G69" s="40">
        <v>0</v>
      </c>
      <c r="H69" s="23"/>
      <c r="I69" s="23"/>
      <c r="J69" s="23"/>
      <c r="K69" s="23"/>
    </row>
    <row r="70" spans="1:11" ht="14.1" customHeight="1">
      <c r="A70" s="23"/>
      <c r="B70" s="23"/>
      <c r="C70" s="39" t="s">
        <v>61</v>
      </c>
      <c r="D70" s="40">
        <v>0</v>
      </c>
      <c r="E70" s="40">
        <v>0</v>
      </c>
      <c r="F70" s="40">
        <v>0</v>
      </c>
      <c r="G70" s="40">
        <v>0</v>
      </c>
      <c r="H70" s="23"/>
      <c r="I70" s="23"/>
      <c r="J70" s="23"/>
      <c r="K70" s="23"/>
    </row>
    <row r="71" spans="1:11" ht="14.1" customHeight="1">
      <c r="A71" s="23"/>
      <c r="B71" s="23"/>
      <c r="C71" s="39" t="s">
        <v>63</v>
      </c>
      <c r="D71" s="40">
        <v>0</v>
      </c>
      <c r="E71" s="40">
        <v>0</v>
      </c>
      <c r="F71" s="40">
        <v>0</v>
      </c>
      <c r="G71" s="40">
        <v>0</v>
      </c>
      <c r="H71" s="23"/>
      <c r="I71" s="23"/>
      <c r="J71" s="23"/>
      <c r="K71" s="23"/>
    </row>
    <row r="72" spans="1:11" ht="14.1" customHeight="1">
      <c r="A72" s="23"/>
      <c r="B72" s="23"/>
      <c r="C72" s="39" t="s">
        <v>49</v>
      </c>
      <c r="D72" s="40">
        <v>0</v>
      </c>
      <c r="E72" s="40">
        <v>0</v>
      </c>
      <c r="F72" s="40">
        <v>0</v>
      </c>
      <c r="G72" s="40">
        <v>0</v>
      </c>
      <c r="H72" s="23"/>
      <c r="I72" s="23"/>
      <c r="J72" s="23"/>
      <c r="K72" s="23"/>
    </row>
    <row r="73" spans="1:11" ht="14.1" customHeight="1">
      <c r="A73" s="23"/>
      <c r="B73" s="23"/>
      <c r="C73" s="39" t="s">
        <v>58</v>
      </c>
      <c r="D73" s="40">
        <v>0</v>
      </c>
      <c r="E73" s="40">
        <v>0</v>
      </c>
      <c r="F73" s="40">
        <v>0</v>
      </c>
      <c r="G73" s="40">
        <v>0</v>
      </c>
      <c r="H73" s="23"/>
      <c r="I73" s="23"/>
      <c r="J73" s="23"/>
      <c r="K73" s="23"/>
    </row>
    <row r="74" spans="1:11" ht="14.1" customHeight="1">
      <c r="A74" s="23"/>
      <c r="B74" s="23"/>
      <c r="C74" s="39" t="s">
        <v>59</v>
      </c>
      <c r="D74" s="40">
        <v>0</v>
      </c>
      <c r="E74" s="40">
        <v>0</v>
      </c>
      <c r="F74" s="40">
        <v>0</v>
      </c>
      <c r="G74" s="40">
        <v>0</v>
      </c>
      <c r="H74" s="23"/>
      <c r="I74" s="23"/>
      <c r="J74" s="23"/>
      <c r="K74" s="23"/>
    </row>
    <row r="75" spans="1:11" ht="14.1" customHeight="1">
      <c r="A75" s="23"/>
      <c r="B75" s="23"/>
      <c r="C75" s="39" t="s">
        <v>60</v>
      </c>
      <c r="D75" s="40">
        <v>0</v>
      </c>
      <c r="E75" s="40">
        <v>0</v>
      </c>
      <c r="F75" s="40">
        <v>0</v>
      </c>
      <c r="G75" s="40">
        <v>0</v>
      </c>
      <c r="H75" s="23"/>
      <c r="I75" s="23"/>
      <c r="J75" s="23"/>
      <c r="K75" s="23"/>
    </row>
    <row r="76" spans="1:11" ht="14.1" customHeight="1">
      <c r="A76" s="23"/>
      <c r="B76" s="23"/>
      <c r="C76" s="39" t="s">
        <v>61</v>
      </c>
      <c r="D76" s="40">
        <v>0</v>
      </c>
      <c r="E76" s="40">
        <v>0</v>
      </c>
      <c r="F76" s="40">
        <v>0</v>
      </c>
      <c r="G76" s="40">
        <v>0</v>
      </c>
      <c r="H76" s="23"/>
      <c r="I76" s="23"/>
      <c r="J76" s="23"/>
      <c r="K76" s="23"/>
    </row>
    <row r="77" spans="1:11" ht="14.1" customHeight="1">
      <c r="A77" s="23"/>
      <c r="B77" s="23"/>
      <c r="C77" s="39" t="s">
        <v>64</v>
      </c>
      <c r="D77" s="40">
        <v>0</v>
      </c>
      <c r="E77" s="40">
        <v>0</v>
      </c>
      <c r="F77" s="40">
        <v>0</v>
      </c>
      <c r="G77" s="40">
        <v>0</v>
      </c>
      <c r="H77" s="23"/>
      <c r="I77" s="23"/>
      <c r="J77" s="23"/>
      <c r="K77" s="23"/>
    </row>
    <row r="78" spans="1:11" ht="14.1" customHeight="1">
      <c r="A78" s="23"/>
      <c r="B78" s="23"/>
      <c r="C78" s="39" t="s">
        <v>65</v>
      </c>
      <c r="D78" s="40">
        <v>0</v>
      </c>
      <c r="E78" s="40">
        <v>0</v>
      </c>
      <c r="F78" s="40">
        <v>0</v>
      </c>
      <c r="G78" s="40">
        <v>0</v>
      </c>
      <c r="H78" s="23"/>
      <c r="I78" s="23"/>
      <c r="J78" s="23"/>
      <c r="K78" s="23"/>
    </row>
    <row r="79" spans="1:11" ht="14.1" customHeight="1">
      <c r="A79" s="23"/>
      <c r="B79" s="23"/>
      <c r="C79" s="41" t="s">
        <v>25</v>
      </c>
      <c r="D79" s="40">
        <v>0</v>
      </c>
      <c r="E79" s="40">
        <v>4302960000</v>
      </c>
      <c r="F79" s="40">
        <v>4304460000</v>
      </c>
      <c r="G79" s="40">
        <v>4305560000</v>
      </c>
      <c r="H79" s="23"/>
      <c r="I79" s="23"/>
      <c r="J79" s="23"/>
      <c r="K79" s="23"/>
    </row>
    <row r="80" spans="1:11" ht="14.1" customHeight="1">
      <c r="A80" s="23"/>
      <c r="B80" s="23"/>
      <c r="C80" s="1503" t="s">
        <v>66</v>
      </c>
      <c r="D80" s="1504"/>
      <c r="E80" s="1504"/>
      <c r="F80" s="1504"/>
      <c r="G80" s="1504"/>
      <c r="H80" s="23"/>
      <c r="I80" s="23"/>
      <c r="J80" s="23"/>
      <c r="K80" s="23"/>
    </row>
    <row r="81" spans="1:11" ht="14.1" customHeight="1">
      <c r="A81" s="23"/>
      <c r="B81" s="23"/>
      <c r="C81" s="32" t="s">
        <v>2801</v>
      </c>
      <c r="D81" s="1503" t="s">
        <v>2296</v>
      </c>
      <c r="E81" s="1504"/>
      <c r="F81" s="1504"/>
      <c r="G81" s="1504"/>
      <c r="H81" s="23"/>
      <c r="I81" s="23"/>
      <c r="J81" s="23"/>
      <c r="K81" s="23"/>
    </row>
    <row r="82" spans="1:11" ht="14.1" customHeight="1">
      <c r="A82" s="23"/>
      <c r="B82" s="23"/>
      <c r="C82" s="33" t="s">
        <v>19</v>
      </c>
      <c r="D82" s="1519" t="s">
        <v>2802</v>
      </c>
      <c r="E82" s="1520"/>
      <c r="F82" s="1520"/>
      <c r="G82" s="1520"/>
      <c r="H82" s="23"/>
      <c r="I82" s="23"/>
      <c r="J82" s="23"/>
      <c r="K82" s="23"/>
    </row>
    <row r="83" spans="1:11" ht="14.1" customHeight="1">
      <c r="A83" s="23"/>
      <c r="B83" s="23"/>
      <c r="C83" s="34" t="s">
        <v>20</v>
      </c>
      <c r="D83" s="1521" t="s">
        <v>2803</v>
      </c>
      <c r="E83" s="1522"/>
      <c r="F83" s="1522"/>
      <c r="G83" s="1522"/>
      <c r="H83" s="23"/>
      <c r="I83" s="23"/>
      <c r="J83" s="23"/>
      <c r="K83" s="23"/>
    </row>
    <row r="84" spans="1:11" ht="14.1" customHeight="1">
      <c r="A84" s="23"/>
      <c r="B84" s="23"/>
      <c r="C84" s="34" t="s">
        <v>21</v>
      </c>
      <c r="D84" s="1521" t="s">
        <v>2804</v>
      </c>
      <c r="E84" s="1522"/>
      <c r="F84" s="1522"/>
      <c r="G84" s="1522"/>
      <c r="H84" s="23"/>
      <c r="I84" s="23"/>
      <c r="J84" s="23"/>
      <c r="K84" s="23"/>
    </row>
    <row r="85" spans="1:11" ht="15" customHeight="1">
      <c r="A85" s="23"/>
      <c r="B85" s="23"/>
      <c r="C85" s="35"/>
      <c r="D85" s="36">
        <v>2024</v>
      </c>
      <c r="E85" s="36">
        <v>2025</v>
      </c>
      <c r="F85" s="36">
        <v>2026</v>
      </c>
      <c r="G85" s="36">
        <v>2027</v>
      </c>
      <c r="H85" s="23"/>
      <c r="I85" s="23"/>
      <c r="J85" s="23"/>
      <c r="K85" s="23"/>
    </row>
    <row r="86" spans="1:11" ht="15" customHeight="1">
      <c r="A86" s="23"/>
      <c r="B86" s="23"/>
      <c r="C86" s="37"/>
      <c r="D86" s="38" t="s">
        <v>22</v>
      </c>
      <c r="E86" s="38" t="s">
        <v>23</v>
      </c>
      <c r="F86" s="38" t="s">
        <v>23</v>
      </c>
      <c r="G86" s="38" t="s">
        <v>23</v>
      </c>
      <c r="H86" s="23"/>
      <c r="I86" s="23"/>
      <c r="J86" s="23"/>
      <c r="K86" s="23"/>
    </row>
    <row r="87" spans="1:11" ht="14.1" customHeight="1">
      <c r="A87" s="23"/>
      <c r="B87" s="23"/>
      <c r="C87" s="27" t="s">
        <v>33</v>
      </c>
      <c r="D87" s="31" t="s">
        <v>131</v>
      </c>
      <c r="E87" s="31" t="s">
        <v>1301</v>
      </c>
      <c r="F87" s="31" t="s">
        <v>132</v>
      </c>
      <c r="G87" s="31" t="s">
        <v>1623</v>
      </c>
      <c r="H87" s="23"/>
      <c r="I87" s="23"/>
      <c r="J87" s="23"/>
      <c r="K87" s="23"/>
    </row>
    <row r="88" spans="1:11" ht="14.1" customHeight="1">
      <c r="A88" s="23"/>
      <c r="B88" s="23"/>
      <c r="C88" s="27" t="s">
        <v>35</v>
      </c>
      <c r="D88" s="31" t="s">
        <v>2805</v>
      </c>
      <c r="E88" s="31" t="s">
        <v>280</v>
      </c>
      <c r="F88" s="31" t="s">
        <v>2806</v>
      </c>
      <c r="G88" s="31" t="s">
        <v>204</v>
      </c>
      <c r="H88" s="23"/>
      <c r="I88" s="23"/>
      <c r="J88" s="23"/>
      <c r="K88" s="23"/>
    </row>
    <row r="89" spans="1:11" ht="14.1" customHeight="1">
      <c r="A89" s="23"/>
      <c r="B89" s="23"/>
      <c r="C89" s="27" t="s">
        <v>40</v>
      </c>
      <c r="D89" s="31" t="s">
        <v>2807</v>
      </c>
      <c r="E89" s="31" t="s">
        <v>2808</v>
      </c>
      <c r="F89" s="31" t="s">
        <v>2809</v>
      </c>
      <c r="G89" s="31" t="s">
        <v>2810</v>
      </c>
      <c r="H89" s="23"/>
      <c r="I89" s="23"/>
      <c r="J89" s="23"/>
      <c r="K89" s="23"/>
    </row>
    <row r="90" spans="1:11" ht="14.1" customHeight="1">
      <c r="A90" s="23"/>
      <c r="B90" s="23"/>
      <c r="C90" s="27" t="s">
        <v>41</v>
      </c>
      <c r="D90" s="31" t="s">
        <v>18</v>
      </c>
      <c r="E90" s="31" t="s">
        <v>2811</v>
      </c>
      <c r="F90" s="31" t="s">
        <v>2812</v>
      </c>
      <c r="G90" s="31" t="s">
        <v>2813</v>
      </c>
      <c r="H90" s="23"/>
      <c r="I90" s="23"/>
      <c r="J90" s="23"/>
      <c r="K90" s="23"/>
    </row>
    <row r="91" spans="1:11" ht="14.1" customHeight="1">
      <c r="A91" s="23"/>
      <c r="B91" s="23"/>
      <c r="C91" s="27" t="s">
        <v>43</v>
      </c>
      <c r="D91" s="31" t="s">
        <v>18</v>
      </c>
      <c r="E91" s="31" t="s">
        <v>2814</v>
      </c>
      <c r="F91" s="31" t="s">
        <v>2815</v>
      </c>
      <c r="G91" s="31" t="s">
        <v>2816</v>
      </c>
      <c r="H91" s="23"/>
      <c r="I91" s="23"/>
      <c r="J91" s="23"/>
      <c r="K91" s="23"/>
    </row>
    <row r="92" spans="1:11" ht="14.1" customHeight="1">
      <c r="A92" s="23"/>
      <c r="B92" s="23"/>
      <c r="C92" s="27" t="s">
        <v>47</v>
      </c>
      <c r="D92" s="31" t="s">
        <v>18</v>
      </c>
      <c r="E92" s="31" t="s">
        <v>2817</v>
      </c>
      <c r="F92" s="31" t="s">
        <v>2818</v>
      </c>
      <c r="G92" s="31" t="s">
        <v>2819</v>
      </c>
      <c r="H92" s="23"/>
      <c r="I92" s="23"/>
      <c r="J92" s="23"/>
      <c r="K92" s="23"/>
    </row>
    <row r="93" spans="1:11" ht="14.1" customHeight="1">
      <c r="A93" s="23"/>
      <c r="B93" s="23"/>
      <c r="C93" s="1523" t="s">
        <v>24</v>
      </c>
      <c r="D93" s="1524"/>
      <c r="E93" s="1524"/>
      <c r="F93" s="1524"/>
      <c r="G93" s="1524"/>
      <c r="H93" s="23"/>
      <c r="I93" s="23"/>
      <c r="J93" s="23"/>
      <c r="K93" s="23"/>
    </row>
    <row r="94" spans="1:11" ht="14.1" customHeight="1">
      <c r="A94" s="23"/>
      <c r="B94" s="23"/>
      <c r="C94" s="35"/>
      <c r="D94" s="36">
        <v>2024</v>
      </c>
      <c r="E94" s="36">
        <v>2025</v>
      </c>
      <c r="F94" s="36">
        <v>2026</v>
      </c>
      <c r="G94" s="36">
        <v>2027</v>
      </c>
      <c r="H94" s="23"/>
      <c r="I94" s="23"/>
      <c r="J94" s="23"/>
      <c r="K94" s="23"/>
    </row>
    <row r="95" spans="1:11" ht="14.1" customHeight="1">
      <c r="A95" s="23"/>
      <c r="B95" s="23"/>
      <c r="C95" s="37"/>
      <c r="D95" s="38" t="s">
        <v>22</v>
      </c>
      <c r="E95" s="38" t="s">
        <v>23</v>
      </c>
      <c r="F95" s="38" t="s">
        <v>23</v>
      </c>
      <c r="G95" s="38" t="s">
        <v>23</v>
      </c>
      <c r="H95" s="23"/>
      <c r="I95" s="23"/>
      <c r="J95" s="23"/>
      <c r="K95" s="23"/>
    </row>
    <row r="96" spans="1:11" ht="14.1" customHeight="1">
      <c r="A96" s="23"/>
      <c r="B96" s="23"/>
      <c r="C96" s="39" t="s">
        <v>48</v>
      </c>
      <c r="D96" s="40">
        <v>0</v>
      </c>
      <c r="E96" s="40">
        <v>0</v>
      </c>
      <c r="F96" s="40">
        <v>0</v>
      </c>
      <c r="G96" s="40">
        <v>0</v>
      </c>
      <c r="H96" s="23"/>
      <c r="I96" s="23"/>
      <c r="J96" s="23"/>
      <c r="K96" s="23"/>
    </row>
    <row r="97" spans="1:11" ht="14.1" customHeight="1">
      <c r="A97" s="23"/>
      <c r="B97" s="23"/>
      <c r="C97" s="39" t="s">
        <v>49</v>
      </c>
      <c r="D97" s="40">
        <v>0</v>
      </c>
      <c r="E97" s="40">
        <v>0</v>
      </c>
      <c r="F97" s="40">
        <v>0</v>
      </c>
      <c r="G97" s="40">
        <v>0</v>
      </c>
      <c r="H97" s="23"/>
      <c r="I97" s="23"/>
      <c r="J97" s="23"/>
      <c r="K97" s="23"/>
    </row>
    <row r="98" spans="1:11" ht="14.1" customHeight="1">
      <c r="A98" s="23"/>
      <c r="B98" s="23"/>
      <c r="C98" s="39" t="s">
        <v>50</v>
      </c>
      <c r="D98" s="40">
        <v>0</v>
      </c>
      <c r="E98" s="40">
        <v>0</v>
      </c>
      <c r="F98" s="40">
        <v>0</v>
      </c>
      <c r="G98" s="40">
        <v>0</v>
      </c>
      <c r="H98" s="23"/>
      <c r="I98" s="23"/>
      <c r="J98" s="23"/>
      <c r="K98" s="23"/>
    </row>
    <row r="99" spans="1:11" ht="14.1" customHeight="1">
      <c r="A99" s="23"/>
      <c r="B99" s="23"/>
      <c r="C99" s="39" t="s">
        <v>51</v>
      </c>
      <c r="D99" s="40">
        <v>0</v>
      </c>
      <c r="E99" s="40">
        <v>0</v>
      </c>
      <c r="F99" s="40">
        <v>0</v>
      </c>
      <c r="G99" s="40">
        <v>0</v>
      </c>
      <c r="H99" s="23"/>
      <c r="I99" s="23"/>
      <c r="J99" s="23"/>
      <c r="K99" s="23"/>
    </row>
    <row r="100" spans="1:11" ht="14.1" customHeight="1">
      <c r="A100" s="23"/>
      <c r="B100" s="23"/>
      <c r="C100" s="39" t="s">
        <v>49</v>
      </c>
      <c r="D100" s="40">
        <v>0</v>
      </c>
      <c r="E100" s="40">
        <v>0</v>
      </c>
      <c r="F100" s="40">
        <v>0</v>
      </c>
      <c r="G100" s="40">
        <v>0</v>
      </c>
      <c r="H100" s="23"/>
      <c r="I100" s="23"/>
      <c r="J100" s="23"/>
      <c r="K100" s="23"/>
    </row>
    <row r="101" spans="1:11" ht="14.1" customHeight="1">
      <c r="A101" s="23"/>
      <c r="B101" s="23"/>
      <c r="C101" s="39" t="s">
        <v>50</v>
      </c>
      <c r="D101" s="40">
        <v>0</v>
      </c>
      <c r="E101" s="40">
        <v>0</v>
      </c>
      <c r="F101" s="40">
        <v>0</v>
      </c>
      <c r="G101" s="40">
        <v>0</v>
      </c>
      <c r="H101" s="23"/>
      <c r="I101" s="23"/>
      <c r="J101" s="23"/>
      <c r="K101" s="23"/>
    </row>
    <row r="102" spans="1:11" ht="14.1" customHeight="1">
      <c r="A102" s="23"/>
      <c r="B102" s="23"/>
      <c r="C102" s="39" t="s">
        <v>52</v>
      </c>
      <c r="D102" s="40">
        <v>0</v>
      </c>
      <c r="E102" s="40">
        <v>0</v>
      </c>
      <c r="F102" s="40">
        <v>0</v>
      </c>
      <c r="G102" s="40">
        <v>0</v>
      </c>
      <c r="H102" s="23"/>
      <c r="I102" s="23"/>
      <c r="J102" s="23"/>
      <c r="K102" s="23"/>
    </row>
    <row r="103" spans="1:11" ht="14.1" customHeight="1">
      <c r="A103" s="23"/>
      <c r="B103" s="23"/>
      <c r="C103" s="39" t="s">
        <v>49</v>
      </c>
      <c r="D103" s="40">
        <v>0</v>
      </c>
      <c r="E103" s="40">
        <v>0</v>
      </c>
      <c r="F103" s="40">
        <v>0</v>
      </c>
      <c r="G103" s="40">
        <v>0</v>
      </c>
      <c r="H103" s="23"/>
      <c r="I103" s="23"/>
      <c r="J103" s="23"/>
      <c r="K103" s="23"/>
    </row>
    <row r="104" spans="1:11" ht="14.1" customHeight="1">
      <c r="A104" s="23"/>
      <c r="B104" s="23"/>
      <c r="C104" s="39" t="s">
        <v>50</v>
      </c>
      <c r="D104" s="40">
        <v>0</v>
      </c>
      <c r="E104" s="40">
        <v>0</v>
      </c>
      <c r="F104" s="40">
        <v>0</v>
      </c>
      <c r="G104" s="40">
        <v>0</v>
      </c>
      <c r="H104" s="23"/>
      <c r="I104" s="23"/>
      <c r="J104" s="23"/>
      <c r="K104" s="23"/>
    </row>
    <row r="105" spans="1:11" ht="14.1" customHeight="1">
      <c r="A105" s="23"/>
      <c r="B105" s="23"/>
      <c r="C105" s="39" t="s">
        <v>53</v>
      </c>
      <c r="D105" s="40">
        <v>0</v>
      </c>
      <c r="E105" s="40">
        <v>0</v>
      </c>
      <c r="F105" s="40">
        <v>0</v>
      </c>
      <c r="G105" s="40">
        <v>0</v>
      </c>
      <c r="H105" s="23"/>
      <c r="I105" s="23"/>
      <c r="J105" s="23"/>
      <c r="K105" s="23"/>
    </row>
    <row r="106" spans="1:11" ht="14.1" customHeight="1">
      <c r="A106" s="23"/>
      <c r="B106" s="23"/>
      <c r="C106" s="39" t="s">
        <v>49</v>
      </c>
      <c r="D106" s="40">
        <v>0</v>
      </c>
      <c r="E106" s="40">
        <v>0</v>
      </c>
      <c r="F106" s="40">
        <v>0</v>
      </c>
      <c r="G106" s="40">
        <v>0</v>
      </c>
      <c r="H106" s="23"/>
      <c r="I106" s="23"/>
      <c r="J106" s="23"/>
      <c r="K106" s="23"/>
    </row>
    <row r="107" spans="1:11" ht="14.1" customHeight="1">
      <c r="A107" s="23"/>
      <c r="B107" s="23"/>
      <c r="C107" s="39" t="s">
        <v>50</v>
      </c>
      <c r="D107" s="40">
        <v>0</v>
      </c>
      <c r="E107" s="40">
        <v>0</v>
      </c>
      <c r="F107" s="40">
        <v>0</v>
      </c>
      <c r="G107" s="40">
        <v>0</v>
      </c>
      <c r="H107" s="23"/>
      <c r="I107" s="23"/>
      <c r="J107" s="23"/>
      <c r="K107" s="23"/>
    </row>
    <row r="108" spans="1:11" ht="14.1" customHeight="1">
      <c r="A108" s="23"/>
      <c r="B108" s="23"/>
      <c r="C108" s="39" t="s">
        <v>54</v>
      </c>
      <c r="D108" s="40">
        <v>0</v>
      </c>
      <c r="E108" s="40">
        <v>0</v>
      </c>
      <c r="F108" s="40">
        <v>0</v>
      </c>
      <c r="G108" s="40">
        <v>0</v>
      </c>
      <c r="H108" s="23"/>
      <c r="I108" s="23"/>
      <c r="J108" s="23"/>
      <c r="K108" s="23"/>
    </row>
    <row r="109" spans="1:11" ht="14.1" customHeight="1">
      <c r="A109" s="23"/>
      <c r="B109" s="23"/>
      <c r="C109" s="39" t="s">
        <v>49</v>
      </c>
      <c r="D109" s="40">
        <v>0</v>
      </c>
      <c r="E109" s="40">
        <v>0</v>
      </c>
      <c r="F109" s="40">
        <v>0</v>
      </c>
      <c r="G109" s="40">
        <v>0</v>
      </c>
      <c r="H109" s="23"/>
      <c r="I109" s="23"/>
      <c r="J109" s="23"/>
      <c r="K109" s="23"/>
    </row>
    <row r="110" spans="1:11" ht="14.1" customHeight="1">
      <c r="A110" s="23"/>
      <c r="B110" s="23"/>
      <c r="C110" s="39" t="s">
        <v>50</v>
      </c>
      <c r="D110" s="40">
        <v>0</v>
      </c>
      <c r="E110" s="40">
        <v>0</v>
      </c>
      <c r="F110" s="40">
        <v>0</v>
      </c>
      <c r="G110" s="40">
        <v>0</v>
      </c>
      <c r="H110" s="23"/>
      <c r="I110" s="23"/>
      <c r="J110" s="23"/>
      <c r="K110" s="23"/>
    </row>
    <row r="111" spans="1:11" ht="14.1" customHeight="1">
      <c r="A111" s="23"/>
      <c r="B111" s="23"/>
      <c r="C111" s="39" t="s">
        <v>55</v>
      </c>
      <c r="D111" s="40">
        <v>0</v>
      </c>
      <c r="E111" s="40">
        <v>0</v>
      </c>
      <c r="F111" s="40">
        <v>0</v>
      </c>
      <c r="G111" s="40">
        <v>0</v>
      </c>
      <c r="H111" s="23"/>
      <c r="I111" s="23"/>
      <c r="J111" s="23"/>
      <c r="K111" s="23"/>
    </row>
    <row r="112" spans="1:11" ht="14.1" customHeight="1">
      <c r="A112" s="23"/>
      <c r="B112" s="23"/>
      <c r="C112" s="39" t="s">
        <v>49</v>
      </c>
      <c r="D112" s="40">
        <v>0</v>
      </c>
      <c r="E112" s="40">
        <v>0</v>
      </c>
      <c r="F112" s="40">
        <v>0</v>
      </c>
      <c r="G112" s="40">
        <v>0</v>
      </c>
      <c r="H112" s="23"/>
      <c r="I112" s="23"/>
      <c r="J112" s="23"/>
      <c r="K112" s="23"/>
    </row>
    <row r="113" spans="1:11" ht="14.1" customHeight="1">
      <c r="A113" s="23"/>
      <c r="B113" s="23"/>
      <c r="C113" s="39" t="s">
        <v>50</v>
      </c>
      <c r="D113" s="40">
        <v>0</v>
      </c>
      <c r="E113" s="40">
        <v>0</v>
      </c>
      <c r="F113" s="40">
        <v>0</v>
      </c>
      <c r="G113" s="40">
        <v>0</v>
      </c>
      <c r="H113" s="23"/>
      <c r="I113" s="23"/>
      <c r="J113" s="23"/>
      <c r="K113" s="23"/>
    </row>
    <row r="114" spans="1:11" ht="14.1" customHeight="1">
      <c r="A114" s="23"/>
      <c r="B114" s="23"/>
      <c r="C114" s="39" t="s">
        <v>56</v>
      </c>
      <c r="D114" s="40">
        <v>0</v>
      </c>
      <c r="E114" s="40">
        <v>0</v>
      </c>
      <c r="F114" s="40">
        <v>0</v>
      </c>
      <c r="G114" s="40">
        <v>0</v>
      </c>
      <c r="H114" s="23"/>
      <c r="I114" s="23"/>
      <c r="J114" s="23"/>
      <c r="K114" s="23"/>
    </row>
    <row r="115" spans="1:11" ht="14.1" customHeight="1">
      <c r="A115" s="23"/>
      <c r="B115" s="23"/>
      <c r="C115" s="39" t="s">
        <v>49</v>
      </c>
      <c r="D115" s="40">
        <v>0</v>
      </c>
      <c r="E115" s="40">
        <v>0</v>
      </c>
      <c r="F115" s="40">
        <v>0</v>
      </c>
      <c r="G115" s="40">
        <v>0</v>
      </c>
      <c r="H115" s="23"/>
      <c r="I115" s="23"/>
      <c r="J115" s="23"/>
      <c r="K115" s="23"/>
    </row>
    <row r="116" spans="1:11" ht="14.1" customHeight="1">
      <c r="A116" s="23"/>
      <c r="B116" s="23"/>
      <c r="C116" s="39" t="s">
        <v>50</v>
      </c>
      <c r="D116" s="40">
        <v>0</v>
      </c>
      <c r="E116" s="40">
        <v>0</v>
      </c>
      <c r="F116" s="40">
        <v>0</v>
      </c>
      <c r="G116" s="40">
        <v>0</v>
      </c>
      <c r="H116" s="23"/>
      <c r="I116" s="23"/>
      <c r="J116" s="23"/>
      <c r="K116" s="23"/>
    </row>
    <row r="117" spans="1:11" ht="14.1" customHeight="1">
      <c r="A117" s="23"/>
      <c r="B117" s="23"/>
      <c r="C117" s="39" t="s">
        <v>57</v>
      </c>
      <c r="D117" s="40">
        <v>0</v>
      </c>
      <c r="E117" s="40">
        <v>0</v>
      </c>
      <c r="F117" s="40">
        <v>0</v>
      </c>
      <c r="G117" s="40">
        <v>0</v>
      </c>
      <c r="H117" s="23"/>
      <c r="I117" s="23"/>
      <c r="J117" s="23"/>
      <c r="K117" s="23"/>
    </row>
    <row r="118" spans="1:11" ht="14.1" customHeight="1">
      <c r="A118" s="23"/>
      <c r="B118" s="23"/>
      <c r="C118" s="39" t="s">
        <v>49</v>
      </c>
      <c r="D118" s="40">
        <v>0</v>
      </c>
      <c r="E118" s="40">
        <v>0</v>
      </c>
      <c r="F118" s="40">
        <v>0</v>
      </c>
      <c r="G118" s="40">
        <v>0</v>
      </c>
      <c r="H118" s="23"/>
      <c r="I118" s="23"/>
      <c r="J118" s="23"/>
      <c r="K118" s="23"/>
    </row>
    <row r="119" spans="1:11" ht="14.1" customHeight="1">
      <c r="A119" s="23"/>
      <c r="B119" s="23"/>
      <c r="C119" s="39" t="s">
        <v>58</v>
      </c>
      <c r="D119" s="40">
        <v>0</v>
      </c>
      <c r="E119" s="40">
        <v>0</v>
      </c>
      <c r="F119" s="40">
        <v>0</v>
      </c>
      <c r="G119" s="40">
        <v>0</v>
      </c>
      <c r="H119" s="23"/>
      <c r="I119" s="23"/>
      <c r="J119" s="23"/>
      <c r="K119" s="23"/>
    </row>
    <row r="120" spans="1:11" ht="14.1" customHeight="1">
      <c r="A120" s="23"/>
      <c r="B120" s="23"/>
      <c r="C120" s="39" t="s">
        <v>59</v>
      </c>
      <c r="D120" s="40">
        <v>0</v>
      </c>
      <c r="E120" s="40">
        <v>0</v>
      </c>
      <c r="F120" s="40">
        <v>0</v>
      </c>
      <c r="G120" s="40">
        <v>0</v>
      </c>
      <c r="H120" s="23"/>
      <c r="I120" s="23"/>
      <c r="J120" s="23"/>
      <c r="K120" s="23"/>
    </row>
    <row r="121" spans="1:11" ht="14.1" customHeight="1">
      <c r="A121" s="23"/>
      <c r="B121" s="23"/>
      <c r="C121" s="39" t="s">
        <v>60</v>
      </c>
      <c r="D121" s="40">
        <v>0</v>
      </c>
      <c r="E121" s="40">
        <v>0</v>
      </c>
      <c r="F121" s="40">
        <v>0</v>
      </c>
      <c r="G121" s="40">
        <v>0</v>
      </c>
      <c r="H121" s="23"/>
      <c r="I121" s="23"/>
      <c r="J121" s="23"/>
      <c r="K121" s="23"/>
    </row>
    <row r="122" spans="1:11" ht="14.1" customHeight="1">
      <c r="A122" s="23"/>
      <c r="B122" s="23"/>
      <c r="C122" s="39" t="s">
        <v>61</v>
      </c>
      <c r="D122" s="40">
        <v>0</v>
      </c>
      <c r="E122" s="40">
        <v>0</v>
      </c>
      <c r="F122" s="40">
        <v>0</v>
      </c>
      <c r="G122" s="40">
        <v>0</v>
      </c>
      <c r="H122" s="23"/>
      <c r="I122" s="23"/>
      <c r="J122" s="23"/>
      <c r="K122" s="23"/>
    </row>
    <row r="123" spans="1:11" ht="14.1" customHeight="1">
      <c r="A123" s="23"/>
      <c r="B123" s="23"/>
      <c r="C123" s="39" t="s">
        <v>62</v>
      </c>
      <c r="D123" s="40">
        <v>0</v>
      </c>
      <c r="E123" s="40">
        <v>30000000</v>
      </c>
      <c r="F123" s="40">
        <v>8260000</v>
      </c>
      <c r="G123" s="40">
        <v>5500000</v>
      </c>
      <c r="H123" s="23"/>
      <c r="I123" s="23"/>
      <c r="J123" s="23"/>
      <c r="K123" s="23"/>
    </row>
    <row r="124" spans="1:11" ht="14.1" customHeight="1">
      <c r="A124" s="23"/>
      <c r="B124" s="23"/>
      <c r="C124" s="39" t="s">
        <v>49</v>
      </c>
      <c r="D124" s="40">
        <v>0</v>
      </c>
      <c r="E124" s="40">
        <v>30000000</v>
      </c>
      <c r="F124" s="40">
        <v>8260000</v>
      </c>
      <c r="G124" s="40">
        <v>5500000</v>
      </c>
      <c r="H124" s="23"/>
      <c r="I124" s="23"/>
      <c r="J124" s="23"/>
      <c r="K124" s="23"/>
    </row>
    <row r="125" spans="1:11" ht="14.1" customHeight="1">
      <c r="A125" s="23"/>
      <c r="B125" s="23"/>
      <c r="C125" s="39" t="s">
        <v>58</v>
      </c>
      <c r="D125" s="40">
        <v>0</v>
      </c>
      <c r="E125" s="40">
        <v>0</v>
      </c>
      <c r="F125" s="40">
        <v>0</v>
      </c>
      <c r="G125" s="40">
        <v>0</v>
      </c>
      <c r="H125" s="23"/>
      <c r="I125" s="23"/>
      <c r="J125" s="23"/>
      <c r="K125" s="23"/>
    </row>
    <row r="126" spans="1:11" ht="14.1" customHeight="1">
      <c r="A126" s="23"/>
      <c r="B126" s="23"/>
      <c r="C126" s="39" t="s">
        <v>59</v>
      </c>
      <c r="D126" s="40">
        <v>0</v>
      </c>
      <c r="E126" s="40">
        <v>0</v>
      </c>
      <c r="F126" s="40">
        <v>0</v>
      </c>
      <c r="G126" s="40">
        <v>0</v>
      </c>
      <c r="H126" s="23"/>
      <c r="I126" s="23"/>
      <c r="J126" s="23"/>
      <c r="K126" s="23"/>
    </row>
    <row r="127" spans="1:11" ht="14.1" customHeight="1">
      <c r="A127" s="23"/>
      <c r="B127" s="23"/>
      <c r="C127" s="39" t="s">
        <v>60</v>
      </c>
      <c r="D127" s="40">
        <v>0</v>
      </c>
      <c r="E127" s="40">
        <v>0</v>
      </c>
      <c r="F127" s="40">
        <v>0</v>
      </c>
      <c r="G127" s="40">
        <v>0</v>
      </c>
      <c r="H127" s="23"/>
      <c r="I127" s="23"/>
      <c r="J127" s="23"/>
      <c r="K127" s="23"/>
    </row>
    <row r="128" spans="1:11" ht="14.1" customHeight="1">
      <c r="A128" s="23"/>
      <c r="B128" s="23"/>
      <c r="C128" s="39" t="s">
        <v>61</v>
      </c>
      <c r="D128" s="40">
        <v>0</v>
      </c>
      <c r="E128" s="40">
        <v>0</v>
      </c>
      <c r="F128" s="40">
        <v>0</v>
      </c>
      <c r="G128" s="40">
        <v>0</v>
      </c>
      <c r="H128" s="23"/>
      <c r="I128" s="23"/>
      <c r="J128" s="23"/>
      <c r="K128" s="23"/>
    </row>
    <row r="129" spans="1:11" ht="14.1" customHeight="1">
      <c r="A129" s="23"/>
      <c r="B129" s="23"/>
      <c r="C129" s="39" t="s">
        <v>63</v>
      </c>
      <c r="D129" s="40">
        <v>0</v>
      </c>
      <c r="E129" s="40">
        <v>0</v>
      </c>
      <c r="F129" s="40">
        <v>0</v>
      </c>
      <c r="G129" s="40">
        <v>0</v>
      </c>
      <c r="H129" s="23"/>
      <c r="I129" s="23"/>
      <c r="J129" s="23"/>
      <c r="K129" s="23"/>
    </row>
    <row r="130" spans="1:11" ht="14.1" customHeight="1">
      <c r="A130" s="23"/>
      <c r="B130" s="23"/>
      <c r="C130" s="39" t="s">
        <v>49</v>
      </c>
      <c r="D130" s="40">
        <v>0</v>
      </c>
      <c r="E130" s="40">
        <v>0</v>
      </c>
      <c r="F130" s="40">
        <v>0</v>
      </c>
      <c r="G130" s="40">
        <v>0</v>
      </c>
      <c r="H130" s="23"/>
      <c r="I130" s="23"/>
      <c r="J130" s="23"/>
      <c r="K130" s="23"/>
    </row>
    <row r="131" spans="1:11" ht="14.1" customHeight="1">
      <c r="A131" s="23"/>
      <c r="B131" s="23"/>
      <c r="C131" s="39" t="s">
        <v>58</v>
      </c>
      <c r="D131" s="40">
        <v>0</v>
      </c>
      <c r="E131" s="40">
        <v>0</v>
      </c>
      <c r="F131" s="40">
        <v>0</v>
      </c>
      <c r="G131" s="40">
        <v>0</v>
      </c>
      <c r="H131" s="23"/>
      <c r="I131" s="23"/>
      <c r="J131" s="23"/>
      <c r="K131" s="23"/>
    </row>
    <row r="132" spans="1:11" ht="14.1" customHeight="1">
      <c r="A132" s="23"/>
      <c r="B132" s="23"/>
      <c r="C132" s="39" t="s">
        <v>59</v>
      </c>
      <c r="D132" s="40">
        <v>0</v>
      </c>
      <c r="E132" s="40">
        <v>0</v>
      </c>
      <c r="F132" s="40">
        <v>0</v>
      </c>
      <c r="G132" s="40">
        <v>0</v>
      </c>
      <c r="H132" s="23"/>
      <c r="I132" s="23"/>
      <c r="J132" s="23"/>
      <c r="K132" s="23"/>
    </row>
    <row r="133" spans="1:11" ht="14.1" customHeight="1">
      <c r="A133" s="23"/>
      <c r="B133" s="23"/>
      <c r="C133" s="39" t="s">
        <v>60</v>
      </c>
      <c r="D133" s="40">
        <v>0</v>
      </c>
      <c r="E133" s="40">
        <v>0</v>
      </c>
      <c r="F133" s="40">
        <v>0</v>
      </c>
      <c r="G133" s="40">
        <v>0</v>
      </c>
      <c r="H133" s="23"/>
      <c r="I133" s="23"/>
      <c r="J133" s="23"/>
      <c r="K133" s="23"/>
    </row>
    <row r="134" spans="1:11" ht="14.1" customHeight="1">
      <c r="A134" s="23"/>
      <c r="B134" s="23"/>
      <c r="C134" s="39" t="s">
        <v>61</v>
      </c>
      <c r="D134" s="40">
        <v>0</v>
      </c>
      <c r="E134" s="40">
        <v>0</v>
      </c>
      <c r="F134" s="40">
        <v>0</v>
      </c>
      <c r="G134" s="40">
        <v>0</v>
      </c>
      <c r="H134" s="23"/>
      <c r="I134" s="23"/>
      <c r="J134" s="23"/>
      <c r="K134" s="23"/>
    </row>
    <row r="135" spans="1:11" ht="14.1" customHeight="1">
      <c r="A135" s="23"/>
      <c r="B135" s="23"/>
      <c r="C135" s="39" t="s">
        <v>64</v>
      </c>
      <c r="D135" s="40">
        <v>0</v>
      </c>
      <c r="E135" s="40">
        <v>0</v>
      </c>
      <c r="F135" s="40">
        <v>0</v>
      </c>
      <c r="G135" s="40">
        <v>0</v>
      </c>
      <c r="H135" s="23"/>
      <c r="I135" s="23"/>
      <c r="J135" s="23"/>
      <c r="K135" s="23"/>
    </row>
    <row r="136" spans="1:11" ht="14.1" customHeight="1">
      <c r="A136" s="23"/>
      <c r="B136" s="23"/>
      <c r="C136" s="39" t="s">
        <v>65</v>
      </c>
      <c r="D136" s="40">
        <v>0</v>
      </c>
      <c r="E136" s="40">
        <v>0</v>
      </c>
      <c r="F136" s="40">
        <v>0</v>
      </c>
      <c r="G136" s="40">
        <v>0</v>
      </c>
      <c r="H136" s="23"/>
      <c r="I136" s="23"/>
      <c r="J136" s="23"/>
      <c r="K136" s="23"/>
    </row>
    <row r="137" spans="1:11" ht="14.1" customHeight="1">
      <c r="A137" s="23"/>
      <c r="B137" s="23"/>
      <c r="C137" s="41" t="s">
        <v>25</v>
      </c>
      <c r="D137" s="40">
        <v>0</v>
      </c>
      <c r="E137" s="40">
        <v>30000000</v>
      </c>
      <c r="F137" s="40">
        <v>8260000</v>
      </c>
      <c r="G137" s="40">
        <v>5500000</v>
      </c>
      <c r="H137" s="23"/>
      <c r="I137" s="23"/>
      <c r="J137" s="23"/>
      <c r="K137" s="23"/>
    </row>
    <row r="138" spans="1:11" ht="14.1" customHeight="1">
      <c r="A138" s="23"/>
      <c r="B138" s="23"/>
      <c r="C138" s="32" t="s">
        <v>2820</v>
      </c>
      <c r="D138" s="1503" t="s">
        <v>2218</v>
      </c>
      <c r="E138" s="1504"/>
      <c r="F138" s="1504"/>
      <c r="G138" s="1504"/>
      <c r="H138" s="23"/>
      <c r="I138" s="23"/>
      <c r="J138" s="23"/>
      <c r="K138" s="23"/>
    </row>
    <row r="139" spans="1:11" ht="14.1" customHeight="1">
      <c r="A139" s="23"/>
      <c r="B139" s="23"/>
      <c r="C139" s="33" t="s">
        <v>19</v>
      </c>
      <c r="D139" s="1519" t="s">
        <v>2821</v>
      </c>
      <c r="E139" s="1520"/>
      <c r="F139" s="1520"/>
      <c r="G139" s="1520"/>
      <c r="H139" s="23"/>
      <c r="I139" s="23"/>
      <c r="J139" s="23"/>
      <c r="K139" s="23"/>
    </row>
    <row r="140" spans="1:11" ht="14.1" customHeight="1">
      <c r="A140" s="23"/>
      <c r="B140" s="23"/>
      <c r="C140" s="34" t="s">
        <v>20</v>
      </c>
      <c r="D140" s="1521" t="s">
        <v>2822</v>
      </c>
      <c r="E140" s="1522"/>
      <c r="F140" s="1522"/>
      <c r="G140" s="1522"/>
      <c r="H140" s="23"/>
      <c r="I140" s="23"/>
      <c r="J140" s="23"/>
      <c r="K140" s="23"/>
    </row>
    <row r="141" spans="1:11" ht="14.1" customHeight="1">
      <c r="A141" s="23"/>
      <c r="B141" s="23"/>
      <c r="C141" s="34" t="s">
        <v>21</v>
      </c>
      <c r="D141" s="1521" t="s">
        <v>2823</v>
      </c>
      <c r="E141" s="1522"/>
      <c r="F141" s="1522"/>
      <c r="G141" s="1522"/>
      <c r="H141" s="23"/>
      <c r="I141" s="23"/>
      <c r="J141" s="23"/>
      <c r="K141" s="23"/>
    </row>
    <row r="142" spans="1:11" ht="15" customHeight="1">
      <c r="A142" s="23"/>
      <c r="B142" s="23"/>
      <c r="C142" s="35"/>
      <c r="D142" s="36">
        <v>2024</v>
      </c>
      <c r="E142" s="36">
        <v>2025</v>
      </c>
      <c r="F142" s="36">
        <v>2026</v>
      </c>
      <c r="G142" s="36">
        <v>2027</v>
      </c>
      <c r="H142" s="23"/>
      <c r="I142" s="23"/>
      <c r="J142" s="23"/>
      <c r="K142" s="23"/>
    </row>
    <row r="143" spans="1:11" ht="15" customHeight="1">
      <c r="A143" s="23"/>
      <c r="B143" s="23"/>
      <c r="C143" s="37"/>
      <c r="D143" s="38" t="s">
        <v>22</v>
      </c>
      <c r="E143" s="38" t="s">
        <v>23</v>
      </c>
      <c r="F143" s="38" t="s">
        <v>23</v>
      </c>
      <c r="G143" s="38" t="s">
        <v>23</v>
      </c>
      <c r="H143" s="23"/>
      <c r="I143" s="23"/>
      <c r="J143" s="23"/>
      <c r="K143" s="23"/>
    </row>
    <row r="144" spans="1:11" ht="14.1" customHeight="1">
      <c r="A144" s="23"/>
      <c r="B144" s="23"/>
      <c r="C144" s="27" t="s">
        <v>33</v>
      </c>
      <c r="D144" s="31" t="s">
        <v>74</v>
      </c>
      <c r="E144" s="31" t="s">
        <v>158</v>
      </c>
      <c r="F144" s="31" t="s">
        <v>359</v>
      </c>
      <c r="G144" s="31" t="s">
        <v>359</v>
      </c>
      <c r="H144" s="23"/>
      <c r="I144" s="23"/>
      <c r="J144" s="23"/>
      <c r="K144" s="23"/>
    </row>
    <row r="145" spans="1:11" ht="14.1" customHeight="1">
      <c r="A145" s="23"/>
      <c r="B145" s="23"/>
      <c r="C145" s="27" t="s">
        <v>35</v>
      </c>
      <c r="D145" s="31" t="s">
        <v>280</v>
      </c>
      <c r="E145" s="31" t="s">
        <v>2824</v>
      </c>
      <c r="F145" s="31" t="s">
        <v>1403</v>
      </c>
      <c r="G145" s="31" t="s">
        <v>1403</v>
      </c>
      <c r="H145" s="23"/>
      <c r="I145" s="23"/>
      <c r="J145" s="23"/>
      <c r="K145" s="23"/>
    </row>
    <row r="146" spans="1:11" ht="14.1" customHeight="1">
      <c r="A146" s="23"/>
      <c r="B146" s="23"/>
      <c r="C146" s="27" t="s">
        <v>40</v>
      </c>
      <c r="D146" s="31" t="s">
        <v>396</v>
      </c>
      <c r="E146" s="31" t="s">
        <v>396</v>
      </c>
      <c r="F146" s="31" t="s">
        <v>396</v>
      </c>
      <c r="G146" s="31" t="s">
        <v>396</v>
      </c>
      <c r="H146" s="23"/>
      <c r="I146" s="23"/>
      <c r="J146" s="23"/>
      <c r="K146" s="23"/>
    </row>
    <row r="147" spans="1:11" ht="14.1" customHeight="1">
      <c r="A147" s="23"/>
      <c r="B147" s="23"/>
      <c r="C147" s="27" t="s">
        <v>41</v>
      </c>
      <c r="D147" s="31" t="s">
        <v>18</v>
      </c>
      <c r="E147" s="31" t="s">
        <v>1975</v>
      </c>
      <c r="F147" s="31" t="s">
        <v>1525</v>
      </c>
      <c r="G147" s="31" t="s">
        <v>42</v>
      </c>
      <c r="H147" s="23"/>
      <c r="I147" s="23"/>
      <c r="J147" s="23"/>
      <c r="K147" s="23"/>
    </row>
    <row r="148" spans="1:11" ht="14.1" customHeight="1">
      <c r="A148" s="23"/>
      <c r="B148" s="23"/>
      <c r="C148" s="27" t="s">
        <v>43</v>
      </c>
      <c r="D148" s="31" t="s">
        <v>18</v>
      </c>
      <c r="E148" s="31" t="s">
        <v>1975</v>
      </c>
      <c r="F148" s="31" t="s">
        <v>1525</v>
      </c>
      <c r="G148" s="31" t="s">
        <v>42</v>
      </c>
      <c r="H148" s="23"/>
      <c r="I148" s="23"/>
      <c r="J148" s="23"/>
      <c r="K148" s="23"/>
    </row>
    <row r="149" spans="1:11" ht="14.1" customHeight="1">
      <c r="A149" s="23"/>
      <c r="B149" s="23"/>
      <c r="C149" s="27" t="s">
        <v>47</v>
      </c>
      <c r="D149" s="31" t="s">
        <v>18</v>
      </c>
      <c r="E149" s="31" t="s">
        <v>42</v>
      </c>
      <c r="F149" s="31" t="s">
        <v>42</v>
      </c>
      <c r="G149" s="31" t="s">
        <v>42</v>
      </c>
      <c r="H149" s="23"/>
      <c r="I149" s="23"/>
      <c r="J149" s="23"/>
      <c r="K149" s="23"/>
    </row>
    <row r="150" spans="1:11" ht="14.1" customHeight="1">
      <c r="A150" s="23"/>
      <c r="B150" s="23"/>
      <c r="C150" s="1523" t="s">
        <v>24</v>
      </c>
      <c r="D150" s="1524"/>
      <c r="E150" s="1524"/>
      <c r="F150" s="1524"/>
      <c r="G150" s="1524"/>
      <c r="H150" s="23"/>
      <c r="I150" s="23"/>
      <c r="J150" s="23"/>
      <c r="K150" s="23"/>
    </row>
    <row r="151" spans="1:11" ht="14.1" customHeight="1">
      <c r="A151" s="23"/>
      <c r="B151" s="23"/>
      <c r="C151" s="35"/>
      <c r="D151" s="36">
        <v>2024</v>
      </c>
      <c r="E151" s="36">
        <v>2025</v>
      </c>
      <c r="F151" s="36">
        <v>2026</v>
      </c>
      <c r="G151" s="36">
        <v>2027</v>
      </c>
      <c r="H151" s="23"/>
      <c r="I151" s="23"/>
      <c r="J151" s="23"/>
      <c r="K151" s="23"/>
    </row>
    <row r="152" spans="1:11" ht="14.1" customHeight="1">
      <c r="A152" s="23"/>
      <c r="B152" s="23"/>
      <c r="C152" s="37"/>
      <c r="D152" s="38" t="s">
        <v>22</v>
      </c>
      <c r="E152" s="38" t="s">
        <v>23</v>
      </c>
      <c r="F152" s="38" t="s">
        <v>23</v>
      </c>
      <c r="G152" s="38" t="s">
        <v>23</v>
      </c>
      <c r="H152" s="23"/>
      <c r="I152" s="23"/>
      <c r="J152" s="23"/>
      <c r="K152" s="23"/>
    </row>
    <row r="153" spans="1:11" ht="14.1" customHeight="1">
      <c r="A153" s="23"/>
      <c r="B153" s="23"/>
      <c r="C153" s="39" t="s">
        <v>48</v>
      </c>
      <c r="D153" s="40">
        <v>0</v>
      </c>
      <c r="E153" s="40">
        <v>0</v>
      </c>
      <c r="F153" s="40">
        <v>0</v>
      </c>
      <c r="G153" s="40">
        <v>0</v>
      </c>
      <c r="H153" s="23"/>
      <c r="I153" s="23"/>
      <c r="J153" s="23"/>
      <c r="K153" s="23"/>
    </row>
    <row r="154" spans="1:11" ht="14.1" customHeight="1">
      <c r="A154" s="23"/>
      <c r="B154" s="23"/>
      <c r="C154" s="39" t="s">
        <v>49</v>
      </c>
      <c r="D154" s="40">
        <v>0</v>
      </c>
      <c r="E154" s="40">
        <v>0</v>
      </c>
      <c r="F154" s="40">
        <v>0</v>
      </c>
      <c r="G154" s="40">
        <v>0</v>
      </c>
      <c r="H154" s="23"/>
      <c r="I154" s="23"/>
      <c r="J154" s="23"/>
      <c r="K154" s="23"/>
    </row>
    <row r="155" spans="1:11" ht="14.1" customHeight="1">
      <c r="A155" s="23"/>
      <c r="B155" s="23"/>
      <c r="C155" s="39" t="s">
        <v>50</v>
      </c>
      <c r="D155" s="40">
        <v>0</v>
      </c>
      <c r="E155" s="40">
        <v>0</v>
      </c>
      <c r="F155" s="40">
        <v>0</v>
      </c>
      <c r="G155" s="40">
        <v>0</v>
      </c>
      <c r="H155" s="23"/>
      <c r="I155" s="23"/>
      <c r="J155" s="23"/>
      <c r="K155" s="23"/>
    </row>
    <row r="156" spans="1:11" ht="14.1" customHeight="1">
      <c r="A156" s="23"/>
      <c r="B156" s="23"/>
      <c r="C156" s="39" t="s">
        <v>51</v>
      </c>
      <c r="D156" s="40">
        <v>0</v>
      </c>
      <c r="E156" s="40">
        <v>0</v>
      </c>
      <c r="F156" s="40">
        <v>0</v>
      </c>
      <c r="G156" s="40">
        <v>0</v>
      </c>
      <c r="H156" s="23"/>
      <c r="I156" s="23"/>
      <c r="J156" s="23"/>
      <c r="K156" s="23"/>
    </row>
    <row r="157" spans="1:11" ht="14.1" customHeight="1">
      <c r="A157" s="23"/>
      <c r="B157" s="23"/>
      <c r="C157" s="39" t="s">
        <v>49</v>
      </c>
      <c r="D157" s="40">
        <v>0</v>
      </c>
      <c r="E157" s="40">
        <v>0</v>
      </c>
      <c r="F157" s="40">
        <v>0</v>
      </c>
      <c r="G157" s="40">
        <v>0</v>
      </c>
      <c r="H157" s="23"/>
      <c r="I157" s="23"/>
      <c r="J157" s="23"/>
      <c r="K157" s="23"/>
    </row>
    <row r="158" spans="1:11" ht="14.1" customHeight="1">
      <c r="A158" s="23"/>
      <c r="B158" s="23"/>
      <c r="C158" s="39" t="s">
        <v>50</v>
      </c>
      <c r="D158" s="40">
        <v>0</v>
      </c>
      <c r="E158" s="40">
        <v>0</v>
      </c>
      <c r="F158" s="40">
        <v>0</v>
      </c>
      <c r="G158" s="40">
        <v>0</v>
      </c>
      <c r="H158" s="23"/>
      <c r="I158" s="23"/>
      <c r="J158" s="23"/>
      <c r="K158" s="23"/>
    </row>
    <row r="159" spans="1:11" ht="14.1" customHeight="1">
      <c r="A159" s="23"/>
      <c r="B159" s="23"/>
      <c r="C159" s="39" t="s">
        <v>52</v>
      </c>
      <c r="D159" s="40">
        <v>0</v>
      </c>
      <c r="E159" s="40">
        <v>0</v>
      </c>
      <c r="F159" s="40">
        <v>0</v>
      </c>
      <c r="G159" s="40">
        <v>0</v>
      </c>
      <c r="H159" s="23"/>
      <c r="I159" s="23"/>
      <c r="J159" s="23"/>
      <c r="K159" s="23"/>
    </row>
    <row r="160" spans="1:11" ht="14.1" customHeight="1">
      <c r="A160" s="23"/>
      <c r="B160" s="23"/>
      <c r="C160" s="39" t="s">
        <v>49</v>
      </c>
      <c r="D160" s="40">
        <v>0</v>
      </c>
      <c r="E160" s="40">
        <v>0</v>
      </c>
      <c r="F160" s="40">
        <v>0</v>
      </c>
      <c r="G160" s="40">
        <v>0</v>
      </c>
      <c r="H160" s="23"/>
      <c r="I160" s="23"/>
      <c r="J160" s="23"/>
      <c r="K160" s="23"/>
    </row>
    <row r="161" spans="1:11" ht="14.1" customHeight="1">
      <c r="A161" s="23"/>
      <c r="B161" s="23"/>
      <c r="C161" s="39" t="s">
        <v>50</v>
      </c>
      <c r="D161" s="40">
        <v>0</v>
      </c>
      <c r="E161" s="40">
        <v>0</v>
      </c>
      <c r="F161" s="40">
        <v>0</v>
      </c>
      <c r="G161" s="40">
        <v>0</v>
      </c>
      <c r="H161" s="23"/>
      <c r="I161" s="23"/>
      <c r="J161" s="23"/>
      <c r="K161" s="23"/>
    </row>
    <row r="162" spans="1:11" ht="14.1" customHeight="1">
      <c r="A162" s="23"/>
      <c r="B162" s="23"/>
      <c r="C162" s="39" t="s">
        <v>53</v>
      </c>
      <c r="D162" s="40">
        <v>0</v>
      </c>
      <c r="E162" s="40">
        <v>0</v>
      </c>
      <c r="F162" s="40">
        <v>0</v>
      </c>
      <c r="G162" s="40">
        <v>0</v>
      </c>
      <c r="H162" s="23"/>
      <c r="I162" s="23"/>
      <c r="J162" s="23"/>
      <c r="K162" s="23"/>
    </row>
    <row r="163" spans="1:11" ht="14.1" customHeight="1">
      <c r="A163" s="23"/>
      <c r="B163" s="23"/>
      <c r="C163" s="39" t="s">
        <v>49</v>
      </c>
      <c r="D163" s="40">
        <v>0</v>
      </c>
      <c r="E163" s="40">
        <v>0</v>
      </c>
      <c r="F163" s="40">
        <v>0</v>
      </c>
      <c r="G163" s="40">
        <v>0</v>
      </c>
      <c r="H163" s="23"/>
      <c r="I163" s="23"/>
      <c r="J163" s="23"/>
      <c r="K163" s="23"/>
    </row>
    <row r="164" spans="1:11" ht="14.1" customHeight="1">
      <c r="A164" s="23"/>
      <c r="B164" s="23"/>
      <c r="C164" s="39" t="s">
        <v>50</v>
      </c>
      <c r="D164" s="40">
        <v>0</v>
      </c>
      <c r="E164" s="40">
        <v>0</v>
      </c>
      <c r="F164" s="40">
        <v>0</v>
      </c>
      <c r="G164" s="40">
        <v>0</v>
      </c>
      <c r="H164" s="23"/>
      <c r="I164" s="23"/>
      <c r="J164" s="23"/>
      <c r="K164" s="23"/>
    </row>
    <row r="165" spans="1:11" ht="14.1" customHeight="1">
      <c r="A165" s="23"/>
      <c r="B165" s="23"/>
      <c r="C165" s="39" t="s">
        <v>54</v>
      </c>
      <c r="D165" s="40">
        <v>0</v>
      </c>
      <c r="E165" s="40">
        <v>0</v>
      </c>
      <c r="F165" s="40">
        <v>0</v>
      </c>
      <c r="G165" s="40">
        <v>0</v>
      </c>
      <c r="H165" s="23"/>
      <c r="I165" s="23"/>
      <c r="J165" s="23"/>
      <c r="K165" s="23"/>
    </row>
    <row r="166" spans="1:11" ht="14.1" customHeight="1">
      <c r="A166" s="23"/>
      <c r="B166" s="23"/>
      <c r="C166" s="39" t="s">
        <v>49</v>
      </c>
      <c r="D166" s="40">
        <v>0</v>
      </c>
      <c r="E166" s="40">
        <v>0</v>
      </c>
      <c r="F166" s="40">
        <v>0</v>
      </c>
      <c r="G166" s="40">
        <v>0</v>
      </c>
      <c r="H166" s="23"/>
      <c r="I166" s="23"/>
      <c r="J166" s="23"/>
      <c r="K166" s="23"/>
    </row>
    <row r="167" spans="1:11" ht="14.1" customHeight="1">
      <c r="A167" s="23"/>
      <c r="B167" s="23"/>
      <c r="C167" s="39" t="s">
        <v>50</v>
      </c>
      <c r="D167" s="40">
        <v>0</v>
      </c>
      <c r="E167" s="40">
        <v>0</v>
      </c>
      <c r="F167" s="40">
        <v>0</v>
      </c>
      <c r="G167" s="40">
        <v>0</v>
      </c>
      <c r="H167" s="23"/>
      <c r="I167" s="23"/>
      <c r="J167" s="23"/>
      <c r="K167" s="23"/>
    </row>
    <row r="168" spans="1:11" ht="14.1" customHeight="1">
      <c r="A168" s="23"/>
      <c r="B168" s="23"/>
      <c r="C168" s="39" t="s">
        <v>55</v>
      </c>
      <c r="D168" s="40">
        <v>0</v>
      </c>
      <c r="E168" s="40">
        <v>0</v>
      </c>
      <c r="F168" s="40">
        <v>0</v>
      </c>
      <c r="G168" s="40">
        <v>0</v>
      </c>
      <c r="H168" s="23"/>
      <c r="I168" s="23"/>
      <c r="J168" s="23"/>
      <c r="K168" s="23"/>
    </row>
    <row r="169" spans="1:11" ht="14.1" customHeight="1">
      <c r="A169" s="23"/>
      <c r="B169" s="23"/>
      <c r="C169" s="39" t="s">
        <v>49</v>
      </c>
      <c r="D169" s="40">
        <v>0</v>
      </c>
      <c r="E169" s="40">
        <v>0</v>
      </c>
      <c r="F169" s="40">
        <v>0</v>
      </c>
      <c r="G169" s="40">
        <v>0</v>
      </c>
      <c r="H169" s="23"/>
      <c r="I169" s="23"/>
      <c r="J169" s="23"/>
      <c r="K169" s="23"/>
    </row>
    <row r="170" spans="1:11" ht="14.1" customHeight="1">
      <c r="A170" s="23"/>
      <c r="B170" s="23"/>
      <c r="C170" s="39" t="s">
        <v>50</v>
      </c>
      <c r="D170" s="40">
        <v>0</v>
      </c>
      <c r="E170" s="40">
        <v>0</v>
      </c>
      <c r="F170" s="40">
        <v>0</v>
      </c>
      <c r="G170" s="40">
        <v>0</v>
      </c>
      <c r="H170" s="23"/>
      <c r="I170" s="23"/>
      <c r="J170" s="23"/>
      <c r="K170" s="23"/>
    </row>
    <row r="171" spans="1:11" ht="14.1" customHeight="1">
      <c r="A171" s="23"/>
      <c r="B171" s="23"/>
      <c r="C171" s="39" t="s">
        <v>56</v>
      </c>
      <c r="D171" s="40">
        <v>0</v>
      </c>
      <c r="E171" s="40">
        <v>0</v>
      </c>
      <c r="F171" s="40">
        <v>0</v>
      </c>
      <c r="G171" s="40">
        <v>0</v>
      </c>
      <c r="H171" s="23"/>
      <c r="I171" s="23"/>
      <c r="J171" s="23"/>
      <c r="K171" s="23"/>
    </row>
    <row r="172" spans="1:11" ht="14.1" customHeight="1">
      <c r="A172" s="23"/>
      <c r="B172" s="23"/>
      <c r="C172" s="39" t="s">
        <v>49</v>
      </c>
      <c r="D172" s="40">
        <v>0</v>
      </c>
      <c r="E172" s="40">
        <v>0</v>
      </c>
      <c r="F172" s="40">
        <v>0</v>
      </c>
      <c r="G172" s="40">
        <v>0</v>
      </c>
      <c r="H172" s="23"/>
      <c r="I172" s="23"/>
      <c r="J172" s="23"/>
      <c r="K172" s="23"/>
    </row>
    <row r="173" spans="1:11" ht="14.1" customHeight="1">
      <c r="A173" s="23"/>
      <c r="B173" s="23"/>
      <c r="C173" s="39" t="s">
        <v>50</v>
      </c>
      <c r="D173" s="40">
        <v>0</v>
      </c>
      <c r="E173" s="40">
        <v>0</v>
      </c>
      <c r="F173" s="40">
        <v>0</v>
      </c>
      <c r="G173" s="40">
        <v>0</v>
      </c>
      <c r="H173" s="23"/>
      <c r="I173" s="23"/>
      <c r="J173" s="23"/>
      <c r="K173" s="23"/>
    </row>
    <row r="174" spans="1:11" ht="14.1" customHeight="1">
      <c r="A174" s="23"/>
      <c r="B174" s="23"/>
      <c r="C174" s="39" t="s">
        <v>57</v>
      </c>
      <c r="D174" s="40">
        <v>0</v>
      </c>
      <c r="E174" s="40">
        <v>0</v>
      </c>
      <c r="F174" s="40">
        <v>0</v>
      </c>
      <c r="G174" s="40">
        <v>0</v>
      </c>
      <c r="H174" s="23"/>
      <c r="I174" s="23"/>
      <c r="J174" s="23"/>
      <c r="K174" s="23"/>
    </row>
    <row r="175" spans="1:11" ht="14.1" customHeight="1">
      <c r="A175" s="23"/>
      <c r="B175" s="23"/>
      <c r="C175" s="39" t="s">
        <v>49</v>
      </c>
      <c r="D175" s="40">
        <v>0</v>
      </c>
      <c r="E175" s="40">
        <v>0</v>
      </c>
      <c r="F175" s="40">
        <v>0</v>
      </c>
      <c r="G175" s="40">
        <v>0</v>
      </c>
      <c r="H175" s="23"/>
      <c r="I175" s="23"/>
      <c r="J175" s="23"/>
      <c r="K175" s="23"/>
    </row>
    <row r="176" spans="1:11" ht="14.1" customHeight="1">
      <c r="A176" s="23"/>
      <c r="B176" s="23"/>
      <c r="C176" s="39" t="s">
        <v>58</v>
      </c>
      <c r="D176" s="40">
        <v>0</v>
      </c>
      <c r="E176" s="40">
        <v>0</v>
      </c>
      <c r="F176" s="40">
        <v>0</v>
      </c>
      <c r="G176" s="40">
        <v>0</v>
      </c>
      <c r="H176" s="23"/>
      <c r="I176" s="23"/>
      <c r="J176" s="23"/>
      <c r="K176" s="23"/>
    </row>
    <row r="177" spans="1:11" ht="14.1" customHeight="1">
      <c r="A177" s="23"/>
      <c r="B177" s="23"/>
      <c r="C177" s="39" t="s">
        <v>59</v>
      </c>
      <c r="D177" s="40">
        <v>0</v>
      </c>
      <c r="E177" s="40">
        <v>0</v>
      </c>
      <c r="F177" s="40">
        <v>0</v>
      </c>
      <c r="G177" s="40">
        <v>0</v>
      </c>
      <c r="H177" s="23"/>
      <c r="I177" s="23"/>
      <c r="J177" s="23"/>
      <c r="K177" s="23"/>
    </row>
    <row r="178" spans="1:11" ht="14.1" customHeight="1">
      <c r="A178" s="23"/>
      <c r="B178" s="23"/>
      <c r="C178" s="39" t="s">
        <v>60</v>
      </c>
      <c r="D178" s="40">
        <v>0</v>
      </c>
      <c r="E178" s="40">
        <v>0</v>
      </c>
      <c r="F178" s="40">
        <v>0</v>
      </c>
      <c r="G178" s="40">
        <v>0</v>
      </c>
      <c r="H178" s="23"/>
      <c r="I178" s="23"/>
      <c r="J178" s="23"/>
      <c r="K178" s="23"/>
    </row>
    <row r="179" spans="1:11" ht="14.1" customHeight="1">
      <c r="A179" s="23"/>
      <c r="B179" s="23"/>
      <c r="C179" s="39" t="s">
        <v>61</v>
      </c>
      <c r="D179" s="40">
        <v>0</v>
      </c>
      <c r="E179" s="40">
        <v>0</v>
      </c>
      <c r="F179" s="40">
        <v>0</v>
      </c>
      <c r="G179" s="40">
        <v>0</v>
      </c>
      <c r="H179" s="23"/>
      <c r="I179" s="23"/>
      <c r="J179" s="23"/>
      <c r="K179" s="23"/>
    </row>
    <row r="180" spans="1:11" ht="14.1" customHeight="1">
      <c r="A180" s="23"/>
      <c r="B180" s="23"/>
      <c r="C180" s="39" t="s">
        <v>62</v>
      </c>
      <c r="D180" s="40">
        <v>0</v>
      </c>
      <c r="E180" s="40">
        <v>21000000</v>
      </c>
      <c r="F180" s="40">
        <v>15000000</v>
      </c>
      <c r="G180" s="40">
        <v>15000000</v>
      </c>
      <c r="H180" s="23"/>
      <c r="I180" s="23"/>
      <c r="J180" s="23"/>
      <c r="K180" s="23"/>
    </row>
    <row r="181" spans="1:11" ht="14.1" customHeight="1">
      <c r="A181" s="23"/>
      <c r="B181" s="23"/>
      <c r="C181" s="39" t="s">
        <v>49</v>
      </c>
      <c r="D181" s="40">
        <v>0</v>
      </c>
      <c r="E181" s="40">
        <v>21000000</v>
      </c>
      <c r="F181" s="40">
        <v>15000000</v>
      </c>
      <c r="G181" s="40">
        <v>15000000</v>
      </c>
      <c r="H181" s="23"/>
      <c r="I181" s="23"/>
      <c r="J181" s="23"/>
      <c r="K181" s="23"/>
    </row>
    <row r="182" spans="1:11" ht="14.1" customHeight="1">
      <c r="A182" s="23"/>
      <c r="B182" s="23"/>
      <c r="C182" s="39" t="s">
        <v>58</v>
      </c>
      <c r="D182" s="40">
        <v>0</v>
      </c>
      <c r="E182" s="40">
        <v>0</v>
      </c>
      <c r="F182" s="40">
        <v>0</v>
      </c>
      <c r="G182" s="40">
        <v>0</v>
      </c>
      <c r="H182" s="23"/>
      <c r="I182" s="23"/>
      <c r="J182" s="23"/>
      <c r="K182" s="23"/>
    </row>
    <row r="183" spans="1:11" ht="14.1" customHeight="1">
      <c r="A183" s="23"/>
      <c r="B183" s="23"/>
      <c r="C183" s="39" t="s">
        <v>59</v>
      </c>
      <c r="D183" s="40">
        <v>0</v>
      </c>
      <c r="E183" s="40">
        <v>0</v>
      </c>
      <c r="F183" s="40">
        <v>0</v>
      </c>
      <c r="G183" s="40">
        <v>0</v>
      </c>
      <c r="H183" s="23"/>
      <c r="I183" s="23"/>
      <c r="J183" s="23"/>
      <c r="K183" s="23"/>
    </row>
    <row r="184" spans="1:11" ht="14.1" customHeight="1">
      <c r="A184" s="23"/>
      <c r="B184" s="23"/>
      <c r="C184" s="39" t="s">
        <v>60</v>
      </c>
      <c r="D184" s="40">
        <v>0</v>
      </c>
      <c r="E184" s="40">
        <v>0</v>
      </c>
      <c r="F184" s="40">
        <v>0</v>
      </c>
      <c r="G184" s="40">
        <v>0</v>
      </c>
      <c r="H184" s="23"/>
      <c r="I184" s="23"/>
      <c r="J184" s="23"/>
      <c r="K184" s="23"/>
    </row>
    <row r="185" spans="1:11" ht="14.1" customHeight="1">
      <c r="A185" s="23"/>
      <c r="B185" s="23"/>
      <c r="C185" s="39" t="s">
        <v>61</v>
      </c>
      <c r="D185" s="40">
        <v>0</v>
      </c>
      <c r="E185" s="40">
        <v>0</v>
      </c>
      <c r="F185" s="40">
        <v>0</v>
      </c>
      <c r="G185" s="40">
        <v>0</v>
      </c>
      <c r="H185" s="23"/>
      <c r="I185" s="23"/>
      <c r="J185" s="23"/>
      <c r="K185" s="23"/>
    </row>
    <row r="186" spans="1:11" ht="14.1" customHeight="1">
      <c r="A186" s="23"/>
      <c r="B186" s="23"/>
      <c r="C186" s="39" t="s">
        <v>63</v>
      </c>
      <c r="D186" s="40">
        <v>0</v>
      </c>
      <c r="E186" s="40">
        <v>0</v>
      </c>
      <c r="F186" s="40">
        <v>0</v>
      </c>
      <c r="G186" s="40">
        <v>0</v>
      </c>
      <c r="H186" s="23"/>
      <c r="I186" s="23"/>
      <c r="J186" s="23"/>
      <c r="K186" s="23"/>
    </row>
    <row r="187" spans="1:11" ht="14.1" customHeight="1">
      <c r="A187" s="23"/>
      <c r="B187" s="23"/>
      <c r="C187" s="39" t="s">
        <v>49</v>
      </c>
      <c r="D187" s="40">
        <v>0</v>
      </c>
      <c r="E187" s="40">
        <v>0</v>
      </c>
      <c r="F187" s="40">
        <v>0</v>
      </c>
      <c r="G187" s="40">
        <v>0</v>
      </c>
      <c r="H187" s="23"/>
      <c r="I187" s="23"/>
      <c r="J187" s="23"/>
      <c r="K187" s="23"/>
    </row>
    <row r="188" spans="1:11" ht="14.1" customHeight="1">
      <c r="A188" s="23"/>
      <c r="B188" s="23"/>
      <c r="C188" s="39" t="s">
        <v>58</v>
      </c>
      <c r="D188" s="40">
        <v>0</v>
      </c>
      <c r="E188" s="40">
        <v>0</v>
      </c>
      <c r="F188" s="40">
        <v>0</v>
      </c>
      <c r="G188" s="40">
        <v>0</v>
      </c>
      <c r="H188" s="23"/>
      <c r="I188" s="23"/>
      <c r="J188" s="23"/>
      <c r="K188" s="23"/>
    </row>
    <row r="189" spans="1:11" ht="14.1" customHeight="1">
      <c r="A189" s="23"/>
      <c r="B189" s="23"/>
      <c r="C189" s="39" t="s">
        <v>59</v>
      </c>
      <c r="D189" s="40">
        <v>0</v>
      </c>
      <c r="E189" s="40">
        <v>0</v>
      </c>
      <c r="F189" s="40">
        <v>0</v>
      </c>
      <c r="G189" s="40">
        <v>0</v>
      </c>
      <c r="H189" s="23"/>
      <c r="I189" s="23"/>
      <c r="J189" s="23"/>
      <c r="K189" s="23"/>
    </row>
    <row r="190" spans="1:11" ht="14.1" customHeight="1">
      <c r="A190" s="23"/>
      <c r="B190" s="23"/>
      <c r="C190" s="39" t="s">
        <v>60</v>
      </c>
      <c r="D190" s="40">
        <v>0</v>
      </c>
      <c r="E190" s="40">
        <v>0</v>
      </c>
      <c r="F190" s="40">
        <v>0</v>
      </c>
      <c r="G190" s="40">
        <v>0</v>
      </c>
      <c r="H190" s="23"/>
      <c r="I190" s="23"/>
      <c r="J190" s="23"/>
      <c r="K190" s="23"/>
    </row>
    <row r="191" spans="1:11" ht="14.1" customHeight="1">
      <c r="A191" s="23"/>
      <c r="B191" s="23"/>
      <c r="C191" s="39" t="s">
        <v>61</v>
      </c>
      <c r="D191" s="40">
        <v>0</v>
      </c>
      <c r="E191" s="40">
        <v>0</v>
      </c>
      <c r="F191" s="40">
        <v>0</v>
      </c>
      <c r="G191" s="40">
        <v>0</v>
      </c>
      <c r="H191" s="23"/>
      <c r="I191" s="23"/>
      <c r="J191" s="23"/>
      <c r="K191" s="23"/>
    </row>
    <row r="192" spans="1:11" ht="14.1" customHeight="1">
      <c r="A192" s="23"/>
      <c r="B192" s="23"/>
      <c r="C192" s="39" t="s">
        <v>64</v>
      </c>
      <c r="D192" s="40">
        <v>0</v>
      </c>
      <c r="E192" s="40">
        <v>0</v>
      </c>
      <c r="F192" s="40">
        <v>0</v>
      </c>
      <c r="G192" s="40">
        <v>0</v>
      </c>
      <c r="H192" s="23"/>
      <c r="I192" s="23"/>
      <c r="J192" s="23"/>
      <c r="K192" s="23"/>
    </row>
    <row r="193" spans="1:11" ht="14.1" customHeight="1">
      <c r="A193" s="23"/>
      <c r="B193" s="23"/>
      <c r="C193" s="39" t="s">
        <v>65</v>
      </c>
      <c r="D193" s="40">
        <v>0</v>
      </c>
      <c r="E193" s="40">
        <v>0</v>
      </c>
      <c r="F193" s="40">
        <v>0</v>
      </c>
      <c r="G193" s="40">
        <v>0</v>
      </c>
      <c r="H193" s="23"/>
      <c r="I193" s="23"/>
      <c r="J193" s="23"/>
      <c r="K193" s="23"/>
    </row>
    <row r="194" spans="1:11" ht="14.1" customHeight="1">
      <c r="A194" s="23"/>
      <c r="B194" s="23"/>
      <c r="C194" s="41" t="s">
        <v>25</v>
      </c>
      <c r="D194" s="40">
        <v>0</v>
      </c>
      <c r="E194" s="40">
        <v>21000000</v>
      </c>
      <c r="F194" s="40">
        <v>15000000</v>
      </c>
      <c r="G194" s="40">
        <v>15000000</v>
      </c>
      <c r="H194" s="23"/>
      <c r="I194" s="23"/>
      <c r="J194" s="23"/>
      <c r="K194" s="23"/>
    </row>
    <row r="195" spans="1:11" ht="14.1" customHeight="1">
      <c r="A195" s="23"/>
      <c r="B195" s="23"/>
      <c r="C195" s="32" t="s">
        <v>2825</v>
      </c>
      <c r="D195" s="1503" t="s">
        <v>2826</v>
      </c>
      <c r="E195" s="1504"/>
      <c r="F195" s="1504"/>
      <c r="G195" s="1504"/>
      <c r="H195" s="23"/>
      <c r="I195" s="23"/>
      <c r="J195" s="23"/>
      <c r="K195" s="23"/>
    </row>
    <row r="196" spans="1:11" ht="14.1" customHeight="1">
      <c r="A196" s="23"/>
      <c r="B196" s="23"/>
      <c r="C196" s="33" t="s">
        <v>19</v>
      </c>
      <c r="D196" s="1519" t="s">
        <v>2827</v>
      </c>
      <c r="E196" s="1520"/>
      <c r="F196" s="1520"/>
      <c r="G196" s="1520"/>
      <c r="H196" s="23"/>
      <c r="I196" s="23"/>
      <c r="J196" s="23"/>
      <c r="K196" s="23"/>
    </row>
    <row r="197" spans="1:11" ht="14.1" customHeight="1">
      <c r="A197" s="23"/>
      <c r="B197" s="23"/>
      <c r="C197" s="34" t="s">
        <v>20</v>
      </c>
      <c r="D197" s="1521" t="s">
        <v>2828</v>
      </c>
      <c r="E197" s="1522"/>
      <c r="F197" s="1522"/>
      <c r="G197" s="1522"/>
      <c r="H197" s="23"/>
      <c r="I197" s="23"/>
      <c r="J197" s="23"/>
      <c r="K197" s="23"/>
    </row>
    <row r="198" spans="1:11" ht="14.1" customHeight="1">
      <c r="A198" s="23"/>
      <c r="B198" s="23"/>
      <c r="C198" s="34" t="s">
        <v>21</v>
      </c>
      <c r="D198" s="1521" t="s">
        <v>2829</v>
      </c>
      <c r="E198" s="1522"/>
      <c r="F198" s="1522"/>
      <c r="G198" s="1522"/>
      <c r="H198" s="23"/>
      <c r="I198" s="23"/>
      <c r="J198" s="23"/>
      <c r="K198" s="23"/>
    </row>
    <row r="199" spans="1:11" ht="15" customHeight="1">
      <c r="A199" s="23"/>
      <c r="B199" s="23"/>
      <c r="C199" s="35"/>
      <c r="D199" s="36">
        <v>2024</v>
      </c>
      <c r="E199" s="36">
        <v>2025</v>
      </c>
      <c r="F199" s="36">
        <v>2026</v>
      </c>
      <c r="G199" s="36">
        <v>2027</v>
      </c>
      <c r="H199" s="23"/>
      <c r="I199" s="23"/>
      <c r="J199" s="23"/>
      <c r="K199" s="23"/>
    </row>
    <row r="200" spans="1:11" ht="15" customHeight="1">
      <c r="A200" s="23"/>
      <c r="B200" s="23"/>
      <c r="C200" s="37"/>
      <c r="D200" s="38" t="s">
        <v>22</v>
      </c>
      <c r="E200" s="38" t="s">
        <v>23</v>
      </c>
      <c r="F200" s="38" t="s">
        <v>23</v>
      </c>
      <c r="G200" s="38" t="s">
        <v>23</v>
      </c>
      <c r="H200" s="23"/>
      <c r="I200" s="23"/>
      <c r="J200" s="23"/>
      <c r="K200" s="23"/>
    </row>
    <row r="201" spans="1:11" ht="14.1" customHeight="1">
      <c r="A201" s="23"/>
      <c r="B201" s="23"/>
      <c r="C201" s="27" t="s">
        <v>33</v>
      </c>
      <c r="D201" s="31" t="s">
        <v>1303</v>
      </c>
      <c r="E201" s="31" t="s">
        <v>1303</v>
      </c>
      <c r="F201" s="31" t="s">
        <v>42</v>
      </c>
      <c r="G201" s="31" t="s">
        <v>34</v>
      </c>
      <c r="H201" s="23"/>
      <c r="I201" s="23"/>
      <c r="J201" s="23"/>
      <c r="K201" s="23"/>
    </row>
    <row r="202" spans="1:11" ht="14.1" customHeight="1">
      <c r="A202" s="23"/>
      <c r="B202" s="23"/>
      <c r="C202" s="27" t="s">
        <v>35</v>
      </c>
      <c r="D202" s="31" t="s">
        <v>2830</v>
      </c>
      <c r="E202" s="31" t="s">
        <v>2831</v>
      </c>
      <c r="F202" s="31" t="s">
        <v>42</v>
      </c>
      <c r="G202" s="31" t="s">
        <v>2832</v>
      </c>
      <c r="H202" s="23"/>
      <c r="I202" s="23"/>
      <c r="J202" s="23"/>
      <c r="K202" s="23"/>
    </row>
    <row r="203" spans="1:11" ht="14.1" customHeight="1">
      <c r="A203" s="23"/>
      <c r="B203" s="23"/>
      <c r="C203" s="27" t="s">
        <v>40</v>
      </c>
      <c r="D203" s="31" t="s">
        <v>2833</v>
      </c>
      <c r="E203" s="31" t="s">
        <v>1968</v>
      </c>
      <c r="F203" s="31" t="s">
        <v>42</v>
      </c>
      <c r="G203" s="31" t="s">
        <v>2832</v>
      </c>
      <c r="H203" s="23"/>
      <c r="I203" s="23"/>
      <c r="J203" s="23"/>
      <c r="K203" s="23"/>
    </row>
    <row r="204" spans="1:11" ht="14.1" customHeight="1">
      <c r="A204" s="23"/>
      <c r="B204" s="23"/>
      <c r="C204" s="27" t="s">
        <v>41</v>
      </c>
      <c r="D204" s="31" t="s">
        <v>18</v>
      </c>
      <c r="E204" s="31" t="s">
        <v>42</v>
      </c>
      <c r="F204" s="31" t="s">
        <v>82</v>
      </c>
      <c r="G204" s="31" t="s">
        <v>18</v>
      </c>
      <c r="H204" s="23"/>
      <c r="I204" s="23"/>
      <c r="J204" s="23"/>
      <c r="K204" s="23"/>
    </row>
    <row r="205" spans="1:11" ht="14.1" customHeight="1">
      <c r="A205" s="23"/>
      <c r="B205" s="23"/>
      <c r="C205" s="27" t="s">
        <v>43</v>
      </c>
      <c r="D205" s="31" t="s">
        <v>18</v>
      </c>
      <c r="E205" s="31" t="s">
        <v>2834</v>
      </c>
      <c r="F205" s="31" t="s">
        <v>82</v>
      </c>
      <c r="G205" s="31" t="s">
        <v>18</v>
      </c>
      <c r="H205" s="23"/>
      <c r="I205" s="23"/>
      <c r="J205" s="23"/>
      <c r="K205" s="23"/>
    </row>
    <row r="206" spans="1:11" ht="14.1" customHeight="1">
      <c r="A206" s="23"/>
      <c r="B206" s="23"/>
      <c r="C206" s="27" t="s">
        <v>47</v>
      </c>
      <c r="D206" s="31" t="s">
        <v>18</v>
      </c>
      <c r="E206" s="31" t="s">
        <v>2834</v>
      </c>
      <c r="F206" s="31" t="s">
        <v>82</v>
      </c>
      <c r="G206" s="31" t="s">
        <v>18</v>
      </c>
      <c r="H206" s="23"/>
      <c r="I206" s="23"/>
      <c r="J206" s="23"/>
      <c r="K206" s="23"/>
    </row>
    <row r="207" spans="1:11" ht="14.1" customHeight="1">
      <c r="A207" s="23"/>
      <c r="B207" s="23"/>
      <c r="C207" s="1523" t="s">
        <v>24</v>
      </c>
      <c r="D207" s="1524"/>
      <c r="E207" s="1524"/>
      <c r="F207" s="1524"/>
      <c r="G207" s="1524"/>
      <c r="H207" s="23"/>
      <c r="I207" s="23"/>
      <c r="J207" s="23"/>
      <c r="K207" s="23"/>
    </row>
    <row r="208" spans="1:11" ht="14.1" customHeight="1">
      <c r="A208" s="23"/>
      <c r="B208" s="23"/>
      <c r="C208" s="35"/>
      <c r="D208" s="36">
        <v>2024</v>
      </c>
      <c r="E208" s="36">
        <v>2025</v>
      </c>
      <c r="F208" s="36">
        <v>2026</v>
      </c>
      <c r="G208" s="36">
        <v>2027</v>
      </c>
      <c r="H208" s="23"/>
      <c r="I208" s="23"/>
      <c r="J208" s="23"/>
      <c r="K208" s="23"/>
    </row>
    <row r="209" spans="1:11" ht="14.1" customHeight="1">
      <c r="A209" s="23"/>
      <c r="B209" s="23"/>
      <c r="C209" s="37"/>
      <c r="D209" s="38" t="s">
        <v>22</v>
      </c>
      <c r="E209" s="38" t="s">
        <v>23</v>
      </c>
      <c r="F209" s="38" t="s">
        <v>23</v>
      </c>
      <c r="G209" s="38" t="s">
        <v>23</v>
      </c>
      <c r="H209" s="23"/>
      <c r="I209" s="23"/>
      <c r="J209" s="23"/>
      <c r="K209" s="23"/>
    </row>
    <row r="210" spans="1:11" ht="14.1" customHeight="1">
      <c r="A210" s="23"/>
      <c r="B210" s="23"/>
      <c r="C210" s="39" t="s">
        <v>48</v>
      </c>
      <c r="D210" s="40">
        <v>0</v>
      </c>
      <c r="E210" s="40">
        <v>0</v>
      </c>
      <c r="F210" s="40">
        <v>0</v>
      </c>
      <c r="G210" s="40">
        <v>0</v>
      </c>
      <c r="H210" s="23"/>
      <c r="I210" s="23"/>
      <c r="J210" s="23"/>
      <c r="K210" s="23"/>
    </row>
    <row r="211" spans="1:11" ht="14.1" customHeight="1">
      <c r="A211" s="23"/>
      <c r="B211" s="23"/>
      <c r="C211" s="39" t="s">
        <v>49</v>
      </c>
      <c r="D211" s="40">
        <v>0</v>
      </c>
      <c r="E211" s="40">
        <v>0</v>
      </c>
      <c r="F211" s="40">
        <v>0</v>
      </c>
      <c r="G211" s="40">
        <v>0</v>
      </c>
      <c r="H211" s="23"/>
      <c r="I211" s="23"/>
      <c r="J211" s="23"/>
      <c r="K211" s="23"/>
    </row>
    <row r="212" spans="1:11" ht="14.1" customHeight="1">
      <c r="A212" s="23"/>
      <c r="B212" s="23"/>
      <c r="C212" s="39" t="s">
        <v>50</v>
      </c>
      <c r="D212" s="40">
        <v>0</v>
      </c>
      <c r="E212" s="40">
        <v>0</v>
      </c>
      <c r="F212" s="40">
        <v>0</v>
      </c>
      <c r="G212" s="40">
        <v>0</v>
      </c>
      <c r="H212" s="23"/>
      <c r="I212" s="23"/>
      <c r="J212" s="23"/>
      <c r="K212" s="23"/>
    </row>
    <row r="213" spans="1:11" ht="14.1" customHeight="1">
      <c r="A213" s="23"/>
      <c r="B213" s="23"/>
      <c r="C213" s="39" t="s">
        <v>51</v>
      </c>
      <c r="D213" s="40">
        <v>0</v>
      </c>
      <c r="E213" s="40">
        <v>0</v>
      </c>
      <c r="F213" s="40">
        <v>0</v>
      </c>
      <c r="G213" s="40">
        <v>0</v>
      </c>
      <c r="H213" s="23"/>
      <c r="I213" s="23"/>
      <c r="J213" s="23"/>
      <c r="K213" s="23"/>
    </row>
    <row r="214" spans="1:11" ht="14.1" customHeight="1">
      <c r="A214" s="23"/>
      <c r="B214" s="23"/>
      <c r="C214" s="39" t="s">
        <v>49</v>
      </c>
      <c r="D214" s="40">
        <v>0</v>
      </c>
      <c r="E214" s="40">
        <v>0</v>
      </c>
      <c r="F214" s="40">
        <v>0</v>
      </c>
      <c r="G214" s="40">
        <v>0</v>
      </c>
      <c r="H214" s="23"/>
      <c r="I214" s="23"/>
      <c r="J214" s="23"/>
      <c r="K214" s="23"/>
    </row>
    <row r="215" spans="1:11" ht="14.1" customHeight="1">
      <c r="A215" s="23"/>
      <c r="B215" s="23"/>
      <c r="C215" s="39" t="s">
        <v>50</v>
      </c>
      <c r="D215" s="40">
        <v>0</v>
      </c>
      <c r="E215" s="40">
        <v>0</v>
      </c>
      <c r="F215" s="40">
        <v>0</v>
      </c>
      <c r="G215" s="40">
        <v>0</v>
      </c>
      <c r="H215" s="23"/>
      <c r="I215" s="23"/>
      <c r="J215" s="23"/>
      <c r="K215" s="23"/>
    </row>
    <row r="216" spans="1:11" ht="14.1" customHeight="1">
      <c r="A216" s="23"/>
      <c r="B216" s="23"/>
      <c r="C216" s="39" t="s">
        <v>52</v>
      </c>
      <c r="D216" s="40">
        <v>0</v>
      </c>
      <c r="E216" s="40">
        <v>0</v>
      </c>
      <c r="F216" s="40">
        <v>0</v>
      </c>
      <c r="G216" s="40">
        <v>0</v>
      </c>
      <c r="H216" s="23"/>
      <c r="I216" s="23"/>
      <c r="J216" s="23"/>
      <c r="K216" s="23"/>
    </row>
    <row r="217" spans="1:11" ht="14.1" customHeight="1">
      <c r="A217" s="23"/>
      <c r="B217" s="23"/>
      <c r="C217" s="39" t="s">
        <v>49</v>
      </c>
      <c r="D217" s="40">
        <v>0</v>
      </c>
      <c r="E217" s="40">
        <v>0</v>
      </c>
      <c r="F217" s="40">
        <v>0</v>
      </c>
      <c r="G217" s="40">
        <v>0</v>
      </c>
      <c r="H217" s="23"/>
      <c r="I217" s="23"/>
      <c r="J217" s="23"/>
      <c r="K217" s="23"/>
    </row>
    <row r="218" spans="1:11" ht="14.1" customHeight="1">
      <c r="A218" s="23"/>
      <c r="B218" s="23"/>
      <c r="C218" s="39" t="s">
        <v>50</v>
      </c>
      <c r="D218" s="40">
        <v>0</v>
      </c>
      <c r="E218" s="40">
        <v>0</v>
      </c>
      <c r="F218" s="40">
        <v>0</v>
      </c>
      <c r="G218" s="40">
        <v>0</v>
      </c>
      <c r="H218" s="23"/>
      <c r="I218" s="23"/>
      <c r="J218" s="23"/>
      <c r="K218" s="23"/>
    </row>
    <row r="219" spans="1:11" ht="14.1" customHeight="1">
      <c r="A219" s="23"/>
      <c r="B219" s="23"/>
      <c r="C219" s="39" t="s">
        <v>53</v>
      </c>
      <c r="D219" s="40">
        <v>0</v>
      </c>
      <c r="E219" s="40">
        <v>0</v>
      </c>
      <c r="F219" s="40">
        <v>0</v>
      </c>
      <c r="G219" s="40">
        <v>0</v>
      </c>
      <c r="H219" s="23"/>
      <c r="I219" s="23"/>
      <c r="J219" s="23"/>
      <c r="K219" s="23"/>
    </row>
    <row r="220" spans="1:11" ht="14.1" customHeight="1">
      <c r="A220" s="23"/>
      <c r="B220" s="23"/>
      <c r="C220" s="39" t="s">
        <v>49</v>
      </c>
      <c r="D220" s="40">
        <v>0</v>
      </c>
      <c r="E220" s="40">
        <v>0</v>
      </c>
      <c r="F220" s="40">
        <v>0</v>
      </c>
      <c r="G220" s="40">
        <v>0</v>
      </c>
      <c r="H220" s="23"/>
      <c r="I220" s="23"/>
      <c r="J220" s="23"/>
      <c r="K220" s="23"/>
    </row>
    <row r="221" spans="1:11" ht="14.1" customHeight="1">
      <c r="A221" s="23"/>
      <c r="B221" s="23"/>
      <c r="C221" s="39" t="s">
        <v>50</v>
      </c>
      <c r="D221" s="40">
        <v>0</v>
      </c>
      <c r="E221" s="40">
        <v>0</v>
      </c>
      <c r="F221" s="40">
        <v>0</v>
      </c>
      <c r="G221" s="40">
        <v>0</v>
      </c>
      <c r="H221" s="23"/>
      <c r="I221" s="23"/>
      <c r="J221" s="23"/>
      <c r="K221" s="23"/>
    </row>
    <row r="222" spans="1:11" ht="14.1" customHeight="1">
      <c r="A222" s="23"/>
      <c r="B222" s="23"/>
      <c r="C222" s="39" t="s">
        <v>54</v>
      </c>
      <c r="D222" s="40">
        <v>0</v>
      </c>
      <c r="E222" s="40">
        <v>0</v>
      </c>
      <c r="F222" s="40">
        <v>0</v>
      </c>
      <c r="G222" s="40">
        <v>0</v>
      </c>
      <c r="H222" s="23"/>
      <c r="I222" s="23"/>
      <c r="J222" s="23"/>
      <c r="K222" s="23"/>
    </row>
    <row r="223" spans="1:11" ht="14.1" customHeight="1">
      <c r="A223" s="23"/>
      <c r="B223" s="23"/>
      <c r="C223" s="39" t="s">
        <v>49</v>
      </c>
      <c r="D223" s="40">
        <v>0</v>
      </c>
      <c r="E223" s="40">
        <v>0</v>
      </c>
      <c r="F223" s="40">
        <v>0</v>
      </c>
      <c r="G223" s="40">
        <v>0</v>
      </c>
      <c r="H223" s="23"/>
      <c r="I223" s="23"/>
      <c r="J223" s="23"/>
      <c r="K223" s="23"/>
    </row>
    <row r="224" spans="1:11" ht="14.1" customHeight="1">
      <c r="A224" s="23"/>
      <c r="B224" s="23"/>
      <c r="C224" s="39" t="s">
        <v>50</v>
      </c>
      <c r="D224" s="40">
        <v>0</v>
      </c>
      <c r="E224" s="40">
        <v>0</v>
      </c>
      <c r="F224" s="40">
        <v>0</v>
      </c>
      <c r="G224" s="40">
        <v>0</v>
      </c>
      <c r="H224" s="23"/>
      <c r="I224" s="23"/>
      <c r="J224" s="23"/>
      <c r="K224" s="23"/>
    </row>
    <row r="225" spans="1:11" ht="14.1" customHeight="1">
      <c r="A225" s="23"/>
      <c r="B225" s="23"/>
      <c r="C225" s="39" t="s">
        <v>55</v>
      </c>
      <c r="D225" s="40">
        <v>0</v>
      </c>
      <c r="E225" s="40">
        <v>0</v>
      </c>
      <c r="F225" s="40">
        <v>0</v>
      </c>
      <c r="G225" s="40">
        <v>0</v>
      </c>
      <c r="H225" s="23"/>
      <c r="I225" s="23"/>
      <c r="J225" s="23"/>
      <c r="K225" s="23"/>
    </row>
    <row r="226" spans="1:11" ht="14.1" customHeight="1">
      <c r="A226" s="23"/>
      <c r="B226" s="23"/>
      <c r="C226" s="39" t="s">
        <v>49</v>
      </c>
      <c r="D226" s="40">
        <v>0</v>
      </c>
      <c r="E226" s="40">
        <v>0</v>
      </c>
      <c r="F226" s="40">
        <v>0</v>
      </c>
      <c r="G226" s="40">
        <v>0</v>
      </c>
      <c r="H226" s="23"/>
      <c r="I226" s="23"/>
      <c r="J226" s="23"/>
      <c r="K226" s="23"/>
    </row>
    <row r="227" spans="1:11" ht="14.1" customHeight="1">
      <c r="A227" s="23"/>
      <c r="B227" s="23"/>
      <c r="C227" s="39" t="s">
        <v>50</v>
      </c>
      <c r="D227" s="40">
        <v>0</v>
      </c>
      <c r="E227" s="40">
        <v>0</v>
      </c>
      <c r="F227" s="40">
        <v>0</v>
      </c>
      <c r="G227" s="40">
        <v>0</v>
      </c>
      <c r="H227" s="23"/>
      <c r="I227" s="23"/>
      <c r="J227" s="23"/>
      <c r="K227" s="23"/>
    </row>
    <row r="228" spans="1:11" ht="14.1" customHeight="1">
      <c r="A228" s="23"/>
      <c r="B228" s="23"/>
      <c r="C228" s="39" t="s">
        <v>56</v>
      </c>
      <c r="D228" s="40">
        <v>0</v>
      </c>
      <c r="E228" s="40">
        <v>0</v>
      </c>
      <c r="F228" s="40">
        <v>0</v>
      </c>
      <c r="G228" s="40">
        <v>0</v>
      </c>
      <c r="H228" s="23"/>
      <c r="I228" s="23"/>
      <c r="J228" s="23"/>
      <c r="K228" s="23"/>
    </row>
    <row r="229" spans="1:11" ht="14.1" customHeight="1">
      <c r="A229" s="23"/>
      <c r="B229" s="23"/>
      <c r="C229" s="39" t="s">
        <v>49</v>
      </c>
      <c r="D229" s="40">
        <v>0</v>
      </c>
      <c r="E229" s="40">
        <v>0</v>
      </c>
      <c r="F229" s="40">
        <v>0</v>
      </c>
      <c r="G229" s="40">
        <v>0</v>
      </c>
      <c r="H229" s="23"/>
      <c r="I229" s="23"/>
      <c r="J229" s="23"/>
      <c r="K229" s="23"/>
    </row>
    <row r="230" spans="1:11" ht="14.1" customHeight="1">
      <c r="A230" s="23"/>
      <c r="B230" s="23"/>
      <c r="C230" s="39" t="s">
        <v>50</v>
      </c>
      <c r="D230" s="40">
        <v>0</v>
      </c>
      <c r="E230" s="40">
        <v>0</v>
      </c>
      <c r="F230" s="40">
        <v>0</v>
      </c>
      <c r="G230" s="40">
        <v>0</v>
      </c>
      <c r="H230" s="23"/>
      <c r="I230" s="23"/>
      <c r="J230" s="23"/>
      <c r="K230" s="23"/>
    </row>
    <row r="231" spans="1:11" ht="14.1" customHeight="1">
      <c r="A231" s="23"/>
      <c r="B231" s="23"/>
      <c r="C231" s="39" t="s">
        <v>57</v>
      </c>
      <c r="D231" s="40">
        <v>0</v>
      </c>
      <c r="E231" s="40">
        <v>41000000</v>
      </c>
      <c r="F231" s="40">
        <v>0</v>
      </c>
      <c r="G231" s="40">
        <v>5400000</v>
      </c>
      <c r="H231" s="23"/>
      <c r="I231" s="23"/>
      <c r="J231" s="23"/>
      <c r="K231" s="23"/>
    </row>
    <row r="232" spans="1:11" ht="14.1" customHeight="1">
      <c r="A232" s="23"/>
      <c r="B232" s="23"/>
      <c r="C232" s="39" t="s">
        <v>49</v>
      </c>
      <c r="D232" s="40">
        <v>0</v>
      </c>
      <c r="E232" s="40">
        <v>41000000</v>
      </c>
      <c r="F232" s="40">
        <v>0</v>
      </c>
      <c r="G232" s="40">
        <v>5400000</v>
      </c>
      <c r="H232" s="23"/>
      <c r="I232" s="23"/>
      <c r="J232" s="23"/>
      <c r="K232" s="23"/>
    </row>
    <row r="233" spans="1:11" ht="14.1" customHeight="1">
      <c r="A233" s="23"/>
      <c r="B233" s="23"/>
      <c r="C233" s="39" t="s">
        <v>58</v>
      </c>
      <c r="D233" s="40">
        <v>0</v>
      </c>
      <c r="E233" s="40">
        <v>0</v>
      </c>
      <c r="F233" s="40">
        <v>0</v>
      </c>
      <c r="G233" s="40">
        <v>0</v>
      </c>
      <c r="H233" s="23"/>
      <c r="I233" s="23"/>
      <c r="J233" s="23"/>
      <c r="K233" s="23"/>
    </row>
    <row r="234" spans="1:11" ht="14.1" customHeight="1">
      <c r="A234" s="23"/>
      <c r="B234" s="23"/>
      <c r="C234" s="39" t="s">
        <v>59</v>
      </c>
      <c r="D234" s="40">
        <v>0</v>
      </c>
      <c r="E234" s="40">
        <v>0</v>
      </c>
      <c r="F234" s="40">
        <v>0</v>
      </c>
      <c r="G234" s="40">
        <v>0</v>
      </c>
      <c r="H234" s="23"/>
      <c r="I234" s="23"/>
      <c r="J234" s="23"/>
      <c r="K234" s="23"/>
    </row>
    <row r="235" spans="1:11" ht="14.1" customHeight="1">
      <c r="A235" s="23"/>
      <c r="B235" s="23"/>
      <c r="C235" s="39" t="s">
        <v>60</v>
      </c>
      <c r="D235" s="40">
        <v>0</v>
      </c>
      <c r="E235" s="40">
        <v>0</v>
      </c>
      <c r="F235" s="40">
        <v>0</v>
      </c>
      <c r="G235" s="40">
        <v>0</v>
      </c>
      <c r="H235" s="23"/>
      <c r="I235" s="23"/>
      <c r="J235" s="23"/>
      <c r="K235" s="23"/>
    </row>
    <row r="236" spans="1:11" ht="14.1" customHeight="1">
      <c r="A236" s="23"/>
      <c r="B236" s="23"/>
      <c r="C236" s="39" t="s">
        <v>61</v>
      </c>
      <c r="D236" s="40">
        <v>0</v>
      </c>
      <c r="E236" s="40">
        <v>0</v>
      </c>
      <c r="F236" s="40">
        <v>0</v>
      </c>
      <c r="G236" s="40">
        <v>0</v>
      </c>
      <c r="H236" s="23"/>
      <c r="I236" s="23"/>
      <c r="J236" s="23"/>
      <c r="K236" s="23"/>
    </row>
    <row r="237" spans="1:11" ht="14.1" customHeight="1">
      <c r="A237" s="23"/>
      <c r="B237" s="23"/>
      <c r="C237" s="39" t="s">
        <v>62</v>
      </c>
      <c r="D237" s="40">
        <v>0</v>
      </c>
      <c r="E237" s="40">
        <v>0</v>
      </c>
      <c r="F237" s="40">
        <v>0</v>
      </c>
      <c r="G237" s="40">
        <v>0</v>
      </c>
      <c r="H237" s="23"/>
      <c r="I237" s="23"/>
      <c r="J237" s="23"/>
      <c r="K237" s="23"/>
    </row>
    <row r="238" spans="1:11" ht="14.1" customHeight="1">
      <c r="A238" s="23"/>
      <c r="B238" s="23"/>
      <c r="C238" s="39" t="s">
        <v>49</v>
      </c>
      <c r="D238" s="40">
        <v>0</v>
      </c>
      <c r="E238" s="40">
        <v>0</v>
      </c>
      <c r="F238" s="40">
        <v>0</v>
      </c>
      <c r="G238" s="40">
        <v>0</v>
      </c>
      <c r="H238" s="23"/>
      <c r="I238" s="23"/>
      <c r="J238" s="23"/>
      <c r="K238" s="23"/>
    </row>
    <row r="239" spans="1:11" ht="14.1" customHeight="1">
      <c r="A239" s="23"/>
      <c r="B239" s="23"/>
      <c r="C239" s="39" t="s">
        <v>58</v>
      </c>
      <c r="D239" s="40">
        <v>0</v>
      </c>
      <c r="E239" s="40">
        <v>0</v>
      </c>
      <c r="F239" s="40">
        <v>0</v>
      </c>
      <c r="G239" s="40">
        <v>0</v>
      </c>
      <c r="H239" s="23"/>
      <c r="I239" s="23"/>
      <c r="J239" s="23"/>
      <c r="K239" s="23"/>
    </row>
    <row r="240" spans="1:11" ht="14.1" customHeight="1">
      <c r="A240" s="23"/>
      <c r="B240" s="23"/>
      <c r="C240" s="39" t="s">
        <v>59</v>
      </c>
      <c r="D240" s="40">
        <v>0</v>
      </c>
      <c r="E240" s="40">
        <v>0</v>
      </c>
      <c r="F240" s="40">
        <v>0</v>
      </c>
      <c r="G240" s="40">
        <v>0</v>
      </c>
      <c r="H240" s="23"/>
      <c r="I240" s="23"/>
      <c r="J240" s="23"/>
      <c r="K240" s="23"/>
    </row>
    <row r="241" spans="1:11" ht="14.1" customHeight="1">
      <c r="A241" s="23"/>
      <c r="B241" s="23"/>
      <c r="C241" s="39" t="s">
        <v>60</v>
      </c>
      <c r="D241" s="40">
        <v>0</v>
      </c>
      <c r="E241" s="40">
        <v>0</v>
      </c>
      <c r="F241" s="40">
        <v>0</v>
      </c>
      <c r="G241" s="40">
        <v>0</v>
      </c>
      <c r="H241" s="23"/>
      <c r="I241" s="23"/>
      <c r="J241" s="23"/>
      <c r="K241" s="23"/>
    </row>
    <row r="242" spans="1:11" ht="14.1" customHeight="1">
      <c r="A242" s="23"/>
      <c r="B242" s="23"/>
      <c r="C242" s="39" t="s">
        <v>61</v>
      </c>
      <c r="D242" s="40">
        <v>0</v>
      </c>
      <c r="E242" s="40">
        <v>0</v>
      </c>
      <c r="F242" s="40">
        <v>0</v>
      </c>
      <c r="G242" s="40">
        <v>0</v>
      </c>
      <c r="H242" s="23"/>
      <c r="I242" s="23"/>
      <c r="J242" s="23"/>
      <c r="K242" s="23"/>
    </row>
    <row r="243" spans="1:11" ht="14.1" customHeight="1">
      <c r="A243" s="23"/>
      <c r="B243" s="23"/>
      <c r="C243" s="39" t="s">
        <v>63</v>
      </c>
      <c r="D243" s="40">
        <v>0</v>
      </c>
      <c r="E243" s="40">
        <v>0</v>
      </c>
      <c r="F243" s="40">
        <v>0</v>
      </c>
      <c r="G243" s="40">
        <v>0</v>
      </c>
      <c r="H243" s="23"/>
      <c r="I243" s="23"/>
      <c r="J243" s="23"/>
      <c r="K243" s="23"/>
    </row>
    <row r="244" spans="1:11" ht="14.1" customHeight="1">
      <c r="A244" s="23"/>
      <c r="B244" s="23"/>
      <c r="C244" s="39" t="s">
        <v>49</v>
      </c>
      <c r="D244" s="40">
        <v>0</v>
      </c>
      <c r="E244" s="40">
        <v>0</v>
      </c>
      <c r="F244" s="40">
        <v>0</v>
      </c>
      <c r="G244" s="40">
        <v>0</v>
      </c>
      <c r="H244" s="23"/>
      <c r="I244" s="23"/>
      <c r="J244" s="23"/>
      <c r="K244" s="23"/>
    </row>
    <row r="245" spans="1:11" ht="14.1" customHeight="1">
      <c r="A245" s="23"/>
      <c r="B245" s="23"/>
      <c r="C245" s="39" t="s">
        <v>58</v>
      </c>
      <c r="D245" s="40">
        <v>0</v>
      </c>
      <c r="E245" s="40">
        <v>0</v>
      </c>
      <c r="F245" s="40">
        <v>0</v>
      </c>
      <c r="G245" s="40">
        <v>0</v>
      </c>
      <c r="H245" s="23"/>
      <c r="I245" s="23"/>
      <c r="J245" s="23"/>
      <c r="K245" s="23"/>
    </row>
    <row r="246" spans="1:11" ht="14.1" customHeight="1">
      <c r="A246" s="23"/>
      <c r="B246" s="23"/>
      <c r="C246" s="39" t="s">
        <v>59</v>
      </c>
      <c r="D246" s="40">
        <v>0</v>
      </c>
      <c r="E246" s="40">
        <v>0</v>
      </c>
      <c r="F246" s="40">
        <v>0</v>
      </c>
      <c r="G246" s="40">
        <v>0</v>
      </c>
      <c r="H246" s="23"/>
      <c r="I246" s="23"/>
      <c r="J246" s="23"/>
      <c r="K246" s="23"/>
    </row>
    <row r="247" spans="1:11" ht="14.1" customHeight="1">
      <c r="A247" s="23"/>
      <c r="B247" s="23"/>
      <c r="C247" s="39" t="s">
        <v>60</v>
      </c>
      <c r="D247" s="40">
        <v>0</v>
      </c>
      <c r="E247" s="40">
        <v>0</v>
      </c>
      <c r="F247" s="40">
        <v>0</v>
      </c>
      <c r="G247" s="40">
        <v>0</v>
      </c>
      <c r="H247" s="23"/>
      <c r="I247" s="23"/>
      <c r="J247" s="23"/>
      <c r="K247" s="23"/>
    </row>
    <row r="248" spans="1:11" ht="14.1" customHeight="1">
      <c r="A248" s="23"/>
      <c r="B248" s="23"/>
      <c r="C248" s="39" t="s">
        <v>61</v>
      </c>
      <c r="D248" s="40">
        <v>0</v>
      </c>
      <c r="E248" s="40">
        <v>0</v>
      </c>
      <c r="F248" s="40">
        <v>0</v>
      </c>
      <c r="G248" s="40">
        <v>0</v>
      </c>
      <c r="H248" s="23"/>
      <c r="I248" s="23"/>
      <c r="J248" s="23"/>
      <c r="K248" s="23"/>
    </row>
    <row r="249" spans="1:11" ht="14.1" customHeight="1">
      <c r="A249" s="23"/>
      <c r="B249" s="23"/>
      <c r="C249" s="39" t="s">
        <v>64</v>
      </c>
      <c r="D249" s="40">
        <v>0</v>
      </c>
      <c r="E249" s="40">
        <v>0</v>
      </c>
      <c r="F249" s="40">
        <v>0</v>
      </c>
      <c r="G249" s="40">
        <v>0</v>
      </c>
      <c r="H249" s="23"/>
      <c r="I249" s="23"/>
      <c r="J249" s="23"/>
      <c r="K249" s="23"/>
    </row>
    <row r="250" spans="1:11" ht="14.1" customHeight="1">
      <c r="A250" s="23"/>
      <c r="B250" s="23"/>
      <c r="C250" s="39" t="s">
        <v>65</v>
      </c>
      <c r="D250" s="40">
        <v>0</v>
      </c>
      <c r="E250" s="40">
        <v>0</v>
      </c>
      <c r="F250" s="40">
        <v>0</v>
      </c>
      <c r="G250" s="40">
        <v>0</v>
      </c>
      <c r="H250" s="23"/>
      <c r="I250" s="23"/>
      <c r="J250" s="23"/>
      <c r="K250" s="23"/>
    </row>
    <row r="251" spans="1:11" ht="14.1" customHeight="1">
      <c r="A251" s="23"/>
      <c r="B251" s="23"/>
      <c r="C251" s="41" t="s">
        <v>25</v>
      </c>
      <c r="D251" s="40">
        <v>0</v>
      </c>
      <c r="E251" s="40">
        <v>41000000</v>
      </c>
      <c r="F251" s="40">
        <v>0</v>
      </c>
      <c r="G251" s="40">
        <v>5400000</v>
      </c>
      <c r="H251" s="23"/>
      <c r="I251" s="23"/>
      <c r="J251" s="23"/>
      <c r="K251" s="23"/>
    </row>
    <row r="252" spans="1:11" ht="14.1" customHeight="1">
      <c r="A252" s="23"/>
      <c r="B252" s="23"/>
      <c r="C252" s="33" t="s">
        <v>19</v>
      </c>
      <c r="D252" s="1519" t="s">
        <v>2835</v>
      </c>
      <c r="E252" s="1520"/>
      <c r="F252" s="1520"/>
      <c r="G252" s="1520"/>
      <c r="H252" s="23"/>
      <c r="I252" s="23"/>
      <c r="J252" s="23"/>
      <c r="K252" s="23"/>
    </row>
    <row r="253" spans="1:11" ht="14.1" customHeight="1">
      <c r="A253" s="23"/>
      <c r="B253" s="23"/>
      <c r="C253" s="34" t="s">
        <v>20</v>
      </c>
      <c r="D253" s="1521" t="s">
        <v>2836</v>
      </c>
      <c r="E253" s="1522"/>
      <c r="F253" s="1522"/>
      <c r="G253" s="1522"/>
      <c r="H253" s="23"/>
      <c r="I253" s="23"/>
      <c r="J253" s="23"/>
      <c r="K253" s="23"/>
    </row>
    <row r="254" spans="1:11" ht="14.1" customHeight="1">
      <c r="A254" s="23"/>
      <c r="B254" s="23"/>
      <c r="C254" s="34" t="s">
        <v>21</v>
      </c>
      <c r="D254" s="1521" t="s">
        <v>2804</v>
      </c>
      <c r="E254" s="1522"/>
      <c r="F254" s="1522"/>
      <c r="G254" s="1522"/>
      <c r="H254" s="23"/>
      <c r="I254" s="23"/>
      <c r="J254" s="23"/>
      <c r="K254" s="23"/>
    </row>
    <row r="255" spans="1:11" ht="15" customHeight="1">
      <c r="A255" s="23"/>
      <c r="B255" s="23"/>
      <c r="C255" s="35"/>
      <c r="D255" s="36">
        <v>2024</v>
      </c>
      <c r="E255" s="36">
        <v>2025</v>
      </c>
      <c r="F255" s="36">
        <v>2026</v>
      </c>
      <c r="G255" s="36">
        <v>2027</v>
      </c>
      <c r="H255" s="23"/>
      <c r="I255" s="23"/>
      <c r="J255" s="23"/>
      <c r="K255" s="23"/>
    </row>
    <row r="256" spans="1:11" ht="15" customHeight="1">
      <c r="A256" s="23"/>
      <c r="B256" s="23"/>
      <c r="C256" s="37"/>
      <c r="D256" s="38" t="s">
        <v>22</v>
      </c>
      <c r="E256" s="38" t="s">
        <v>23</v>
      </c>
      <c r="F256" s="38" t="s">
        <v>23</v>
      </c>
      <c r="G256" s="38" t="s">
        <v>23</v>
      </c>
      <c r="H256" s="23"/>
      <c r="I256" s="23"/>
      <c r="J256" s="23"/>
      <c r="K256" s="23"/>
    </row>
    <row r="257" spans="1:11" ht="14.1" customHeight="1">
      <c r="A257" s="23"/>
      <c r="B257" s="23"/>
      <c r="C257" s="27" t="s">
        <v>33</v>
      </c>
      <c r="D257" s="31" t="s">
        <v>1997</v>
      </c>
      <c r="E257" s="31" t="s">
        <v>157</v>
      </c>
      <c r="F257" s="31" t="s">
        <v>1303</v>
      </c>
      <c r="G257" s="31" t="s">
        <v>1623</v>
      </c>
      <c r="H257" s="23"/>
      <c r="I257" s="23"/>
      <c r="J257" s="23"/>
      <c r="K257" s="23"/>
    </row>
    <row r="258" spans="1:11" ht="14.1" customHeight="1">
      <c r="A258" s="23"/>
      <c r="B258" s="23"/>
      <c r="C258" s="27" t="s">
        <v>35</v>
      </c>
      <c r="D258" s="31" t="s">
        <v>2837</v>
      </c>
      <c r="E258" s="31" t="s">
        <v>2838</v>
      </c>
      <c r="F258" s="31" t="s">
        <v>2839</v>
      </c>
      <c r="G258" s="31" t="s">
        <v>2840</v>
      </c>
      <c r="H258" s="23"/>
      <c r="I258" s="23"/>
      <c r="J258" s="23"/>
      <c r="K258" s="23"/>
    </row>
    <row r="259" spans="1:11" ht="14.1" customHeight="1">
      <c r="A259" s="23"/>
      <c r="B259" s="23"/>
      <c r="C259" s="27" t="s">
        <v>40</v>
      </c>
      <c r="D259" s="31" t="s">
        <v>2841</v>
      </c>
      <c r="E259" s="31" t="s">
        <v>2842</v>
      </c>
      <c r="F259" s="31" t="s">
        <v>2843</v>
      </c>
      <c r="G259" s="31" t="s">
        <v>2844</v>
      </c>
      <c r="H259" s="23"/>
      <c r="I259" s="23"/>
      <c r="J259" s="23"/>
      <c r="K259" s="23"/>
    </row>
    <row r="260" spans="1:11" ht="14.1" customHeight="1">
      <c r="A260" s="23"/>
      <c r="B260" s="23"/>
      <c r="C260" s="27" t="s">
        <v>41</v>
      </c>
      <c r="D260" s="31" t="s">
        <v>18</v>
      </c>
      <c r="E260" s="31" t="s">
        <v>2387</v>
      </c>
      <c r="F260" s="31" t="s">
        <v>1474</v>
      </c>
      <c r="G260" s="31" t="s">
        <v>34</v>
      </c>
      <c r="H260" s="23"/>
      <c r="I260" s="23"/>
      <c r="J260" s="23"/>
      <c r="K260" s="23"/>
    </row>
    <row r="261" spans="1:11" ht="14.1" customHeight="1">
      <c r="A261" s="23"/>
      <c r="B261" s="23"/>
      <c r="C261" s="27" t="s">
        <v>43</v>
      </c>
      <c r="D261" s="31" t="s">
        <v>18</v>
      </c>
      <c r="E261" s="31" t="s">
        <v>2845</v>
      </c>
      <c r="F261" s="31" t="s">
        <v>2846</v>
      </c>
      <c r="G261" s="31" t="s">
        <v>2847</v>
      </c>
      <c r="H261" s="23"/>
      <c r="I261" s="23"/>
      <c r="J261" s="23"/>
      <c r="K261" s="23"/>
    </row>
    <row r="262" spans="1:11" ht="14.1" customHeight="1">
      <c r="A262" s="23"/>
      <c r="B262" s="23"/>
      <c r="C262" s="27" t="s">
        <v>47</v>
      </c>
      <c r="D262" s="31" t="s">
        <v>18</v>
      </c>
      <c r="E262" s="31" t="s">
        <v>2848</v>
      </c>
      <c r="F262" s="31" t="s">
        <v>2849</v>
      </c>
      <c r="G262" s="31" t="s">
        <v>2850</v>
      </c>
      <c r="H262" s="23"/>
      <c r="I262" s="23"/>
      <c r="J262" s="23"/>
      <c r="K262" s="23"/>
    </row>
    <row r="263" spans="1:11" ht="14.1" customHeight="1">
      <c r="A263" s="23"/>
      <c r="B263" s="23"/>
      <c r="C263" s="1523" t="s">
        <v>24</v>
      </c>
      <c r="D263" s="1524"/>
      <c r="E263" s="1524"/>
      <c r="F263" s="1524"/>
      <c r="G263" s="1524"/>
      <c r="H263" s="23"/>
      <c r="I263" s="23"/>
      <c r="J263" s="23"/>
      <c r="K263" s="23"/>
    </row>
    <row r="264" spans="1:11" ht="14.1" customHeight="1">
      <c r="A264" s="23"/>
      <c r="B264" s="23"/>
      <c r="C264" s="35"/>
      <c r="D264" s="36">
        <v>2024</v>
      </c>
      <c r="E264" s="36">
        <v>2025</v>
      </c>
      <c r="F264" s="36">
        <v>2026</v>
      </c>
      <c r="G264" s="36">
        <v>2027</v>
      </c>
      <c r="H264" s="23"/>
      <c r="I264" s="23"/>
      <c r="J264" s="23"/>
      <c r="K264" s="23"/>
    </row>
    <row r="265" spans="1:11" ht="14.1" customHeight="1">
      <c r="A265" s="23"/>
      <c r="B265" s="23"/>
      <c r="C265" s="37"/>
      <c r="D265" s="38" t="s">
        <v>22</v>
      </c>
      <c r="E265" s="38" t="s">
        <v>23</v>
      </c>
      <c r="F265" s="38" t="s">
        <v>23</v>
      </c>
      <c r="G265" s="38" t="s">
        <v>23</v>
      </c>
      <c r="H265" s="23"/>
      <c r="I265" s="23"/>
      <c r="J265" s="23"/>
      <c r="K265" s="23"/>
    </row>
    <row r="266" spans="1:11" ht="14.1" customHeight="1">
      <c r="A266" s="23"/>
      <c r="B266" s="23"/>
      <c r="C266" s="39" t="s">
        <v>48</v>
      </c>
      <c r="D266" s="40">
        <v>0</v>
      </c>
      <c r="E266" s="40">
        <v>0</v>
      </c>
      <c r="F266" s="40">
        <v>0</v>
      </c>
      <c r="G266" s="40">
        <v>0</v>
      </c>
      <c r="H266" s="23"/>
      <c r="I266" s="23"/>
      <c r="J266" s="23"/>
      <c r="K266" s="23"/>
    </row>
    <row r="267" spans="1:11" ht="14.1" customHeight="1">
      <c r="A267" s="23"/>
      <c r="B267" s="23"/>
      <c r="C267" s="39" t="s">
        <v>49</v>
      </c>
      <c r="D267" s="40">
        <v>0</v>
      </c>
      <c r="E267" s="40">
        <v>0</v>
      </c>
      <c r="F267" s="40">
        <v>0</v>
      </c>
      <c r="G267" s="40">
        <v>0</v>
      </c>
      <c r="H267" s="23"/>
      <c r="I267" s="23"/>
      <c r="J267" s="23"/>
      <c r="K267" s="23"/>
    </row>
    <row r="268" spans="1:11" ht="14.1" customHeight="1">
      <c r="A268" s="23"/>
      <c r="B268" s="23"/>
      <c r="C268" s="39" t="s">
        <v>50</v>
      </c>
      <c r="D268" s="40">
        <v>0</v>
      </c>
      <c r="E268" s="40">
        <v>0</v>
      </c>
      <c r="F268" s="40">
        <v>0</v>
      </c>
      <c r="G268" s="40">
        <v>0</v>
      </c>
      <c r="H268" s="23"/>
      <c r="I268" s="23"/>
      <c r="J268" s="23"/>
      <c r="K268" s="23"/>
    </row>
    <row r="269" spans="1:11" ht="14.1" customHeight="1">
      <c r="A269" s="23"/>
      <c r="B269" s="23"/>
      <c r="C269" s="39" t="s">
        <v>51</v>
      </c>
      <c r="D269" s="40">
        <v>0</v>
      </c>
      <c r="E269" s="40">
        <v>0</v>
      </c>
      <c r="F269" s="40">
        <v>0</v>
      </c>
      <c r="G269" s="40">
        <v>0</v>
      </c>
      <c r="H269" s="23"/>
      <c r="I269" s="23"/>
      <c r="J269" s="23"/>
      <c r="K269" s="23"/>
    </row>
    <row r="270" spans="1:11" ht="14.1" customHeight="1">
      <c r="A270" s="23"/>
      <c r="B270" s="23"/>
      <c r="C270" s="39" t="s">
        <v>49</v>
      </c>
      <c r="D270" s="40">
        <v>0</v>
      </c>
      <c r="E270" s="40">
        <v>0</v>
      </c>
      <c r="F270" s="40">
        <v>0</v>
      </c>
      <c r="G270" s="40">
        <v>0</v>
      </c>
      <c r="H270" s="23"/>
      <c r="I270" s="23"/>
      <c r="J270" s="23"/>
      <c r="K270" s="23"/>
    </row>
    <row r="271" spans="1:11" ht="14.1" customHeight="1">
      <c r="A271" s="23"/>
      <c r="B271" s="23"/>
      <c r="C271" s="39" t="s">
        <v>50</v>
      </c>
      <c r="D271" s="40">
        <v>0</v>
      </c>
      <c r="E271" s="40">
        <v>0</v>
      </c>
      <c r="F271" s="40">
        <v>0</v>
      </c>
      <c r="G271" s="40">
        <v>0</v>
      </c>
      <c r="H271" s="23"/>
      <c r="I271" s="23"/>
      <c r="J271" s="23"/>
      <c r="K271" s="23"/>
    </row>
    <row r="272" spans="1:11" ht="14.1" customHeight="1">
      <c r="A272" s="23"/>
      <c r="B272" s="23"/>
      <c r="C272" s="39" t="s">
        <v>52</v>
      </c>
      <c r="D272" s="40">
        <v>0</v>
      </c>
      <c r="E272" s="40">
        <v>0</v>
      </c>
      <c r="F272" s="40">
        <v>0</v>
      </c>
      <c r="G272" s="40">
        <v>0</v>
      </c>
      <c r="H272" s="23"/>
      <c r="I272" s="23"/>
      <c r="J272" s="23"/>
      <c r="K272" s="23"/>
    </row>
    <row r="273" spans="1:11" ht="14.1" customHeight="1">
      <c r="A273" s="23"/>
      <c r="B273" s="23"/>
      <c r="C273" s="39" t="s">
        <v>49</v>
      </c>
      <c r="D273" s="40">
        <v>0</v>
      </c>
      <c r="E273" s="40">
        <v>0</v>
      </c>
      <c r="F273" s="40">
        <v>0</v>
      </c>
      <c r="G273" s="40">
        <v>0</v>
      </c>
      <c r="H273" s="23"/>
      <c r="I273" s="23"/>
      <c r="J273" s="23"/>
      <c r="K273" s="23"/>
    </row>
    <row r="274" spans="1:11" ht="14.1" customHeight="1">
      <c r="A274" s="23"/>
      <c r="B274" s="23"/>
      <c r="C274" s="39" t="s">
        <v>50</v>
      </c>
      <c r="D274" s="40">
        <v>0</v>
      </c>
      <c r="E274" s="40">
        <v>0</v>
      </c>
      <c r="F274" s="40">
        <v>0</v>
      </c>
      <c r="G274" s="40">
        <v>0</v>
      </c>
      <c r="H274" s="23"/>
      <c r="I274" s="23"/>
      <c r="J274" s="23"/>
      <c r="K274" s="23"/>
    </row>
    <row r="275" spans="1:11" ht="14.1" customHeight="1">
      <c r="A275" s="23"/>
      <c r="B275" s="23"/>
      <c r="C275" s="39" t="s">
        <v>53</v>
      </c>
      <c r="D275" s="40">
        <v>0</v>
      </c>
      <c r="E275" s="40">
        <v>0</v>
      </c>
      <c r="F275" s="40">
        <v>0</v>
      </c>
      <c r="G275" s="40">
        <v>0</v>
      </c>
      <c r="H275" s="23"/>
      <c r="I275" s="23"/>
      <c r="J275" s="23"/>
      <c r="K275" s="23"/>
    </row>
    <row r="276" spans="1:11" ht="14.1" customHeight="1">
      <c r="A276" s="23"/>
      <c r="B276" s="23"/>
      <c r="C276" s="39" t="s">
        <v>49</v>
      </c>
      <c r="D276" s="40">
        <v>0</v>
      </c>
      <c r="E276" s="40">
        <v>0</v>
      </c>
      <c r="F276" s="40">
        <v>0</v>
      </c>
      <c r="G276" s="40">
        <v>0</v>
      </c>
      <c r="H276" s="23"/>
      <c r="I276" s="23"/>
      <c r="J276" s="23"/>
      <c r="K276" s="23"/>
    </row>
    <row r="277" spans="1:11" ht="14.1" customHeight="1">
      <c r="A277" s="23"/>
      <c r="B277" s="23"/>
      <c r="C277" s="39" t="s">
        <v>50</v>
      </c>
      <c r="D277" s="40">
        <v>0</v>
      </c>
      <c r="E277" s="40">
        <v>0</v>
      </c>
      <c r="F277" s="40">
        <v>0</v>
      </c>
      <c r="G277" s="40">
        <v>0</v>
      </c>
      <c r="H277" s="23"/>
      <c r="I277" s="23"/>
      <c r="J277" s="23"/>
      <c r="K277" s="23"/>
    </row>
    <row r="278" spans="1:11" ht="14.1" customHeight="1">
      <c r="A278" s="23"/>
      <c r="B278" s="23"/>
      <c r="C278" s="39" t="s">
        <v>54</v>
      </c>
      <c r="D278" s="40">
        <v>0</v>
      </c>
      <c r="E278" s="40">
        <v>0</v>
      </c>
      <c r="F278" s="40">
        <v>0</v>
      </c>
      <c r="G278" s="40">
        <v>0</v>
      </c>
      <c r="H278" s="23"/>
      <c r="I278" s="23"/>
      <c r="J278" s="23"/>
      <c r="K278" s="23"/>
    </row>
    <row r="279" spans="1:11" ht="14.1" customHeight="1">
      <c r="A279" s="23"/>
      <c r="B279" s="23"/>
      <c r="C279" s="39" t="s">
        <v>49</v>
      </c>
      <c r="D279" s="40">
        <v>0</v>
      </c>
      <c r="E279" s="40">
        <v>0</v>
      </c>
      <c r="F279" s="40">
        <v>0</v>
      </c>
      <c r="G279" s="40">
        <v>0</v>
      </c>
      <c r="H279" s="23"/>
      <c r="I279" s="23"/>
      <c r="J279" s="23"/>
      <c r="K279" s="23"/>
    </row>
    <row r="280" spans="1:11" ht="14.1" customHeight="1">
      <c r="A280" s="23"/>
      <c r="B280" s="23"/>
      <c r="C280" s="39" t="s">
        <v>50</v>
      </c>
      <c r="D280" s="40">
        <v>0</v>
      </c>
      <c r="E280" s="40">
        <v>0</v>
      </c>
      <c r="F280" s="40">
        <v>0</v>
      </c>
      <c r="G280" s="40">
        <v>0</v>
      </c>
      <c r="H280" s="23"/>
      <c r="I280" s="23"/>
      <c r="J280" s="23"/>
      <c r="K280" s="23"/>
    </row>
    <row r="281" spans="1:11" ht="14.1" customHeight="1">
      <c r="A281" s="23"/>
      <c r="B281" s="23"/>
      <c r="C281" s="39" t="s">
        <v>55</v>
      </c>
      <c r="D281" s="40">
        <v>0</v>
      </c>
      <c r="E281" s="40">
        <v>0</v>
      </c>
      <c r="F281" s="40">
        <v>0</v>
      </c>
      <c r="G281" s="40">
        <v>0</v>
      </c>
      <c r="H281" s="23"/>
      <c r="I281" s="23"/>
      <c r="J281" s="23"/>
      <c r="K281" s="23"/>
    </row>
    <row r="282" spans="1:11" ht="14.1" customHeight="1">
      <c r="A282" s="23"/>
      <c r="B282" s="23"/>
      <c r="C282" s="39" t="s">
        <v>49</v>
      </c>
      <c r="D282" s="40">
        <v>0</v>
      </c>
      <c r="E282" s="40">
        <v>0</v>
      </c>
      <c r="F282" s="40">
        <v>0</v>
      </c>
      <c r="G282" s="40">
        <v>0</v>
      </c>
      <c r="H282" s="23"/>
      <c r="I282" s="23"/>
      <c r="J282" s="23"/>
      <c r="K282" s="23"/>
    </row>
    <row r="283" spans="1:11" ht="14.1" customHeight="1">
      <c r="A283" s="23"/>
      <c r="B283" s="23"/>
      <c r="C283" s="39" t="s">
        <v>50</v>
      </c>
      <c r="D283" s="40">
        <v>0</v>
      </c>
      <c r="E283" s="40">
        <v>0</v>
      </c>
      <c r="F283" s="40">
        <v>0</v>
      </c>
      <c r="G283" s="40">
        <v>0</v>
      </c>
      <c r="H283" s="23"/>
      <c r="I283" s="23"/>
      <c r="J283" s="23"/>
      <c r="K283" s="23"/>
    </row>
    <row r="284" spans="1:11" ht="14.1" customHeight="1">
      <c r="A284" s="23"/>
      <c r="B284" s="23"/>
      <c r="C284" s="39" t="s">
        <v>56</v>
      </c>
      <c r="D284" s="40">
        <v>0</v>
      </c>
      <c r="E284" s="40">
        <v>0</v>
      </c>
      <c r="F284" s="40">
        <v>0</v>
      </c>
      <c r="G284" s="40">
        <v>0</v>
      </c>
      <c r="H284" s="23"/>
      <c r="I284" s="23"/>
      <c r="J284" s="23"/>
      <c r="K284" s="23"/>
    </row>
    <row r="285" spans="1:11" ht="14.1" customHeight="1">
      <c r="A285" s="23"/>
      <c r="B285" s="23"/>
      <c r="C285" s="39" t="s">
        <v>49</v>
      </c>
      <c r="D285" s="40">
        <v>0</v>
      </c>
      <c r="E285" s="40">
        <v>0</v>
      </c>
      <c r="F285" s="40">
        <v>0</v>
      </c>
      <c r="G285" s="40">
        <v>0</v>
      </c>
      <c r="H285" s="23"/>
      <c r="I285" s="23"/>
      <c r="J285" s="23"/>
      <c r="K285" s="23"/>
    </row>
    <row r="286" spans="1:11" ht="14.1" customHeight="1">
      <c r="A286" s="23"/>
      <c r="B286" s="23"/>
      <c r="C286" s="39" t="s">
        <v>50</v>
      </c>
      <c r="D286" s="40">
        <v>0</v>
      </c>
      <c r="E286" s="40">
        <v>0</v>
      </c>
      <c r="F286" s="40">
        <v>0</v>
      </c>
      <c r="G286" s="40">
        <v>0</v>
      </c>
      <c r="H286" s="23"/>
      <c r="I286" s="23"/>
      <c r="J286" s="23"/>
      <c r="K286" s="23"/>
    </row>
    <row r="287" spans="1:11" ht="14.1" customHeight="1">
      <c r="A287" s="23"/>
      <c r="B287" s="23"/>
      <c r="C287" s="39" t="s">
        <v>57</v>
      </c>
      <c r="D287" s="40">
        <v>0</v>
      </c>
      <c r="E287" s="40">
        <v>0</v>
      </c>
      <c r="F287" s="40">
        <v>0</v>
      </c>
      <c r="G287" s="40">
        <v>0</v>
      </c>
      <c r="H287" s="23"/>
      <c r="I287" s="23"/>
      <c r="J287" s="23"/>
      <c r="K287" s="23"/>
    </row>
    <row r="288" spans="1:11" ht="14.1" customHeight="1">
      <c r="A288" s="23"/>
      <c r="B288" s="23"/>
      <c r="C288" s="39" t="s">
        <v>49</v>
      </c>
      <c r="D288" s="40">
        <v>0</v>
      </c>
      <c r="E288" s="40">
        <v>0</v>
      </c>
      <c r="F288" s="40">
        <v>0</v>
      </c>
      <c r="G288" s="40">
        <v>0</v>
      </c>
      <c r="H288" s="23"/>
      <c r="I288" s="23"/>
      <c r="J288" s="23"/>
      <c r="K288" s="23"/>
    </row>
    <row r="289" spans="1:11" ht="14.1" customHeight="1">
      <c r="A289" s="23"/>
      <c r="B289" s="23"/>
      <c r="C289" s="39" t="s">
        <v>58</v>
      </c>
      <c r="D289" s="40">
        <v>0</v>
      </c>
      <c r="E289" s="40">
        <v>0</v>
      </c>
      <c r="F289" s="40">
        <v>0</v>
      </c>
      <c r="G289" s="40">
        <v>0</v>
      </c>
      <c r="H289" s="23"/>
      <c r="I289" s="23"/>
      <c r="J289" s="23"/>
      <c r="K289" s="23"/>
    </row>
    <row r="290" spans="1:11" ht="14.1" customHeight="1">
      <c r="A290" s="23"/>
      <c r="B290" s="23"/>
      <c r="C290" s="39" t="s">
        <v>59</v>
      </c>
      <c r="D290" s="40">
        <v>0</v>
      </c>
      <c r="E290" s="40">
        <v>0</v>
      </c>
      <c r="F290" s="40">
        <v>0</v>
      </c>
      <c r="G290" s="40">
        <v>0</v>
      </c>
      <c r="H290" s="23"/>
      <c r="I290" s="23"/>
      <c r="J290" s="23"/>
      <c r="K290" s="23"/>
    </row>
    <row r="291" spans="1:11" ht="14.1" customHeight="1">
      <c r="A291" s="23"/>
      <c r="B291" s="23"/>
      <c r="C291" s="39" t="s">
        <v>60</v>
      </c>
      <c r="D291" s="40">
        <v>0</v>
      </c>
      <c r="E291" s="40">
        <v>0</v>
      </c>
      <c r="F291" s="40">
        <v>0</v>
      </c>
      <c r="G291" s="40">
        <v>0</v>
      </c>
      <c r="H291" s="23"/>
      <c r="I291" s="23"/>
      <c r="J291" s="23"/>
      <c r="K291" s="23"/>
    </row>
    <row r="292" spans="1:11" ht="14.1" customHeight="1">
      <c r="A292" s="23"/>
      <c r="B292" s="23"/>
      <c r="C292" s="39" t="s">
        <v>61</v>
      </c>
      <c r="D292" s="40">
        <v>0</v>
      </c>
      <c r="E292" s="40">
        <v>0</v>
      </c>
      <c r="F292" s="40">
        <v>0</v>
      </c>
      <c r="G292" s="40">
        <v>0</v>
      </c>
      <c r="H292" s="23"/>
      <c r="I292" s="23"/>
      <c r="J292" s="23"/>
      <c r="K292" s="23"/>
    </row>
    <row r="293" spans="1:11" ht="14.1" customHeight="1">
      <c r="A293" s="23"/>
      <c r="B293" s="23"/>
      <c r="C293" s="39" t="s">
        <v>62</v>
      </c>
      <c r="D293" s="40">
        <v>0</v>
      </c>
      <c r="E293" s="40">
        <v>66700000</v>
      </c>
      <c r="F293" s="40">
        <v>106100000</v>
      </c>
      <c r="G293" s="40">
        <v>180160000</v>
      </c>
      <c r="H293" s="23"/>
      <c r="I293" s="23"/>
      <c r="J293" s="23"/>
      <c r="K293" s="23"/>
    </row>
    <row r="294" spans="1:11" ht="14.1" customHeight="1">
      <c r="A294" s="23"/>
      <c r="B294" s="23"/>
      <c r="C294" s="39" t="s">
        <v>49</v>
      </c>
      <c r="D294" s="40">
        <v>0</v>
      </c>
      <c r="E294" s="40">
        <v>66700000</v>
      </c>
      <c r="F294" s="40">
        <v>106100000</v>
      </c>
      <c r="G294" s="40">
        <v>180160000</v>
      </c>
      <c r="H294" s="23"/>
      <c r="I294" s="23"/>
      <c r="J294" s="23"/>
      <c r="K294" s="23"/>
    </row>
    <row r="295" spans="1:11" ht="14.1" customHeight="1">
      <c r="A295" s="23"/>
      <c r="B295" s="23"/>
      <c r="C295" s="39" t="s">
        <v>58</v>
      </c>
      <c r="D295" s="40">
        <v>0</v>
      </c>
      <c r="E295" s="40">
        <v>0</v>
      </c>
      <c r="F295" s="40">
        <v>0</v>
      </c>
      <c r="G295" s="40">
        <v>0</v>
      </c>
      <c r="H295" s="23"/>
      <c r="I295" s="23"/>
      <c r="J295" s="23"/>
      <c r="K295" s="23"/>
    </row>
    <row r="296" spans="1:11" ht="14.1" customHeight="1">
      <c r="A296" s="23"/>
      <c r="B296" s="23"/>
      <c r="C296" s="39" t="s">
        <v>59</v>
      </c>
      <c r="D296" s="40">
        <v>0</v>
      </c>
      <c r="E296" s="40">
        <v>0</v>
      </c>
      <c r="F296" s="40">
        <v>0</v>
      </c>
      <c r="G296" s="40">
        <v>0</v>
      </c>
      <c r="H296" s="23"/>
      <c r="I296" s="23"/>
      <c r="J296" s="23"/>
      <c r="K296" s="23"/>
    </row>
    <row r="297" spans="1:11" ht="14.1" customHeight="1">
      <c r="A297" s="23"/>
      <c r="B297" s="23"/>
      <c r="C297" s="39" t="s">
        <v>60</v>
      </c>
      <c r="D297" s="40">
        <v>0</v>
      </c>
      <c r="E297" s="40">
        <v>0</v>
      </c>
      <c r="F297" s="40">
        <v>0</v>
      </c>
      <c r="G297" s="40">
        <v>0</v>
      </c>
      <c r="H297" s="23"/>
      <c r="I297" s="23"/>
      <c r="J297" s="23"/>
      <c r="K297" s="23"/>
    </row>
    <row r="298" spans="1:11" ht="14.1" customHeight="1">
      <c r="A298" s="23"/>
      <c r="B298" s="23"/>
      <c r="C298" s="39" t="s">
        <v>61</v>
      </c>
      <c r="D298" s="40">
        <v>0</v>
      </c>
      <c r="E298" s="40">
        <v>0</v>
      </c>
      <c r="F298" s="40">
        <v>0</v>
      </c>
      <c r="G298" s="40">
        <v>0</v>
      </c>
      <c r="H298" s="23"/>
      <c r="I298" s="23"/>
      <c r="J298" s="23"/>
      <c r="K298" s="23"/>
    </row>
    <row r="299" spans="1:11" ht="14.1" customHeight="1">
      <c r="A299" s="23"/>
      <c r="B299" s="23"/>
      <c r="C299" s="39" t="s">
        <v>63</v>
      </c>
      <c r="D299" s="40">
        <v>0</v>
      </c>
      <c r="E299" s="40">
        <v>0</v>
      </c>
      <c r="F299" s="40">
        <v>0</v>
      </c>
      <c r="G299" s="40">
        <v>0</v>
      </c>
      <c r="H299" s="23"/>
      <c r="I299" s="23"/>
      <c r="J299" s="23"/>
      <c r="K299" s="23"/>
    </row>
    <row r="300" spans="1:11" ht="14.1" customHeight="1">
      <c r="A300" s="23"/>
      <c r="B300" s="23"/>
      <c r="C300" s="39" t="s">
        <v>49</v>
      </c>
      <c r="D300" s="40">
        <v>0</v>
      </c>
      <c r="E300" s="40">
        <v>0</v>
      </c>
      <c r="F300" s="40">
        <v>0</v>
      </c>
      <c r="G300" s="40">
        <v>0</v>
      </c>
      <c r="H300" s="23"/>
      <c r="I300" s="23"/>
      <c r="J300" s="23"/>
      <c r="K300" s="23"/>
    </row>
    <row r="301" spans="1:11" ht="14.1" customHeight="1">
      <c r="A301" s="23"/>
      <c r="B301" s="23"/>
      <c r="C301" s="39" t="s">
        <v>58</v>
      </c>
      <c r="D301" s="40">
        <v>0</v>
      </c>
      <c r="E301" s="40">
        <v>0</v>
      </c>
      <c r="F301" s="40">
        <v>0</v>
      </c>
      <c r="G301" s="40">
        <v>0</v>
      </c>
      <c r="H301" s="23"/>
      <c r="I301" s="23"/>
      <c r="J301" s="23"/>
      <c r="K301" s="23"/>
    </row>
    <row r="302" spans="1:11" ht="14.1" customHeight="1">
      <c r="A302" s="23"/>
      <c r="B302" s="23"/>
      <c r="C302" s="39" t="s">
        <v>59</v>
      </c>
      <c r="D302" s="40">
        <v>0</v>
      </c>
      <c r="E302" s="40">
        <v>0</v>
      </c>
      <c r="F302" s="40">
        <v>0</v>
      </c>
      <c r="G302" s="40">
        <v>0</v>
      </c>
      <c r="H302" s="23"/>
      <c r="I302" s="23"/>
      <c r="J302" s="23"/>
      <c r="K302" s="23"/>
    </row>
    <row r="303" spans="1:11" ht="14.1" customHeight="1">
      <c r="A303" s="23"/>
      <c r="B303" s="23"/>
      <c r="C303" s="39" t="s">
        <v>60</v>
      </c>
      <c r="D303" s="40">
        <v>0</v>
      </c>
      <c r="E303" s="40">
        <v>0</v>
      </c>
      <c r="F303" s="40">
        <v>0</v>
      </c>
      <c r="G303" s="40">
        <v>0</v>
      </c>
      <c r="H303" s="23"/>
      <c r="I303" s="23"/>
      <c r="J303" s="23"/>
      <c r="K303" s="23"/>
    </row>
    <row r="304" spans="1:11" ht="14.1" customHeight="1">
      <c r="A304" s="23"/>
      <c r="B304" s="23"/>
      <c r="C304" s="39" t="s">
        <v>61</v>
      </c>
      <c r="D304" s="40">
        <v>0</v>
      </c>
      <c r="E304" s="40">
        <v>0</v>
      </c>
      <c r="F304" s="40">
        <v>0</v>
      </c>
      <c r="G304" s="40">
        <v>0</v>
      </c>
      <c r="H304" s="23"/>
      <c r="I304" s="23"/>
      <c r="J304" s="23"/>
      <c r="K304" s="23"/>
    </row>
    <row r="305" spans="1:11" ht="14.1" customHeight="1">
      <c r="A305" s="23"/>
      <c r="B305" s="23"/>
      <c r="C305" s="39" t="s">
        <v>64</v>
      </c>
      <c r="D305" s="40">
        <v>0</v>
      </c>
      <c r="E305" s="40">
        <v>0</v>
      </c>
      <c r="F305" s="40">
        <v>0</v>
      </c>
      <c r="G305" s="40">
        <v>0</v>
      </c>
      <c r="H305" s="23"/>
      <c r="I305" s="23"/>
      <c r="J305" s="23"/>
      <c r="K305" s="23"/>
    </row>
    <row r="306" spans="1:11" ht="14.1" customHeight="1">
      <c r="A306" s="23"/>
      <c r="B306" s="23"/>
      <c r="C306" s="39" t="s">
        <v>65</v>
      </c>
      <c r="D306" s="40">
        <v>0</v>
      </c>
      <c r="E306" s="40">
        <v>0</v>
      </c>
      <c r="F306" s="40">
        <v>0</v>
      </c>
      <c r="G306" s="40">
        <v>0</v>
      </c>
      <c r="H306" s="23"/>
      <c r="I306" s="23"/>
      <c r="J306" s="23"/>
      <c r="K306" s="23"/>
    </row>
    <row r="307" spans="1:11" ht="14.1" customHeight="1">
      <c r="A307" s="23"/>
      <c r="B307" s="23"/>
      <c r="C307" s="41" t="s">
        <v>25</v>
      </c>
      <c r="D307" s="40">
        <v>0</v>
      </c>
      <c r="E307" s="40">
        <v>66700000</v>
      </c>
      <c r="F307" s="40">
        <v>106100000</v>
      </c>
      <c r="G307" s="40">
        <v>180160000</v>
      </c>
      <c r="H307" s="23"/>
      <c r="I307" s="23"/>
      <c r="J307" s="23"/>
      <c r="K307" s="23"/>
    </row>
    <row r="308" spans="1:11" ht="14.1" customHeight="1">
      <c r="A308" s="23"/>
      <c r="B308" s="23"/>
      <c r="C308" s="32" t="s">
        <v>2851</v>
      </c>
      <c r="D308" s="1503" t="s">
        <v>648</v>
      </c>
      <c r="E308" s="1504"/>
      <c r="F308" s="1504"/>
      <c r="G308" s="1504"/>
      <c r="H308" s="23"/>
      <c r="I308" s="23"/>
      <c r="J308" s="23"/>
      <c r="K308" s="23"/>
    </row>
    <row r="309" spans="1:11" ht="14.1" customHeight="1">
      <c r="A309" s="23"/>
      <c r="B309" s="23"/>
      <c r="C309" s="33" t="s">
        <v>19</v>
      </c>
      <c r="D309" s="1519" t="s">
        <v>2852</v>
      </c>
      <c r="E309" s="1520"/>
      <c r="F309" s="1520"/>
      <c r="G309" s="1520"/>
      <c r="H309" s="23"/>
      <c r="I309" s="23"/>
      <c r="J309" s="23"/>
      <c r="K309" s="23"/>
    </row>
    <row r="310" spans="1:11" ht="14.1" customHeight="1">
      <c r="A310" s="23"/>
      <c r="B310" s="23"/>
      <c r="C310" s="34" t="s">
        <v>20</v>
      </c>
      <c r="D310" s="1521" t="s">
        <v>2853</v>
      </c>
      <c r="E310" s="1522"/>
      <c r="F310" s="1522"/>
      <c r="G310" s="1522"/>
      <c r="H310" s="23"/>
      <c r="I310" s="23"/>
      <c r="J310" s="23"/>
      <c r="K310" s="23"/>
    </row>
    <row r="311" spans="1:11" ht="14.1" customHeight="1">
      <c r="A311" s="23"/>
      <c r="B311" s="23"/>
      <c r="C311" s="34" t="s">
        <v>21</v>
      </c>
      <c r="D311" s="1521" t="s">
        <v>2854</v>
      </c>
      <c r="E311" s="1522"/>
      <c r="F311" s="1522"/>
      <c r="G311" s="1522"/>
      <c r="H311" s="23"/>
      <c r="I311" s="23"/>
      <c r="J311" s="23"/>
      <c r="K311" s="23"/>
    </row>
    <row r="312" spans="1:11" ht="15" customHeight="1">
      <c r="A312" s="23"/>
      <c r="B312" s="23"/>
      <c r="C312" s="35"/>
      <c r="D312" s="36">
        <v>2024</v>
      </c>
      <c r="E312" s="36">
        <v>2025</v>
      </c>
      <c r="F312" s="36">
        <v>2026</v>
      </c>
      <c r="G312" s="36">
        <v>2027</v>
      </c>
      <c r="H312" s="23"/>
      <c r="I312" s="23"/>
      <c r="J312" s="23"/>
      <c r="K312" s="23"/>
    </row>
    <row r="313" spans="1:11" ht="15" customHeight="1">
      <c r="A313" s="23"/>
      <c r="B313" s="23"/>
      <c r="C313" s="37"/>
      <c r="D313" s="38" t="s">
        <v>22</v>
      </c>
      <c r="E313" s="38" t="s">
        <v>23</v>
      </c>
      <c r="F313" s="38" t="s">
        <v>23</v>
      </c>
      <c r="G313" s="38" t="s">
        <v>23</v>
      </c>
      <c r="H313" s="23"/>
      <c r="I313" s="23"/>
      <c r="J313" s="23"/>
      <c r="K313" s="23"/>
    </row>
    <row r="314" spans="1:11" ht="14.1" customHeight="1">
      <c r="A314" s="23"/>
      <c r="B314" s="23"/>
      <c r="C314" s="27" t="s">
        <v>33</v>
      </c>
      <c r="D314" s="31" t="s">
        <v>5</v>
      </c>
      <c r="E314" s="31" t="s">
        <v>72</v>
      </c>
      <c r="F314" s="31" t="s">
        <v>122</v>
      </c>
      <c r="G314" s="31" t="s">
        <v>131</v>
      </c>
      <c r="H314" s="23"/>
      <c r="I314" s="23"/>
      <c r="J314" s="23"/>
      <c r="K314" s="23"/>
    </row>
    <row r="315" spans="1:11" ht="14.1" customHeight="1">
      <c r="A315" s="23"/>
      <c r="B315" s="23"/>
      <c r="C315" s="27" t="s">
        <v>35</v>
      </c>
      <c r="D315" s="31" t="s">
        <v>1934</v>
      </c>
      <c r="E315" s="31" t="s">
        <v>2855</v>
      </c>
      <c r="F315" s="31" t="s">
        <v>1539</v>
      </c>
      <c r="G315" s="31" t="s">
        <v>2856</v>
      </c>
      <c r="H315" s="23"/>
      <c r="I315" s="23"/>
      <c r="J315" s="23"/>
      <c r="K315" s="23"/>
    </row>
    <row r="316" spans="1:11" ht="14.1" customHeight="1">
      <c r="A316" s="23"/>
      <c r="B316" s="23"/>
      <c r="C316" s="27" t="s">
        <v>40</v>
      </c>
      <c r="D316" s="31" t="s">
        <v>2857</v>
      </c>
      <c r="E316" s="31" t="s">
        <v>2858</v>
      </c>
      <c r="F316" s="31" t="s">
        <v>1404</v>
      </c>
      <c r="G316" s="31" t="s">
        <v>2859</v>
      </c>
      <c r="H316" s="23"/>
      <c r="I316" s="23"/>
      <c r="J316" s="23"/>
      <c r="K316" s="23"/>
    </row>
    <row r="317" spans="1:11" ht="14.1" customHeight="1">
      <c r="A317" s="23"/>
      <c r="B317" s="23"/>
      <c r="C317" s="27" t="s">
        <v>41</v>
      </c>
      <c r="D317" s="31" t="s">
        <v>18</v>
      </c>
      <c r="E317" s="31" t="s">
        <v>1739</v>
      </c>
      <c r="F317" s="31" t="s">
        <v>2860</v>
      </c>
      <c r="G317" s="31" t="s">
        <v>2861</v>
      </c>
      <c r="H317" s="23"/>
      <c r="I317" s="23"/>
      <c r="J317" s="23"/>
      <c r="K317" s="23"/>
    </row>
    <row r="318" spans="1:11" ht="14.1" customHeight="1">
      <c r="A318" s="23"/>
      <c r="B318" s="23"/>
      <c r="C318" s="27" t="s">
        <v>43</v>
      </c>
      <c r="D318" s="31" t="s">
        <v>18</v>
      </c>
      <c r="E318" s="31" t="s">
        <v>2862</v>
      </c>
      <c r="F318" s="31" t="s">
        <v>2863</v>
      </c>
      <c r="G318" s="31" t="s">
        <v>2864</v>
      </c>
      <c r="H318" s="23"/>
      <c r="I318" s="23"/>
      <c r="J318" s="23"/>
      <c r="K318" s="23"/>
    </row>
    <row r="319" spans="1:11" ht="14.1" customHeight="1">
      <c r="A319" s="23"/>
      <c r="B319" s="23"/>
      <c r="C319" s="27" t="s">
        <v>47</v>
      </c>
      <c r="D319" s="31" t="s">
        <v>18</v>
      </c>
      <c r="E319" s="31" t="s">
        <v>2865</v>
      </c>
      <c r="F319" s="31" t="s">
        <v>2866</v>
      </c>
      <c r="G319" s="31" t="s">
        <v>2867</v>
      </c>
      <c r="H319" s="23"/>
      <c r="I319" s="23"/>
      <c r="J319" s="23"/>
      <c r="K319" s="23"/>
    </row>
    <row r="320" spans="1:11" ht="14.1" customHeight="1">
      <c r="A320" s="23"/>
      <c r="B320" s="23"/>
      <c r="C320" s="1523" t="s">
        <v>24</v>
      </c>
      <c r="D320" s="1524"/>
      <c r="E320" s="1524"/>
      <c r="F320" s="1524"/>
      <c r="G320" s="1524"/>
      <c r="H320" s="23"/>
      <c r="I320" s="23"/>
      <c r="J320" s="23"/>
      <c r="K320" s="23"/>
    </row>
    <row r="321" spans="1:11" ht="14.1" customHeight="1">
      <c r="A321" s="23"/>
      <c r="B321" s="23"/>
      <c r="C321" s="35"/>
      <c r="D321" s="36">
        <v>2024</v>
      </c>
      <c r="E321" s="36">
        <v>2025</v>
      </c>
      <c r="F321" s="36">
        <v>2026</v>
      </c>
      <c r="G321" s="36">
        <v>2027</v>
      </c>
      <c r="H321" s="23"/>
      <c r="I321" s="23"/>
      <c r="J321" s="23"/>
      <c r="K321" s="23"/>
    </row>
    <row r="322" spans="1:11" ht="14.1" customHeight="1">
      <c r="A322" s="23"/>
      <c r="B322" s="23"/>
      <c r="C322" s="37"/>
      <c r="D322" s="38" t="s">
        <v>22</v>
      </c>
      <c r="E322" s="38" t="s">
        <v>23</v>
      </c>
      <c r="F322" s="38" t="s">
        <v>23</v>
      </c>
      <c r="G322" s="38" t="s">
        <v>23</v>
      </c>
      <c r="H322" s="23"/>
      <c r="I322" s="23"/>
      <c r="J322" s="23"/>
      <c r="K322" s="23"/>
    </row>
    <row r="323" spans="1:11" ht="14.1" customHeight="1">
      <c r="A323" s="23"/>
      <c r="B323" s="23"/>
      <c r="C323" s="39" t="s">
        <v>48</v>
      </c>
      <c r="D323" s="40">
        <v>0</v>
      </c>
      <c r="E323" s="40">
        <v>0</v>
      </c>
      <c r="F323" s="40">
        <v>0</v>
      </c>
      <c r="G323" s="40">
        <v>0</v>
      </c>
      <c r="H323" s="23"/>
      <c r="I323" s="23"/>
      <c r="J323" s="23"/>
      <c r="K323" s="23"/>
    </row>
    <row r="324" spans="1:11" ht="14.1" customHeight="1">
      <c r="A324" s="23"/>
      <c r="B324" s="23"/>
      <c r="C324" s="39" t="s">
        <v>49</v>
      </c>
      <c r="D324" s="40">
        <v>0</v>
      </c>
      <c r="E324" s="40">
        <v>0</v>
      </c>
      <c r="F324" s="40">
        <v>0</v>
      </c>
      <c r="G324" s="40">
        <v>0</v>
      </c>
      <c r="H324" s="23"/>
      <c r="I324" s="23"/>
      <c r="J324" s="23"/>
      <c r="K324" s="23"/>
    </row>
    <row r="325" spans="1:11" ht="14.1" customHeight="1">
      <c r="A325" s="23"/>
      <c r="B325" s="23"/>
      <c r="C325" s="39" t="s">
        <v>50</v>
      </c>
      <c r="D325" s="40">
        <v>0</v>
      </c>
      <c r="E325" s="40">
        <v>0</v>
      </c>
      <c r="F325" s="40">
        <v>0</v>
      </c>
      <c r="G325" s="40">
        <v>0</v>
      </c>
      <c r="H325" s="23"/>
      <c r="I325" s="23"/>
      <c r="J325" s="23"/>
      <c r="K325" s="23"/>
    </row>
    <row r="326" spans="1:11" ht="14.1" customHeight="1">
      <c r="A326" s="23"/>
      <c r="B326" s="23"/>
      <c r="C326" s="39" t="s">
        <v>51</v>
      </c>
      <c r="D326" s="40">
        <v>0</v>
      </c>
      <c r="E326" s="40">
        <v>0</v>
      </c>
      <c r="F326" s="40">
        <v>0</v>
      </c>
      <c r="G326" s="40">
        <v>0</v>
      </c>
      <c r="H326" s="23"/>
      <c r="I326" s="23"/>
      <c r="J326" s="23"/>
      <c r="K326" s="23"/>
    </row>
    <row r="327" spans="1:11" ht="14.1" customHeight="1">
      <c r="A327" s="23"/>
      <c r="B327" s="23"/>
      <c r="C327" s="39" t="s">
        <v>49</v>
      </c>
      <c r="D327" s="40">
        <v>0</v>
      </c>
      <c r="E327" s="40">
        <v>0</v>
      </c>
      <c r="F327" s="40">
        <v>0</v>
      </c>
      <c r="G327" s="40">
        <v>0</v>
      </c>
      <c r="H327" s="23"/>
      <c r="I327" s="23"/>
      <c r="J327" s="23"/>
      <c r="K327" s="23"/>
    </row>
    <row r="328" spans="1:11" ht="14.1" customHeight="1">
      <c r="A328" s="23"/>
      <c r="B328" s="23"/>
      <c r="C328" s="39" t="s">
        <v>50</v>
      </c>
      <c r="D328" s="40">
        <v>0</v>
      </c>
      <c r="E328" s="40">
        <v>0</v>
      </c>
      <c r="F328" s="40">
        <v>0</v>
      </c>
      <c r="G328" s="40">
        <v>0</v>
      </c>
      <c r="H328" s="23"/>
      <c r="I328" s="23"/>
      <c r="J328" s="23"/>
      <c r="K328" s="23"/>
    </row>
    <row r="329" spans="1:11" ht="14.1" customHeight="1">
      <c r="A329" s="23"/>
      <c r="B329" s="23"/>
      <c r="C329" s="39" t="s">
        <v>52</v>
      </c>
      <c r="D329" s="40">
        <v>0</v>
      </c>
      <c r="E329" s="40">
        <v>0</v>
      </c>
      <c r="F329" s="40">
        <v>0</v>
      </c>
      <c r="G329" s="40">
        <v>0</v>
      </c>
      <c r="H329" s="23"/>
      <c r="I329" s="23"/>
      <c r="J329" s="23"/>
      <c r="K329" s="23"/>
    </row>
    <row r="330" spans="1:11" ht="14.1" customHeight="1">
      <c r="A330" s="23"/>
      <c r="B330" s="23"/>
      <c r="C330" s="39" t="s">
        <v>49</v>
      </c>
      <c r="D330" s="40">
        <v>0</v>
      </c>
      <c r="E330" s="40">
        <v>0</v>
      </c>
      <c r="F330" s="40">
        <v>0</v>
      </c>
      <c r="G330" s="40">
        <v>0</v>
      </c>
      <c r="H330" s="23"/>
      <c r="I330" s="23"/>
      <c r="J330" s="23"/>
      <c r="K330" s="23"/>
    </row>
    <row r="331" spans="1:11" ht="14.1" customHeight="1">
      <c r="A331" s="23"/>
      <c r="B331" s="23"/>
      <c r="C331" s="39" t="s">
        <v>50</v>
      </c>
      <c r="D331" s="40">
        <v>0</v>
      </c>
      <c r="E331" s="40">
        <v>0</v>
      </c>
      <c r="F331" s="40">
        <v>0</v>
      </c>
      <c r="G331" s="40">
        <v>0</v>
      </c>
      <c r="H331" s="23"/>
      <c r="I331" s="23"/>
      <c r="J331" s="23"/>
      <c r="K331" s="23"/>
    </row>
    <row r="332" spans="1:11" ht="14.1" customHeight="1">
      <c r="A332" s="23"/>
      <c r="B332" s="23"/>
      <c r="C332" s="39" t="s">
        <v>53</v>
      </c>
      <c r="D332" s="40">
        <v>0</v>
      </c>
      <c r="E332" s="40">
        <v>0</v>
      </c>
      <c r="F332" s="40">
        <v>0</v>
      </c>
      <c r="G332" s="40">
        <v>0</v>
      </c>
      <c r="H332" s="23"/>
      <c r="I332" s="23"/>
      <c r="J332" s="23"/>
      <c r="K332" s="23"/>
    </row>
    <row r="333" spans="1:11" ht="14.1" customHeight="1">
      <c r="A333" s="23"/>
      <c r="B333" s="23"/>
      <c r="C333" s="39" t="s">
        <v>49</v>
      </c>
      <c r="D333" s="40">
        <v>0</v>
      </c>
      <c r="E333" s="40">
        <v>0</v>
      </c>
      <c r="F333" s="40">
        <v>0</v>
      </c>
      <c r="G333" s="40">
        <v>0</v>
      </c>
      <c r="H333" s="23"/>
      <c r="I333" s="23"/>
      <c r="J333" s="23"/>
      <c r="K333" s="23"/>
    </row>
    <row r="334" spans="1:11" ht="14.1" customHeight="1">
      <c r="A334" s="23"/>
      <c r="B334" s="23"/>
      <c r="C334" s="39" t="s">
        <v>50</v>
      </c>
      <c r="D334" s="40">
        <v>0</v>
      </c>
      <c r="E334" s="40">
        <v>0</v>
      </c>
      <c r="F334" s="40">
        <v>0</v>
      </c>
      <c r="G334" s="40">
        <v>0</v>
      </c>
      <c r="H334" s="23"/>
      <c r="I334" s="23"/>
      <c r="J334" s="23"/>
      <c r="K334" s="23"/>
    </row>
    <row r="335" spans="1:11" ht="14.1" customHeight="1">
      <c r="A335" s="23"/>
      <c r="B335" s="23"/>
      <c r="C335" s="39" t="s">
        <v>54</v>
      </c>
      <c r="D335" s="40">
        <v>0</v>
      </c>
      <c r="E335" s="40">
        <v>0</v>
      </c>
      <c r="F335" s="40">
        <v>0</v>
      </c>
      <c r="G335" s="40">
        <v>0</v>
      </c>
      <c r="H335" s="23"/>
      <c r="I335" s="23"/>
      <c r="J335" s="23"/>
      <c r="K335" s="23"/>
    </row>
    <row r="336" spans="1:11" ht="14.1" customHeight="1">
      <c r="A336" s="23"/>
      <c r="B336" s="23"/>
      <c r="C336" s="39" t="s">
        <v>49</v>
      </c>
      <c r="D336" s="40">
        <v>0</v>
      </c>
      <c r="E336" s="40">
        <v>0</v>
      </c>
      <c r="F336" s="40">
        <v>0</v>
      </c>
      <c r="G336" s="40">
        <v>0</v>
      </c>
      <c r="H336" s="23"/>
      <c r="I336" s="23"/>
      <c r="J336" s="23"/>
      <c r="K336" s="23"/>
    </row>
    <row r="337" spans="1:11" ht="14.1" customHeight="1">
      <c r="A337" s="23"/>
      <c r="B337" s="23"/>
      <c r="C337" s="39" t="s">
        <v>50</v>
      </c>
      <c r="D337" s="40">
        <v>0</v>
      </c>
      <c r="E337" s="40">
        <v>0</v>
      </c>
      <c r="F337" s="40">
        <v>0</v>
      </c>
      <c r="G337" s="40">
        <v>0</v>
      </c>
      <c r="H337" s="23"/>
      <c r="I337" s="23"/>
      <c r="J337" s="23"/>
      <c r="K337" s="23"/>
    </row>
    <row r="338" spans="1:11" ht="14.1" customHeight="1">
      <c r="A338" s="23"/>
      <c r="B338" s="23"/>
      <c r="C338" s="39" t="s">
        <v>55</v>
      </c>
      <c r="D338" s="40">
        <v>0</v>
      </c>
      <c r="E338" s="40">
        <v>0</v>
      </c>
      <c r="F338" s="40">
        <v>0</v>
      </c>
      <c r="G338" s="40">
        <v>0</v>
      </c>
      <c r="H338" s="23"/>
      <c r="I338" s="23"/>
      <c r="J338" s="23"/>
      <c r="K338" s="23"/>
    </row>
    <row r="339" spans="1:11" ht="14.1" customHeight="1">
      <c r="A339" s="23"/>
      <c r="B339" s="23"/>
      <c r="C339" s="39" t="s">
        <v>49</v>
      </c>
      <c r="D339" s="40">
        <v>0</v>
      </c>
      <c r="E339" s="40">
        <v>0</v>
      </c>
      <c r="F339" s="40">
        <v>0</v>
      </c>
      <c r="G339" s="40">
        <v>0</v>
      </c>
      <c r="H339" s="23"/>
      <c r="I339" s="23"/>
      <c r="J339" s="23"/>
      <c r="K339" s="23"/>
    </row>
    <row r="340" spans="1:11" ht="14.1" customHeight="1">
      <c r="A340" s="23"/>
      <c r="B340" s="23"/>
      <c r="C340" s="39" t="s">
        <v>50</v>
      </c>
      <c r="D340" s="40">
        <v>0</v>
      </c>
      <c r="E340" s="40">
        <v>0</v>
      </c>
      <c r="F340" s="40">
        <v>0</v>
      </c>
      <c r="G340" s="40">
        <v>0</v>
      </c>
      <c r="H340" s="23"/>
      <c r="I340" s="23"/>
      <c r="J340" s="23"/>
      <c r="K340" s="23"/>
    </row>
    <row r="341" spans="1:11" ht="14.1" customHeight="1">
      <c r="A341" s="23"/>
      <c r="B341" s="23"/>
      <c r="C341" s="39" t="s">
        <v>56</v>
      </c>
      <c r="D341" s="40">
        <v>0</v>
      </c>
      <c r="E341" s="40">
        <v>0</v>
      </c>
      <c r="F341" s="40">
        <v>0</v>
      </c>
      <c r="G341" s="40">
        <v>0</v>
      </c>
      <c r="H341" s="23"/>
      <c r="I341" s="23"/>
      <c r="J341" s="23"/>
      <c r="K341" s="23"/>
    </row>
    <row r="342" spans="1:11" ht="14.1" customHeight="1">
      <c r="A342" s="23"/>
      <c r="B342" s="23"/>
      <c r="C342" s="39" t="s">
        <v>49</v>
      </c>
      <c r="D342" s="40">
        <v>0</v>
      </c>
      <c r="E342" s="40">
        <v>0</v>
      </c>
      <c r="F342" s="40">
        <v>0</v>
      </c>
      <c r="G342" s="40">
        <v>0</v>
      </c>
      <c r="H342" s="23"/>
      <c r="I342" s="23"/>
      <c r="J342" s="23"/>
      <c r="K342" s="23"/>
    </row>
    <row r="343" spans="1:11" ht="14.1" customHeight="1">
      <c r="A343" s="23"/>
      <c r="B343" s="23"/>
      <c r="C343" s="39" t="s">
        <v>50</v>
      </c>
      <c r="D343" s="40">
        <v>0</v>
      </c>
      <c r="E343" s="40">
        <v>0</v>
      </c>
      <c r="F343" s="40">
        <v>0</v>
      </c>
      <c r="G343" s="40">
        <v>0</v>
      </c>
      <c r="H343" s="23"/>
      <c r="I343" s="23"/>
      <c r="J343" s="23"/>
      <c r="K343" s="23"/>
    </row>
    <row r="344" spans="1:11" ht="14.1" customHeight="1">
      <c r="A344" s="23"/>
      <c r="B344" s="23"/>
      <c r="C344" s="39" t="s">
        <v>57</v>
      </c>
      <c r="D344" s="40">
        <v>0</v>
      </c>
      <c r="E344" s="40">
        <v>0</v>
      </c>
      <c r="F344" s="40">
        <v>0</v>
      </c>
      <c r="G344" s="40">
        <v>0</v>
      </c>
      <c r="H344" s="23"/>
      <c r="I344" s="23"/>
      <c r="J344" s="23"/>
      <c r="K344" s="23"/>
    </row>
    <row r="345" spans="1:11" ht="14.1" customHeight="1">
      <c r="A345" s="23"/>
      <c r="B345" s="23"/>
      <c r="C345" s="39" t="s">
        <v>49</v>
      </c>
      <c r="D345" s="40">
        <v>0</v>
      </c>
      <c r="E345" s="40">
        <v>0</v>
      </c>
      <c r="F345" s="40">
        <v>0</v>
      </c>
      <c r="G345" s="40">
        <v>0</v>
      </c>
      <c r="H345" s="23"/>
      <c r="I345" s="23"/>
      <c r="J345" s="23"/>
      <c r="K345" s="23"/>
    </row>
    <row r="346" spans="1:11" ht="14.1" customHeight="1">
      <c r="A346" s="23"/>
      <c r="B346" s="23"/>
      <c r="C346" s="39" t="s">
        <v>58</v>
      </c>
      <c r="D346" s="40">
        <v>0</v>
      </c>
      <c r="E346" s="40">
        <v>0</v>
      </c>
      <c r="F346" s="40">
        <v>0</v>
      </c>
      <c r="G346" s="40">
        <v>0</v>
      </c>
      <c r="H346" s="23"/>
      <c r="I346" s="23"/>
      <c r="J346" s="23"/>
      <c r="K346" s="23"/>
    </row>
    <row r="347" spans="1:11" ht="14.1" customHeight="1">
      <c r="A347" s="23"/>
      <c r="B347" s="23"/>
      <c r="C347" s="39" t="s">
        <v>59</v>
      </c>
      <c r="D347" s="40">
        <v>0</v>
      </c>
      <c r="E347" s="40">
        <v>0</v>
      </c>
      <c r="F347" s="40">
        <v>0</v>
      </c>
      <c r="G347" s="40">
        <v>0</v>
      </c>
      <c r="H347" s="23"/>
      <c r="I347" s="23"/>
      <c r="J347" s="23"/>
      <c r="K347" s="23"/>
    </row>
    <row r="348" spans="1:11" ht="14.1" customHeight="1">
      <c r="A348" s="23"/>
      <c r="B348" s="23"/>
      <c r="C348" s="39" t="s">
        <v>60</v>
      </c>
      <c r="D348" s="40">
        <v>0</v>
      </c>
      <c r="E348" s="40">
        <v>0</v>
      </c>
      <c r="F348" s="40">
        <v>0</v>
      </c>
      <c r="G348" s="40">
        <v>0</v>
      </c>
      <c r="H348" s="23"/>
      <c r="I348" s="23"/>
      <c r="J348" s="23"/>
      <c r="K348" s="23"/>
    </row>
    <row r="349" spans="1:11" ht="14.1" customHeight="1">
      <c r="A349" s="23"/>
      <c r="B349" s="23"/>
      <c r="C349" s="39" t="s">
        <v>61</v>
      </c>
      <c r="D349" s="40">
        <v>0</v>
      </c>
      <c r="E349" s="40">
        <v>0</v>
      </c>
      <c r="F349" s="40">
        <v>0</v>
      </c>
      <c r="G349" s="40">
        <v>0</v>
      </c>
      <c r="H349" s="23"/>
      <c r="I349" s="23"/>
      <c r="J349" s="23"/>
      <c r="K349" s="23"/>
    </row>
    <row r="350" spans="1:11" ht="14.1" customHeight="1">
      <c r="A350" s="23"/>
      <c r="B350" s="23"/>
      <c r="C350" s="39" t="s">
        <v>62</v>
      </c>
      <c r="D350" s="40">
        <v>0</v>
      </c>
      <c r="E350" s="40">
        <v>33900000</v>
      </c>
      <c r="F350" s="40">
        <v>10000000</v>
      </c>
      <c r="G350" s="40">
        <v>29100000</v>
      </c>
      <c r="H350" s="23"/>
      <c r="I350" s="23"/>
      <c r="J350" s="23"/>
      <c r="K350" s="23"/>
    </row>
    <row r="351" spans="1:11" ht="14.1" customHeight="1">
      <c r="A351" s="23"/>
      <c r="B351" s="23"/>
      <c r="C351" s="39" t="s">
        <v>49</v>
      </c>
      <c r="D351" s="40">
        <v>0</v>
      </c>
      <c r="E351" s="40">
        <v>33900000</v>
      </c>
      <c r="F351" s="40">
        <v>10000000</v>
      </c>
      <c r="G351" s="40">
        <v>29100000</v>
      </c>
      <c r="H351" s="23"/>
      <c r="I351" s="23"/>
      <c r="J351" s="23"/>
      <c r="K351" s="23"/>
    </row>
    <row r="352" spans="1:11" ht="14.1" customHeight="1">
      <c r="A352" s="23"/>
      <c r="B352" s="23"/>
      <c r="C352" s="39" t="s">
        <v>58</v>
      </c>
      <c r="D352" s="40">
        <v>0</v>
      </c>
      <c r="E352" s="40">
        <v>0</v>
      </c>
      <c r="F352" s="40">
        <v>0</v>
      </c>
      <c r="G352" s="40">
        <v>0</v>
      </c>
      <c r="H352" s="23"/>
      <c r="I352" s="23"/>
      <c r="J352" s="23"/>
      <c r="K352" s="23"/>
    </row>
    <row r="353" spans="1:11" ht="14.1" customHeight="1">
      <c r="A353" s="23"/>
      <c r="B353" s="23"/>
      <c r="C353" s="39" t="s">
        <v>59</v>
      </c>
      <c r="D353" s="40">
        <v>0</v>
      </c>
      <c r="E353" s="40">
        <v>0</v>
      </c>
      <c r="F353" s="40">
        <v>0</v>
      </c>
      <c r="G353" s="40">
        <v>0</v>
      </c>
      <c r="H353" s="23"/>
      <c r="I353" s="23"/>
      <c r="J353" s="23"/>
      <c r="K353" s="23"/>
    </row>
    <row r="354" spans="1:11" ht="14.1" customHeight="1">
      <c r="A354" s="23"/>
      <c r="B354" s="23"/>
      <c r="C354" s="39" t="s">
        <v>60</v>
      </c>
      <c r="D354" s="40">
        <v>0</v>
      </c>
      <c r="E354" s="40">
        <v>0</v>
      </c>
      <c r="F354" s="40">
        <v>0</v>
      </c>
      <c r="G354" s="40">
        <v>0</v>
      </c>
      <c r="H354" s="23"/>
      <c r="I354" s="23"/>
      <c r="J354" s="23"/>
      <c r="K354" s="23"/>
    </row>
    <row r="355" spans="1:11" ht="14.1" customHeight="1">
      <c r="A355" s="23"/>
      <c r="B355" s="23"/>
      <c r="C355" s="39" t="s">
        <v>61</v>
      </c>
      <c r="D355" s="40">
        <v>0</v>
      </c>
      <c r="E355" s="40">
        <v>0</v>
      </c>
      <c r="F355" s="40">
        <v>0</v>
      </c>
      <c r="G355" s="40">
        <v>0</v>
      </c>
      <c r="H355" s="23"/>
      <c r="I355" s="23"/>
      <c r="J355" s="23"/>
      <c r="K355" s="23"/>
    </row>
    <row r="356" spans="1:11" ht="14.1" customHeight="1">
      <c r="A356" s="23"/>
      <c r="B356" s="23"/>
      <c r="C356" s="39" t="s">
        <v>63</v>
      </c>
      <c r="D356" s="40">
        <v>0</v>
      </c>
      <c r="E356" s="40">
        <v>0</v>
      </c>
      <c r="F356" s="40">
        <v>0</v>
      </c>
      <c r="G356" s="40">
        <v>0</v>
      </c>
      <c r="H356" s="23"/>
      <c r="I356" s="23"/>
      <c r="J356" s="23"/>
      <c r="K356" s="23"/>
    </row>
    <row r="357" spans="1:11" ht="14.1" customHeight="1">
      <c r="A357" s="23"/>
      <c r="B357" s="23"/>
      <c r="C357" s="39" t="s">
        <v>49</v>
      </c>
      <c r="D357" s="40">
        <v>0</v>
      </c>
      <c r="E357" s="40">
        <v>0</v>
      </c>
      <c r="F357" s="40">
        <v>0</v>
      </c>
      <c r="G357" s="40">
        <v>0</v>
      </c>
      <c r="H357" s="23"/>
      <c r="I357" s="23"/>
      <c r="J357" s="23"/>
      <c r="K357" s="23"/>
    </row>
    <row r="358" spans="1:11" ht="14.1" customHeight="1">
      <c r="A358" s="23"/>
      <c r="B358" s="23"/>
      <c r="C358" s="39" t="s">
        <v>58</v>
      </c>
      <c r="D358" s="40">
        <v>0</v>
      </c>
      <c r="E358" s="40">
        <v>0</v>
      </c>
      <c r="F358" s="40">
        <v>0</v>
      </c>
      <c r="G358" s="40">
        <v>0</v>
      </c>
      <c r="H358" s="23"/>
      <c r="I358" s="23"/>
      <c r="J358" s="23"/>
      <c r="K358" s="23"/>
    </row>
    <row r="359" spans="1:11" ht="14.1" customHeight="1">
      <c r="A359" s="23"/>
      <c r="B359" s="23"/>
      <c r="C359" s="39" t="s">
        <v>59</v>
      </c>
      <c r="D359" s="40">
        <v>0</v>
      </c>
      <c r="E359" s="40">
        <v>0</v>
      </c>
      <c r="F359" s="40">
        <v>0</v>
      </c>
      <c r="G359" s="40">
        <v>0</v>
      </c>
      <c r="H359" s="23"/>
      <c r="I359" s="23"/>
      <c r="J359" s="23"/>
      <c r="K359" s="23"/>
    </row>
    <row r="360" spans="1:11" ht="14.1" customHeight="1">
      <c r="A360" s="23"/>
      <c r="B360" s="23"/>
      <c r="C360" s="39" t="s">
        <v>60</v>
      </c>
      <c r="D360" s="40">
        <v>0</v>
      </c>
      <c r="E360" s="40">
        <v>0</v>
      </c>
      <c r="F360" s="40">
        <v>0</v>
      </c>
      <c r="G360" s="40">
        <v>0</v>
      </c>
      <c r="H360" s="23"/>
      <c r="I360" s="23"/>
      <c r="J360" s="23"/>
      <c r="K360" s="23"/>
    </row>
    <row r="361" spans="1:11" ht="14.1" customHeight="1">
      <c r="A361" s="23"/>
      <c r="B361" s="23"/>
      <c r="C361" s="39" t="s">
        <v>61</v>
      </c>
      <c r="D361" s="40">
        <v>0</v>
      </c>
      <c r="E361" s="40">
        <v>0</v>
      </c>
      <c r="F361" s="40">
        <v>0</v>
      </c>
      <c r="G361" s="40">
        <v>0</v>
      </c>
      <c r="H361" s="23"/>
      <c r="I361" s="23"/>
      <c r="J361" s="23"/>
      <c r="K361" s="23"/>
    </row>
    <row r="362" spans="1:11" ht="14.1" customHeight="1">
      <c r="A362" s="23"/>
      <c r="B362" s="23"/>
      <c r="C362" s="39" t="s">
        <v>64</v>
      </c>
      <c r="D362" s="40">
        <v>0</v>
      </c>
      <c r="E362" s="40">
        <v>0</v>
      </c>
      <c r="F362" s="40">
        <v>0</v>
      </c>
      <c r="G362" s="40">
        <v>0</v>
      </c>
      <c r="H362" s="23"/>
      <c r="I362" s="23"/>
      <c r="J362" s="23"/>
      <c r="K362" s="23"/>
    </row>
    <row r="363" spans="1:11" ht="14.1" customHeight="1">
      <c r="A363" s="23"/>
      <c r="B363" s="23"/>
      <c r="C363" s="39" t="s">
        <v>65</v>
      </c>
      <c r="D363" s="40">
        <v>0</v>
      </c>
      <c r="E363" s="40">
        <v>0</v>
      </c>
      <c r="F363" s="40">
        <v>0</v>
      </c>
      <c r="G363" s="40">
        <v>0</v>
      </c>
      <c r="H363" s="23"/>
      <c r="I363" s="23"/>
      <c r="J363" s="23"/>
      <c r="K363" s="23"/>
    </row>
    <row r="364" spans="1:11" ht="14.1" customHeight="1">
      <c r="A364" s="23"/>
      <c r="B364" s="23"/>
      <c r="C364" s="41" t="s">
        <v>25</v>
      </c>
      <c r="D364" s="40">
        <v>0</v>
      </c>
      <c r="E364" s="40">
        <v>33900000</v>
      </c>
      <c r="F364" s="40">
        <v>10000000</v>
      </c>
      <c r="G364" s="40">
        <v>29100000</v>
      </c>
      <c r="H364" s="23"/>
      <c r="I364" s="23"/>
      <c r="J364" s="23"/>
      <c r="K364" s="23"/>
    </row>
    <row r="365" spans="1:11" ht="14.1" customHeight="1">
      <c r="A365" s="23"/>
      <c r="B365" s="23"/>
      <c r="C365" s="32" t="s">
        <v>2868</v>
      </c>
      <c r="D365" s="1503" t="s">
        <v>2869</v>
      </c>
      <c r="E365" s="1504"/>
      <c r="F365" s="1504"/>
      <c r="G365" s="1504"/>
      <c r="H365" s="23"/>
      <c r="I365" s="23"/>
      <c r="J365" s="23"/>
      <c r="K365" s="23"/>
    </row>
    <row r="366" spans="1:11" ht="14.1" customHeight="1">
      <c r="A366" s="23"/>
      <c r="B366" s="23"/>
      <c r="C366" s="33" t="s">
        <v>19</v>
      </c>
      <c r="D366" s="1519" t="s">
        <v>2870</v>
      </c>
      <c r="E366" s="1520"/>
      <c r="F366" s="1520"/>
      <c r="G366" s="1520"/>
      <c r="H366" s="23"/>
      <c r="I366" s="23"/>
      <c r="J366" s="23"/>
      <c r="K366" s="23"/>
    </row>
    <row r="367" spans="1:11" ht="14.1" customHeight="1">
      <c r="A367" s="23"/>
      <c r="B367" s="23"/>
      <c r="C367" s="34" t="s">
        <v>20</v>
      </c>
      <c r="D367" s="1521" t="s">
        <v>2738</v>
      </c>
      <c r="E367" s="1522"/>
      <c r="F367" s="1522"/>
      <c r="G367" s="1522"/>
      <c r="H367" s="23"/>
      <c r="I367" s="23"/>
      <c r="J367" s="23"/>
      <c r="K367" s="23"/>
    </row>
    <row r="368" spans="1:11" ht="14.1" customHeight="1">
      <c r="A368" s="23"/>
      <c r="B368" s="23"/>
      <c r="C368" s="34" t="s">
        <v>21</v>
      </c>
      <c r="D368" s="1521" t="s">
        <v>2871</v>
      </c>
      <c r="E368" s="1522"/>
      <c r="F368" s="1522"/>
      <c r="G368" s="1522"/>
      <c r="H368" s="23"/>
      <c r="I368" s="23"/>
      <c r="J368" s="23"/>
      <c r="K368" s="23"/>
    </row>
    <row r="369" spans="1:11" ht="15" customHeight="1">
      <c r="A369" s="23"/>
      <c r="B369" s="23"/>
      <c r="C369" s="35"/>
      <c r="D369" s="36">
        <v>2024</v>
      </c>
      <c r="E369" s="36">
        <v>2025</v>
      </c>
      <c r="F369" s="36">
        <v>2026</v>
      </c>
      <c r="G369" s="36">
        <v>2027</v>
      </c>
      <c r="H369" s="23"/>
      <c r="I369" s="23"/>
      <c r="J369" s="23"/>
      <c r="K369" s="23"/>
    </row>
    <row r="370" spans="1:11" ht="15" customHeight="1">
      <c r="A370" s="23"/>
      <c r="B370" s="23"/>
      <c r="C370" s="37"/>
      <c r="D370" s="38" t="s">
        <v>22</v>
      </c>
      <c r="E370" s="38" t="s">
        <v>23</v>
      </c>
      <c r="F370" s="38" t="s">
        <v>23</v>
      </c>
      <c r="G370" s="38" t="s">
        <v>23</v>
      </c>
      <c r="H370" s="23"/>
      <c r="I370" s="23"/>
      <c r="J370" s="23"/>
      <c r="K370" s="23"/>
    </row>
    <row r="371" spans="1:11" ht="14.1" customHeight="1">
      <c r="A371" s="23"/>
      <c r="B371" s="23"/>
      <c r="C371" s="27" t="s">
        <v>33</v>
      </c>
      <c r="D371" s="31" t="s">
        <v>359</v>
      </c>
      <c r="E371" s="31" t="s">
        <v>1303</v>
      </c>
      <c r="F371" s="31" t="s">
        <v>42</v>
      </c>
      <c r="G371" s="31" t="s">
        <v>42</v>
      </c>
      <c r="H371" s="23"/>
      <c r="I371" s="23"/>
      <c r="J371" s="23"/>
      <c r="K371" s="23"/>
    </row>
    <row r="372" spans="1:11" ht="14.1" customHeight="1">
      <c r="A372" s="23"/>
      <c r="B372" s="23"/>
      <c r="C372" s="27" t="s">
        <v>35</v>
      </c>
      <c r="D372" s="31" t="s">
        <v>2872</v>
      </c>
      <c r="E372" s="31" t="s">
        <v>2873</v>
      </c>
      <c r="F372" s="31" t="s">
        <v>42</v>
      </c>
      <c r="G372" s="31" t="s">
        <v>42</v>
      </c>
      <c r="H372" s="23"/>
      <c r="I372" s="23"/>
      <c r="J372" s="23"/>
      <c r="K372" s="23"/>
    </row>
    <row r="373" spans="1:11" ht="14.1" customHeight="1">
      <c r="A373" s="23"/>
      <c r="B373" s="23"/>
      <c r="C373" s="27" t="s">
        <v>40</v>
      </c>
      <c r="D373" s="31" t="s">
        <v>2874</v>
      </c>
      <c r="E373" s="31" t="s">
        <v>2175</v>
      </c>
      <c r="F373" s="31" t="s">
        <v>42</v>
      </c>
      <c r="G373" s="31" t="s">
        <v>42</v>
      </c>
      <c r="H373" s="23"/>
      <c r="I373" s="23"/>
      <c r="J373" s="23"/>
      <c r="K373" s="23"/>
    </row>
    <row r="374" spans="1:11" ht="14.1" customHeight="1">
      <c r="A374" s="23"/>
      <c r="B374" s="23"/>
      <c r="C374" s="27" t="s">
        <v>41</v>
      </c>
      <c r="D374" s="31" t="s">
        <v>18</v>
      </c>
      <c r="E374" s="31" t="s">
        <v>2875</v>
      </c>
      <c r="F374" s="31" t="s">
        <v>82</v>
      </c>
      <c r="G374" s="31" t="s">
        <v>18</v>
      </c>
      <c r="H374" s="23"/>
      <c r="I374" s="23"/>
      <c r="J374" s="23"/>
      <c r="K374" s="23"/>
    </row>
    <row r="375" spans="1:11" ht="14.1" customHeight="1">
      <c r="A375" s="23"/>
      <c r="B375" s="23"/>
      <c r="C375" s="27" t="s">
        <v>43</v>
      </c>
      <c r="D375" s="31" t="s">
        <v>18</v>
      </c>
      <c r="E375" s="31" t="s">
        <v>2876</v>
      </c>
      <c r="F375" s="31" t="s">
        <v>82</v>
      </c>
      <c r="G375" s="31" t="s">
        <v>18</v>
      </c>
      <c r="H375" s="23"/>
      <c r="I375" s="23"/>
      <c r="J375" s="23"/>
      <c r="K375" s="23"/>
    </row>
    <row r="376" spans="1:11" ht="14.1" customHeight="1">
      <c r="A376" s="23"/>
      <c r="B376" s="23"/>
      <c r="C376" s="27" t="s">
        <v>47</v>
      </c>
      <c r="D376" s="31" t="s">
        <v>18</v>
      </c>
      <c r="E376" s="31" t="s">
        <v>2877</v>
      </c>
      <c r="F376" s="31" t="s">
        <v>82</v>
      </c>
      <c r="G376" s="31" t="s">
        <v>18</v>
      </c>
      <c r="H376" s="23"/>
      <c r="I376" s="23"/>
      <c r="J376" s="23"/>
      <c r="K376" s="23"/>
    </row>
    <row r="377" spans="1:11" ht="14.1" customHeight="1">
      <c r="A377" s="23"/>
      <c r="B377" s="23"/>
      <c r="C377" s="1523" t="s">
        <v>24</v>
      </c>
      <c r="D377" s="1524"/>
      <c r="E377" s="1524"/>
      <c r="F377" s="1524"/>
      <c r="G377" s="1524"/>
      <c r="H377" s="23"/>
      <c r="I377" s="23"/>
      <c r="J377" s="23"/>
      <c r="K377" s="23"/>
    </row>
    <row r="378" spans="1:11" ht="14.1" customHeight="1">
      <c r="A378" s="23"/>
      <c r="B378" s="23"/>
      <c r="C378" s="35"/>
      <c r="D378" s="36">
        <v>2024</v>
      </c>
      <c r="E378" s="36">
        <v>2025</v>
      </c>
      <c r="F378" s="36">
        <v>2026</v>
      </c>
      <c r="G378" s="36">
        <v>2027</v>
      </c>
      <c r="H378" s="23"/>
      <c r="I378" s="23"/>
      <c r="J378" s="23"/>
      <c r="K378" s="23"/>
    </row>
    <row r="379" spans="1:11" ht="14.1" customHeight="1">
      <c r="A379" s="23"/>
      <c r="B379" s="23"/>
      <c r="C379" s="37"/>
      <c r="D379" s="38" t="s">
        <v>22</v>
      </c>
      <c r="E379" s="38" t="s">
        <v>23</v>
      </c>
      <c r="F379" s="38" t="s">
        <v>23</v>
      </c>
      <c r="G379" s="38" t="s">
        <v>23</v>
      </c>
      <c r="H379" s="23"/>
      <c r="I379" s="23"/>
      <c r="J379" s="23"/>
      <c r="K379" s="23"/>
    </row>
    <row r="380" spans="1:11" ht="14.1" customHeight="1">
      <c r="A380" s="23"/>
      <c r="B380" s="23"/>
      <c r="C380" s="39" t="s">
        <v>48</v>
      </c>
      <c r="D380" s="40">
        <v>0</v>
      </c>
      <c r="E380" s="40">
        <v>0</v>
      </c>
      <c r="F380" s="40">
        <v>0</v>
      </c>
      <c r="G380" s="40">
        <v>0</v>
      </c>
      <c r="H380" s="23"/>
      <c r="I380" s="23"/>
      <c r="J380" s="23"/>
      <c r="K380" s="23"/>
    </row>
    <row r="381" spans="1:11" ht="14.1" customHeight="1">
      <c r="A381" s="23"/>
      <c r="B381" s="23"/>
      <c r="C381" s="39" t="s">
        <v>49</v>
      </c>
      <c r="D381" s="40">
        <v>0</v>
      </c>
      <c r="E381" s="40">
        <v>0</v>
      </c>
      <c r="F381" s="40">
        <v>0</v>
      </c>
      <c r="G381" s="40">
        <v>0</v>
      </c>
      <c r="H381" s="23"/>
      <c r="I381" s="23"/>
      <c r="J381" s="23"/>
      <c r="K381" s="23"/>
    </row>
    <row r="382" spans="1:11" ht="14.1" customHeight="1">
      <c r="A382" s="23"/>
      <c r="B382" s="23"/>
      <c r="C382" s="39" t="s">
        <v>50</v>
      </c>
      <c r="D382" s="40">
        <v>0</v>
      </c>
      <c r="E382" s="40">
        <v>0</v>
      </c>
      <c r="F382" s="40">
        <v>0</v>
      </c>
      <c r="G382" s="40">
        <v>0</v>
      </c>
      <c r="H382" s="23"/>
      <c r="I382" s="23"/>
      <c r="J382" s="23"/>
      <c r="K382" s="23"/>
    </row>
    <row r="383" spans="1:11" ht="14.1" customHeight="1">
      <c r="A383" s="23"/>
      <c r="B383" s="23"/>
      <c r="C383" s="39" t="s">
        <v>51</v>
      </c>
      <c r="D383" s="40">
        <v>0</v>
      </c>
      <c r="E383" s="40">
        <v>0</v>
      </c>
      <c r="F383" s="40">
        <v>0</v>
      </c>
      <c r="G383" s="40">
        <v>0</v>
      </c>
      <c r="H383" s="23"/>
      <c r="I383" s="23"/>
      <c r="J383" s="23"/>
      <c r="K383" s="23"/>
    </row>
    <row r="384" spans="1:11" ht="14.1" customHeight="1">
      <c r="A384" s="23"/>
      <c r="B384" s="23"/>
      <c r="C384" s="39" t="s">
        <v>49</v>
      </c>
      <c r="D384" s="40">
        <v>0</v>
      </c>
      <c r="E384" s="40">
        <v>0</v>
      </c>
      <c r="F384" s="40">
        <v>0</v>
      </c>
      <c r="G384" s="40">
        <v>0</v>
      </c>
      <c r="H384" s="23"/>
      <c r="I384" s="23"/>
      <c r="J384" s="23"/>
      <c r="K384" s="23"/>
    </row>
    <row r="385" spans="1:11" ht="14.1" customHeight="1">
      <c r="A385" s="23"/>
      <c r="B385" s="23"/>
      <c r="C385" s="39" t="s">
        <v>50</v>
      </c>
      <c r="D385" s="40">
        <v>0</v>
      </c>
      <c r="E385" s="40">
        <v>0</v>
      </c>
      <c r="F385" s="40">
        <v>0</v>
      </c>
      <c r="G385" s="40">
        <v>0</v>
      </c>
      <c r="H385" s="23"/>
      <c r="I385" s="23"/>
      <c r="J385" s="23"/>
      <c r="K385" s="23"/>
    </row>
    <row r="386" spans="1:11" ht="14.1" customHeight="1">
      <c r="A386" s="23"/>
      <c r="B386" s="23"/>
      <c r="C386" s="39" t="s">
        <v>52</v>
      </c>
      <c r="D386" s="40">
        <v>0</v>
      </c>
      <c r="E386" s="40">
        <v>0</v>
      </c>
      <c r="F386" s="40">
        <v>0</v>
      </c>
      <c r="G386" s="40">
        <v>0</v>
      </c>
      <c r="H386" s="23"/>
      <c r="I386" s="23"/>
      <c r="J386" s="23"/>
      <c r="K386" s="23"/>
    </row>
    <row r="387" spans="1:11" ht="14.1" customHeight="1">
      <c r="A387" s="23"/>
      <c r="B387" s="23"/>
      <c r="C387" s="39" t="s">
        <v>49</v>
      </c>
      <c r="D387" s="40">
        <v>0</v>
      </c>
      <c r="E387" s="40">
        <v>0</v>
      </c>
      <c r="F387" s="40">
        <v>0</v>
      </c>
      <c r="G387" s="40">
        <v>0</v>
      </c>
      <c r="H387" s="23"/>
      <c r="I387" s="23"/>
      <c r="J387" s="23"/>
      <c r="K387" s="23"/>
    </row>
    <row r="388" spans="1:11" ht="14.1" customHeight="1">
      <c r="A388" s="23"/>
      <c r="B388" s="23"/>
      <c r="C388" s="39" t="s">
        <v>50</v>
      </c>
      <c r="D388" s="40">
        <v>0</v>
      </c>
      <c r="E388" s="40">
        <v>0</v>
      </c>
      <c r="F388" s="40">
        <v>0</v>
      </c>
      <c r="G388" s="40">
        <v>0</v>
      </c>
      <c r="H388" s="23"/>
      <c r="I388" s="23"/>
      <c r="J388" s="23"/>
      <c r="K388" s="23"/>
    </row>
    <row r="389" spans="1:11" ht="14.1" customHeight="1">
      <c r="A389" s="23"/>
      <c r="B389" s="23"/>
      <c r="C389" s="39" t="s">
        <v>53</v>
      </c>
      <c r="D389" s="40">
        <v>0</v>
      </c>
      <c r="E389" s="40">
        <v>0</v>
      </c>
      <c r="F389" s="40">
        <v>0</v>
      </c>
      <c r="G389" s="40">
        <v>0</v>
      </c>
      <c r="H389" s="23"/>
      <c r="I389" s="23"/>
      <c r="J389" s="23"/>
      <c r="K389" s="23"/>
    </row>
    <row r="390" spans="1:11" ht="14.1" customHeight="1">
      <c r="A390" s="23"/>
      <c r="B390" s="23"/>
      <c r="C390" s="39" t="s">
        <v>49</v>
      </c>
      <c r="D390" s="40">
        <v>0</v>
      </c>
      <c r="E390" s="40">
        <v>0</v>
      </c>
      <c r="F390" s="40">
        <v>0</v>
      </c>
      <c r="G390" s="40">
        <v>0</v>
      </c>
      <c r="H390" s="23"/>
      <c r="I390" s="23"/>
      <c r="J390" s="23"/>
      <c r="K390" s="23"/>
    </row>
    <row r="391" spans="1:11" ht="14.1" customHeight="1">
      <c r="A391" s="23"/>
      <c r="B391" s="23"/>
      <c r="C391" s="39" t="s">
        <v>50</v>
      </c>
      <c r="D391" s="40">
        <v>0</v>
      </c>
      <c r="E391" s="40">
        <v>0</v>
      </c>
      <c r="F391" s="40">
        <v>0</v>
      </c>
      <c r="G391" s="40">
        <v>0</v>
      </c>
      <c r="H391" s="23"/>
      <c r="I391" s="23"/>
      <c r="J391" s="23"/>
      <c r="K391" s="23"/>
    </row>
    <row r="392" spans="1:11" ht="14.1" customHeight="1">
      <c r="A392" s="23"/>
      <c r="B392" s="23"/>
      <c r="C392" s="39" t="s">
        <v>54</v>
      </c>
      <c r="D392" s="40">
        <v>0</v>
      </c>
      <c r="E392" s="40">
        <v>0</v>
      </c>
      <c r="F392" s="40">
        <v>0</v>
      </c>
      <c r="G392" s="40">
        <v>0</v>
      </c>
      <c r="H392" s="23"/>
      <c r="I392" s="23"/>
      <c r="J392" s="23"/>
      <c r="K392" s="23"/>
    </row>
    <row r="393" spans="1:11" ht="14.1" customHeight="1">
      <c r="A393" s="23"/>
      <c r="B393" s="23"/>
      <c r="C393" s="39" t="s">
        <v>49</v>
      </c>
      <c r="D393" s="40">
        <v>0</v>
      </c>
      <c r="E393" s="40">
        <v>0</v>
      </c>
      <c r="F393" s="40">
        <v>0</v>
      </c>
      <c r="G393" s="40">
        <v>0</v>
      </c>
      <c r="H393" s="23"/>
      <c r="I393" s="23"/>
      <c r="J393" s="23"/>
      <c r="K393" s="23"/>
    </row>
    <row r="394" spans="1:11" ht="14.1" customHeight="1">
      <c r="A394" s="23"/>
      <c r="B394" s="23"/>
      <c r="C394" s="39" t="s">
        <v>50</v>
      </c>
      <c r="D394" s="40">
        <v>0</v>
      </c>
      <c r="E394" s="40">
        <v>0</v>
      </c>
      <c r="F394" s="40">
        <v>0</v>
      </c>
      <c r="G394" s="40">
        <v>0</v>
      </c>
      <c r="H394" s="23"/>
      <c r="I394" s="23"/>
      <c r="J394" s="23"/>
      <c r="K394" s="23"/>
    </row>
    <row r="395" spans="1:11" ht="14.1" customHeight="1">
      <c r="A395" s="23"/>
      <c r="B395" s="23"/>
      <c r="C395" s="39" t="s">
        <v>55</v>
      </c>
      <c r="D395" s="40">
        <v>0</v>
      </c>
      <c r="E395" s="40">
        <v>0</v>
      </c>
      <c r="F395" s="40">
        <v>0</v>
      </c>
      <c r="G395" s="40">
        <v>0</v>
      </c>
      <c r="H395" s="23"/>
      <c r="I395" s="23"/>
      <c r="J395" s="23"/>
      <c r="K395" s="23"/>
    </row>
    <row r="396" spans="1:11" ht="14.1" customHeight="1">
      <c r="A396" s="23"/>
      <c r="B396" s="23"/>
      <c r="C396" s="39" t="s">
        <v>49</v>
      </c>
      <c r="D396" s="40">
        <v>0</v>
      </c>
      <c r="E396" s="40">
        <v>0</v>
      </c>
      <c r="F396" s="40">
        <v>0</v>
      </c>
      <c r="G396" s="40">
        <v>0</v>
      </c>
      <c r="H396" s="23"/>
      <c r="I396" s="23"/>
      <c r="J396" s="23"/>
      <c r="K396" s="23"/>
    </row>
    <row r="397" spans="1:11" ht="14.1" customHeight="1">
      <c r="A397" s="23"/>
      <c r="B397" s="23"/>
      <c r="C397" s="39" t="s">
        <v>50</v>
      </c>
      <c r="D397" s="40">
        <v>0</v>
      </c>
      <c r="E397" s="40">
        <v>0</v>
      </c>
      <c r="F397" s="40">
        <v>0</v>
      </c>
      <c r="G397" s="40">
        <v>0</v>
      </c>
      <c r="H397" s="23"/>
      <c r="I397" s="23"/>
      <c r="J397" s="23"/>
      <c r="K397" s="23"/>
    </row>
    <row r="398" spans="1:11" ht="14.1" customHeight="1">
      <c r="A398" s="23"/>
      <c r="B398" s="23"/>
      <c r="C398" s="39" t="s">
        <v>56</v>
      </c>
      <c r="D398" s="40">
        <v>0</v>
      </c>
      <c r="E398" s="40">
        <v>0</v>
      </c>
      <c r="F398" s="40">
        <v>0</v>
      </c>
      <c r="G398" s="40">
        <v>0</v>
      </c>
      <c r="H398" s="23"/>
      <c r="I398" s="23"/>
      <c r="J398" s="23"/>
      <c r="K398" s="23"/>
    </row>
    <row r="399" spans="1:11" ht="14.1" customHeight="1">
      <c r="A399" s="23"/>
      <c r="B399" s="23"/>
      <c r="C399" s="39" t="s">
        <v>49</v>
      </c>
      <c r="D399" s="40">
        <v>0</v>
      </c>
      <c r="E399" s="40">
        <v>0</v>
      </c>
      <c r="F399" s="40">
        <v>0</v>
      </c>
      <c r="G399" s="40">
        <v>0</v>
      </c>
      <c r="H399" s="23"/>
      <c r="I399" s="23"/>
      <c r="J399" s="23"/>
      <c r="K399" s="23"/>
    </row>
    <row r="400" spans="1:11" ht="14.1" customHeight="1">
      <c r="A400" s="23"/>
      <c r="B400" s="23"/>
      <c r="C400" s="39" t="s">
        <v>50</v>
      </c>
      <c r="D400" s="40">
        <v>0</v>
      </c>
      <c r="E400" s="40">
        <v>0</v>
      </c>
      <c r="F400" s="40">
        <v>0</v>
      </c>
      <c r="G400" s="40">
        <v>0</v>
      </c>
      <c r="H400" s="23"/>
      <c r="I400" s="23"/>
      <c r="J400" s="23"/>
      <c r="K400" s="23"/>
    </row>
    <row r="401" spans="1:11" ht="14.1" customHeight="1">
      <c r="A401" s="23"/>
      <c r="B401" s="23"/>
      <c r="C401" s="39" t="s">
        <v>57</v>
      </c>
      <c r="D401" s="40">
        <v>0</v>
      </c>
      <c r="E401" s="40">
        <v>0</v>
      </c>
      <c r="F401" s="40">
        <v>0</v>
      </c>
      <c r="G401" s="40">
        <v>0</v>
      </c>
      <c r="H401" s="23"/>
      <c r="I401" s="23"/>
      <c r="J401" s="23"/>
      <c r="K401" s="23"/>
    </row>
    <row r="402" spans="1:11" ht="14.1" customHeight="1">
      <c r="A402" s="23"/>
      <c r="B402" s="23"/>
      <c r="C402" s="39" t="s">
        <v>49</v>
      </c>
      <c r="D402" s="40">
        <v>0</v>
      </c>
      <c r="E402" s="40">
        <v>0</v>
      </c>
      <c r="F402" s="40">
        <v>0</v>
      </c>
      <c r="G402" s="40">
        <v>0</v>
      </c>
      <c r="H402" s="23"/>
      <c r="I402" s="23"/>
      <c r="J402" s="23"/>
      <c r="K402" s="23"/>
    </row>
    <row r="403" spans="1:11" ht="14.1" customHeight="1">
      <c r="A403" s="23"/>
      <c r="B403" s="23"/>
      <c r="C403" s="39" t="s">
        <v>58</v>
      </c>
      <c r="D403" s="40">
        <v>0</v>
      </c>
      <c r="E403" s="40">
        <v>0</v>
      </c>
      <c r="F403" s="40">
        <v>0</v>
      </c>
      <c r="G403" s="40">
        <v>0</v>
      </c>
      <c r="H403" s="23"/>
      <c r="I403" s="23"/>
      <c r="J403" s="23"/>
      <c r="K403" s="23"/>
    </row>
    <row r="404" spans="1:11" ht="14.1" customHeight="1">
      <c r="A404" s="23"/>
      <c r="B404" s="23"/>
      <c r="C404" s="39" t="s">
        <v>59</v>
      </c>
      <c r="D404" s="40">
        <v>0</v>
      </c>
      <c r="E404" s="40">
        <v>0</v>
      </c>
      <c r="F404" s="40">
        <v>0</v>
      </c>
      <c r="G404" s="40">
        <v>0</v>
      </c>
      <c r="H404" s="23"/>
      <c r="I404" s="23"/>
      <c r="J404" s="23"/>
      <c r="K404" s="23"/>
    </row>
    <row r="405" spans="1:11" ht="14.1" customHeight="1">
      <c r="A405" s="23"/>
      <c r="B405" s="23"/>
      <c r="C405" s="39" t="s">
        <v>60</v>
      </c>
      <c r="D405" s="40">
        <v>0</v>
      </c>
      <c r="E405" s="40">
        <v>0</v>
      </c>
      <c r="F405" s="40">
        <v>0</v>
      </c>
      <c r="G405" s="40">
        <v>0</v>
      </c>
      <c r="H405" s="23"/>
      <c r="I405" s="23"/>
      <c r="J405" s="23"/>
      <c r="K405" s="23"/>
    </row>
    <row r="406" spans="1:11" ht="14.1" customHeight="1">
      <c r="A406" s="23"/>
      <c r="B406" s="23"/>
      <c r="C406" s="39" t="s">
        <v>61</v>
      </c>
      <c r="D406" s="40">
        <v>0</v>
      </c>
      <c r="E406" s="40">
        <v>0</v>
      </c>
      <c r="F406" s="40">
        <v>0</v>
      </c>
      <c r="G406" s="40">
        <v>0</v>
      </c>
      <c r="H406" s="23"/>
      <c r="I406" s="23"/>
      <c r="J406" s="23"/>
      <c r="K406" s="23"/>
    </row>
    <row r="407" spans="1:11" ht="14.1" customHeight="1">
      <c r="A407" s="23"/>
      <c r="B407" s="23"/>
      <c r="C407" s="39" t="s">
        <v>62</v>
      </c>
      <c r="D407" s="40">
        <v>0</v>
      </c>
      <c r="E407" s="40">
        <v>2400000</v>
      </c>
      <c r="F407" s="40">
        <v>0</v>
      </c>
      <c r="G407" s="40">
        <v>0</v>
      </c>
      <c r="H407" s="23"/>
      <c r="I407" s="23"/>
      <c r="J407" s="23"/>
      <c r="K407" s="23"/>
    </row>
    <row r="408" spans="1:11" ht="14.1" customHeight="1">
      <c r="A408" s="23"/>
      <c r="B408" s="23"/>
      <c r="C408" s="39" t="s">
        <v>49</v>
      </c>
      <c r="D408" s="40">
        <v>0</v>
      </c>
      <c r="E408" s="40">
        <v>2400000</v>
      </c>
      <c r="F408" s="40">
        <v>0</v>
      </c>
      <c r="G408" s="40">
        <v>0</v>
      </c>
      <c r="H408" s="23"/>
      <c r="I408" s="23"/>
      <c r="J408" s="23"/>
      <c r="K408" s="23"/>
    </row>
    <row r="409" spans="1:11" ht="14.1" customHeight="1">
      <c r="A409" s="23"/>
      <c r="B409" s="23"/>
      <c r="C409" s="39" t="s">
        <v>58</v>
      </c>
      <c r="D409" s="40">
        <v>0</v>
      </c>
      <c r="E409" s="40">
        <v>0</v>
      </c>
      <c r="F409" s="40">
        <v>0</v>
      </c>
      <c r="G409" s="40">
        <v>0</v>
      </c>
      <c r="H409" s="23"/>
      <c r="I409" s="23"/>
      <c r="J409" s="23"/>
      <c r="K409" s="23"/>
    </row>
    <row r="410" spans="1:11" ht="14.1" customHeight="1">
      <c r="A410" s="23"/>
      <c r="B410" s="23"/>
      <c r="C410" s="39" t="s">
        <v>59</v>
      </c>
      <c r="D410" s="40">
        <v>0</v>
      </c>
      <c r="E410" s="40">
        <v>0</v>
      </c>
      <c r="F410" s="40">
        <v>0</v>
      </c>
      <c r="G410" s="40">
        <v>0</v>
      </c>
      <c r="H410" s="23"/>
      <c r="I410" s="23"/>
      <c r="J410" s="23"/>
      <c r="K410" s="23"/>
    </row>
    <row r="411" spans="1:11" ht="14.1" customHeight="1">
      <c r="A411" s="23"/>
      <c r="B411" s="23"/>
      <c r="C411" s="39" t="s">
        <v>60</v>
      </c>
      <c r="D411" s="40">
        <v>0</v>
      </c>
      <c r="E411" s="40">
        <v>0</v>
      </c>
      <c r="F411" s="40">
        <v>0</v>
      </c>
      <c r="G411" s="40">
        <v>0</v>
      </c>
      <c r="H411" s="23"/>
      <c r="I411" s="23"/>
      <c r="J411" s="23"/>
      <c r="K411" s="23"/>
    </row>
    <row r="412" spans="1:11" ht="14.1" customHeight="1">
      <c r="A412" s="23"/>
      <c r="B412" s="23"/>
      <c r="C412" s="39" t="s">
        <v>61</v>
      </c>
      <c r="D412" s="40">
        <v>0</v>
      </c>
      <c r="E412" s="40">
        <v>0</v>
      </c>
      <c r="F412" s="40">
        <v>0</v>
      </c>
      <c r="G412" s="40">
        <v>0</v>
      </c>
      <c r="H412" s="23"/>
      <c r="I412" s="23"/>
      <c r="J412" s="23"/>
      <c r="K412" s="23"/>
    </row>
    <row r="413" spans="1:11" ht="14.1" customHeight="1">
      <c r="A413" s="23"/>
      <c r="B413" s="23"/>
      <c r="C413" s="39" t="s">
        <v>63</v>
      </c>
      <c r="D413" s="40">
        <v>0</v>
      </c>
      <c r="E413" s="40">
        <v>0</v>
      </c>
      <c r="F413" s="40">
        <v>0</v>
      </c>
      <c r="G413" s="40">
        <v>0</v>
      </c>
      <c r="H413" s="23"/>
      <c r="I413" s="23"/>
      <c r="J413" s="23"/>
      <c r="K413" s="23"/>
    </row>
    <row r="414" spans="1:11" ht="14.1" customHeight="1">
      <c r="A414" s="23"/>
      <c r="B414" s="23"/>
      <c r="C414" s="39" t="s">
        <v>49</v>
      </c>
      <c r="D414" s="40">
        <v>0</v>
      </c>
      <c r="E414" s="40">
        <v>0</v>
      </c>
      <c r="F414" s="40">
        <v>0</v>
      </c>
      <c r="G414" s="40">
        <v>0</v>
      </c>
      <c r="H414" s="23"/>
      <c r="I414" s="23"/>
      <c r="J414" s="23"/>
      <c r="K414" s="23"/>
    </row>
    <row r="415" spans="1:11" ht="14.1" customHeight="1">
      <c r="A415" s="23"/>
      <c r="B415" s="23"/>
      <c r="C415" s="39" t="s">
        <v>58</v>
      </c>
      <c r="D415" s="40">
        <v>0</v>
      </c>
      <c r="E415" s="40">
        <v>0</v>
      </c>
      <c r="F415" s="40">
        <v>0</v>
      </c>
      <c r="G415" s="40">
        <v>0</v>
      </c>
      <c r="H415" s="23"/>
      <c r="I415" s="23"/>
      <c r="J415" s="23"/>
      <c r="K415" s="23"/>
    </row>
    <row r="416" spans="1:11" ht="14.1" customHeight="1">
      <c r="A416" s="23"/>
      <c r="B416" s="23"/>
      <c r="C416" s="39" t="s">
        <v>59</v>
      </c>
      <c r="D416" s="40">
        <v>0</v>
      </c>
      <c r="E416" s="40">
        <v>0</v>
      </c>
      <c r="F416" s="40">
        <v>0</v>
      </c>
      <c r="G416" s="40">
        <v>0</v>
      </c>
      <c r="H416" s="23"/>
      <c r="I416" s="23"/>
      <c r="J416" s="23"/>
      <c r="K416" s="23"/>
    </row>
    <row r="417" spans="1:11" ht="14.1" customHeight="1">
      <c r="A417" s="23"/>
      <c r="B417" s="23"/>
      <c r="C417" s="39" t="s">
        <v>60</v>
      </c>
      <c r="D417" s="40">
        <v>0</v>
      </c>
      <c r="E417" s="40">
        <v>0</v>
      </c>
      <c r="F417" s="40">
        <v>0</v>
      </c>
      <c r="G417" s="40">
        <v>0</v>
      </c>
      <c r="H417" s="23"/>
      <c r="I417" s="23"/>
      <c r="J417" s="23"/>
      <c r="K417" s="23"/>
    </row>
    <row r="418" spans="1:11" ht="14.1" customHeight="1">
      <c r="A418" s="23"/>
      <c r="B418" s="23"/>
      <c r="C418" s="39" t="s">
        <v>61</v>
      </c>
      <c r="D418" s="40">
        <v>0</v>
      </c>
      <c r="E418" s="40">
        <v>0</v>
      </c>
      <c r="F418" s="40">
        <v>0</v>
      </c>
      <c r="G418" s="40">
        <v>0</v>
      </c>
      <c r="H418" s="23"/>
      <c r="I418" s="23"/>
      <c r="J418" s="23"/>
      <c r="K418" s="23"/>
    </row>
    <row r="419" spans="1:11" ht="14.1" customHeight="1">
      <c r="A419" s="23"/>
      <c r="B419" s="23"/>
      <c r="C419" s="39" t="s">
        <v>64</v>
      </c>
      <c r="D419" s="40">
        <v>0</v>
      </c>
      <c r="E419" s="40">
        <v>0</v>
      </c>
      <c r="F419" s="40">
        <v>0</v>
      </c>
      <c r="G419" s="40">
        <v>0</v>
      </c>
      <c r="H419" s="23"/>
      <c r="I419" s="23"/>
      <c r="J419" s="23"/>
      <c r="K419" s="23"/>
    </row>
    <row r="420" spans="1:11" ht="14.1" customHeight="1">
      <c r="A420" s="23"/>
      <c r="B420" s="23"/>
      <c r="C420" s="39" t="s">
        <v>65</v>
      </c>
      <c r="D420" s="40">
        <v>0</v>
      </c>
      <c r="E420" s="40">
        <v>0</v>
      </c>
      <c r="F420" s="40">
        <v>0</v>
      </c>
      <c r="G420" s="40">
        <v>0</v>
      </c>
      <c r="H420" s="23"/>
      <c r="I420" s="23"/>
      <c r="J420" s="23"/>
      <c r="K420" s="23"/>
    </row>
    <row r="421" spans="1:11" ht="14.1" customHeight="1">
      <c r="A421" s="23"/>
      <c r="B421" s="23"/>
      <c r="C421" s="41" t="s">
        <v>25</v>
      </c>
      <c r="D421" s="40">
        <v>0</v>
      </c>
      <c r="E421" s="40">
        <v>2400000</v>
      </c>
      <c r="F421" s="40">
        <v>0</v>
      </c>
      <c r="G421" s="40">
        <v>0</v>
      </c>
      <c r="H421" s="23"/>
      <c r="I421" s="23"/>
      <c r="J421" s="23"/>
      <c r="K421" s="23"/>
    </row>
    <row r="422" spans="1:11" ht="14.1" customHeight="1">
      <c r="A422" s="23"/>
      <c r="B422" s="23"/>
      <c r="C422" s="32" t="s">
        <v>18</v>
      </c>
      <c r="D422" s="1503" t="s">
        <v>2878</v>
      </c>
      <c r="E422" s="1504"/>
      <c r="F422" s="1504"/>
      <c r="G422" s="1504"/>
      <c r="H422" s="23"/>
      <c r="I422" s="23"/>
      <c r="J422" s="23"/>
      <c r="K422" s="23"/>
    </row>
    <row r="423" spans="1:11" ht="14.1" customHeight="1">
      <c r="A423" s="23"/>
      <c r="B423" s="23"/>
      <c r="C423" s="33" t="s">
        <v>19</v>
      </c>
      <c r="D423" s="1519" t="s">
        <v>2878</v>
      </c>
      <c r="E423" s="1520"/>
      <c r="F423" s="1520"/>
      <c r="G423" s="1520"/>
      <c r="H423" s="23"/>
      <c r="I423" s="23"/>
      <c r="J423" s="23"/>
      <c r="K423" s="23"/>
    </row>
    <row r="424" spans="1:11" ht="14.1" customHeight="1">
      <c r="A424" s="23"/>
      <c r="B424" s="23"/>
      <c r="C424" s="34" t="s">
        <v>20</v>
      </c>
      <c r="D424" s="1521" t="s">
        <v>18</v>
      </c>
      <c r="E424" s="1522"/>
      <c r="F424" s="1522"/>
      <c r="G424" s="1522"/>
      <c r="H424" s="23"/>
      <c r="I424" s="23"/>
      <c r="J424" s="23"/>
      <c r="K424" s="23"/>
    </row>
    <row r="425" spans="1:11" ht="14.1" customHeight="1">
      <c r="A425" s="23"/>
      <c r="B425" s="23"/>
      <c r="C425" s="34" t="s">
        <v>21</v>
      </c>
      <c r="D425" s="1521" t="s">
        <v>2879</v>
      </c>
      <c r="E425" s="1522"/>
      <c r="F425" s="1522"/>
      <c r="G425" s="1522"/>
      <c r="H425" s="23"/>
      <c r="I425" s="23"/>
      <c r="J425" s="23"/>
      <c r="K425" s="23"/>
    </row>
    <row r="426" spans="1:11" ht="15" customHeight="1">
      <c r="A426" s="23"/>
      <c r="B426" s="23"/>
      <c r="C426" s="35"/>
      <c r="D426" s="36">
        <v>2024</v>
      </c>
      <c r="E426" s="36">
        <v>2025</v>
      </c>
      <c r="F426" s="36">
        <v>2026</v>
      </c>
      <c r="G426" s="36">
        <v>2027</v>
      </c>
      <c r="H426" s="23"/>
      <c r="I426" s="23"/>
      <c r="J426" s="23"/>
      <c r="K426" s="23"/>
    </row>
    <row r="427" spans="1:11" ht="15" customHeight="1">
      <c r="A427" s="23"/>
      <c r="B427" s="23"/>
      <c r="C427" s="37"/>
      <c r="D427" s="38" t="s">
        <v>22</v>
      </c>
      <c r="E427" s="38" t="s">
        <v>23</v>
      </c>
      <c r="F427" s="38" t="s">
        <v>23</v>
      </c>
      <c r="G427" s="38" t="s">
        <v>23</v>
      </c>
      <c r="H427" s="23"/>
      <c r="I427" s="23"/>
      <c r="J427" s="23"/>
      <c r="K427" s="23"/>
    </row>
    <row r="428" spans="1:11" ht="14.1" customHeight="1">
      <c r="A428" s="23"/>
      <c r="B428" s="23"/>
      <c r="C428" s="27" t="s">
        <v>33</v>
      </c>
      <c r="D428" s="31" t="s">
        <v>42</v>
      </c>
      <c r="E428" s="31" t="s">
        <v>34</v>
      </c>
      <c r="F428" s="31" t="s">
        <v>34</v>
      </c>
      <c r="G428" s="31" t="s">
        <v>34</v>
      </c>
      <c r="H428" s="23"/>
      <c r="I428" s="23"/>
      <c r="J428" s="23"/>
      <c r="K428" s="23"/>
    </row>
    <row r="429" spans="1:11" ht="14.1" customHeight="1">
      <c r="A429" s="23"/>
      <c r="B429" s="23"/>
      <c r="C429" s="27" t="s">
        <v>35</v>
      </c>
      <c r="D429" s="31" t="s">
        <v>18</v>
      </c>
      <c r="E429" s="31" t="s">
        <v>2880</v>
      </c>
      <c r="F429" s="31" t="s">
        <v>2881</v>
      </c>
      <c r="G429" s="31" t="s">
        <v>2882</v>
      </c>
      <c r="H429" s="23"/>
      <c r="I429" s="23"/>
      <c r="J429" s="23"/>
      <c r="K429" s="23"/>
    </row>
    <row r="430" spans="1:11" ht="14.1" customHeight="1">
      <c r="A430" s="23"/>
      <c r="B430" s="23"/>
      <c r="C430" s="27" t="s">
        <v>40</v>
      </c>
      <c r="D430" s="31" t="s">
        <v>42</v>
      </c>
      <c r="E430" s="31" t="s">
        <v>2880</v>
      </c>
      <c r="F430" s="31" t="s">
        <v>2881</v>
      </c>
      <c r="G430" s="31" t="s">
        <v>2882</v>
      </c>
      <c r="H430" s="23"/>
      <c r="I430" s="23"/>
      <c r="J430" s="23"/>
      <c r="K430" s="23"/>
    </row>
    <row r="431" spans="1:11" ht="14.1" customHeight="1">
      <c r="A431" s="23"/>
      <c r="B431" s="23"/>
      <c r="C431" s="27" t="s">
        <v>41</v>
      </c>
      <c r="D431" s="31" t="s">
        <v>18</v>
      </c>
      <c r="E431" s="31" t="s">
        <v>18</v>
      </c>
      <c r="F431" s="31" t="s">
        <v>42</v>
      </c>
      <c r="G431" s="31" t="s">
        <v>42</v>
      </c>
      <c r="H431" s="23"/>
      <c r="I431" s="23"/>
      <c r="J431" s="23"/>
      <c r="K431" s="23"/>
    </row>
    <row r="432" spans="1:11" ht="14.1" customHeight="1">
      <c r="A432" s="23"/>
      <c r="B432" s="23"/>
      <c r="C432" s="27" t="s">
        <v>43</v>
      </c>
      <c r="D432" s="31" t="s">
        <v>18</v>
      </c>
      <c r="E432" s="31" t="s">
        <v>18</v>
      </c>
      <c r="F432" s="31" t="s">
        <v>2883</v>
      </c>
      <c r="G432" s="31" t="s">
        <v>2884</v>
      </c>
      <c r="H432" s="23"/>
      <c r="I432" s="23"/>
      <c r="J432" s="23"/>
      <c r="K432" s="23"/>
    </row>
    <row r="433" spans="1:11" ht="14.1" customHeight="1">
      <c r="A433" s="23"/>
      <c r="B433" s="23"/>
      <c r="C433" s="27" t="s">
        <v>47</v>
      </c>
      <c r="D433" s="31" t="s">
        <v>18</v>
      </c>
      <c r="E433" s="31" t="s">
        <v>18</v>
      </c>
      <c r="F433" s="31" t="s">
        <v>2883</v>
      </c>
      <c r="G433" s="31" t="s">
        <v>2884</v>
      </c>
      <c r="H433" s="23"/>
      <c r="I433" s="23"/>
      <c r="J433" s="23"/>
      <c r="K433" s="23"/>
    </row>
    <row r="434" spans="1:11" ht="14.1" customHeight="1">
      <c r="A434" s="23"/>
      <c r="B434" s="23"/>
      <c r="C434" s="1523" t="s">
        <v>24</v>
      </c>
      <c r="D434" s="1524"/>
      <c r="E434" s="1524"/>
      <c r="F434" s="1524"/>
      <c r="G434" s="1524"/>
      <c r="H434" s="23"/>
      <c r="I434" s="23"/>
      <c r="J434" s="23"/>
      <c r="K434" s="23"/>
    </row>
    <row r="435" spans="1:11" ht="14.1" customHeight="1">
      <c r="A435" s="23"/>
      <c r="B435" s="23"/>
      <c r="C435" s="35"/>
      <c r="D435" s="36">
        <v>2024</v>
      </c>
      <c r="E435" s="36">
        <v>2025</v>
      </c>
      <c r="F435" s="36">
        <v>2026</v>
      </c>
      <c r="G435" s="36">
        <v>2027</v>
      </c>
      <c r="H435" s="23"/>
      <c r="I435" s="23"/>
      <c r="J435" s="23"/>
      <c r="K435" s="23"/>
    </row>
    <row r="436" spans="1:11" ht="14.1" customHeight="1">
      <c r="A436" s="23"/>
      <c r="B436" s="23"/>
      <c r="C436" s="37"/>
      <c r="D436" s="38" t="s">
        <v>22</v>
      </c>
      <c r="E436" s="38" t="s">
        <v>23</v>
      </c>
      <c r="F436" s="38" t="s">
        <v>23</v>
      </c>
      <c r="G436" s="38" t="s">
        <v>23</v>
      </c>
      <c r="H436" s="23"/>
      <c r="I436" s="23"/>
      <c r="J436" s="23"/>
      <c r="K436" s="23"/>
    </row>
    <row r="437" spans="1:11" ht="14.1" customHeight="1">
      <c r="A437" s="23"/>
      <c r="B437" s="23"/>
      <c r="C437" s="39" t="s">
        <v>48</v>
      </c>
      <c r="D437" s="42" t="s">
        <v>18</v>
      </c>
      <c r="E437" s="40">
        <v>0</v>
      </c>
      <c r="F437" s="40">
        <v>0</v>
      </c>
      <c r="G437" s="40">
        <v>0</v>
      </c>
      <c r="H437" s="23"/>
      <c r="I437" s="23"/>
      <c r="J437" s="23"/>
      <c r="K437" s="23"/>
    </row>
    <row r="438" spans="1:11" ht="14.1" customHeight="1">
      <c r="A438" s="23"/>
      <c r="B438" s="23"/>
      <c r="C438" s="39" t="s">
        <v>49</v>
      </c>
      <c r="D438" s="42" t="s">
        <v>18</v>
      </c>
      <c r="E438" s="40">
        <v>0</v>
      </c>
      <c r="F438" s="40">
        <v>0</v>
      </c>
      <c r="G438" s="40">
        <v>0</v>
      </c>
      <c r="H438" s="23"/>
      <c r="I438" s="23"/>
      <c r="J438" s="23"/>
      <c r="K438" s="23"/>
    </row>
    <row r="439" spans="1:11" ht="14.1" customHeight="1">
      <c r="A439" s="23"/>
      <c r="B439" s="23"/>
      <c r="C439" s="39" t="s">
        <v>50</v>
      </c>
      <c r="D439" s="42" t="s">
        <v>18</v>
      </c>
      <c r="E439" s="40">
        <v>0</v>
      </c>
      <c r="F439" s="40">
        <v>0</v>
      </c>
      <c r="G439" s="40">
        <v>0</v>
      </c>
      <c r="H439" s="23"/>
      <c r="I439" s="23"/>
      <c r="J439" s="23"/>
      <c r="K439" s="23"/>
    </row>
    <row r="440" spans="1:11" ht="14.1" customHeight="1">
      <c r="A440" s="23"/>
      <c r="B440" s="23"/>
      <c r="C440" s="39" t="s">
        <v>51</v>
      </c>
      <c r="D440" s="42" t="s">
        <v>18</v>
      </c>
      <c r="E440" s="40">
        <v>0</v>
      </c>
      <c r="F440" s="40">
        <v>0</v>
      </c>
      <c r="G440" s="40">
        <v>0</v>
      </c>
      <c r="H440" s="23"/>
      <c r="I440" s="23"/>
      <c r="J440" s="23"/>
      <c r="K440" s="23"/>
    </row>
    <row r="441" spans="1:11" ht="14.1" customHeight="1">
      <c r="A441" s="23"/>
      <c r="B441" s="23"/>
      <c r="C441" s="39" t="s">
        <v>49</v>
      </c>
      <c r="D441" s="42" t="s">
        <v>18</v>
      </c>
      <c r="E441" s="40">
        <v>0</v>
      </c>
      <c r="F441" s="40">
        <v>0</v>
      </c>
      <c r="G441" s="40">
        <v>0</v>
      </c>
      <c r="H441" s="23"/>
      <c r="I441" s="23"/>
      <c r="J441" s="23"/>
      <c r="K441" s="23"/>
    </row>
    <row r="442" spans="1:11" ht="14.1" customHeight="1">
      <c r="A442" s="23"/>
      <c r="B442" s="23"/>
      <c r="C442" s="39" t="s">
        <v>50</v>
      </c>
      <c r="D442" s="42" t="s">
        <v>18</v>
      </c>
      <c r="E442" s="40">
        <v>0</v>
      </c>
      <c r="F442" s="40">
        <v>0</v>
      </c>
      <c r="G442" s="40">
        <v>0</v>
      </c>
      <c r="H442" s="23"/>
      <c r="I442" s="23"/>
      <c r="J442" s="23"/>
      <c r="K442" s="23"/>
    </row>
    <row r="443" spans="1:11" ht="14.1" customHeight="1">
      <c r="A443" s="23"/>
      <c r="B443" s="23"/>
      <c r="C443" s="39" t="s">
        <v>52</v>
      </c>
      <c r="D443" s="42" t="s">
        <v>18</v>
      </c>
      <c r="E443" s="40">
        <v>0</v>
      </c>
      <c r="F443" s="40">
        <v>0</v>
      </c>
      <c r="G443" s="40">
        <v>0</v>
      </c>
      <c r="H443" s="23"/>
      <c r="I443" s="23"/>
      <c r="J443" s="23"/>
      <c r="K443" s="23"/>
    </row>
    <row r="444" spans="1:11" ht="14.1" customHeight="1">
      <c r="A444" s="23"/>
      <c r="B444" s="23"/>
      <c r="C444" s="39" t="s">
        <v>49</v>
      </c>
      <c r="D444" s="42" t="s">
        <v>18</v>
      </c>
      <c r="E444" s="40">
        <v>0</v>
      </c>
      <c r="F444" s="40">
        <v>0</v>
      </c>
      <c r="G444" s="40">
        <v>0</v>
      </c>
      <c r="H444" s="23"/>
      <c r="I444" s="23"/>
      <c r="J444" s="23"/>
      <c r="K444" s="23"/>
    </row>
    <row r="445" spans="1:11" ht="14.1" customHeight="1">
      <c r="A445" s="23"/>
      <c r="B445" s="23"/>
      <c r="C445" s="39" t="s">
        <v>50</v>
      </c>
      <c r="D445" s="42" t="s">
        <v>18</v>
      </c>
      <c r="E445" s="40">
        <v>0</v>
      </c>
      <c r="F445" s="40">
        <v>0</v>
      </c>
      <c r="G445" s="40">
        <v>0</v>
      </c>
      <c r="H445" s="23"/>
      <c r="I445" s="23"/>
      <c r="J445" s="23"/>
      <c r="K445" s="23"/>
    </row>
    <row r="446" spans="1:11" ht="14.1" customHeight="1">
      <c r="A446" s="23"/>
      <c r="B446" s="23"/>
      <c r="C446" s="39" t="s">
        <v>53</v>
      </c>
      <c r="D446" s="42" t="s">
        <v>18</v>
      </c>
      <c r="E446" s="40">
        <v>0</v>
      </c>
      <c r="F446" s="40">
        <v>0</v>
      </c>
      <c r="G446" s="40">
        <v>0</v>
      </c>
      <c r="H446" s="23"/>
      <c r="I446" s="23"/>
      <c r="J446" s="23"/>
      <c r="K446" s="23"/>
    </row>
    <row r="447" spans="1:11" ht="14.1" customHeight="1">
      <c r="A447" s="23"/>
      <c r="B447" s="23"/>
      <c r="C447" s="39" t="s">
        <v>49</v>
      </c>
      <c r="D447" s="42" t="s">
        <v>18</v>
      </c>
      <c r="E447" s="40">
        <v>0</v>
      </c>
      <c r="F447" s="40">
        <v>0</v>
      </c>
      <c r="G447" s="40">
        <v>0</v>
      </c>
      <c r="H447" s="23"/>
      <c r="I447" s="23"/>
      <c r="J447" s="23"/>
      <c r="K447" s="23"/>
    </row>
    <row r="448" spans="1:11" ht="14.1" customHeight="1">
      <c r="A448" s="23"/>
      <c r="B448" s="23"/>
      <c r="C448" s="39" t="s">
        <v>50</v>
      </c>
      <c r="D448" s="42" t="s">
        <v>18</v>
      </c>
      <c r="E448" s="40">
        <v>0</v>
      </c>
      <c r="F448" s="40">
        <v>0</v>
      </c>
      <c r="G448" s="40">
        <v>0</v>
      </c>
      <c r="H448" s="23"/>
      <c r="I448" s="23"/>
      <c r="J448" s="23"/>
      <c r="K448" s="23"/>
    </row>
    <row r="449" spans="1:11" ht="14.1" customHeight="1">
      <c r="A449" s="23"/>
      <c r="B449" s="23"/>
      <c r="C449" s="39" t="s">
        <v>54</v>
      </c>
      <c r="D449" s="42" t="s">
        <v>18</v>
      </c>
      <c r="E449" s="40">
        <v>0</v>
      </c>
      <c r="F449" s="40">
        <v>0</v>
      </c>
      <c r="G449" s="40">
        <v>0</v>
      </c>
      <c r="H449" s="23"/>
      <c r="I449" s="23"/>
      <c r="J449" s="23"/>
      <c r="K449" s="23"/>
    </row>
    <row r="450" spans="1:11" ht="14.1" customHeight="1">
      <c r="A450" s="23"/>
      <c r="B450" s="23"/>
      <c r="C450" s="39" t="s">
        <v>49</v>
      </c>
      <c r="D450" s="42" t="s">
        <v>18</v>
      </c>
      <c r="E450" s="40">
        <v>0</v>
      </c>
      <c r="F450" s="40">
        <v>0</v>
      </c>
      <c r="G450" s="40">
        <v>0</v>
      </c>
      <c r="H450" s="23"/>
      <c r="I450" s="23"/>
      <c r="J450" s="23"/>
      <c r="K450" s="23"/>
    </row>
    <row r="451" spans="1:11" ht="14.1" customHeight="1">
      <c r="A451" s="23"/>
      <c r="B451" s="23"/>
      <c r="C451" s="39" t="s">
        <v>50</v>
      </c>
      <c r="D451" s="42" t="s">
        <v>18</v>
      </c>
      <c r="E451" s="40">
        <v>0</v>
      </c>
      <c r="F451" s="40">
        <v>0</v>
      </c>
      <c r="G451" s="40">
        <v>0</v>
      </c>
      <c r="H451" s="23"/>
      <c r="I451" s="23"/>
      <c r="J451" s="23"/>
      <c r="K451" s="23"/>
    </row>
    <row r="452" spans="1:11" ht="14.1" customHeight="1">
      <c r="A452" s="23"/>
      <c r="B452" s="23"/>
      <c r="C452" s="39" t="s">
        <v>55</v>
      </c>
      <c r="D452" s="42" t="s">
        <v>18</v>
      </c>
      <c r="E452" s="40">
        <v>0</v>
      </c>
      <c r="F452" s="40">
        <v>0</v>
      </c>
      <c r="G452" s="40">
        <v>0</v>
      </c>
      <c r="H452" s="23"/>
      <c r="I452" s="23"/>
      <c r="J452" s="23"/>
      <c r="K452" s="23"/>
    </row>
    <row r="453" spans="1:11" ht="14.1" customHeight="1">
      <c r="A453" s="23"/>
      <c r="B453" s="23"/>
      <c r="C453" s="39" t="s">
        <v>49</v>
      </c>
      <c r="D453" s="42" t="s">
        <v>18</v>
      </c>
      <c r="E453" s="40">
        <v>0</v>
      </c>
      <c r="F453" s="40">
        <v>0</v>
      </c>
      <c r="G453" s="40">
        <v>0</v>
      </c>
      <c r="H453" s="23"/>
      <c r="I453" s="23"/>
      <c r="J453" s="23"/>
      <c r="K453" s="23"/>
    </row>
    <row r="454" spans="1:11" ht="14.1" customHeight="1">
      <c r="A454" s="23"/>
      <c r="B454" s="23"/>
      <c r="C454" s="39" t="s">
        <v>50</v>
      </c>
      <c r="D454" s="42" t="s">
        <v>18</v>
      </c>
      <c r="E454" s="40">
        <v>0</v>
      </c>
      <c r="F454" s="40">
        <v>0</v>
      </c>
      <c r="G454" s="40">
        <v>0</v>
      </c>
      <c r="H454" s="23"/>
      <c r="I454" s="23"/>
      <c r="J454" s="23"/>
      <c r="K454" s="23"/>
    </row>
    <row r="455" spans="1:11" ht="14.1" customHeight="1">
      <c r="A455" s="23"/>
      <c r="B455" s="23"/>
      <c r="C455" s="39" t="s">
        <v>56</v>
      </c>
      <c r="D455" s="42" t="s">
        <v>18</v>
      </c>
      <c r="E455" s="40">
        <v>0</v>
      </c>
      <c r="F455" s="40">
        <v>0</v>
      </c>
      <c r="G455" s="40">
        <v>0</v>
      </c>
      <c r="H455" s="23"/>
      <c r="I455" s="23"/>
      <c r="J455" s="23"/>
      <c r="K455" s="23"/>
    </row>
    <row r="456" spans="1:11" ht="14.1" customHeight="1">
      <c r="A456" s="23"/>
      <c r="B456" s="23"/>
      <c r="C456" s="39" t="s">
        <v>49</v>
      </c>
      <c r="D456" s="42" t="s">
        <v>18</v>
      </c>
      <c r="E456" s="40">
        <v>0</v>
      </c>
      <c r="F456" s="40">
        <v>0</v>
      </c>
      <c r="G456" s="40">
        <v>0</v>
      </c>
      <c r="H456" s="23"/>
      <c r="I456" s="23"/>
      <c r="J456" s="23"/>
      <c r="K456" s="23"/>
    </row>
    <row r="457" spans="1:11" ht="14.1" customHeight="1">
      <c r="A457" s="23"/>
      <c r="B457" s="23"/>
      <c r="C457" s="39" t="s">
        <v>50</v>
      </c>
      <c r="D457" s="42" t="s">
        <v>18</v>
      </c>
      <c r="E457" s="40">
        <v>0</v>
      </c>
      <c r="F457" s="40">
        <v>0</v>
      </c>
      <c r="G457" s="40">
        <v>0</v>
      </c>
      <c r="H457" s="23"/>
      <c r="I457" s="23"/>
      <c r="J457" s="23"/>
      <c r="K457" s="23"/>
    </row>
    <row r="458" spans="1:11" ht="14.1" customHeight="1">
      <c r="A458" s="23"/>
      <c r="B458" s="23"/>
      <c r="C458" s="39" t="s">
        <v>57</v>
      </c>
      <c r="D458" s="42" t="s">
        <v>18</v>
      </c>
      <c r="E458" s="40">
        <v>0</v>
      </c>
      <c r="F458" s="40">
        <v>0</v>
      </c>
      <c r="G458" s="40">
        <v>0</v>
      </c>
      <c r="H458" s="23"/>
      <c r="I458" s="23"/>
      <c r="J458" s="23"/>
      <c r="K458" s="23"/>
    </row>
    <row r="459" spans="1:11" ht="14.1" customHeight="1">
      <c r="A459" s="23"/>
      <c r="B459" s="23"/>
      <c r="C459" s="39" t="s">
        <v>49</v>
      </c>
      <c r="D459" s="42" t="s">
        <v>18</v>
      </c>
      <c r="E459" s="40">
        <v>0</v>
      </c>
      <c r="F459" s="40">
        <v>0</v>
      </c>
      <c r="G459" s="40">
        <v>0</v>
      </c>
      <c r="H459" s="23"/>
      <c r="I459" s="23"/>
      <c r="J459" s="23"/>
      <c r="K459" s="23"/>
    </row>
    <row r="460" spans="1:11" ht="14.1" customHeight="1">
      <c r="A460" s="23"/>
      <c r="B460" s="23"/>
      <c r="C460" s="39" t="s">
        <v>58</v>
      </c>
      <c r="D460" s="42" t="s">
        <v>18</v>
      </c>
      <c r="E460" s="40">
        <v>0</v>
      </c>
      <c r="F460" s="40">
        <v>0</v>
      </c>
      <c r="G460" s="40">
        <v>0</v>
      </c>
      <c r="H460" s="23"/>
      <c r="I460" s="23"/>
      <c r="J460" s="23"/>
      <c r="K460" s="23"/>
    </row>
    <row r="461" spans="1:11" ht="14.1" customHeight="1">
      <c r="A461" s="23"/>
      <c r="B461" s="23"/>
      <c r="C461" s="39" t="s">
        <v>59</v>
      </c>
      <c r="D461" s="42" t="s">
        <v>18</v>
      </c>
      <c r="E461" s="40">
        <v>0</v>
      </c>
      <c r="F461" s="40">
        <v>0</v>
      </c>
      <c r="G461" s="40">
        <v>0</v>
      </c>
      <c r="H461" s="23"/>
      <c r="I461" s="23"/>
      <c r="J461" s="23"/>
      <c r="K461" s="23"/>
    </row>
    <row r="462" spans="1:11" ht="14.1" customHeight="1">
      <c r="A462" s="23"/>
      <c r="B462" s="23"/>
      <c r="C462" s="39" t="s">
        <v>60</v>
      </c>
      <c r="D462" s="42" t="s">
        <v>18</v>
      </c>
      <c r="E462" s="40">
        <v>0</v>
      </c>
      <c r="F462" s="40">
        <v>0</v>
      </c>
      <c r="G462" s="40">
        <v>0</v>
      </c>
      <c r="H462" s="23"/>
      <c r="I462" s="23"/>
      <c r="J462" s="23"/>
      <c r="K462" s="23"/>
    </row>
    <row r="463" spans="1:11" ht="14.1" customHeight="1">
      <c r="A463" s="23"/>
      <c r="B463" s="23"/>
      <c r="C463" s="39" t="s">
        <v>61</v>
      </c>
      <c r="D463" s="42" t="s">
        <v>18</v>
      </c>
      <c r="E463" s="40">
        <v>0</v>
      </c>
      <c r="F463" s="40">
        <v>0</v>
      </c>
      <c r="G463" s="40">
        <v>0</v>
      </c>
      <c r="H463" s="23"/>
      <c r="I463" s="23"/>
      <c r="J463" s="23"/>
      <c r="K463" s="23"/>
    </row>
    <row r="464" spans="1:11" ht="14.1" customHeight="1">
      <c r="A464" s="23"/>
      <c r="B464" s="23"/>
      <c r="C464" s="39" t="s">
        <v>62</v>
      </c>
      <c r="D464" s="42" t="s">
        <v>18</v>
      </c>
      <c r="E464" s="40">
        <v>90000000</v>
      </c>
      <c r="F464" s="40">
        <v>145640000</v>
      </c>
      <c r="G464" s="40">
        <v>49840000</v>
      </c>
      <c r="H464" s="23"/>
      <c r="I464" s="23"/>
      <c r="J464" s="23"/>
      <c r="K464" s="23"/>
    </row>
    <row r="465" spans="1:11" ht="14.1" customHeight="1">
      <c r="A465" s="23"/>
      <c r="B465" s="23"/>
      <c r="C465" s="39" t="s">
        <v>49</v>
      </c>
      <c r="D465" s="42" t="s">
        <v>18</v>
      </c>
      <c r="E465" s="40">
        <v>90000000</v>
      </c>
      <c r="F465" s="40">
        <v>145640000</v>
      </c>
      <c r="G465" s="40">
        <v>49840000</v>
      </c>
      <c r="H465" s="23"/>
      <c r="I465" s="23"/>
      <c r="J465" s="23"/>
      <c r="K465" s="23"/>
    </row>
    <row r="466" spans="1:11" ht="14.1" customHeight="1">
      <c r="A466" s="23"/>
      <c r="B466" s="23"/>
      <c r="C466" s="39" t="s">
        <v>58</v>
      </c>
      <c r="D466" s="42" t="s">
        <v>18</v>
      </c>
      <c r="E466" s="40">
        <v>0</v>
      </c>
      <c r="F466" s="40">
        <v>0</v>
      </c>
      <c r="G466" s="40">
        <v>0</v>
      </c>
      <c r="H466" s="23"/>
      <c r="I466" s="23"/>
      <c r="J466" s="23"/>
      <c r="K466" s="23"/>
    </row>
    <row r="467" spans="1:11" ht="14.1" customHeight="1">
      <c r="A467" s="23"/>
      <c r="B467" s="23"/>
      <c r="C467" s="39" t="s">
        <v>59</v>
      </c>
      <c r="D467" s="42" t="s">
        <v>18</v>
      </c>
      <c r="E467" s="40">
        <v>0</v>
      </c>
      <c r="F467" s="40">
        <v>0</v>
      </c>
      <c r="G467" s="40">
        <v>0</v>
      </c>
      <c r="H467" s="23"/>
      <c r="I467" s="23"/>
      <c r="J467" s="23"/>
      <c r="K467" s="23"/>
    </row>
    <row r="468" spans="1:11" ht="14.1" customHeight="1">
      <c r="A468" s="23"/>
      <c r="B468" s="23"/>
      <c r="C468" s="39" t="s">
        <v>60</v>
      </c>
      <c r="D468" s="42" t="s">
        <v>18</v>
      </c>
      <c r="E468" s="40">
        <v>0</v>
      </c>
      <c r="F468" s="40">
        <v>0</v>
      </c>
      <c r="G468" s="40">
        <v>0</v>
      </c>
      <c r="H468" s="23"/>
      <c r="I468" s="23"/>
      <c r="J468" s="23"/>
      <c r="K468" s="23"/>
    </row>
    <row r="469" spans="1:11" ht="14.1" customHeight="1">
      <c r="A469" s="23"/>
      <c r="B469" s="23"/>
      <c r="C469" s="39" t="s">
        <v>61</v>
      </c>
      <c r="D469" s="42" t="s">
        <v>18</v>
      </c>
      <c r="E469" s="40">
        <v>0</v>
      </c>
      <c r="F469" s="40">
        <v>0</v>
      </c>
      <c r="G469" s="40">
        <v>0</v>
      </c>
      <c r="H469" s="23"/>
      <c r="I469" s="23"/>
      <c r="J469" s="23"/>
      <c r="K469" s="23"/>
    </row>
    <row r="470" spans="1:11" ht="14.1" customHeight="1">
      <c r="A470" s="23"/>
      <c r="B470" s="23"/>
      <c r="C470" s="39" t="s">
        <v>63</v>
      </c>
      <c r="D470" s="42" t="s">
        <v>18</v>
      </c>
      <c r="E470" s="40">
        <v>0</v>
      </c>
      <c r="F470" s="40">
        <v>0</v>
      </c>
      <c r="G470" s="40">
        <v>0</v>
      </c>
      <c r="H470" s="23"/>
      <c r="I470" s="23"/>
      <c r="J470" s="23"/>
      <c r="K470" s="23"/>
    </row>
    <row r="471" spans="1:11" ht="14.1" customHeight="1">
      <c r="A471" s="23"/>
      <c r="B471" s="23"/>
      <c r="C471" s="39" t="s">
        <v>49</v>
      </c>
      <c r="D471" s="42" t="s">
        <v>18</v>
      </c>
      <c r="E471" s="40">
        <v>0</v>
      </c>
      <c r="F471" s="40">
        <v>0</v>
      </c>
      <c r="G471" s="40">
        <v>0</v>
      </c>
      <c r="H471" s="23"/>
      <c r="I471" s="23"/>
      <c r="J471" s="23"/>
      <c r="K471" s="23"/>
    </row>
    <row r="472" spans="1:11" ht="14.1" customHeight="1">
      <c r="A472" s="23"/>
      <c r="B472" s="23"/>
      <c r="C472" s="39" t="s">
        <v>58</v>
      </c>
      <c r="D472" s="42" t="s">
        <v>18</v>
      </c>
      <c r="E472" s="40">
        <v>0</v>
      </c>
      <c r="F472" s="40">
        <v>0</v>
      </c>
      <c r="G472" s="40">
        <v>0</v>
      </c>
      <c r="H472" s="23"/>
      <c r="I472" s="23"/>
      <c r="J472" s="23"/>
      <c r="K472" s="23"/>
    </row>
    <row r="473" spans="1:11" ht="14.1" customHeight="1">
      <c r="A473" s="23"/>
      <c r="B473" s="23"/>
      <c r="C473" s="39" t="s">
        <v>59</v>
      </c>
      <c r="D473" s="42" t="s">
        <v>18</v>
      </c>
      <c r="E473" s="40">
        <v>0</v>
      </c>
      <c r="F473" s="40">
        <v>0</v>
      </c>
      <c r="G473" s="40">
        <v>0</v>
      </c>
      <c r="H473" s="23"/>
      <c r="I473" s="23"/>
      <c r="J473" s="23"/>
      <c r="K473" s="23"/>
    </row>
    <row r="474" spans="1:11" ht="14.1" customHeight="1">
      <c r="A474" s="23"/>
      <c r="B474" s="23"/>
      <c r="C474" s="39" t="s">
        <v>60</v>
      </c>
      <c r="D474" s="42" t="s">
        <v>18</v>
      </c>
      <c r="E474" s="40">
        <v>0</v>
      </c>
      <c r="F474" s="40">
        <v>0</v>
      </c>
      <c r="G474" s="40">
        <v>0</v>
      </c>
      <c r="H474" s="23"/>
      <c r="I474" s="23"/>
      <c r="J474" s="23"/>
      <c r="K474" s="23"/>
    </row>
    <row r="475" spans="1:11" ht="14.1" customHeight="1">
      <c r="A475" s="23"/>
      <c r="B475" s="23"/>
      <c r="C475" s="39" t="s">
        <v>61</v>
      </c>
      <c r="D475" s="42" t="s">
        <v>18</v>
      </c>
      <c r="E475" s="40">
        <v>0</v>
      </c>
      <c r="F475" s="40">
        <v>0</v>
      </c>
      <c r="G475" s="40">
        <v>0</v>
      </c>
      <c r="H475" s="23"/>
      <c r="I475" s="23"/>
      <c r="J475" s="23"/>
      <c r="K475" s="23"/>
    </row>
    <row r="476" spans="1:11" ht="14.1" customHeight="1">
      <c r="A476" s="23"/>
      <c r="B476" s="23"/>
      <c r="C476" s="39" t="s">
        <v>64</v>
      </c>
      <c r="D476" s="42" t="s">
        <v>18</v>
      </c>
      <c r="E476" s="40">
        <v>0</v>
      </c>
      <c r="F476" s="40">
        <v>0</v>
      </c>
      <c r="G476" s="40">
        <v>0</v>
      </c>
      <c r="H476" s="23"/>
      <c r="I476" s="23"/>
      <c r="J476" s="23"/>
      <c r="K476" s="23"/>
    </row>
    <row r="477" spans="1:11" ht="14.1" customHeight="1">
      <c r="A477" s="23"/>
      <c r="B477" s="23"/>
      <c r="C477" s="39" t="s">
        <v>65</v>
      </c>
      <c r="D477" s="42" t="s">
        <v>18</v>
      </c>
      <c r="E477" s="40">
        <v>0</v>
      </c>
      <c r="F477" s="40">
        <v>0</v>
      </c>
      <c r="G477" s="40">
        <v>0</v>
      </c>
      <c r="H477" s="23"/>
      <c r="I477" s="23"/>
      <c r="J477" s="23"/>
      <c r="K477" s="23"/>
    </row>
    <row r="478" spans="1:11" ht="14.1" customHeight="1">
      <c r="A478" s="23"/>
      <c r="B478" s="23"/>
      <c r="C478" s="41" t="s">
        <v>25</v>
      </c>
      <c r="D478" s="40">
        <v>0</v>
      </c>
      <c r="E478" s="40">
        <v>90000000</v>
      </c>
      <c r="F478" s="40">
        <v>145640000</v>
      </c>
      <c r="G478" s="40">
        <v>49840000</v>
      </c>
      <c r="H478" s="23"/>
      <c r="I478" s="23"/>
      <c r="J478" s="23"/>
      <c r="K478" s="23"/>
    </row>
    <row r="479" spans="1:11" ht="15" customHeight="1">
      <c r="A479" s="23"/>
      <c r="B479" s="23"/>
      <c r="C479" s="43" t="s">
        <v>18</v>
      </c>
      <c r="D479" s="44" t="s">
        <v>18</v>
      </c>
      <c r="E479" s="44" t="s">
        <v>18</v>
      </c>
      <c r="F479" s="44" t="s">
        <v>18</v>
      </c>
      <c r="G479" s="44" t="s">
        <v>18</v>
      </c>
      <c r="H479" s="23"/>
      <c r="I479" s="23"/>
      <c r="J479" s="23"/>
      <c r="K479" s="23"/>
    </row>
    <row r="480" spans="1:11" ht="15" customHeight="1">
      <c r="A480" s="23"/>
      <c r="B480" s="23"/>
      <c r="C480" s="26" t="s">
        <v>168</v>
      </c>
      <c r="D480" s="45">
        <v>0</v>
      </c>
      <c r="E480" s="45">
        <v>4587960000</v>
      </c>
      <c r="F480" s="45">
        <v>4589460000</v>
      </c>
      <c r="G480" s="45">
        <v>4590560000</v>
      </c>
      <c r="H480" s="23"/>
      <c r="I480" s="23"/>
      <c r="J480" s="23"/>
      <c r="K480" s="23"/>
    </row>
    <row r="481" spans="1:11" ht="15" customHeight="1">
      <c r="A481" s="23"/>
      <c r="B481" s="23"/>
      <c r="C481" s="27" t="s">
        <v>48</v>
      </c>
      <c r="D481" s="46">
        <v>0</v>
      </c>
      <c r="E481" s="46">
        <v>3223660000</v>
      </c>
      <c r="F481" s="46">
        <v>3223660000</v>
      </c>
      <c r="G481" s="46">
        <v>3223660000</v>
      </c>
      <c r="H481" s="23"/>
      <c r="I481" s="23"/>
      <c r="J481" s="23"/>
      <c r="K481" s="23"/>
    </row>
    <row r="482" spans="1:11" ht="15" customHeight="1">
      <c r="A482" s="23"/>
      <c r="B482" s="23"/>
      <c r="C482" s="27" t="s">
        <v>49</v>
      </c>
      <c r="D482" s="46">
        <v>0</v>
      </c>
      <c r="E482" s="46">
        <v>3223660000</v>
      </c>
      <c r="F482" s="46">
        <v>3223660000</v>
      </c>
      <c r="G482" s="46">
        <v>3223660000</v>
      </c>
      <c r="H482" s="23"/>
      <c r="I482" s="23"/>
      <c r="J482" s="23"/>
      <c r="K482" s="23"/>
    </row>
    <row r="483" spans="1:11" ht="15" customHeight="1">
      <c r="A483" s="23"/>
      <c r="B483" s="23"/>
      <c r="C483" s="27" t="s">
        <v>50</v>
      </c>
      <c r="D483" s="46">
        <v>0</v>
      </c>
      <c r="E483" s="46">
        <v>0</v>
      </c>
      <c r="F483" s="46">
        <v>0</v>
      </c>
      <c r="G483" s="46">
        <v>0</v>
      </c>
      <c r="H483" s="23"/>
      <c r="I483" s="23"/>
      <c r="J483" s="23"/>
      <c r="K483" s="23"/>
    </row>
    <row r="484" spans="1:11" ht="15" customHeight="1">
      <c r="A484" s="23"/>
      <c r="B484" s="23"/>
      <c r="C484" s="27" t="s">
        <v>51</v>
      </c>
      <c r="D484" s="46">
        <v>0</v>
      </c>
      <c r="E484" s="46">
        <v>460000000</v>
      </c>
      <c r="F484" s="46">
        <v>460000000</v>
      </c>
      <c r="G484" s="46">
        <v>460000000</v>
      </c>
      <c r="H484" s="23"/>
      <c r="I484" s="23"/>
      <c r="J484" s="23"/>
      <c r="K484" s="23"/>
    </row>
    <row r="485" spans="1:11" ht="15" customHeight="1">
      <c r="A485" s="23"/>
      <c r="B485" s="23"/>
      <c r="C485" s="27" t="s">
        <v>49</v>
      </c>
      <c r="D485" s="46">
        <v>0</v>
      </c>
      <c r="E485" s="46">
        <v>460000000</v>
      </c>
      <c r="F485" s="46">
        <v>460000000</v>
      </c>
      <c r="G485" s="46">
        <v>460000000</v>
      </c>
      <c r="H485" s="23"/>
      <c r="I485" s="23"/>
      <c r="J485" s="23"/>
      <c r="K485" s="23"/>
    </row>
    <row r="486" spans="1:11" ht="15" customHeight="1">
      <c r="A486" s="23"/>
      <c r="B486" s="23"/>
      <c r="C486" s="27" t="s">
        <v>50</v>
      </c>
      <c r="D486" s="46">
        <v>0</v>
      </c>
      <c r="E486" s="46">
        <v>0</v>
      </c>
      <c r="F486" s="46">
        <v>0</v>
      </c>
      <c r="G486" s="46">
        <v>0</v>
      </c>
      <c r="H486" s="23"/>
      <c r="I486" s="23"/>
      <c r="J486" s="23"/>
      <c r="K486" s="23"/>
    </row>
    <row r="487" spans="1:11" ht="15" customHeight="1">
      <c r="A487" s="23"/>
      <c r="B487" s="23"/>
      <c r="C487" s="27" t="s">
        <v>52</v>
      </c>
      <c r="D487" s="46">
        <v>0</v>
      </c>
      <c r="E487" s="46">
        <v>612900000</v>
      </c>
      <c r="F487" s="46">
        <v>614300000</v>
      </c>
      <c r="G487" s="46">
        <v>614900000</v>
      </c>
      <c r="H487" s="23"/>
      <c r="I487" s="23"/>
      <c r="J487" s="23"/>
      <c r="K487" s="23"/>
    </row>
    <row r="488" spans="1:11" ht="15" customHeight="1">
      <c r="A488" s="23"/>
      <c r="B488" s="23"/>
      <c r="C488" s="27" t="s">
        <v>49</v>
      </c>
      <c r="D488" s="46">
        <v>0</v>
      </c>
      <c r="E488" s="46">
        <v>612900000</v>
      </c>
      <c r="F488" s="46">
        <v>614300000</v>
      </c>
      <c r="G488" s="46">
        <v>614900000</v>
      </c>
      <c r="H488" s="23"/>
      <c r="I488" s="23"/>
      <c r="J488" s="23"/>
      <c r="K488" s="23"/>
    </row>
    <row r="489" spans="1:11" ht="15" customHeight="1">
      <c r="A489" s="23"/>
      <c r="B489" s="23"/>
      <c r="C489" s="27" t="s">
        <v>50</v>
      </c>
      <c r="D489" s="46">
        <v>0</v>
      </c>
      <c r="E489" s="46">
        <v>0</v>
      </c>
      <c r="F489" s="46">
        <v>0</v>
      </c>
      <c r="G489" s="46">
        <v>0</v>
      </c>
      <c r="H489" s="23"/>
      <c r="I489" s="23"/>
      <c r="J489" s="23"/>
      <c r="K489" s="23"/>
    </row>
    <row r="490" spans="1:11" ht="15" customHeight="1">
      <c r="A490" s="23"/>
      <c r="B490" s="23"/>
      <c r="C490" s="27" t="s">
        <v>53</v>
      </c>
      <c r="D490" s="46">
        <v>0</v>
      </c>
      <c r="E490" s="46">
        <v>0</v>
      </c>
      <c r="F490" s="46">
        <v>0</v>
      </c>
      <c r="G490" s="46">
        <v>0</v>
      </c>
      <c r="H490" s="23"/>
      <c r="I490" s="23"/>
      <c r="J490" s="23"/>
      <c r="K490" s="23"/>
    </row>
    <row r="491" spans="1:11" ht="15" customHeight="1">
      <c r="A491" s="23"/>
      <c r="B491" s="23"/>
      <c r="C491" s="27" t="s">
        <v>49</v>
      </c>
      <c r="D491" s="46">
        <v>0</v>
      </c>
      <c r="E491" s="46">
        <v>0</v>
      </c>
      <c r="F491" s="46">
        <v>0</v>
      </c>
      <c r="G491" s="46">
        <v>0</v>
      </c>
      <c r="H491" s="23"/>
      <c r="I491" s="23"/>
      <c r="J491" s="23"/>
      <c r="K491" s="23"/>
    </row>
    <row r="492" spans="1:11" ht="15" customHeight="1">
      <c r="A492" s="23"/>
      <c r="B492" s="23"/>
      <c r="C492" s="27" t="s">
        <v>50</v>
      </c>
      <c r="D492" s="46">
        <v>0</v>
      </c>
      <c r="E492" s="46">
        <v>0</v>
      </c>
      <c r="F492" s="46">
        <v>0</v>
      </c>
      <c r="G492" s="46">
        <v>0</v>
      </c>
      <c r="H492" s="23"/>
      <c r="I492" s="23"/>
      <c r="J492" s="23"/>
      <c r="K492" s="23"/>
    </row>
    <row r="493" spans="1:11" ht="20.100000000000001" customHeight="1">
      <c r="A493" s="23"/>
      <c r="B493" s="23"/>
      <c r="C493" s="27" t="s">
        <v>169</v>
      </c>
      <c r="D493" s="47">
        <v>0</v>
      </c>
      <c r="E493" s="47">
        <v>0</v>
      </c>
      <c r="F493" s="47">
        <v>0</v>
      </c>
      <c r="G493" s="47">
        <v>0</v>
      </c>
      <c r="H493" s="23"/>
      <c r="I493" s="23"/>
      <c r="J493" s="23"/>
      <c r="K493" s="23"/>
    </row>
    <row r="494" spans="1:11" ht="15" customHeight="1">
      <c r="A494" s="23"/>
      <c r="B494" s="23"/>
      <c r="C494" s="27" t="s">
        <v>49</v>
      </c>
      <c r="D494" s="46">
        <v>0</v>
      </c>
      <c r="E494" s="46">
        <v>0</v>
      </c>
      <c r="F494" s="46">
        <v>0</v>
      </c>
      <c r="G494" s="46">
        <v>0</v>
      </c>
      <c r="H494" s="23"/>
      <c r="I494" s="23"/>
      <c r="J494" s="23"/>
      <c r="K494" s="23"/>
    </row>
    <row r="495" spans="1:11" ht="15" customHeight="1">
      <c r="A495" s="23"/>
      <c r="B495" s="23"/>
      <c r="C495" s="27" t="s">
        <v>50</v>
      </c>
      <c r="D495" s="46">
        <v>0</v>
      </c>
      <c r="E495" s="46">
        <v>0</v>
      </c>
      <c r="F495" s="46">
        <v>0</v>
      </c>
      <c r="G495" s="46">
        <v>0</v>
      </c>
      <c r="H495" s="23"/>
      <c r="I495" s="23"/>
      <c r="J495" s="23"/>
      <c r="K495" s="23"/>
    </row>
    <row r="496" spans="1:11" ht="15" customHeight="1">
      <c r="A496" s="23"/>
      <c r="B496" s="23"/>
      <c r="C496" s="27" t="s">
        <v>55</v>
      </c>
      <c r="D496" s="46">
        <v>0</v>
      </c>
      <c r="E496" s="46">
        <v>0</v>
      </c>
      <c r="F496" s="46">
        <v>0</v>
      </c>
      <c r="G496" s="46">
        <v>0</v>
      </c>
      <c r="H496" s="23"/>
      <c r="I496" s="23"/>
      <c r="J496" s="23"/>
      <c r="K496" s="23"/>
    </row>
    <row r="497" spans="1:11" ht="15" customHeight="1">
      <c r="A497" s="23"/>
      <c r="B497" s="23"/>
      <c r="C497" s="27" t="s">
        <v>49</v>
      </c>
      <c r="D497" s="46">
        <v>0</v>
      </c>
      <c r="E497" s="46">
        <v>0</v>
      </c>
      <c r="F497" s="46">
        <v>0</v>
      </c>
      <c r="G497" s="46">
        <v>0</v>
      </c>
      <c r="H497" s="23"/>
      <c r="I497" s="23"/>
      <c r="J497" s="23"/>
      <c r="K497" s="23"/>
    </row>
    <row r="498" spans="1:11" ht="15" customHeight="1">
      <c r="A498" s="23"/>
      <c r="B498" s="23"/>
      <c r="C498" s="27" t="s">
        <v>50</v>
      </c>
      <c r="D498" s="46">
        <v>0</v>
      </c>
      <c r="E498" s="46">
        <v>0</v>
      </c>
      <c r="F498" s="46">
        <v>0</v>
      </c>
      <c r="G498" s="46">
        <v>0</v>
      </c>
      <c r="H498" s="23"/>
      <c r="I498" s="23"/>
      <c r="J498" s="23"/>
      <c r="K498" s="23"/>
    </row>
    <row r="499" spans="1:11" ht="15" customHeight="1">
      <c r="A499" s="23"/>
      <c r="B499" s="23"/>
      <c r="C499" s="27" t="s">
        <v>56</v>
      </c>
      <c r="D499" s="46">
        <v>0</v>
      </c>
      <c r="E499" s="46">
        <v>6400000</v>
      </c>
      <c r="F499" s="46">
        <v>6500000</v>
      </c>
      <c r="G499" s="46">
        <v>7000000</v>
      </c>
      <c r="H499" s="23"/>
      <c r="I499" s="23"/>
      <c r="J499" s="23"/>
      <c r="K499" s="23"/>
    </row>
    <row r="500" spans="1:11" ht="15" customHeight="1">
      <c r="A500" s="23"/>
      <c r="B500" s="23"/>
      <c r="C500" s="27" t="s">
        <v>49</v>
      </c>
      <c r="D500" s="46">
        <v>0</v>
      </c>
      <c r="E500" s="46">
        <v>6400000</v>
      </c>
      <c r="F500" s="46">
        <v>6500000</v>
      </c>
      <c r="G500" s="46">
        <v>7000000</v>
      </c>
      <c r="H500" s="23"/>
      <c r="I500" s="23"/>
      <c r="J500" s="23"/>
      <c r="K500" s="23"/>
    </row>
    <row r="501" spans="1:11" ht="15" customHeight="1">
      <c r="A501" s="23"/>
      <c r="B501" s="23"/>
      <c r="C501" s="27" t="s">
        <v>50</v>
      </c>
      <c r="D501" s="46">
        <v>0</v>
      </c>
      <c r="E501" s="46">
        <v>0</v>
      </c>
      <c r="F501" s="46">
        <v>0</v>
      </c>
      <c r="G501" s="46">
        <v>0</v>
      </c>
      <c r="H501" s="23"/>
      <c r="I501" s="23"/>
      <c r="J501" s="23"/>
      <c r="K501" s="23"/>
    </row>
    <row r="502" spans="1:11" ht="15" customHeight="1">
      <c r="A502" s="23"/>
      <c r="B502" s="23"/>
      <c r="C502" s="27" t="s">
        <v>57</v>
      </c>
      <c r="D502" s="46">
        <v>0</v>
      </c>
      <c r="E502" s="46">
        <v>41000000</v>
      </c>
      <c r="F502" s="46">
        <v>0</v>
      </c>
      <c r="G502" s="46">
        <v>5400000</v>
      </c>
      <c r="H502" s="23"/>
      <c r="I502" s="23"/>
      <c r="J502" s="23"/>
      <c r="K502" s="23"/>
    </row>
    <row r="503" spans="1:11" ht="15" customHeight="1">
      <c r="A503" s="23"/>
      <c r="B503" s="23"/>
      <c r="C503" s="27" t="s">
        <v>49</v>
      </c>
      <c r="D503" s="46">
        <v>0</v>
      </c>
      <c r="E503" s="46">
        <v>41000000</v>
      </c>
      <c r="F503" s="46">
        <v>0</v>
      </c>
      <c r="G503" s="46">
        <v>5400000</v>
      </c>
      <c r="H503" s="23"/>
      <c r="I503" s="23"/>
      <c r="J503" s="23"/>
      <c r="K503" s="23"/>
    </row>
    <row r="504" spans="1:11" ht="15" customHeight="1">
      <c r="A504" s="23"/>
      <c r="B504" s="23"/>
      <c r="C504" s="27" t="s">
        <v>58</v>
      </c>
      <c r="D504" s="46">
        <v>0</v>
      </c>
      <c r="E504" s="46">
        <v>0</v>
      </c>
      <c r="F504" s="46">
        <v>0</v>
      </c>
      <c r="G504" s="46">
        <v>0</v>
      </c>
      <c r="H504" s="23"/>
      <c r="I504" s="23"/>
      <c r="J504" s="23"/>
      <c r="K504" s="23"/>
    </row>
    <row r="505" spans="1:11" ht="15" customHeight="1">
      <c r="A505" s="23"/>
      <c r="B505" s="23"/>
      <c r="C505" s="27" t="s">
        <v>59</v>
      </c>
      <c r="D505" s="46">
        <v>0</v>
      </c>
      <c r="E505" s="46">
        <v>0</v>
      </c>
      <c r="F505" s="46">
        <v>0</v>
      </c>
      <c r="G505" s="46">
        <v>0</v>
      </c>
      <c r="H505" s="23"/>
      <c r="I505" s="23"/>
      <c r="J505" s="23"/>
      <c r="K505" s="23"/>
    </row>
    <row r="506" spans="1:11" ht="15" customHeight="1">
      <c r="A506" s="23"/>
      <c r="B506" s="23"/>
      <c r="C506" s="27" t="s">
        <v>60</v>
      </c>
      <c r="D506" s="46">
        <v>0</v>
      </c>
      <c r="E506" s="46">
        <v>0</v>
      </c>
      <c r="F506" s="46">
        <v>0</v>
      </c>
      <c r="G506" s="46">
        <v>0</v>
      </c>
      <c r="H506" s="23"/>
      <c r="I506" s="23"/>
      <c r="J506" s="23"/>
      <c r="K506" s="23"/>
    </row>
    <row r="507" spans="1:11" ht="15" customHeight="1">
      <c r="A507" s="23"/>
      <c r="B507" s="23"/>
      <c r="C507" s="27" t="s">
        <v>61</v>
      </c>
      <c r="D507" s="46">
        <v>0</v>
      </c>
      <c r="E507" s="46">
        <v>0</v>
      </c>
      <c r="F507" s="46">
        <v>0</v>
      </c>
      <c r="G507" s="46">
        <v>0</v>
      </c>
      <c r="H507" s="23"/>
      <c r="I507" s="23"/>
      <c r="J507" s="23"/>
      <c r="K507" s="23"/>
    </row>
    <row r="508" spans="1:11" ht="15" customHeight="1">
      <c r="A508" s="23"/>
      <c r="B508" s="23"/>
      <c r="C508" s="27" t="s">
        <v>62</v>
      </c>
      <c r="D508" s="46">
        <v>0</v>
      </c>
      <c r="E508" s="46">
        <v>244000000</v>
      </c>
      <c r="F508" s="46">
        <v>285000000</v>
      </c>
      <c r="G508" s="46">
        <v>279600000</v>
      </c>
      <c r="H508" s="23"/>
      <c r="I508" s="23"/>
      <c r="J508" s="23"/>
      <c r="K508" s="23"/>
    </row>
    <row r="509" spans="1:11" ht="15" customHeight="1">
      <c r="A509" s="23"/>
      <c r="B509" s="23"/>
      <c r="C509" s="27" t="s">
        <v>49</v>
      </c>
      <c r="D509" s="46">
        <v>0</v>
      </c>
      <c r="E509" s="46">
        <v>244000000</v>
      </c>
      <c r="F509" s="46">
        <v>285000000</v>
      </c>
      <c r="G509" s="46">
        <v>279600000</v>
      </c>
      <c r="H509" s="23"/>
      <c r="I509" s="23"/>
      <c r="J509" s="23"/>
      <c r="K509" s="23"/>
    </row>
    <row r="510" spans="1:11" ht="15" customHeight="1">
      <c r="A510" s="23"/>
      <c r="B510" s="23"/>
      <c r="C510" s="27" t="s">
        <v>58</v>
      </c>
      <c r="D510" s="46">
        <v>0</v>
      </c>
      <c r="E510" s="46">
        <v>0</v>
      </c>
      <c r="F510" s="46">
        <v>0</v>
      </c>
      <c r="G510" s="46">
        <v>0</v>
      </c>
      <c r="H510" s="23"/>
      <c r="I510" s="23"/>
      <c r="J510" s="23"/>
      <c r="K510" s="23"/>
    </row>
    <row r="511" spans="1:11" ht="15" customHeight="1">
      <c r="A511" s="23"/>
      <c r="B511" s="23"/>
      <c r="C511" s="27" t="s">
        <v>59</v>
      </c>
      <c r="D511" s="46">
        <v>0</v>
      </c>
      <c r="E511" s="46">
        <v>0</v>
      </c>
      <c r="F511" s="46">
        <v>0</v>
      </c>
      <c r="G511" s="46">
        <v>0</v>
      </c>
      <c r="H511" s="23"/>
      <c r="I511" s="23"/>
      <c r="J511" s="23"/>
      <c r="K511" s="23"/>
    </row>
    <row r="512" spans="1:11" ht="15" customHeight="1">
      <c r="A512" s="23"/>
      <c r="B512" s="23"/>
      <c r="C512" s="27" t="s">
        <v>60</v>
      </c>
      <c r="D512" s="46">
        <v>0</v>
      </c>
      <c r="E512" s="46">
        <v>0</v>
      </c>
      <c r="F512" s="46">
        <v>0</v>
      </c>
      <c r="G512" s="46">
        <v>0</v>
      </c>
      <c r="H512" s="23"/>
      <c r="I512" s="23"/>
      <c r="J512" s="23"/>
      <c r="K512" s="23"/>
    </row>
    <row r="513" spans="1:11" ht="15" customHeight="1">
      <c r="A513" s="23"/>
      <c r="B513" s="23"/>
      <c r="C513" s="27" t="s">
        <v>61</v>
      </c>
      <c r="D513" s="46">
        <v>0</v>
      </c>
      <c r="E513" s="46">
        <v>0</v>
      </c>
      <c r="F513" s="46">
        <v>0</v>
      </c>
      <c r="G513" s="46">
        <v>0</v>
      </c>
      <c r="H513" s="23"/>
      <c r="I513" s="23"/>
      <c r="J513" s="23"/>
      <c r="K513" s="23"/>
    </row>
    <row r="514" spans="1:11" ht="15" customHeight="1">
      <c r="A514" s="23"/>
      <c r="B514" s="23"/>
      <c r="C514" s="27" t="s">
        <v>63</v>
      </c>
      <c r="D514" s="46">
        <v>0</v>
      </c>
      <c r="E514" s="46">
        <v>0</v>
      </c>
      <c r="F514" s="46">
        <v>0</v>
      </c>
      <c r="G514" s="46">
        <v>0</v>
      </c>
      <c r="H514" s="23"/>
      <c r="I514" s="23"/>
      <c r="J514" s="23"/>
      <c r="K514" s="23"/>
    </row>
    <row r="515" spans="1:11" ht="15" customHeight="1">
      <c r="A515" s="23"/>
      <c r="B515" s="23"/>
      <c r="C515" s="27" t="s">
        <v>49</v>
      </c>
      <c r="D515" s="46">
        <v>0</v>
      </c>
      <c r="E515" s="46">
        <v>0</v>
      </c>
      <c r="F515" s="46">
        <v>0</v>
      </c>
      <c r="G515" s="46">
        <v>0</v>
      </c>
      <c r="H515" s="23"/>
      <c r="I515" s="23"/>
      <c r="J515" s="23"/>
      <c r="K515" s="23"/>
    </row>
    <row r="516" spans="1:11" ht="15" customHeight="1">
      <c r="A516" s="23"/>
      <c r="B516" s="23"/>
      <c r="C516" s="27" t="s">
        <v>58</v>
      </c>
      <c r="D516" s="46">
        <v>0</v>
      </c>
      <c r="E516" s="46">
        <v>0</v>
      </c>
      <c r="F516" s="46">
        <v>0</v>
      </c>
      <c r="G516" s="46">
        <v>0</v>
      </c>
      <c r="H516" s="23"/>
      <c r="I516" s="23"/>
      <c r="J516" s="23"/>
      <c r="K516" s="23"/>
    </row>
    <row r="517" spans="1:11" ht="15" customHeight="1">
      <c r="A517" s="23"/>
      <c r="B517" s="23"/>
      <c r="C517" s="27" t="s">
        <v>59</v>
      </c>
      <c r="D517" s="46">
        <v>0</v>
      </c>
      <c r="E517" s="46">
        <v>0</v>
      </c>
      <c r="F517" s="46">
        <v>0</v>
      </c>
      <c r="G517" s="46">
        <v>0</v>
      </c>
      <c r="H517" s="23"/>
      <c r="I517" s="23"/>
      <c r="J517" s="23"/>
      <c r="K517" s="23"/>
    </row>
    <row r="518" spans="1:11" ht="15" customHeight="1">
      <c r="A518" s="23"/>
      <c r="B518" s="23"/>
      <c r="C518" s="27" t="s">
        <v>60</v>
      </c>
      <c r="D518" s="46">
        <v>0</v>
      </c>
      <c r="E518" s="46">
        <v>0</v>
      </c>
      <c r="F518" s="46">
        <v>0</v>
      </c>
      <c r="G518" s="46">
        <v>0</v>
      </c>
      <c r="H518" s="23"/>
      <c r="I518" s="23"/>
      <c r="J518" s="23"/>
      <c r="K518" s="23"/>
    </row>
    <row r="519" spans="1:11" ht="15" customHeight="1">
      <c r="A519" s="23"/>
      <c r="B519" s="23"/>
      <c r="C519" s="27" t="s">
        <v>61</v>
      </c>
      <c r="D519" s="46">
        <v>0</v>
      </c>
      <c r="E519" s="46">
        <v>0</v>
      </c>
      <c r="F519" s="46">
        <v>0</v>
      </c>
      <c r="G519" s="46">
        <v>0</v>
      </c>
      <c r="H519" s="23"/>
      <c r="I519" s="23"/>
      <c r="J519" s="23"/>
      <c r="K519" s="23"/>
    </row>
    <row r="520" spans="1:11" ht="15" customHeight="1">
      <c r="A520" s="23"/>
      <c r="B520" s="23"/>
      <c r="C520" s="27" t="s">
        <v>64</v>
      </c>
      <c r="D520" s="46">
        <v>0</v>
      </c>
      <c r="E520" s="46">
        <v>0</v>
      </c>
      <c r="F520" s="46">
        <v>0</v>
      </c>
      <c r="G520" s="46">
        <v>0</v>
      </c>
      <c r="H520" s="23"/>
      <c r="I520" s="23"/>
      <c r="J520" s="23"/>
      <c r="K520" s="23"/>
    </row>
    <row r="521" spans="1:11" ht="15" customHeight="1">
      <c r="A521" s="23"/>
      <c r="B521" s="23"/>
      <c r="C521" s="27" t="s">
        <v>65</v>
      </c>
      <c r="D521" s="46">
        <v>0</v>
      </c>
      <c r="E521" s="46">
        <v>0</v>
      </c>
      <c r="F521" s="46">
        <v>0</v>
      </c>
      <c r="G521" s="46">
        <v>0</v>
      </c>
      <c r="H521" s="23"/>
      <c r="I521" s="23"/>
      <c r="J521" s="23"/>
      <c r="K521" s="23"/>
    </row>
    <row r="522" spans="1:11" ht="20.100000000000001" customHeight="1">
      <c r="A522" s="23"/>
      <c r="B522" s="23"/>
      <c r="C522" s="48" t="s">
        <v>18</v>
      </c>
      <c r="D522" s="23"/>
      <c r="E522" s="23"/>
      <c r="F522" s="23"/>
      <c r="G522" s="23"/>
      <c r="H522" s="23"/>
      <c r="I522" s="23"/>
      <c r="J522" s="23"/>
      <c r="K522" s="23"/>
    </row>
  </sheetData>
  <mergeCells count="52">
    <mergeCell ref="D423:G423"/>
    <mergeCell ref="D424:G424"/>
    <mergeCell ref="D425:G425"/>
    <mergeCell ref="C434:G434"/>
    <mergeCell ref="D365:G365"/>
    <mergeCell ref="D366:G366"/>
    <mergeCell ref="D367:G367"/>
    <mergeCell ref="D368:G368"/>
    <mergeCell ref="C377:G377"/>
    <mergeCell ref="D422:G422"/>
    <mergeCell ref="C320:G320"/>
    <mergeCell ref="D197:G197"/>
    <mergeCell ref="D198:G198"/>
    <mergeCell ref="C207:G207"/>
    <mergeCell ref="D252:G252"/>
    <mergeCell ref="D253:G253"/>
    <mergeCell ref="D254:G254"/>
    <mergeCell ref="C263:G263"/>
    <mergeCell ref="D308:G308"/>
    <mergeCell ref="D309:G309"/>
    <mergeCell ref="D310:G310"/>
    <mergeCell ref="D311:G311"/>
    <mergeCell ref="D196:G196"/>
    <mergeCell ref="D81:G81"/>
    <mergeCell ref="D82:G82"/>
    <mergeCell ref="D83:G83"/>
    <mergeCell ref="D84:G84"/>
    <mergeCell ref="C93:G93"/>
    <mergeCell ref="D138:G138"/>
    <mergeCell ref="D139:G139"/>
    <mergeCell ref="D140:G140"/>
    <mergeCell ref="D141:G141"/>
    <mergeCell ref="C150:G150"/>
    <mergeCell ref="D195:G195"/>
    <mergeCell ref="C80:G80"/>
    <mergeCell ref="D7:G7"/>
    <mergeCell ref="C8:G8"/>
    <mergeCell ref="C9:G9"/>
    <mergeCell ref="D10:G10"/>
    <mergeCell ref="D14:G14"/>
    <mergeCell ref="C22:G22"/>
    <mergeCell ref="D23:G23"/>
    <mergeCell ref="D24:G24"/>
    <mergeCell ref="D25:G25"/>
    <mergeCell ref="D26:G26"/>
    <mergeCell ref="C35:G35"/>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47"/>
  <sheetViews>
    <sheetView zoomScaleNormal="100" workbookViewId="0">
      <selection activeCell="E332" sqref="E332"/>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2258</v>
      </c>
      <c r="E3" s="1510"/>
      <c r="F3" s="1510"/>
      <c r="G3" s="1510"/>
      <c r="H3" s="23"/>
      <c r="I3" s="23"/>
      <c r="J3" s="23"/>
      <c r="K3" s="23"/>
    </row>
    <row r="4" spans="1:11" ht="14.1" customHeight="1">
      <c r="A4" s="23"/>
      <c r="B4" s="23"/>
      <c r="C4" s="25" t="s">
        <v>4</v>
      </c>
      <c r="D4" s="1509" t="s">
        <v>265</v>
      </c>
      <c r="E4" s="1510"/>
      <c r="F4" s="1510"/>
      <c r="G4" s="1510"/>
      <c r="H4" s="23"/>
      <c r="I4" s="23"/>
      <c r="J4" s="23"/>
      <c r="K4" s="23"/>
    </row>
    <row r="5" spans="1:11" ht="14.1" customHeight="1">
      <c r="A5" s="23"/>
      <c r="B5" s="23"/>
      <c r="C5" s="25" t="s">
        <v>6</v>
      </c>
      <c r="D5" s="1509" t="s">
        <v>2259</v>
      </c>
      <c r="E5" s="1510"/>
      <c r="F5" s="1510"/>
      <c r="G5" s="1510"/>
      <c r="H5" s="23"/>
      <c r="I5" s="23"/>
      <c r="J5" s="23"/>
      <c r="K5" s="23"/>
    </row>
    <row r="6" spans="1:11" ht="14.1" customHeight="1">
      <c r="A6" s="23"/>
      <c r="B6" s="23"/>
      <c r="C6" s="25" t="s">
        <v>8</v>
      </c>
      <c r="D6" s="1509" t="s">
        <v>400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30.95" customHeight="1">
      <c r="A9" s="23"/>
      <c r="B9" s="23"/>
      <c r="C9" s="1515" t="s">
        <v>2260</v>
      </c>
      <c r="D9" s="1516"/>
      <c r="E9" s="1516"/>
      <c r="F9" s="1516"/>
      <c r="G9" s="1516"/>
      <c r="H9" s="23"/>
      <c r="I9" s="23"/>
      <c r="J9" s="23"/>
      <c r="K9" s="23"/>
    </row>
    <row r="10" spans="1:11" ht="120.95" customHeight="1">
      <c r="A10" s="23"/>
      <c r="B10" s="23"/>
      <c r="C10" s="26" t="s">
        <v>14</v>
      </c>
      <c r="D10" s="1517" t="s">
        <v>2261</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30.95" customHeight="1">
      <c r="A13" s="23"/>
      <c r="B13" s="23"/>
      <c r="C13" s="27" t="s">
        <v>2262</v>
      </c>
      <c r="D13" s="31" t="s">
        <v>353</v>
      </c>
      <c r="E13" s="31" t="s">
        <v>290</v>
      </c>
      <c r="F13" s="31" t="s">
        <v>290</v>
      </c>
      <c r="G13" s="31" t="s">
        <v>290</v>
      </c>
      <c r="H13" s="23"/>
      <c r="I13" s="23"/>
      <c r="J13" s="23"/>
      <c r="K13" s="23"/>
    </row>
    <row r="14" spans="1:11" ht="78.95" customHeight="1">
      <c r="A14" s="23"/>
      <c r="B14" s="23"/>
      <c r="C14" s="26" t="s">
        <v>16</v>
      </c>
      <c r="D14" s="1517" t="s">
        <v>2263</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30.95" customHeight="1">
      <c r="A17" s="23"/>
      <c r="B17" s="23"/>
      <c r="C17" s="27" t="s">
        <v>2264</v>
      </c>
      <c r="D17" s="31" t="s">
        <v>110</v>
      </c>
      <c r="E17" s="31" t="s">
        <v>110</v>
      </c>
      <c r="F17" s="31" t="s">
        <v>110</v>
      </c>
      <c r="G17" s="31" t="s">
        <v>110</v>
      </c>
      <c r="H17" s="23"/>
      <c r="I17" s="23"/>
      <c r="J17" s="23"/>
      <c r="K17" s="23"/>
    </row>
    <row r="18" spans="1:11" ht="30.95" customHeight="1">
      <c r="A18" s="23"/>
      <c r="B18" s="23"/>
      <c r="C18" s="27" t="s">
        <v>2265</v>
      </c>
      <c r="D18" s="31" t="s">
        <v>189</v>
      </c>
      <c r="E18" s="31" t="s">
        <v>189</v>
      </c>
      <c r="F18" s="31" t="s">
        <v>189</v>
      </c>
      <c r="G18" s="31" t="s">
        <v>189</v>
      </c>
      <c r="H18" s="23"/>
      <c r="I18" s="23"/>
      <c r="J18" s="23"/>
      <c r="K18" s="23"/>
    </row>
    <row r="19" spans="1:11" ht="14.1" customHeight="1">
      <c r="A19" s="23"/>
      <c r="B19" s="23"/>
      <c r="C19" s="1503" t="s">
        <v>27</v>
      </c>
      <c r="D19" s="1504"/>
      <c r="E19" s="1504"/>
      <c r="F19" s="1504"/>
      <c r="G19" s="1504"/>
      <c r="H19" s="23"/>
      <c r="I19" s="23"/>
      <c r="J19" s="23"/>
      <c r="K19" s="23"/>
    </row>
    <row r="20" spans="1:11" ht="14.1" customHeight="1">
      <c r="A20" s="23"/>
      <c r="B20" s="23"/>
      <c r="C20" s="32" t="s">
        <v>2266</v>
      </c>
      <c r="D20" s="1503" t="s">
        <v>2267</v>
      </c>
      <c r="E20" s="1504"/>
      <c r="F20" s="1504"/>
      <c r="G20" s="1504"/>
      <c r="H20" s="23"/>
      <c r="I20" s="23"/>
      <c r="J20" s="23"/>
      <c r="K20" s="23"/>
    </row>
    <row r="21" spans="1:11" ht="18" customHeight="1">
      <c r="A21" s="23"/>
      <c r="B21" s="23"/>
      <c r="C21" s="33" t="s">
        <v>19</v>
      </c>
      <c r="D21" s="1519" t="s">
        <v>2268</v>
      </c>
      <c r="E21" s="1520"/>
      <c r="F21" s="1520"/>
      <c r="G21" s="1520"/>
      <c r="H21" s="23"/>
      <c r="I21" s="23"/>
      <c r="J21" s="23"/>
      <c r="K21" s="23"/>
    </row>
    <row r="22" spans="1:11" ht="18" customHeight="1">
      <c r="A22" s="23"/>
      <c r="B22" s="23"/>
      <c r="C22" s="34" t="s">
        <v>20</v>
      </c>
      <c r="D22" s="1521" t="s">
        <v>2269</v>
      </c>
      <c r="E22" s="1522"/>
      <c r="F22" s="1522"/>
      <c r="G22" s="1522"/>
      <c r="H22" s="23"/>
      <c r="I22" s="23"/>
      <c r="J22" s="23"/>
      <c r="K22" s="23"/>
    </row>
    <row r="23" spans="1:11" ht="18" customHeight="1">
      <c r="A23" s="23"/>
      <c r="B23" s="23"/>
      <c r="C23" s="34" t="s">
        <v>21</v>
      </c>
      <c r="D23" s="1521" t="s">
        <v>569</v>
      </c>
      <c r="E23" s="1522"/>
      <c r="F23" s="1522"/>
      <c r="G23" s="1522"/>
      <c r="H23" s="23"/>
      <c r="I23" s="23"/>
      <c r="J23" s="23"/>
      <c r="K23" s="23"/>
    </row>
    <row r="24" spans="1:11" ht="15" customHeight="1">
      <c r="A24" s="23"/>
      <c r="B24" s="23"/>
      <c r="C24" s="35"/>
      <c r="D24" s="36">
        <v>2024</v>
      </c>
      <c r="E24" s="36">
        <v>2025</v>
      </c>
      <c r="F24" s="36">
        <v>2026</v>
      </c>
      <c r="G24" s="36">
        <v>2027</v>
      </c>
      <c r="H24" s="23"/>
      <c r="I24" s="23"/>
      <c r="J24" s="23"/>
      <c r="K24" s="23"/>
    </row>
    <row r="25" spans="1:11" ht="15" customHeight="1">
      <c r="A25" s="23"/>
      <c r="B25" s="23"/>
      <c r="C25" s="37"/>
      <c r="D25" s="38" t="s">
        <v>22</v>
      </c>
      <c r="E25" s="38" t="s">
        <v>23</v>
      </c>
      <c r="F25" s="38" t="s">
        <v>23</v>
      </c>
      <c r="G25" s="38" t="s">
        <v>23</v>
      </c>
      <c r="H25" s="23"/>
      <c r="I25" s="23"/>
      <c r="J25" s="23"/>
      <c r="K25" s="23"/>
    </row>
    <row r="26" spans="1:11" ht="14.1" customHeight="1">
      <c r="A26" s="23"/>
      <c r="B26" s="23"/>
      <c r="C26" s="27" t="s">
        <v>33</v>
      </c>
      <c r="D26" s="31" t="s">
        <v>2270</v>
      </c>
      <c r="E26" s="31" t="s">
        <v>1411</v>
      </c>
      <c r="F26" s="31" t="s">
        <v>2271</v>
      </c>
      <c r="G26" s="31" t="s">
        <v>2270</v>
      </c>
      <c r="H26" s="23"/>
      <c r="I26" s="23"/>
      <c r="J26" s="23"/>
      <c r="K26" s="23"/>
    </row>
    <row r="27" spans="1:11" ht="14.1" customHeight="1">
      <c r="A27" s="23"/>
      <c r="B27" s="23"/>
      <c r="C27" s="27" t="s">
        <v>35</v>
      </c>
      <c r="D27" s="31" t="s">
        <v>2272</v>
      </c>
      <c r="E27" s="31" t="s">
        <v>2273</v>
      </c>
      <c r="F27" s="31" t="s">
        <v>2273</v>
      </c>
      <c r="G27" s="31" t="s">
        <v>2273</v>
      </c>
      <c r="H27" s="23"/>
      <c r="I27" s="23"/>
      <c r="J27" s="23"/>
      <c r="K27" s="23"/>
    </row>
    <row r="28" spans="1:11" ht="14.1" customHeight="1">
      <c r="A28" s="23"/>
      <c r="B28" s="23"/>
      <c r="C28" s="27" t="s">
        <v>40</v>
      </c>
      <c r="D28" s="31" t="s">
        <v>2274</v>
      </c>
      <c r="E28" s="31" t="s">
        <v>2275</v>
      </c>
      <c r="F28" s="31" t="s">
        <v>2276</v>
      </c>
      <c r="G28" s="31" t="s">
        <v>2277</v>
      </c>
      <c r="H28" s="23"/>
      <c r="I28" s="23"/>
      <c r="J28" s="23"/>
      <c r="K28" s="23"/>
    </row>
    <row r="29" spans="1:11" ht="14.1" customHeight="1">
      <c r="A29" s="23"/>
      <c r="B29" s="23"/>
      <c r="C29" s="27" t="s">
        <v>41</v>
      </c>
      <c r="D29" s="31" t="s">
        <v>18</v>
      </c>
      <c r="E29" s="31" t="s">
        <v>2278</v>
      </c>
      <c r="F29" s="31" t="s">
        <v>2279</v>
      </c>
      <c r="G29" s="31" t="s">
        <v>2280</v>
      </c>
      <c r="H29" s="23"/>
      <c r="I29" s="23"/>
      <c r="J29" s="23"/>
      <c r="K29" s="23"/>
    </row>
    <row r="30" spans="1:11" ht="14.1" customHeight="1">
      <c r="A30" s="23"/>
      <c r="B30" s="23"/>
      <c r="C30" s="27" t="s">
        <v>43</v>
      </c>
      <c r="D30" s="31" t="s">
        <v>18</v>
      </c>
      <c r="E30" s="31" t="s">
        <v>2281</v>
      </c>
      <c r="F30" s="31" t="s">
        <v>42</v>
      </c>
      <c r="G30" s="31" t="s">
        <v>42</v>
      </c>
      <c r="H30" s="23"/>
      <c r="I30" s="23"/>
      <c r="J30" s="23"/>
      <c r="K30" s="23"/>
    </row>
    <row r="31" spans="1:11" ht="14.1" customHeight="1">
      <c r="A31" s="23"/>
      <c r="B31" s="23"/>
      <c r="C31" s="27" t="s">
        <v>47</v>
      </c>
      <c r="D31" s="31" t="s">
        <v>18</v>
      </c>
      <c r="E31" s="31" t="s">
        <v>2282</v>
      </c>
      <c r="F31" s="31" t="s">
        <v>2283</v>
      </c>
      <c r="G31" s="31" t="s">
        <v>1313</v>
      </c>
      <c r="H31" s="23"/>
      <c r="I31" s="23"/>
      <c r="J31" s="23"/>
      <c r="K31" s="23"/>
    </row>
    <row r="32" spans="1:11" ht="14.1" customHeight="1">
      <c r="A32" s="23"/>
      <c r="B32" s="23"/>
      <c r="C32" s="1523" t="s">
        <v>24</v>
      </c>
      <c r="D32" s="1524"/>
      <c r="E32" s="1524"/>
      <c r="F32" s="1524"/>
      <c r="G32" s="1524"/>
      <c r="H32" s="23"/>
      <c r="I32" s="23"/>
      <c r="J32" s="23"/>
      <c r="K32" s="23"/>
    </row>
    <row r="33" spans="1:11" ht="14.1" customHeight="1">
      <c r="A33" s="23"/>
      <c r="B33" s="23"/>
      <c r="C33" s="35"/>
      <c r="D33" s="36">
        <v>2024</v>
      </c>
      <c r="E33" s="36">
        <v>2025</v>
      </c>
      <c r="F33" s="36">
        <v>2026</v>
      </c>
      <c r="G33" s="36">
        <v>2027</v>
      </c>
      <c r="H33" s="23"/>
      <c r="I33" s="23"/>
      <c r="J33" s="23"/>
      <c r="K33" s="23"/>
    </row>
    <row r="34" spans="1:11" ht="14.1" customHeight="1">
      <c r="A34" s="23"/>
      <c r="B34" s="23"/>
      <c r="C34" s="37"/>
      <c r="D34" s="38" t="s">
        <v>22</v>
      </c>
      <c r="E34" s="38" t="s">
        <v>23</v>
      </c>
      <c r="F34" s="38" t="s">
        <v>23</v>
      </c>
      <c r="G34" s="38" t="s">
        <v>23</v>
      </c>
      <c r="H34" s="23"/>
      <c r="I34" s="23"/>
      <c r="J34" s="23"/>
      <c r="K34" s="23"/>
    </row>
    <row r="35" spans="1:11" ht="14.1" customHeight="1">
      <c r="A35" s="23"/>
      <c r="B35" s="23"/>
      <c r="C35" s="39" t="s">
        <v>48</v>
      </c>
      <c r="D35" s="40">
        <v>0</v>
      </c>
      <c r="E35" s="40">
        <v>162500000</v>
      </c>
      <c r="F35" s="40">
        <v>162500000</v>
      </c>
      <c r="G35" s="40">
        <v>162500000</v>
      </c>
      <c r="H35" s="23"/>
      <c r="I35" s="23"/>
      <c r="J35" s="23"/>
      <c r="K35" s="23"/>
    </row>
    <row r="36" spans="1:11" ht="14.1" customHeight="1">
      <c r="A36" s="23"/>
      <c r="B36" s="23"/>
      <c r="C36" s="39" t="s">
        <v>49</v>
      </c>
      <c r="D36" s="40">
        <v>0</v>
      </c>
      <c r="E36" s="40">
        <v>162500000</v>
      </c>
      <c r="F36" s="40">
        <v>162500000</v>
      </c>
      <c r="G36" s="40">
        <v>162500000</v>
      </c>
      <c r="H36" s="23"/>
      <c r="I36" s="23"/>
      <c r="J36" s="23"/>
      <c r="K36" s="23"/>
    </row>
    <row r="37" spans="1:11" ht="14.1" customHeight="1">
      <c r="A37" s="23"/>
      <c r="B37" s="23"/>
      <c r="C37" s="39" t="s">
        <v>50</v>
      </c>
      <c r="D37" s="40">
        <v>0</v>
      </c>
      <c r="E37" s="40">
        <v>0</v>
      </c>
      <c r="F37" s="40">
        <v>0</v>
      </c>
      <c r="G37" s="40">
        <v>0</v>
      </c>
      <c r="H37" s="23"/>
      <c r="I37" s="23"/>
      <c r="J37" s="23"/>
      <c r="K37" s="23"/>
    </row>
    <row r="38" spans="1:11" ht="14.1" customHeight="1">
      <c r="A38" s="23"/>
      <c r="B38" s="23"/>
      <c r="C38" s="39" t="s">
        <v>51</v>
      </c>
      <c r="D38" s="40">
        <v>0</v>
      </c>
      <c r="E38" s="40">
        <v>21000000</v>
      </c>
      <c r="F38" s="40">
        <v>21000000</v>
      </c>
      <c r="G38" s="40">
        <v>21000000</v>
      </c>
      <c r="H38" s="23"/>
      <c r="I38" s="23"/>
      <c r="J38" s="23"/>
      <c r="K38" s="23"/>
    </row>
    <row r="39" spans="1:11" ht="14.1" customHeight="1">
      <c r="A39" s="23"/>
      <c r="B39" s="23"/>
      <c r="C39" s="39" t="s">
        <v>49</v>
      </c>
      <c r="D39" s="40">
        <v>0</v>
      </c>
      <c r="E39" s="40">
        <v>21000000</v>
      </c>
      <c r="F39" s="40">
        <v>21000000</v>
      </c>
      <c r="G39" s="40">
        <v>21000000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52</v>
      </c>
      <c r="D41" s="40">
        <v>0</v>
      </c>
      <c r="E41" s="40">
        <v>0</v>
      </c>
      <c r="F41" s="40">
        <v>0</v>
      </c>
      <c r="G41" s="40">
        <v>0</v>
      </c>
      <c r="H41" s="23"/>
      <c r="I41" s="23"/>
      <c r="J41" s="23"/>
      <c r="K41" s="23"/>
    </row>
    <row r="42" spans="1:11" ht="14.1" customHeight="1">
      <c r="A42" s="23"/>
      <c r="B42" s="23"/>
      <c r="C42" s="39" t="s">
        <v>49</v>
      </c>
      <c r="D42" s="40">
        <v>0</v>
      </c>
      <c r="E42" s="40">
        <v>0</v>
      </c>
      <c r="F42" s="40">
        <v>0</v>
      </c>
      <c r="G42" s="40">
        <v>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53</v>
      </c>
      <c r="D44" s="40">
        <v>0</v>
      </c>
      <c r="E44" s="40">
        <v>0</v>
      </c>
      <c r="F44" s="40">
        <v>0</v>
      </c>
      <c r="G44" s="40">
        <v>0</v>
      </c>
      <c r="H44" s="23"/>
      <c r="I44" s="23"/>
      <c r="J44" s="23"/>
      <c r="K44" s="23"/>
    </row>
    <row r="45" spans="1:11" ht="14.1" customHeight="1">
      <c r="A45" s="23"/>
      <c r="B45" s="23"/>
      <c r="C45" s="39" t="s">
        <v>49</v>
      </c>
      <c r="D45" s="40">
        <v>0</v>
      </c>
      <c r="E45" s="40">
        <v>0</v>
      </c>
      <c r="F45" s="40">
        <v>0</v>
      </c>
      <c r="G45" s="40">
        <v>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54</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55</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56</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57</v>
      </c>
      <c r="D56" s="40">
        <v>0</v>
      </c>
      <c r="E56" s="40">
        <v>0</v>
      </c>
      <c r="F56" s="40">
        <v>0</v>
      </c>
      <c r="G56" s="40">
        <v>0</v>
      </c>
      <c r="H56" s="23"/>
      <c r="I56" s="23"/>
      <c r="J56" s="23"/>
      <c r="K56" s="23"/>
    </row>
    <row r="57" spans="1:11" ht="14.1" customHeight="1">
      <c r="A57" s="23"/>
      <c r="B57" s="23"/>
      <c r="C57" s="39" t="s">
        <v>49</v>
      </c>
      <c r="D57" s="40">
        <v>0</v>
      </c>
      <c r="E57" s="40">
        <v>0</v>
      </c>
      <c r="F57" s="40">
        <v>0</v>
      </c>
      <c r="G57" s="40">
        <v>0</v>
      </c>
      <c r="H57" s="23"/>
      <c r="I57" s="23"/>
      <c r="J57" s="23"/>
      <c r="K57" s="23"/>
    </row>
    <row r="58" spans="1:11" ht="14.1" customHeight="1">
      <c r="A58" s="23"/>
      <c r="B58" s="23"/>
      <c r="C58" s="39" t="s">
        <v>58</v>
      </c>
      <c r="D58" s="40">
        <v>0</v>
      </c>
      <c r="E58" s="40">
        <v>0</v>
      </c>
      <c r="F58" s="40">
        <v>0</v>
      </c>
      <c r="G58" s="40">
        <v>0</v>
      </c>
      <c r="H58" s="23"/>
      <c r="I58" s="23"/>
      <c r="J58" s="23"/>
      <c r="K58" s="23"/>
    </row>
    <row r="59" spans="1:11" ht="14.1" customHeight="1">
      <c r="A59" s="23"/>
      <c r="B59" s="23"/>
      <c r="C59" s="39" t="s">
        <v>59</v>
      </c>
      <c r="D59" s="40">
        <v>0</v>
      </c>
      <c r="E59" s="40">
        <v>0</v>
      </c>
      <c r="F59" s="40">
        <v>0</v>
      </c>
      <c r="G59" s="40">
        <v>0</v>
      </c>
      <c r="H59" s="23"/>
      <c r="I59" s="23"/>
      <c r="J59" s="23"/>
      <c r="K59" s="23"/>
    </row>
    <row r="60" spans="1:11" ht="14.1" customHeight="1">
      <c r="A60" s="23"/>
      <c r="B60" s="23"/>
      <c r="C60" s="39" t="s">
        <v>60</v>
      </c>
      <c r="D60" s="40">
        <v>0</v>
      </c>
      <c r="E60" s="40">
        <v>0</v>
      </c>
      <c r="F60" s="40">
        <v>0</v>
      </c>
      <c r="G60" s="40">
        <v>0</v>
      </c>
      <c r="H60" s="23"/>
      <c r="I60" s="23"/>
      <c r="J60" s="23"/>
      <c r="K60" s="23"/>
    </row>
    <row r="61" spans="1:11" ht="14.1" customHeight="1">
      <c r="A61" s="23"/>
      <c r="B61" s="23"/>
      <c r="C61" s="39" t="s">
        <v>61</v>
      </c>
      <c r="D61" s="40">
        <v>0</v>
      </c>
      <c r="E61" s="40">
        <v>0</v>
      </c>
      <c r="F61" s="40">
        <v>0</v>
      </c>
      <c r="G61" s="40">
        <v>0</v>
      </c>
      <c r="H61" s="23"/>
      <c r="I61" s="23"/>
      <c r="J61" s="23"/>
      <c r="K61" s="23"/>
    </row>
    <row r="62" spans="1:11" ht="14.1" customHeight="1">
      <c r="A62" s="23"/>
      <c r="B62" s="23"/>
      <c r="C62" s="39" t="s">
        <v>62</v>
      </c>
      <c r="D62" s="40">
        <v>0</v>
      </c>
      <c r="E62" s="40">
        <v>0</v>
      </c>
      <c r="F62" s="40">
        <v>0</v>
      </c>
      <c r="G62" s="40">
        <v>0</v>
      </c>
      <c r="H62" s="23"/>
      <c r="I62" s="23"/>
      <c r="J62" s="23"/>
      <c r="K62" s="23"/>
    </row>
    <row r="63" spans="1:11" ht="14.1" customHeight="1">
      <c r="A63" s="23"/>
      <c r="B63" s="23"/>
      <c r="C63" s="39" t="s">
        <v>49</v>
      </c>
      <c r="D63" s="40">
        <v>0</v>
      </c>
      <c r="E63" s="40">
        <v>0</v>
      </c>
      <c r="F63" s="40">
        <v>0</v>
      </c>
      <c r="G63" s="40">
        <v>0</v>
      </c>
      <c r="H63" s="23"/>
      <c r="I63" s="23"/>
      <c r="J63" s="23"/>
      <c r="K63" s="23"/>
    </row>
    <row r="64" spans="1:11" ht="14.1" customHeight="1">
      <c r="A64" s="23"/>
      <c r="B64" s="23"/>
      <c r="C64" s="39" t="s">
        <v>58</v>
      </c>
      <c r="D64" s="40">
        <v>0</v>
      </c>
      <c r="E64" s="40">
        <v>0</v>
      </c>
      <c r="F64" s="40">
        <v>0</v>
      </c>
      <c r="G64" s="40">
        <v>0</v>
      </c>
      <c r="H64" s="23"/>
      <c r="I64" s="23"/>
      <c r="J64" s="23"/>
      <c r="K64" s="23"/>
    </row>
    <row r="65" spans="1:11" ht="14.1" customHeight="1">
      <c r="A65" s="23"/>
      <c r="B65" s="23"/>
      <c r="C65" s="39" t="s">
        <v>59</v>
      </c>
      <c r="D65" s="40">
        <v>0</v>
      </c>
      <c r="E65" s="40">
        <v>0</v>
      </c>
      <c r="F65" s="40">
        <v>0</v>
      </c>
      <c r="G65" s="40">
        <v>0</v>
      </c>
      <c r="H65" s="23"/>
      <c r="I65" s="23"/>
      <c r="J65" s="23"/>
      <c r="K65" s="23"/>
    </row>
    <row r="66" spans="1:11" ht="14.1" customHeight="1">
      <c r="A66" s="23"/>
      <c r="B66" s="23"/>
      <c r="C66" s="39" t="s">
        <v>60</v>
      </c>
      <c r="D66" s="40">
        <v>0</v>
      </c>
      <c r="E66" s="40">
        <v>0</v>
      </c>
      <c r="F66" s="40">
        <v>0</v>
      </c>
      <c r="G66" s="40">
        <v>0</v>
      </c>
      <c r="H66" s="23"/>
      <c r="I66" s="23"/>
      <c r="J66" s="23"/>
      <c r="K66" s="23"/>
    </row>
    <row r="67" spans="1:11" ht="14.1" customHeight="1">
      <c r="A67" s="23"/>
      <c r="B67" s="23"/>
      <c r="C67" s="39" t="s">
        <v>61</v>
      </c>
      <c r="D67" s="40">
        <v>0</v>
      </c>
      <c r="E67" s="40">
        <v>0</v>
      </c>
      <c r="F67" s="40">
        <v>0</v>
      </c>
      <c r="G67" s="40">
        <v>0</v>
      </c>
      <c r="H67" s="23"/>
      <c r="I67" s="23"/>
      <c r="J67" s="23"/>
      <c r="K67" s="23"/>
    </row>
    <row r="68" spans="1:11" ht="14.1" customHeight="1">
      <c r="A68" s="23"/>
      <c r="B68" s="23"/>
      <c r="C68" s="39" t="s">
        <v>63</v>
      </c>
      <c r="D68" s="40">
        <v>0</v>
      </c>
      <c r="E68" s="40">
        <v>0</v>
      </c>
      <c r="F68" s="40">
        <v>0</v>
      </c>
      <c r="G68" s="40">
        <v>0</v>
      </c>
      <c r="H68" s="23"/>
      <c r="I68" s="23"/>
      <c r="J68" s="23"/>
      <c r="K68" s="23"/>
    </row>
    <row r="69" spans="1:11" ht="14.1" customHeight="1">
      <c r="A69" s="23"/>
      <c r="B69" s="23"/>
      <c r="C69" s="39" t="s">
        <v>49</v>
      </c>
      <c r="D69" s="40">
        <v>0</v>
      </c>
      <c r="E69" s="40">
        <v>0</v>
      </c>
      <c r="F69" s="40">
        <v>0</v>
      </c>
      <c r="G69" s="40">
        <v>0</v>
      </c>
      <c r="H69" s="23"/>
      <c r="I69" s="23"/>
      <c r="J69" s="23"/>
      <c r="K69" s="23"/>
    </row>
    <row r="70" spans="1:11" ht="14.1" customHeight="1">
      <c r="A70" s="23"/>
      <c r="B70" s="23"/>
      <c r="C70" s="39" t="s">
        <v>58</v>
      </c>
      <c r="D70" s="40">
        <v>0</v>
      </c>
      <c r="E70" s="40">
        <v>0</v>
      </c>
      <c r="F70" s="40">
        <v>0</v>
      </c>
      <c r="G70" s="40">
        <v>0</v>
      </c>
      <c r="H70" s="23"/>
      <c r="I70" s="23"/>
      <c r="J70" s="23"/>
      <c r="K70" s="23"/>
    </row>
    <row r="71" spans="1:11" ht="14.1" customHeight="1">
      <c r="A71" s="23"/>
      <c r="B71" s="23"/>
      <c r="C71" s="39" t="s">
        <v>59</v>
      </c>
      <c r="D71" s="40">
        <v>0</v>
      </c>
      <c r="E71" s="40">
        <v>0</v>
      </c>
      <c r="F71" s="40">
        <v>0</v>
      </c>
      <c r="G71" s="40">
        <v>0</v>
      </c>
      <c r="H71" s="23"/>
      <c r="I71" s="23"/>
      <c r="J71" s="23"/>
      <c r="K71" s="23"/>
    </row>
    <row r="72" spans="1:11" ht="14.1" customHeight="1">
      <c r="A72" s="23"/>
      <c r="B72" s="23"/>
      <c r="C72" s="39" t="s">
        <v>60</v>
      </c>
      <c r="D72" s="40">
        <v>0</v>
      </c>
      <c r="E72" s="40">
        <v>0</v>
      </c>
      <c r="F72" s="40">
        <v>0</v>
      </c>
      <c r="G72" s="40">
        <v>0</v>
      </c>
      <c r="H72" s="23"/>
      <c r="I72" s="23"/>
      <c r="J72" s="23"/>
      <c r="K72" s="23"/>
    </row>
    <row r="73" spans="1:11" ht="14.1" customHeight="1">
      <c r="A73" s="23"/>
      <c r="B73" s="23"/>
      <c r="C73" s="39" t="s">
        <v>61</v>
      </c>
      <c r="D73" s="40">
        <v>0</v>
      </c>
      <c r="E73" s="40">
        <v>0</v>
      </c>
      <c r="F73" s="40">
        <v>0</v>
      </c>
      <c r="G73" s="40">
        <v>0</v>
      </c>
      <c r="H73" s="23"/>
      <c r="I73" s="23"/>
      <c r="J73" s="23"/>
      <c r="K73" s="23"/>
    </row>
    <row r="74" spans="1:11" ht="14.1" customHeight="1">
      <c r="A74" s="23"/>
      <c r="B74" s="23"/>
      <c r="C74" s="39" t="s">
        <v>64</v>
      </c>
      <c r="D74" s="40">
        <v>0</v>
      </c>
      <c r="E74" s="40">
        <v>0</v>
      </c>
      <c r="F74" s="40">
        <v>0</v>
      </c>
      <c r="G74" s="40">
        <v>0</v>
      </c>
      <c r="H74" s="23"/>
      <c r="I74" s="23"/>
      <c r="J74" s="23"/>
      <c r="K74" s="23"/>
    </row>
    <row r="75" spans="1:11" ht="14.1" customHeight="1">
      <c r="A75" s="23"/>
      <c r="B75" s="23"/>
      <c r="C75" s="39" t="s">
        <v>65</v>
      </c>
      <c r="D75" s="40">
        <v>0</v>
      </c>
      <c r="E75" s="40">
        <v>0</v>
      </c>
      <c r="F75" s="40">
        <v>0</v>
      </c>
      <c r="G75" s="40">
        <v>0</v>
      </c>
      <c r="H75" s="23"/>
      <c r="I75" s="23"/>
      <c r="J75" s="23"/>
      <c r="K75" s="23"/>
    </row>
    <row r="76" spans="1:11" ht="14.1" customHeight="1">
      <c r="A76" s="23"/>
      <c r="B76" s="23"/>
      <c r="C76" s="41" t="s">
        <v>25</v>
      </c>
      <c r="D76" s="40">
        <v>0</v>
      </c>
      <c r="E76" s="40">
        <v>183500000</v>
      </c>
      <c r="F76" s="40">
        <v>183500000</v>
      </c>
      <c r="G76" s="40">
        <v>183500000</v>
      </c>
      <c r="H76" s="23"/>
      <c r="I76" s="23"/>
      <c r="J76" s="23"/>
      <c r="K76" s="23"/>
    </row>
    <row r="77" spans="1:11" ht="14.1" customHeight="1">
      <c r="A77" s="23"/>
      <c r="B77" s="23"/>
      <c r="C77" s="33" t="s">
        <v>19</v>
      </c>
      <c r="D77" s="1519" t="s">
        <v>2284</v>
      </c>
      <c r="E77" s="1520"/>
      <c r="F77" s="1520"/>
      <c r="G77" s="1520"/>
      <c r="H77" s="23"/>
      <c r="I77" s="23"/>
      <c r="J77" s="23"/>
      <c r="K77" s="23"/>
    </row>
    <row r="78" spans="1:11" ht="14.1" customHeight="1">
      <c r="A78" s="23"/>
      <c r="B78" s="23"/>
      <c r="C78" s="34" t="s">
        <v>20</v>
      </c>
      <c r="D78" s="1521" t="s">
        <v>2285</v>
      </c>
      <c r="E78" s="1522"/>
      <c r="F78" s="1522"/>
      <c r="G78" s="1522"/>
      <c r="H78" s="23"/>
      <c r="I78" s="23"/>
      <c r="J78" s="23"/>
      <c r="K78" s="23"/>
    </row>
    <row r="79" spans="1:11" ht="14.1" customHeight="1">
      <c r="A79" s="23"/>
      <c r="B79" s="23"/>
      <c r="C79" s="34" t="s">
        <v>21</v>
      </c>
      <c r="D79" s="1521" t="s">
        <v>2286</v>
      </c>
      <c r="E79" s="1522"/>
      <c r="F79" s="1522"/>
      <c r="G79" s="1522"/>
      <c r="H79" s="23"/>
      <c r="I79" s="23"/>
      <c r="J79" s="23"/>
      <c r="K79" s="23"/>
    </row>
    <row r="80" spans="1:11" ht="15" customHeight="1">
      <c r="A80" s="23"/>
      <c r="B80" s="23"/>
      <c r="C80" s="35"/>
      <c r="D80" s="36">
        <v>2024</v>
      </c>
      <c r="E80" s="36">
        <v>2025</v>
      </c>
      <c r="F80" s="36">
        <v>2026</v>
      </c>
      <c r="G80" s="36">
        <v>2027</v>
      </c>
      <c r="H80" s="23"/>
      <c r="I80" s="23"/>
      <c r="J80" s="23"/>
      <c r="K80" s="23"/>
    </row>
    <row r="81" spans="1:11" ht="15" customHeight="1">
      <c r="A81" s="23"/>
      <c r="B81" s="23"/>
      <c r="C81" s="37"/>
      <c r="D81" s="38" t="s">
        <v>22</v>
      </c>
      <c r="E81" s="38" t="s">
        <v>23</v>
      </c>
      <c r="F81" s="38" t="s">
        <v>23</v>
      </c>
      <c r="G81" s="38" t="s">
        <v>23</v>
      </c>
      <c r="H81" s="23"/>
      <c r="I81" s="23"/>
      <c r="J81" s="23"/>
      <c r="K81" s="23"/>
    </row>
    <row r="82" spans="1:11" ht="14.1" customHeight="1">
      <c r="A82" s="23"/>
      <c r="B82" s="23"/>
      <c r="C82" s="27" t="s">
        <v>33</v>
      </c>
      <c r="D82" s="31" t="s">
        <v>42</v>
      </c>
      <c r="E82" s="31" t="s">
        <v>1308</v>
      </c>
      <c r="F82" s="31" t="s">
        <v>1308</v>
      </c>
      <c r="G82" s="31" t="s">
        <v>1308</v>
      </c>
      <c r="H82" s="23"/>
      <c r="I82" s="23"/>
      <c r="J82" s="23"/>
      <c r="K82" s="23"/>
    </row>
    <row r="83" spans="1:11" ht="14.1" customHeight="1">
      <c r="A83" s="23"/>
      <c r="B83" s="23"/>
      <c r="C83" s="27" t="s">
        <v>35</v>
      </c>
      <c r="D83" s="31" t="s">
        <v>42</v>
      </c>
      <c r="E83" s="31" t="s">
        <v>2287</v>
      </c>
      <c r="F83" s="31" t="s">
        <v>2288</v>
      </c>
      <c r="G83" s="31" t="s">
        <v>2289</v>
      </c>
      <c r="H83" s="23"/>
      <c r="I83" s="23"/>
      <c r="J83" s="23"/>
      <c r="K83" s="23"/>
    </row>
    <row r="84" spans="1:11" ht="14.1" customHeight="1">
      <c r="A84" s="23"/>
      <c r="B84" s="23"/>
      <c r="C84" s="27" t="s">
        <v>40</v>
      </c>
      <c r="D84" s="31" t="s">
        <v>42</v>
      </c>
      <c r="E84" s="31" t="s">
        <v>2290</v>
      </c>
      <c r="F84" s="31" t="s">
        <v>2291</v>
      </c>
      <c r="G84" s="31" t="s">
        <v>2292</v>
      </c>
      <c r="H84" s="23"/>
      <c r="I84" s="23"/>
      <c r="J84" s="23"/>
      <c r="K84" s="23"/>
    </row>
    <row r="85" spans="1:11" ht="14.1" customHeight="1">
      <c r="A85" s="23"/>
      <c r="B85" s="23"/>
      <c r="C85" s="27" t="s">
        <v>41</v>
      </c>
      <c r="D85" s="31" t="s">
        <v>18</v>
      </c>
      <c r="E85" s="31" t="s">
        <v>18</v>
      </c>
      <c r="F85" s="31" t="s">
        <v>42</v>
      </c>
      <c r="G85" s="31" t="s">
        <v>42</v>
      </c>
      <c r="H85" s="23"/>
      <c r="I85" s="23"/>
      <c r="J85" s="23"/>
      <c r="K85" s="23"/>
    </row>
    <row r="86" spans="1:11" ht="14.1" customHeight="1">
      <c r="A86" s="23"/>
      <c r="B86" s="23"/>
      <c r="C86" s="27" t="s">
        <v>43</v>
      </c>
      <c r="D86" s="31" t="s">
        <v>18</v>
      </c>
      <c r="E86" s="31" t="s">
        <v>18</v>
      </c>
      <c r="F86" s="31" t="s">
        <v>2293</v>
      </c>
      <c r="G86" s="31" t="s">
        <v>2294</v>
      </c>
      <c r="H86" s="23"/>
      <c r="I86" s="23"/>
      <c r="J86" s="23"/>
      <c r="K86" s="23"/>
    </row>
    <row r="87" spans="1:11" ht="14.1" customHeight="1">
      <c r="A87" s="23"/>
      <c r="B87" s="23"/>
      <c r="C87" s="27" t="s">
        <v>47</v>
      </c>
      <c r="D87" s="31" t="s">
        <v>18</v>
      </c>
      <c r="E87" s="31" t="s">
        <v>18</v>
      </c>
      <c r="F87" s="31" t="s">
        <v>2293</v>
      </c>
      <c r="G87" s="31" t="s">
        <v>2294</v>
      </c>
      <c r="H87" s="23"/>
      <c r="I87" s="23"/>
      <c r="J87" s="23"/>
      <c r="K87" s="23"/>
    </row>
    <row r="88" spans="1:11" ht="14.1" customHeight="1">
      <c r="A88" s="23"/>
      <c r="B88" s="23"/>
      <c r="C88" s="1523" t="s">
        <v>24</v>
      </c>
      <c r="D88" s="1524"/>
      <c r="E88" s="1524"/>
      <c r="F88" s="1524"/>
      <c r="G88" s="1524"/>
      <c r="H88" s="23"/>
      <c r="I88" s="23"/>
      <c r="J88" s="23"/>
      <c r="K88" s="23"/>
    </row>
    <row r="89" spans="1:11" ht="14.1" customHeight="1">
      <c r="A89" s="23"/>
      <c r="B89" s="23"/>
      <c r="C89" s="35"/>
      <c r="D89" s="36">
        <v>2024</v>
      </c>
      <c r="E89" s="36">
        <v>2025</v>
      </c>
      <c r="F89" s="36">
        <v>2026</v>
      </c>
      <c r="G89" s="36">
        <v>2027</v>
      </c>
      <c r="H89" s="23"/>
      <c r="I89" s="23"/>
      <c r="J89" s="23"/>
      <c r="K89" s="23"/>
    </row>
    <row r="90" spans="1:11" ht="14.1" customHeight="1">
      <c r="A90" s="23"/>
      <c r="B90" s="23"/>
      <c r="C90" s="37"/>
      <c r="D90" s="38" t="s">
        <v>22</v>
      </c>
      <c r="E90" s="38" t="s">
        <v>23</v>
      </c>
      <c r="F90" s="38" t="s">
        <v>23</v>
      </c>
      <c r="G90" s="38" t="s">
        <v>23</v>
      </c>
      <c r="H90" s="23"/>
      <c r="I90" s="23"/>
      <c r="J90" s="23"/>
      <c r="K90" s="23"/>
    </row>
    <row r="91" spans="1:11" ht="14.1" customHeight="1">
      <c r="A91" s="23"/>
      <c r="B91" s="23"/>
      <c r="C91" s="39" t="s">
        <v>48</v>
      </c>
      <c r="D91" s="40">
        <v>0</v>
      </c>
      <c r="E91" s="40">
        <v>0</v>
      </c>
      <c r="F91" s="40">
        <v>0</v>
      </c>
      <c r="G91" s="40">
        <v>0</v>
      </c>
      <c r="H91" s="23"/>
      <c r="I91" s="23"/>
      <c r="J91" s="23"/>
      <c r="K91" s="23"/>
    </row>
    <row r="92" spans="1:11" ht="14.1" customHeight="1">
      <c r="A92" s="23"/>
      <c r="B92" s="23"/>
      <c r="C92" s="39" t="s">
        <v>49</v>
      </c>
      <c r="D92" s="40">
        <v>0</v>
      </c>
      <c r="E92" s="40">
        <v>0</v>
      </c>
      <c r="F92" s="40">
        <v>0</v>
      </c>
      <c r="G92" s="40">
        <v>0</v>
      </c>
      <c r="H92" s="23"/>
      <c r="I92" s="23"/>
      <c r="J92" s="23"/>
      <c r="K92" s="23"/>
    </row>
    <row r="93" spans="1:11" ht="14.1" customHeight="1">
      <c r="A93" s="23"/>
      <c r="B93" s="23"/>
      <c r="C93" s="39" t="s">
        <v>50</v>
      </c>
      <c r="D93" s="40">
        <v>0</v>
      </c>
      <c r="E93" s="40">
        <v>0</v>
      </c>
      <c r="F93" s="40">
        <v>0</v>
      </c>
      <c r="G93" s="40">
        <v>0</v>
      </c>
      <c r="H93" s="23"/>
      <c r="I93" s="23"/>
      <c r="J93" s="23"/>
      <c r="K93" s="23"/>
    </row>
    <row r="94" spans="1:11" ht="14.1" customHeight="1">
      <c r="A94" s="23"/>
      <c r="B94" s="23"/>
      <c r="C94" s="39" t="s">
        <v>51</v>
      </c>
      <c r="D94" s="40">
        <v>0</v>
      </c>
      <c r="E94" s="40">
        <v>0</v>
      </c>
      <c r="F94" s="40">
        <v>0</v>
      </c>
      <c r="G94" s="40">
        <v>0</v>
      </c>
      <c r="H94" s="23"/>
      <c r="I94" s="23"/>
      <c r="J94" s="23"/>
      <c r="K94" s="23"/>
    </row>
    <row r="95" spans="1:11" ht="14.1" customHeight="1">
      <c r="A95" s="23"/>
      <c r="B95" s="23"/>
      <c r="C95" s="39" t="s">
        <v>49</v>
      </c>
      <c r="D95" s="40">
        <v>0</v>
      </c>
      <c r="E95" s="40">
        <v>0</v>
      </c>
      <c r="F95" s="40">
        <v>0</v>
      </c>
      <c r="G95" s="40">
        <v>0</v>
      </c>
      <c r="H95" s="23"/>
      <c r="I95" s="23"/>
      <c r="J95" s="23"/>
      <c r="K95" s="23"/>
    </row>
    <row r="96" spans="1:11" ht="14.1" customHeight="1">
      <c r="A96" s="23"/>
      <c r="B96" s="23"/>
      <c r="C96" s="39" t="s">
        <v>50</v>
      </c>
      <c r="D96" s="40">
        <v>0</v>
      </c>
      <c r="E96" s="40">
        <v>0</v>
      </c>
      <c r="F96" s="40">
        <v>0</v>
      </c>
      <c r="G96" s="40">
        <v>0</v>
      </c>
      <c r="H96" s="23"/>
      <c r="I96" s="23"/>
      <c r="J96" s="23"/>
      <c r="K96" s="23"/>
    </row>
    <row r="97" spans="1:11" ht="14.1" customHeight="1">
      <c r="A97" s="23"/>
      <c r="B97" s="23"/>
      <c r="C97" s="39" t="s">
        <v>52</v>
      </c>
      <c r="D97" s="40">
        <v>0</v>
      </c>
      <c r="E97" s="40">
        <v>42500000</v>
      </c>
      <c r="F97" s="40">
        <v>43500000</v>
      </c>
      <c r="G97" s="40">
        <v>44500000</v>
      </c>
      <c r="H97" s="23"/>
      <c r="I97" s="23"/>
      <c r="J97" s="23"/>
      <c r="K97" s="23"/>
    </row>
    <row r="98" spans="1:11" ht="14.1" customHeight="1">
      <c r="A98" s="23"/>
      <c r="B98" s="23"/>
      <c r="C98" s="39" t="s">
        <v>49</v>
      </c>
      <c r="D98" s="40">
        <v>0</v>
      </c>
      <c r="E98" s="40">
        <v>42500000</v>
      </c>
      <c r="F98" s="40">
        <v>43500000</v>
      </c>
      <c r="G98" s="40">
        <v>44500000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53</v>
      </c>
      <c r="D100" s="40">
        <v>0</v>
      </c>
      <c r="E100" s="40">
        <v>0</v>
      </c>
      <c r="F100" s="40">
        <v>0</v>
      </c>
      <c r="G100" s="40">
        <v>0</v>
      </c>
      <c r="H100" s="23"/>
      <c r="I100" s="23"/>
      <c r="J100" s="23"/>
      <c r="K100" s="23"/>
    </row>
    <row r="101" spans="1:11" ht="14.1" customHeight="1">
      <c r="A101" s="23"/>
      <c r="B101" s="23"/>
      <c r="C101" s="39" t="s">
        <v>49</v>
      </c>
      <c r="D101" s="40">
        <v>0</v>
      </c>
      <c r="E101" s="40">
        <v>0</v>
      </c>
      <c r="F101" s="40">
        <v>0</v>
      </c>
      <c r="G101" s="40">
        <v>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54</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55</v>
      </c>
      <c r="D106" s="40">
        <v>0</v>
      </c>
      <c r="E106" s="40">
        <v>1000000</v>
      </c>
      <c r="F106" s="40">
        <v>1000000</v>
      </c>
      <c r="G106" s="40">
        <v>1000000</v>
      </c>
      <c r="H106" s="23"/>
      <c r="I106" s="23"/>
      <c r="J106" s="23"/>
      <c r="K106" s="23"/>
    </row>
    <row r="107" spans="1:11" ht="14.1" customHeight="1">
      <c r="A107" s="23"/>
      <c r="B107" s="23"/>
      <c r="C107" s="39" t="s">
        <v>49</v>
      </c>
      <c r="D107" s="40">
        <v>0</v>
      </c>
      <c r="E107" s="40">
        <v>1000000</v>
      </c>
      <c r="F107" s="40">
        <v>1000000</v>
      </c>
      <c r="G107" s="40">
        <v>1000000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56</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57</v>
      </c>
      <c r="D112" s="40">
        <v>0</v>
      </c>
      <c r="E112" s="40">
        <v>0</v>
      </c>
      <c r="F112" s="40">
        <v>0</v>
      </c>
      <c r="G112" s="40">
        <v>0</v>
      </c>
      <c r="H112" s="23"/>
      <c r="I112" s="23"/>
      <c r="J112" s="23"/>
      <c r="K112" s="23"/>
    </row>
    <row r="113" spans="1:11" ht="14.1" customHeight="1">
      <c r="A113" s="23"/>
      <c r="B113" s="23"/>
      <c r="C113" s="39" t="s">
        <v>49</v>
      </c>
      <c r="D113" s="40">
        <v>0</v>
      </c>
      <c r="E113" s="40">
        <v>0</v>
      </c>
      <c r="F113" s="40">
        <v>0</v>
      </c>
      <c r="G113" s="40">
        <v>0</v>
      </c>
      <c r="H113" s="23"/>
      <c r="I113" s="23"/>
      <c r="J113" s="23"/>
      <c r="K113" s="23"/>
    </row>
    <row r="114" spans="1:11" ht="14.1" customHeight="1">
      <c r="A114" s="23"/>
      <c r="B114" s="23"/>
      <c r="C114" s="39" t="s">
        <v>58</v>
      </c>
      <c r="D114" s="40">
        <v>0</v>
      </c>
      <c r="E114" s="40">
        <v>0</v>
      </c>
      <c r="F114" s="40">
        <v>0</v>
      </c>
      <c r="G114" s="40">
        <v>0</v>
      </c>
      <c r="H114" s="23"/>
      <c r="I114" s="23"/>
      <c r="J114" s="23"/>
      <c r="K114" s="23"/>
    </row>
    <row r="115" spans="1:11" ht="14.1" customHeight="1">
      <c r="A115" s="23"/>
      <c r="B115" s="23"/>
      <c r="C115" s="39" t="s">
        <v>59</v>
      </c>
      <c r="D115" s="40">
        <v>0</v>
      </c>
      <c r="E115" s="40">
        <v>0</v>
      </c>
      <c r="F115" s="40">
        <v>0</v>
      </c>
      <c r="G115" s="40">
        <v>0</v>
      </c>
      <c r="H115" s="23"/>
      <c r="I115" s="23"/>
      <c r="J115" s="23"/>
      <c r="K115" s="23"/>
    </row>
    <row r="116" spans="1:11" ht="14.1" customHeight="1">
      <c r="A116" s="23"/>
      <c r="B116" s="23"/>
      <c r="C116" s="39" t="s">
        <v>60</v>
      </c>
      <c r="D116" s="40">
        <v>0</v>
      </c>
      <c r="E116" s="40">
        <v>0</v>
      </c>
      <c r="F116" s="40">
        <v>0</v>
      </c>
      <c r="G116" s="40">
        <v>0</v>
      </c>
      <c r="H116" s="23"/>
      <c r="I116" s="23"/>
      <c r="J116" s="23"/>
      <c r="K116" s="23"/>
    </row>
    <row r="117" spans="1:11" ht="14.1" customHeight="1">
      <c r="A117" s="23"/>
      <c r="B117" s="23"/>
      <c r="C117" s="39" t="s">
        <v>61</v>
      </c>
      <c r="D117" s="40">
        <v>0</v>
      </c>
      <c r="E117" s="40">
        <v>0</v>
      </c>
      <c r="F117" s="40">
        <v>0</v>
      </c>
      <c r="G117" s="40">
        <v>0</v>
      </c>
      <c r="H117" s="23"/>
      <c r="I117" s="23"/>
      <c r="J117" s="23"/>
      <c r="K117" s="23"/>
    </row>
    <row r="118" spans="1:11" ht="14.1" customHeight="1">
      <c r="A118" s="23"/>
      <c r="B118" s="23"/>
      <c r="C118" s="39" t="s">
        <v>62</v>
      </c>
      <c r="D118" s="40">
        <v>0</v>
      </c>
      <c r="E118" s="40">
        <v>0</v>
      </c>
      <c r="F118" s="40">
        <v>0</v>
      </c>
      <c r="G118" s="40">
        <v>0</v>
      </c>
      <c r="H118" s="23"/>
      <c r="I118" s="23"/>
      <c r="J118" s="23"/>
      <c r="K118" s="23"/>
    </row>
    <row r="119" spans="1:11" ht="14.1" customHeight="1">
      <c r="A119" s="23"/>
      <c r="B119" s="23"/>
      <c r="C119" s="39" t="s">
        <v>49</v>
      </c>
      <c r="D119" s="40">
        <v>0</v>
      </c>
      <c r="E119" s="40">
        <v>0</v>
      </c>
      <c r="F119" s="40">
        <v>0</v>
      </c>
      <c r="G119" s="40">
        <v>0</v>
      </c>
      <c r="H119" s="23"/>
      <c r="I119" s="23"/>
      <c r="J119" s="23"/>
      <c r="K119" s="23"/>
    </row>
    <row r="120" spans="1:11" ht="14.1" customHeight="1">
      <c r="A120" s="23"/>
      <c r="B120" s="23"/>
      <c r="C120" s="39" t="s">
        <v>58</v>
      </c>
      <c r="D120" s="40">
        <v>0</v>
      </c>
      <c r="E120" s="40">
        <v>0</v>
      </c>
      <c r="F120" s="40">
        <v>0</v>
      </c>
      <c r="G120" s="40">
        <v>0</v>
      </c>
      <c r="H120" s="23"/>
      <c r="I120" s="23"/>
      <c r="J120" s="23"/>
      <c r="K120" s="23"/>
    </row>
    <row r="121" spans="1:11" ht="14.1" customHeight="1">
      <c r="A121" s="23"/>
      <c r="B121" s="23"/>
      <c r="C121" s="39" t="s">
        <v>59</v>
      </c>
      <c r="D121" s="40">
        <v>0</v>
      </c>
      <c r="E121" s="40">
        <v>0</v>
      </c>
      <c r="F121" s="40">
        <v>0</v>
      </c>
      <c r="G121" s="40">
        <v>0</v>
      </c>
      <c r="H121" s="23"/>
      <c r="I121" s="23"/>
      <c r="J121" s="23"/>
      <c r="K121" s="23"/>
    </row>
    <row r="122" spans="1:11" ht="14.1" customHeight="1">
      <c r="A122" s="23"/>
      <c r="B122" s="23"/>
      <c r="C122" s="39" t="s">
        <v>60</v>
      </c>
      <c r="D122" s="40">
        <v>0</v>
      </c>
      <c r="E122" s="40">
        <v>0</v>
      </c>
      <c r="F122" s="40">
        <v>0</v>
      </c>
      <c r="G122" s="40">
        <v>0</v>
      </c>
      <c r="H122" s="23"/>
      <c r="I122" s="23"/>
      <c r="J122" s="23"/>
      <c r="K122" s="23"/>
    </row>
    <row r="123" spans="1:11" ht="14.1" customHeight="1">
      <c r="A123" s="23"/>
      <c r="B123" s="23"/>
      <c r="C123" s="39" t="s">
        <v>61</v>
      </c>
      <c r="D123" s="40">
        <v>0</v>
      </c>
      <c r="E123" s="40">
        <v>0</v>
      </c>
      <c r="F123" s="40">
        <v>0</v>
      </c>
      <c r="G123" s="40">
        <v>0</v>
      </c>
      <c r="H123" s="23"/>
      <c r="I123" s="23"/>
      <c r="J123" s="23"/>
      <c r="K123" s="23"/>
    </row>
    <row r="124" spans="1:11" ht="14.1" customHeight="1">
      <c r="A124" s="23"/>
      <c r="B124" s="23"/>
      <c r="C124" s="39" t="s">
        <v>63</v>
      </c>
      <c r="D124" s="40">
        <v>0</v>
      </c>
      <c r="E124" s="40">
        <v>0</v>
      </c>
      <c r="F124" s="40">
        <v>0</v>
      </c>
      <c r="G124" s="40">
        <v>0</v>
      </c>
      <c r="H124" s="23"/>
      <c r="I124" s="23"/>
      <c r="J124" s="23"/>
      <c r="K124" s="23"/>
    </row>
    <row r="125" spans="1:11" ht="14.1" customHeight="1">
      <c r="A125" s="23"/>
      <c r="B125" s="23"/>
      <c r="C125" s="39" t="s">
        <v>49</v>
      </c>
      <c r="D125" s="40">
        <v>0</v>
      </c>
      <c r="E125" s="40">
        <v>0</v>
      </c>
      <c r="F125" s="40">
        <v>0</v>
      </c>
      <c r="G125" s="40">
        <v>0</v>
      </c>
      <c r="H125" s="23"/>
      <c r="I125" s="23"/>
      <c r="J125" s="23"/>
      <c r="K125" s="23"/>
    </row>
    <row r="126" spans="1:11" ht="14.1" customHeight="1">
      <c r="A126" s="23"/>
      <c r="B126" s="23"/>
      <c r="C126" s="39" t="s">
        <v>58</v>
      </c>
      <c r="D126" s="40">
        <v>0</v>
      </c>
      <c r="E126" s="40">
        <v>0</v>
      </c>
      <c r="F126" s="40">
        <v>0</v>
      </c>
      <c r="G126" s="40">
        <v>0</v>
      </c>
      <c r="H126" s="23"/>
      <c r="I126" s="23"/>
      <c r="J126" s="23"/>
      <c r="K126" s="23"/>
    </row>
    <row r="127" spans="1:11" ht="14.1" customHeight="1">
      <c r="A127" s="23"/>
      <c r="B127" s="23"/>
      <c r="C127" s="39" t="s">
        <v>59</v>
      </c>
      <c r="D127" s="40">
        <v>0</v>
      </c>
      <c r="E127" s="40">
        <v>0</v>
      </c>
      <c r="F127" s="40">
        <v>0</v>
      </c>
      <c r="G127" s="40">
        <v>0</v>
      </c>
      <c r="H127" s="23"/>
      <c r="I127" s="23"/>
      <c r="J127" s="23"/>
      <c r="K127" s="23"/>
    </row>
    <row r="128" spans="1:11" ht="14.1" customHeight="1">
      <c r="A128" s="23"/>
      <c r="B128" s="23"/>
      <c r="C128" s="39" t="s">
        <v>60</v>
      </c>
      <c r="D128" s="40">
        <v>0</v>
      </c>
      <c r="E128" s="40">
        <v>0</v>
      </c>
      <c r="F128" s="40">
        <v>0</v>
      </c>
      <c r="G128" s="40">
        <v>0</v>
      </c>
      <c r="H128" s="23"/>
      <c r="I128" s="23"/>
      <c r="J128" s="23"/>
      <c r="K128" s="23"/>
    </row>
    <row r="129" spans="1:11" ht="14.1" customHeight="1">
      <c r="A129" s="23"/>
      <c r="B129" s="23"/>
      <c r="C129" s="39" t="s">
        <v>61</v>
      </c>
      <c r="D129" s="40">
        <v>0</v>
      </c>
      <c r="E129" s="40">
        <v>0</v>
      </c>
      <c r="F129" s="40">
        <v>0</v>
      </c>
      <c r="G129" s="40">
        <v>0</v>
      </c>
      <c r="H129" s="23"/>
      <c r="I129" s="23"/>
      <c r="J129" s="23"/>
      <c r="K129" s="23"/>
    </row>
    <row r="130" spans="1:11" ht="14.1" customHeight="1">
      <c r="A130" s="23"/>
      <c r="B130" s="23"/>
      <c r="C130" s="39" t="s">
        <v>64</v>
      </c>
      <c r="D130" s="40">
        <v>0</v>
      </c>
      <c r="E130" s="40">
        <v>0</v>
      </c>
      <c r="F130" s="40">
        <v>0</v>
      </c>
      <c r="G130" s="40">
        <v>0</v>
      </c>
      <c r="H130" s="23"/>
      <c r="I130" s="23"/>
      <c r="J130" s="23"/>
      <c r="K130" s="23"/>
    </row>
    <row r="131" spans="1:11" ht="14.1" customHeight="1">
      <c r="A131" s="23"/>
      <c r="B131" s="23"/>
      <c r="C131" s="39" t="s">
        <v>65</v>
      </c>
      <c r="D131" s="40">
        <v>0</v>
      </c>
      <c r="E131" s="40">
        <v>0</v>
      </c>
      <c r="F131" s="40">
        <v>0</v>
      </c>
      <c r="G131" s="40">
        <v>0</v>
      </c>
      <c r="H131" s="23"/>
      <c r="I131" s="23"/>
      <c r="J131" s="23"/>
      <c r="K131" s="23"/>
    </row>
    <row r="132" spans="1:11" ht="14.1" customHeight="1">
      <c r="A132" s="23"/>
      <c r="B132" s="23"/>
      <c r="C132" s="41" t="s">
        <v>25</v>
      </c>
      <c r="D132" s="40">
        <v>0</v>
      </c>
      <c r="E132" s="40">
        <v>43500000</v>
      </c>
      <c r="F132" s="40">
        <v>44500000</v>
      </c>
      <c r="G132" s="40">
        <v>45500000</v>
      </c>
      <c r="H132" s="23"/>
      <c r="I132" s="23"/>
      <c r="J132" s="23"/>
      <c r="K132" s="23"/>
    </row>
    <row r="133" spans="1:11" ht="14.1" customHeight="1">
      <c r="A133" s="23"/>
      <c r="B133" s="23"/>
      <c r="C133" s="1503" t="s">
        <v>66</v>
      </c>
      <c r="D133" s="1504"/>
      <c r="E133" s="1504"/>
      <c r="F133" s="1504"/>
      <c r="G133" s="1504"/>
      <c r="H133" s="23"/>
      <c r="I133" s="23"/>
      <c r="J133" s="23"/>
      <c r="K133" s="23"/>
    </row>
    <row r="134" spans="1:11" ht="14.1" customHeight="1">
      <c r="A134" s="23"/>
      <c r="B134" s="23"/>
      <c r="C134" s="32" t="s">
        <v>2295</v>
      </c>
      <c r="D134" s="1503" t="s">
        <v>2296</v>
      </c>
      <c r="E134" s="1504"/>
      <c r="F134" s="1504"/>
      <c r="G134" s="1504"/>
      <c r="H134" s="23"/>
      <c r="I134" s="23"/>
      <c r="J134" s="23"/>
      <c r="K134" s="23"/>
    </row>
    <row r="135" spans="1:11" ht="14.1" customHeight="1">
      <c r="A135" s="23"/>
      <c r="B135" s="23"/>
      <c r="C135" s="33" t="s">
        <v>19</v>
      </c>
      <c r="D135" s="1519" t="s">
        <v>2297</v>
      </c>
      <c r="E135" s="1520"/>
      <c r="F135" s="1520"/>
      <c r="G135" s="1520"/>
      <c r="H135" s="23"/>
      <c r="I135" s="23"/>
      <c r="J135" s="23"/>
      <c r="K135" s="23"/>
    </row>
    <row r="136" spans="1:11" ht="14.1" customHeight="1">
      <c r="A136" s="23"/>
      <c r="B136" s="23"/>
      <c r="C136" s="34" t="s">
        <v>20</v>
      </c>
      <c r="D136" s="1521" t="s">
        <v>2298</v>
      </c>
      <c r="E136" s="1522"/>
      <c r="F136" s="1522"/>
      <c r="G136" s="1522"/>
      <c r="H136" s="23"/>
      <c r="I136" s="23"/>
      <c r="J136" s="23"/>
      <c r="K136" s="23"/>
    </row>
    <row r="137" spans="1:11" ht="14.1" customHeight="1">
      <c r="A137" s="23"/>
      <c r="B137" s="23"/>
      <c r="C137" s="34" t="s">
        <v>21</v>
      </c>
      <c r="D137" s="1521" t="s">
        <v>918</v>
      </c>
      <c r="E137" s="1522"/>
      <c r="F137" s="1522"/>
      <c r="G137" s="1522"/>
      <c r="H137" s="23"/>
      <c r="I137" s="23"/>
      <c r="J137" s="23"/>
      <c r="K137" s="23"/>
    </row>
    <row r="138" spans="1:11" ht="15" customHeight="1">
      <c r="A138" s="23"/>
      <c r="B138" s="23"/>
      <c r="C138" s="35"/>
      <c r="D138" s="36">
        <v>2024</v>
      </c>
      <c r="E138" s="36">
        <v>2025</v>
      </c>
      <c r="F138" s="36">
        <v>2026</v>
      </c>
      <c r="G138" s="36">
        <v>2027</v>
      </c>
      <c r="H138" s="23"/>
      <c r="I138" s="23"/>
      <c r="J138" s="23"/>
      <c r="K138" s="23"/>
    </row>
    <row r="139" spans="1:11" ht="15" customHeight="1">
      <c r="A139" s="23"/>
      <c r="B139" s="23"/>
      <c r="C139" s="37"/>
      <c r="D139" s="38" t="s">
        <v>22</v>
      </c>
      <c r="E139" s="38" t="s">
        <v>23</v>
      </c>
      <c r="F139" s="38" t="s">
        <v>23</v>
      </c>
      <c r="G139" s="38" t="s">
        <v>23</v>
      </c>
      <c r="H139" s="23"/>
      <c r="I139" s="23"/>
      <c r="J139" s="23"/>
      <c r="K139" s="23"/>
    </row>
    <row r="140" spans="1:11" ht="14.1" customHeight="1">
      <c r="A140" s="23"/>
      <c r="B140" s="23"/>
      <c r="C140" s="27" t="s">
        <v>33</v>
      </c>
      <c r="D140" s="31" t="s">
        <v>1303</v>
      </c>
      <c r="E140" s="31" t="s">
        <v>1303</v>
      </c>
      <c r="F140" s="31" t="s">
        <v>1303</v>
      </c>
      <c r="G140" s="31" t="s">
        <v>1303</v>
      </c>
      <c r="H140" s="23"/>
      <c r="I140" s="23"/>
      <c r="J140" s="23"/>
      <c r="K140" s="23"/>
    </row>
    <row r="141" spans="1:11" ht="14.1" customHeight="1">
      <c r="A141" s="23"/>
      <c r="B141" s="23"/>
      <c r="C141" s="27" t="s">
        <v>35</v>
      </c>
      <c r="D141" s="31" t="s">
        <v>2299</v>
      </c>
      <c r="E141" s="31" t="s">
        <v>1702</v>
      </c>
      <c r="F141" s="31" t="s">
        <v>1702</v>
      </c>
      <c r="G141" s="31" t="s">
        <v>1702</v>
      </c>
      <c r="H141" s="23"/>
      <c r="I141" s="23"/>
      <c r="J141" s="23"/>
      <c r="K141" s="23"/>
    </row>
    <row r="142" spans="1:11" ht="14.1" customHeight="1">
      <c r="A142" s="23"/>
      <c r="B142" s="23"/>
      <c r="C142" s="27" t="s">
        <v>40</v>
      </c>
      <c r="D142" s="31" t="s">
        <v>2300</v>
      </c>
      <c r="E142" s="31" t="s">
        <v>1293</v>
      </c>
      <c r="F142" s="31" t="s">
        <v>1293</v>
      </c>
      <c r="G142" s="31" t="s">
        <v>1293</v>
      </c>
      <c r="H142" s="23"/>
      <c r="I142" s="23"/>
      <c r="J142" s="23"/>
      <c r="K142" s="23"/>
    </row>
    <row r="143" spans="1:11" ht="14.1" customHeight="1">
      <c r="A143" s="23"/>
      <c r="B143" s="23"/>
      <c r="C143" s="27" t="s">
        <v>41</v>
      </c>
      <c r="D143" s="31" t="s">
        <v>18</v>
      </c>
      <c r="E143" s="31" t="s">
        <v>42</v>
      </c>
      <c r="F143" s="31" t="s">
        <v>42</v>
      </c>
      <c r="G143" s="31" t="s">
        <v>42</v>
      </c>
      <c r="H143" s="23"/>
      <c r="I143" s="23"/>
      <c r="J143" s="23"/>
      <c r="K143" s="23"/>
    </row>
    <row r="144" spans="1:11" ht="14.1" customHeight="1">
      <c r="A144" s="23"/>
      <c r="B144" s="23"/>
      <c r="C144" s="27" t="s">
        <v>43</v>
      </c>
      <c r="D144" s="31" t="s">
        <v>18</v>
      </c>
      <c r="E144" s="31" t="s">
        <v>2301</v>
      </c>
      <c r="F144" s="31" t="s">
        <v>42</v>
      </c>
      <c r="G144" s="31" t="s">
        <v>42</v>
      </c>
      <c r="H144" s="23"/>
      <c r="I144" s="23"/>
      <c r="J144" s="23"/>
      <c r="K144" s="23"/>
    </row>
    <row r="145" spans="1:11" ht="14.1" customHeight="1">
      <c r="A145" s="23"/>
      <c r="B145" s="23"/>
      <c r="C145" s="27" t="s">
        <v>47</v>
      </c>
      <c r="D145" s="31" t="s">
        <v>18</v>
      </c>
      <c r="E145" s="31" t="s">
        <v>2301</v>
      </c>
      <c r="F145" s="31" t="s">
        <v>42</v>
      </c>
      <c r="G145" s="31" t="s">
        <v>42</v>
      </c>
      <c r="H145" s="23"/>
      <c r="I145" s="23"/>
      <c r="J145" s="23"/>
      <c r="K145" s="23"/>
    </row>
    <row r="146" spans="1:11" ht="14.1" customHeight="1">
      <c r="A146" s="23"/>
      <c r="B146" s="23"/>
      <c r="C146" s="1523" t="s">
        <v>24</v>
      </c>
      <c r="D146" s="1524"/>
      <c r="E146" s="1524"/>
      <c r="F146" s="1524"/>
      <c r="G146" s="1524"/>
      <c r="H146" s="23"/>
      <c r="I146" s="23"/>
      <c r="J146" s="23"/>
      <c r="K146" s="23"/>
    </row>
    <row r="147" spans="1:11" ht="14.1" customHeight="1">
      <c r="A147" s="23"/>
      <c r="B147" s="23"/>
      <c r="C147" s="35"/>
      <c r="D147" s="36">
        <v>2024</v>
      </c>
      <c r="E147" s="36">
        <v>2025</v>
      </c>
      <c r="F147" s="36">
        <v>2026</v>
      </c>
      <c r="G147" s="36">
        <v>2027</v>
      </c>
      <c r="H147" s="23"/>
      <c r="I147" s="23"/>
      <c r="J147" s="23"/>
      <c r="K147" s="23"/>
    </row>
    <row r="148" spans="1:11" ht="14.1" customHeight="1">
      <c r="A148" s="23"/>
      <c r="B148" s="23"/>
      <c r="C148" s="37"/>
      <c r="D148" s="38" t="s">
        <v>22</v>
      </c>
      <c r="E148" s="38" t="s">
        <v>23</v>
      </c>
      <c r="F148" s="38" t="s">
        <v>23</v>
      </c>
      <c r="G148" s="38" t="s">
        <v>23</v>
      </c>
      <c r="H148" s="23"/>
      <c r="I148" s="23"/>
      <c r="J148" s="23"/>
      <c r="K148" s="23"/>
    </row>
    <row r="149" spans="1:11" ht="14.1" customHeight="1">
      <c r="A149" s="23"/>
      <c r="B149" s="23"/>
      <c r="C149" s="39" t="s">
        <v>48</v>
      </c>
      <c r="D149" s="40">
        <v>0</v>
      </c>
      <c r="E149" s="40">
        <v>0</v>
      </c>
      <c r="F149" s="40">
        <v>0</v>
      </c>
      <c r="G149" s="40">
        <v>0</v>
      </c>
      <c r="H149" s="23"/>
      <c r="I149" s="23"/>
      <c r="J149" s="23"/>
      <c r="K149" s="23"/>
    </row>
    <row r="150" spans="1:11" ht="14.1" customHeight="1">
      <c r="A150" s="23"/>
      <c r="B150" s="23"/>
      <c r="C150" s="39" t="s">
        <v>49</v>
      </c>
      <c r="D150" s="40">
        <v>0</v>
      </c>
      <c r="E150" s="40">
        <v>0</v>
      </c>
      <c r="F150" s="40">
        <v>0</v>
      </c>
      <c r="G150" s="40">
        <v>0</v>
      </c>
      <c r="H150" s="23"/>
      <c r="I150" s="23"/>
      <c r="J150" s="23"/>
      <c r="K150" s="23"/>
    </row>
    <row r="151" spans="1:11" ht="14.1" customHeight="1">
      <c r="A151" s="23"/>
      <c r="B151" s="23"/>
      <c r="C151" s="39" t="s">
        <v>50</v>
      </c>
      <c r="D151" s="40">
        <v>0</v>
      </c>
      <c r="E151" s="40">
        <v>0</v>
      </c>
      <c r="F151" s="40">
        <v>0</v>
      </c>
      <c r="G151" s="40">
        <v>0</v>
      </c>
      <c r="H151" s="23"/>
      <c r="I151" s="23"/>
      <c r="J151" s="23"/>
      <c r="K151" s="23"/>
    </row>
    <row r="152" spans="1:11" ht="14.1" customHeight="1">
      <c r="A152" s="23"/>
      <c r="B152" s="23"/>
      <c r="C152" s="39" t="s">
        <v>51</v>
      </c>
      <c r="D152" s="40">
        <v>0</v>
      </c>
      <c r="E152" s="40">
        <v>0</v>
      </c>
      <c r="F152" s="40">
        <v>0</v>
      </c>
      <c r="G152" s="40">
        <v>0</v>
      </c>
      <c r="H152" s="23"/>
      <c r="I152" s="23"/>
      <c r="J152" s="23"/>
      <c r="K152" s="23"/>
    </row>
    <row r="153" spans="1:11" ht="14.1" customHeight="1">
      <c r="A153" s="23"/>
      <c r="B153" s="23"/>
      <c r="C153" s="39" t="s">
        <v>49</v>
      </c>
      <c r="D153" s="40">
        <v>0</v>
      </c>
      <c r="E153" s="40">
        <v>0</v>
      </c>
      <c r="F153" s="40">
        <v>0</v>
      </c>
      <c r="G153" s="40">
        <v>0</v>
      </c>
      <c r="H153" s="23"/>
      <c r="I153" s="23"/>
      <c r="J153" s="23"/>
      <c r="K153" s="23"/>
    </row>
    <row r="154" spans="1:11" ht="14.1" customHeight="1">
      <c r="A154" s="23"/>
      <c r="B154" s="23"/>
      <c r="C154" s="39" t="s">
        <v>50</v>
      </c>
      <c r="D154" s="40">
        <v>0</v>
      </c>
      <c r="E154" s="40">
        <v>0</v>
      </c>
      <c r="F154" s="40">
        <v>0</v>
      </c>
      <c r="G154" s="40">
        <v>0</v>
      </c>
      <c r="H154" s="23"/>
      <c r="I154" s="23"/>
      <c r="J154" s="23"/>
      <c r="K154" s="23"/>
    </row>
    <row r="155" spans="1:11" ht="14.1" customHeight="1">
      <c r="A155" s="23"/>
      <c r="B155" s="23"/>
      <c r="C155" s="39" t="s">
        <v>52</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53</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54</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55</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56</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57</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58</v>
      </c>
      <c r="D172" s="40">
        <v>0</v>
      </c>
      <c r="E172" s="40">
        <v>0</v>
      </c>
      <c r="F172" s="40">
        <v>0</v>
      </c>
      <c r="G172" s="40">
        <v>0</v>
      </c>
      <c r="H172" s="23"/>
      <c r="I172" s="23"/>
      <c r="J172" s="23"/>
      <c r="K172" s="23"/>
    </row>
    <row r="173" spans="1:11" ht="14.1" customHeight="1">
      <c r="A173" s="23"/>
      <c r="B173" s="23"/>
      <c r="C173" s="39" t="s">
        <v>59</v>
      </c>
      <c r="D173" s="40">
        <v>0</v>
      </c>
      <c r="E173" s="40">
        <v>0</v>
      </c>
      <c r="F173" s="40">
        <v>0</v>
      </c>
      <c r="G173" s="40">
        <v>0</v>
      </c>
      <c r="H173" s="23"/>
      <c r="I173" s="23"/>
      <c r="J173" s="23"/>
      <c r="K173" s="23"/>
    </row>
    <row r="174" spans="1:11" ht="14.1" customHeight="1">
      <c r="A174" s="23"/>
      <c r="B174" s="23"/>
      <c r="C174" s="39" t="s">
        <v>60</v>
      </c>
      <c r="D174" s="40">
        <v>0</v>
      </c>
      <c r="E174" s="40">
        <v>0</v>
      </c>
      <c r="F174" s="40">
        <v>0</v>
      </c>
      <c r="G174" s="40">
        <v>0</v>
      </c>
      <c r="H174" s="23"/>
      <c r="I174" s="23"/>
      <c r="J174" s="23"/>
      <c r="K174" s="23"/>
    </row>
    <row r="175" spans="1:11" ht="14.1" customHeight="1">
      <c r="A175" s="23"/>
      <c r="B175" s="23"/>
      <c r="C175" s="39" t="s">
        <v>61</v>
      </c>
      <c r="D175" s="40">
        <v>0</v>
      </c>
      <c r="E175" s="40">
        <v>0</v>
      </c>
      <c r="F175" s="40">
        <v>0</v>
      </c>
      <c r="G175" s="40">
        <v>0</v>
      </c>
      <c r="H175" s="23"/>
      <c r="I175" s="23"/>
      <c r="J175" s="23"/>
      <c r="K175" s="23"/>
    </row>
    <row r="176" spans="1:11" ht="14.1" customHeight="1">
      <c r="A176" s="23"/>
      <c r="B176" s="23"/>
      <c r="C176" s="39" t="s">
        <v>62</v>
      </c>
      <c r="D176" s="40">
        <v>0</v>
      </c>
      <c r="E176" s="40">
        <v>1000000</v>
      </c>
      <c r="F176" s="40">
        <v>1000000</v>
      </c>
      <c r="G176" s="40">
        <v>1000000</v>
      </c>
      <c r="H176" s="23"/>
      <c r="I176" s="23"/>
      <c r="J176" s="23"/>
      <c r="K176" s="23"/>
    </row>
    <row r="177" spans="1:11" ht="14.1" customHeight="1">
      <c r="A177" s="23"/>
      <c r="B177" s="23"/>
      <c r="C177" s="39" t="s">
        <v>49</v>
      </c>
      <c r="D177" s="40">
        <v>0</v>
      </c>
      <c r="E177" s="40">
        <v>1000000</v>
      </c>
      <c r="F177" s="40">
        <v>1000000</v>
      </c>
      <c r="G177" s="40">
        <v>1000000</v>
      </c>
      <c r="H177" s="23"/>
      <c r="I177" s="23"/>
      <c r="J177" s="23"/>
      <c r="K177" s="23"/>
    </row>
    <row r="178" spans="1:11" ht="14.1" customHeight="1">
      <c r="A178" s="23"/>
      <c r="B178" s="23"/>
      <c r="C178" s="39" t="s">
        <v>58</v>
      </c>
      <c r="D178" s="40">
        <v>0</v>
      </c>
      <c r="E178" s="40">
        <v>0</v>
      </c>
      <c r="F178" s="40">
        <v>0</v>
      </c>
      <c r="G178" s="40">
        <v>0</v>
      </c>
      <c r="H178" s="23"/>
      <c r="I178" s="23"/>
      <c r="J178" s="23"/>
      <c r="K178" s="23"/>
    </row>
    <row r="179" spans="1:11" ht="14.1" customHeight="1">
      <c r="A179" s="23"/>
      <c r="B179" s="23"/>
      <c r="C179" s="39" t="s">
        <v>59</v>
      </c>
      <c r="D179" s="40">
        <v>0</v>
      </c>
      <c r="E179" s="40">
        <v>0</v>
      </c>
      <c r="F179" s="40">
        <v>0</v>
      </c>
      <c r="G179" s="40">
        <v>0</v>
      </c>
      <c r="H179" s="23"/>
      <c r="I179" s="23"/>
      <c r="J179" s="23"/>
      <c r="K179" s="23"/>
    </row>
    <row r="180" spans="1:11" ht="14.1" customHeight="1">
      <c r="A180" s="23"/>
      <c r="B180" s="23"/>
      <c r="C180" s="39" t="s">
        <v>60</v>
      </c>
      <c r="D180" s="40">
        <v>0</v>
      </c>
      <c r="E180" s="40">
        <v>0</v>
      </c>
      <c r="F180" s="40">
        <v>0</v>
      </c>
      <c r="G180" s="40">
        <v>0</v>
      </c>
      <c r="H180" s="23"/>
      <c r="I180" s="23"/>
      <c r="J180" s="23"/>
      <c r="K180" s="23"/>
    </row>
    <row r="181" spans="1:11" ht="14.1" customHeight="1">
      <c r="A181" s="23"/>
      <c r="B181" s="23"/>
      <c r="C181" s="39" t="s">
        <v>61</v>
      </c>
      <c r="D181" s="40">
        <v>0</v>
      </c>
      <c r="E181" s="40">
        <v>0</v>
      </c>
      <c r="F181" s="40">
        <v>0</v>
      </c>
      <c r="G181" s="40">
        <v>0</v>
      </c>
      <c r="H181" s="23"/>
      <c r="I181" s="23"/>
      <c r="J181" s="23"/>
      <c r="K181" s="23"/>
    </row>
    <row r="182" spans="1:11" ht="14.1" customHeight="1">
      <c r="A182" s="23"/>
      <c r="B182" s="23"/>
      <c r="C182" s="39" t="s">
        <v>63</v>
      </c>
      <c r="D182" s="40">
        <v>0</v>
      </c>
      <c r="E182" s="40">
        <v>0</v>
      </c>
      <c r="F182" s="40">
        <v>0</v>
      </c>
      <c r="G182" s="40">
        <v>0</v>
      </c>
      <c r="H182" s="23"/>
      <c r="I182" s="23"/>
      <c r="J182" s="23"/>
      <c r="K182" s="23"/>
    </row>
    <row r="183" spans="1:11" ht="14.1" customHeight="1">
      <c r="A183" s="23"/>
      <c r="B183" s="23"/>
      <c r="C183" s="39" t="s">
        <v>49</v>
      </c>
      <c r="D183" s="40">
        <v>0</v>
      </c>
      <c r="E183" s="40">
        <v>0</v>
      </c>
      <c r="F183" s="40">
        <v>0</v>
      </c>
      <c r="G183" s="40">
        <v>0</v>
      </c>
      <c r="H183" s="23"/>
      <c r="I183" s="23"/>
      <c r="J183" s="23"/>
      <c r="K183" s="23"/>
    </row>
    <row r="184" spans="1:11" ht="14.1" customHeight="1">
      <c r="A184" s="23"/>
      <c r="B184" s="23"/>
      <c r="C184" s="39" t="s">
        <v>58</v>
      </c>
      <c r="D184" s="40">
        <v>0</v>
      </c>
      <c r="E184" s="40">
        <v>0</v>
      </c>
      <c r="F184" s="40">
        <v>0</v>
      </c>
      <c r="G184" s="40">
        <v>0</v>
      </c>
      <c r="H184" s="23"/>
      <c r="I184" s="23"/>
      <c r="J184" s="23"/>
      <c r="K184" s="23"/>
    </row>
    <row r="185" spans="1:11" ht="14.1" customHeight="1">
      <c r="A185" s="23"/>
      <c r="B185" s="23"/>
      <c r="C185" s="39" t="s">
        <v>59</v>
      </c>
      <c r="D185" s="40">
        <v>0</v>
      </c>
      <c r="E185" s="40">
        <v>0</v>
      </c>
      <c r="F185" s="40">
        <v>0</v>
      </c>
      <c r="G185" s="40">
        <v>0</v>
      </c>
      <c r="H185" s="23"/>
      <c r="I185" s="23"/>
      <c r="J185" s="23"/>
      <c r="K185" s="23"/>
    </row>
    <row r="186" spans="1:11" ht="14.1" customHeight="1">
      <c r="A186" s="23"/>
      <c r="B186" s="23"/>
      <c r="C186" s="39" t="s">
        <v>60</v>
      </c>
      <c r="D186" s="40">
        <v>0</v>
      </c>
      <c r="E186" s="40">
        <v>0</v>
      </c>
      <c r="F186" s="40">
        <v>0</v>
      </c>
      <c r="G186" s="40">
        <v>0</v>
      </c>
      <c r="H186" s="23"/>
      <c r="I186" s="23"/>
      <c r="J186" s="23"/>
      <c r="K186" s="23"/>
    </row>
    <row r="187" spans="1:11" ht="14.1" customHeight="1">
      <c r="A187" s="23"/>
      <c r="B187" s="23"/>
      <c r="C187" s="39" t="s">
        <v>61</v>
      </c>
      <c r="D187" s="40">
        <v>0</v>
      </c>
      <c r="E187" s="40">
        <v>0</v>
      </c>
      <c r="F187" s="40">
        <v>0</v>
      </c>
      <c r="G187" s="40">
        <v>0</v>
      </c>
      <c r="H187" s="23"/>
      <c r="I187" s="23"/>
      <c r="J187" s="23"/>
      <c r="K187" s="23"/>
    </row>
    <row r="188" spans="1:11" ht="14.1" customHeight="1">
      <c r="A188" s="23"/>
      <c r="B188" s="23"/>
      <c r="C188" s="39" t="s">
        <v>64</v>
      </c>
      <c r="D188" s="40">
        <v>0</v>
      </c>
      <c r="E188" s="40">
        <v>0</v>
      </c>
      <c r="F188" s="40">
        <v>0</v>
      </c>
      <c r="G188" s="40">
        <v>0</v>
      </c>
      <c r="H188" s="23"/>
      <c r="I188" s="23"/>
      <c r="J188" s="23"/>
      <c r="K188" s="23"/>
    </row>
    <row r="189" spans="1:11" ht="14.1" customHeight="1">
      <c r="A189" s="23"/>
      <c r="B189" s="23"/>
      <c r="C189" s="39" t="s">
        <v>65</v>
      </c>
      <c r="D189" s="40">
        <v>0</v>
      </c>
      <c r="E189" s="40">
        <v>0</v>
      </c>
      <c r="F189" s="40">
        <v>0</v>
      </c>
      <c r="G189" s="40">
        <v>0</v>
      </c>
      <c r="H189" s="23"/>
      <c r="I189" s="23"/>
      <c r="J189" s="23"/>
      <c r="K189" s="23"/>
    </row>
    <row r="190" spans="1:11" ht="14.1" customHeight="1">
      <c r="A190" s="23"/>
      <c r="B190" s="23"/>
      <c r="C190" s="41" t="s">
        <v>25</v>
      </c>
      <c r="D190" s="40">
        <v>0</v>
      </c>
      <c r="E190" s="40">
        <v>1000000</v>
      </c>
      <c r="F190" s="40">
        <v>1000000</v>
      </c>
      <c r="G190" s="40">
        <v>1000000</v>
      </c>
      <c r="H190" s="23"/>
      <c r="I190" s="23"/>
      <c r="J190" s="23"/>
      <c r="K190" s="23"/>
    </row>
    <row r="191" spans="1:11" ht="14.1" customHeight="1">
      <c r="A191" s="23"/>
      <c r="B191" s="23"/>
      <c r="C191" s="33" t="s">
        <v>19</v>
      </c>
      <c r="D191" s="1519" t="s">
        <v>2302</v>
      </c>
      <c r="E191" s="1520"/>
      <c r="F191" s="1520"/>
      <c r="G191" s="1520"/>
      <c r="H191" s="23"/>
      <c r="I191" s="23"/>
      <c r="J191" s="23"/>
      <c r="K191" s="23"/>
    </row>
    <row r="192" spans="1:11" ht="14.1" customHeight="1">
      <c r="A192" s="23"/>
      <c r="B192" s="23"/>
      <c r="C192" s="34" t="s">
        <v>20</v>
      </c>
      <c r="D192" s="1521" t="s">
        <v>2303</v>
      </c>
      <c r="E192" s="1522"/>
      <c r="F192" s="1522"/>
      <c r="G192" s="1522"/>
      <c r="H192" s="23"/>
      <c r="I192" s="23"/>
      <c r="J192" s="23"/>
      <c r="K192" s="23"/>
    </row>
    <row r="193" spans="1:11" ht="14.1" customHeight="1">
      <c r="A193" s="23"/>
      <c r="B193" s="23"/>
      <c r="C193" s="34" t="s">
        <v>21</v>
      </c>
      <c r="D193" s="1521" t="s">
        <v>249</v>
      </c>
      <c r="E193" s="1522"/>
      <c r="F193" s="1522"/>
      <c r="G193" s="1522"/>
      <c r="H193" s="23"/>
      <c r="I193" s="23"/>
      <c r="J193" s="23"/>
      <c r="K193" s="23"/>
    </row>
    <row r="194" spans="1:11" ht="15" customHeight="1">
      <c r="A194" s="23"/>
      <c r="B194" s="23"/>
      <c r="C194" s="35"/>
      <c r="D194" s="36">
        <v>2024</v>
      </c>
      <c r="E194" s="36">
        <v>2025</v>
      </c>
      <c r="F194" s="36">
        <v>2026</v>
      </c>
      <c r="G194" s="36">
        <v>2027</v>
      </c>
      <c r="H194" s="23"/>
      <c r="I194" s="23"/>
      <c r="J194" s="23"/>
      <c r="K194" s="23"/>
    </row>
    <row r="195" spans="1:11" ht="15" customHeight="1">
      <c r="A195" s="23"/>
      <c r="B195" s="23"/>
      <c r="C195" s="37"/>
      <c r="D195" s="38" t="s">
        <v>22</v>
      </c>
      <c r="E195" s="38" t="s">
        <v>23</v>
      </c>
      <c r="F195" s="38" t="s">
        <v>23</v>
      </c>
      <c r="G195" s="38" t="s">
        <v>23</v>
      </c>
      <c r="H195" s="23"/>
      <c r="I195" s="23"/>
      <c r="J195" s="23"/>
      <c r="K195" s="23"/>
    </row>
    <row r="196" spans="1:11" ht="14.1" customHeight="1">
      <c r="A196" s="23"/>
      <c r="B196" s="23"/>
      <c r="C196" s="27" t="s">
        <v>33</v>
      </c>
      <c r="D196" s="31" t="s">
        <v>2010</v>
      </c>
      <c r="E196" s="31" t="s">
        <v>2010</v>
      </c>
      <c r="F196" s="31" t="s">
        <v>2010</v>
      </c>
      <c r="G196" s="31" t="s">
        <v>2010</v>
      </c>
      <c r="H196" s="23"/>
      <c r="I196" s="23"/>
      <c r="J196" s="23"/>
      <c r="K196" s="23"/>
    </row>
    <row r="197" spans="1:11" ht="14.1" customHeight="1">
      <c r="A197" s="23"/>
      <c r="B197" s="23"/>
      <c r="C197" s="27" t="s">
        <v>35</v>
      </c>
      <c r="D197" s="31" t="s">
        <v>2304</v>
      </c>
      <c r="E197" s="31" t="s">
        <v>1779</v>
      </c>
      <c r="F197" s="31" t="s">
        <v>1779</v>
      </c>
      <c r="G197" s="31" t="s">
        <v>1779</v>
      </c>
      <c r="H197" s="23"/>
      <c r="I197" s="23"/>
      <c r="J197" s="23"/>
      <c r="K197" s="23"/>
    </row>
    <row r="198" spans="1:11" ht="14.1" customHeight="1">
      <c r="A198" s="23"/>
      <c r="B198" s="23"/>
      <c r="C198" s="27" t="s">
        <v>40</v>
      </c>
      <c r="D198" s="31" t="s">
        <v>2305</v>
      </c>
      <c r="E198" s="31" t="s">
        <v>1443</v>
      </c>
      <c r="F198" s="31" t="s">
        <v>1443</v>
      </c>
      <c r="G198" s="31" t="s">
        <v>1443</v>
      </c>
      <c r="H198" s="23"/>
      <c r="I198" s="23"/>
      <c r="J198" s="23"/>
      <c r="K198" s="23"/>
    </row>
    <row r="199" spans="1:11" ht="14.1" customHeight="1">
      <c r="A199" s="23"/>
      <c r="B199" s="23"/>
      <c r="C199" s="27" t="s">
        <v>41</v>
      </c>
      <c r="D199" s="31" t="s">
        <v>18</v>
      </c>
      <c r="E199" s="31" t="s">
        <v>42</v>
      </c>
      <c r="F199" s="31" t="s">
        <v>42</v>
      </c>
      <c r="G199" s="31" t="s">
        <v>42</v>
      </c>
      <c r="H199" s="23"/>
      <c r="I199" s="23"/>
      <c r="J199" s="23"/>
      <c r="K199" s="23"/>
    </row>
    <row r="200" spans="1:11" ht="14.1" customHeight="1">
      <c r="A200" s="23"/>
      <c r="B200" s="23"/>
      <c r="C200" s="27" t="s">
        <v>43</v>
      </c>
      <c r="D200" s="31" t="s">
        <v>18</v>
      </c>
      <c r="E200" s="31" t="s">
        <v>2306</v>
      </c>
      <c r="F200" s="31" t="s">
        <v>42</v>
      </c>
      <c r="G200" s="31" t="s">
        <v>42</v>
      </c>
      <c r="H200" s="23"/>
      <c r="I200" s="23"/>
      <c r="J200" s="23"/>
      <c r="K200" s="23"/>
    </row>
    <row r="201" spans="1:11" ht="14.1" customHeight="1">
      <c r="A201" s="23"/>
      <c r="B201" s="23"/>
      <c r="C201" s="27" t="s">
        <v>47</v>
      </c>
      <c r="D201" s="31" t="s">
        <v>18</v>
      </c>
      <c r="E201" s="31" t="s">
        <v>2306</v>
      </c>
      <c r="F201" s="31" t="s">
        <v>42</v>
      </c>
      <c r="G201" s="31" t="s">
        <v>42</v>
      </c>
      <c r="H201" s="23"/>
      <c r="I201" s="23"/>
      <c r="J201" s="23"/>
      <c r="K201" s="23"/>
    </row>
    <row r="202" spans="1:11" ht="14.1" customHeight="1">
      <c r="A202" s="23"/>
      <c r="B202" s="23"/>
      <c r="C202" s="1523" t="s">
        <v>24</v>
      </c>
      <c r="D202" s="1524"/>
      <c r="E202" s="1524"/>
      <c r="F202" s="1524"/>
      <c r="G202" s="1524"/>
      <c r="H202" s="23"/>
      <c r="I202" s="23"/>
      <c r="J202" s="23"/>
      <c r="K202" s="23"/>
    </row>
    <row r="203" spans="1:11" ht="14.1" customHeight="1">
      <c r="A203" s="23"/>
      <c r="B203" s="23"/>
      <c r="C203" s="35"/>
      <c r="D203" s="36">
        <v>2024</v>
      </c>
      <c r="E203" s="36">
        <v>2025</v>
      </c>
      <c r="F203" s="36">
        <v>2026</v>
      </c>
      <c r="G203" s="36">
        <v>2027</v>
      </c>
      <c r="H203" s="23"/>
      <c r="I203" s="23"/>
      <c r="J203" s="23"/>
      <c r="K203" s="23"/>
    </row>
    <row r="204" spans="1:11" ht="14.1" customHeight="1">
      <c r="A204" s="23"/>
      <c r="B204" s="23"/>
      <c r="C204" s="37"/>
      <c r="D204" s="38" t="s">
        <v>22</v>
      </c>
      <c r="E204" s="38" t="s">
        <v>23</v>
      </c>
      <c r="F204" s="38" t="s">
        <v>23</v>
      </c>
      <c r="G204" s="38" t="s">
        <v>23</v>
      </c>
      <c r="H204" s="23"/>
      <c r="I204" s="23"/>
      <c r="J204" s="23"/>
      <c r="K204" s="23"/>
    </row>
    <row r="205" spans="1:11" ht="14.1" customHeight="1">
      <c r="A205" s="23"/>
      <c r="B205" s="23"/>
      <c r="C205" s="39" t="s">
        <v>48</v>
      </c>
      <c r="D205" s="40">
        <v>0</v>
      </c>
      <c r="E205" s="40">
        <v>0</v>
      </c>
      <c r="F205" s="40">
        <v>0</v>
      </c>
      <c r="G205" s="40">
        <v>0</v>
      </c>
      <c r="H205" s="23"/>
      <c r="I205" s="23"/>
      <c r="J205" s="23"/>
      <c r="K205" s="23"/>
    </row>
    <row r="206" spans="1:11" ht="14.1" customHeight="1">
      <c r="A206" s="23"/>
      <c r="B206" s="23"/>
      <c r="C206" s="39" t="s">
        <v>49</v>
      </c>
      <c r="D206" s="40">
        <v>0</v>
      </c>
      <c r="E206" s="40">
        <v>0</v>
      </c>
      <c r="F206" s="40">
        <v>0</v>
      </c>
      <c r="G206" s="40">
        <v>0</v>
      </c>
      <c r="H206" s="23"/>
      <c r="I206" s="23"/>
      <c r="J206" s="23"/>
      <c r="K206" s="23"/>
    </row>
    <row r="207" spans="1:11" ht="14.1" customHeight="1">
      <c r="A207" s="23"/>
      <c r="B207" s="23"/>
      <c r="C207" s="39" t="s">
        <v>50</v>
      </c>
      <c r="D207" s="40">
        <v>0</v>
      </c>
      <c r="E207" s="40">
        <v>0</v>
      </c>
      <c r="F207" s="40">
        <v>0</v>
      </c>
      <c r="G207" s="40">
        <v>0</v>
      </c>
      <c r="H207" s="23"/>
      <c r="I207" s="23"/>
      <c r="J207" s="23"/>
      <c r="K207" s="23"/>
    </row>
    <row r="208" spans="1:11" ht="14.1" customHeight="1">
      <c r="A208" s="23"/>
      <c r="B208" s="23"/>
      <c r="C208" s="39" t="s">
        <v>51</v>
      </c>
      <c r="D208" s="40">
        <v>0</v>
      </c>
      <c r="E208" s="40">
        <v>0</v>
      </c>
      <c r="F208" s="40">
        <v>0</v>
      </c>
      <c r="G208" s="40">
        <v>0</v>
      </c>
      <c r="H208" s="23"/>
      <c r="I208" s="23"/>
      <c r="J208" s="23"/>
      <c r="K208" s="23"/>
    </row>
    <row r="209" spans="1:11" ht="14.1" customHeight="1">
      <c r="A209" s="23"/>
      <c r="B209" s="23"/>
      <c r="C209" s="39" t="s">
        <v>49</v>
      </c>
      <c r="D209" s="40">
        <v>0</v>
      </c>
      <c r="E209" s="40">
        <v>0</v>
      </c>
      <c r="F209" s="40">
        <v>0</v>
      </c>
      <c r="G209" s="40">
        <v>0</v>
      </c>
      <c r="H209" s="23"/>
      <c r="I209" s="23"/>
      <c r="J209" s="23"/>
      <c r="K209" s="23"/>
    </row>
    <row r="210" spans="1:11" ht="14.1" customHeight="1">
      <c r="A210" s="23"/>
      <c r="B210" s="23"/>
      <c r="C210" s="39" t="s">
        <v>50</v>
      </c>
      <c r="D210" s="40">
        <v>0</v>
      </c>
      <c r="E210" s="40">
        <v>0</v>
      </c>
      <c r="F210" s="40">
        <v>0</v>
      </c>
      <c r="G210" s="40">
        <v>0</v>
      </c>
      <c r="H210" s="23"/>
      <c r="I210" s="23"/>
      <c r="J210" s="23"/>
      <c r="K210" s="23"/>
    </row>
    <row r="211" spans="1:11" ht="14.1" customHeight="1">
      <c r="A211" s="23"/>
      <c r="B211" s="23"/>
      <c r="C211" s="39" t="s">
        <v>52</v>
      </c>
      <c r="D211" s="40">
        <v>0</v>
      </c>
      <c r="E211" s="40">
        <v>0</v>
      </c>
      <c r="F211" s="40">
        <v>0</v>
      </c>
      <c r="G211" s="40">
        <v>0</v>
      </c>
      <c r="H211" s="23"/>
      <c r="I211" s="23"/>
      <c r="J211" s="23"/>
      <c r="K211" s="23"/>
    </row>
    <row r="212" spans="1:11" ht="14.1" customHeight="1">
      <c r="A212" s="23"/>
      <c r="B212" s="23"/>
      <c r="C212" s="39" t="s">
        <v>49</v>
      </c>
      <c r="D212" s="40">
        <v>0</v>
      </c>
      <c r="E212" s="40">
        <v>0</v>
      </c>
      <c r="F212" s="40">
        <v>0</v>
      </c>
      <c r="G212" s="40">
        <v>0</v>
      </c>
      <c r="H212" s="23"/>
      <c r="I212" s="23"/>
      <c r="J212" s="23"/>
      <c r="K212" s="23"/>
    </row>
    <row r="213" spans="1:11" ht="14.1" customHeight="1">
      <c r="A213" s="23"/>
      <c r="B213" s="23"/>
      <c r="C213" s="39" t="s">
        <v>50</v>
      </c>
      <c r="D213" s="40">
        <v>0</v>
      </c>
      <c r="E213" s="40">
        <v>0</v>
      </c>
      <c r="F213" s="40">
        <v>0</v>
      </c>
      <c r="G213" s="40">
        <v>0</v>
      </c>
      <c r="H213" s="23"/>
      <c r="I213" s="23"/>
      <c r="J213" s="23"/>
      <c r="K213" s="23"/>
    </row>
    <row r="214" spans="1:11" ht="14.1" customHeight="1">
      <c r="A214" s="23"/>
      <c r="B214" s="23"/>
      <c r="C214" s="39" t="s">
        <v>53</v>
      </c>
      <c r="D214" s="40">
        <v>0</v>
      </c>
      <c r="E214" s="40">
        <v>0</v>
      </c>
      <c r="F214" s="40">
        <v>0</v>
      </c>
      <c r="G214" s="40">
        <v>0</v>
      </c>
      <c r="H214" s="23"/>
      <c r="I214" s="23"/>
      <c r="J214" s="23"/>
      <c r="K214" s="23"/>
    </row>
    <row r="215" spans="1:11" ht="14.1" customHeight="1">
      <c r="A215" s="23"/>
      <c r="B215" s="23"/>
      <c r="C215" s="39" t="s">
        <v>49</v>
      </c>
      <c r="D215" s="40">
        <v>0</v>
      </c>
      <c r="E215" s="40">
        <v>0</v>
      </c>
      <c r="F215" s="40">
        <v>0</v>
      </c>
      <c r="G215" s="40">
        <v>0</v>
      </c>
      <c r="H215" s="23"/>
      <c r="I215" s="23"/>
      <c r="J215" s="23"/>
      <c r="K215" s="23"/>
    </row>
    <row r="216" spans="1:11" ht="14.1" customHeight="1">
      <c r="A216" s="23"/>
      <c r="B216" s="23"/>
      <c r="C216" s="39" t="s">
        <v>50</v>
      </c>
      <c r="D216" s="40">
        <v>0</v>
      </c>
      <c r="E216" s="40">
        <v>0</v>
      </c>
      <c r="F216" s="40">
        <v>0</v>
      </c>
      <c r="G216" s="40">
        <v>0</v>
      </c>
      <c r="H216" s="23"/>
      <c r="I216" s="23"/>
      <c r="J216" s="23"/>
      <c r="K216" s="23"/>
    </row>
    <row r="217" spans="1:11" ht="14.1" customHeight="1">
      <c r="A217" s="23"/>
      <c r="B217" s="23"/>
      <c r="C217" s="39" t="s">
        <v>54</v>
      </c>
      <c r="D217" s="40">
        <v>0</v>
      </c>
      <c r="E217" s="40">
        <v>0</v>
      </c>
      <c r="F217" s="40">
        <v>0</v>
      </c>
      <c r="G217" s="40">
        <v>0</v>
      </c>
      <c r="H217" s="23"/>
      <c r="I217" s="23"/>
      <c r="J217" s="23"/>
      <c r="K217" s="23"/>
    </row>
    <row r="218" spans="1:11" ht="14.1" customHeight="1">
      <c r="A218" s="23"/>
      <c r="B218" s="23"/>
      <c r="C218" s="39" t="s">
        <v>49</v>
      </c>
      <c r="D218" s="40">
        <v>0</v>
      </c>
      <c r="E218" s="40">
        <v>0</v>
      </c>
      <c r="F218" s="40">
        <v>0</v>
      </c>
      <c r="G218" s="40">
        <v>0</v>
      </c>
      <c r="H218" s="23"/>
      <c r="I218" s="23"/>
      <c r="J218" s="23"/>
      <c r="K218" s="23"/>
    </row>
    <row r="219" spans="1:11" ht="14.1" customHeight="1">
      <c r="A219" s="23"/>
      <c r="B219" s="23"/>
      <c r="C219" s="39" t="s">
        <v>50</v>
      </c>
      <c r="D219" s="40">
        <v>0</v>
      </c>
      <c r="E219" s="40">
        <v>0</v>
      </c>
      <c r="F219" s="40">
        <v>0</v>
      </c>
      <c r="G219" s="40">
        <v>0</v>
      </c>
      <c r="H219" s="23"/>
      <c r="I219" s="23"/>
      <c r="J219" s="23"/>
      <c r="K219" s="23"/>
    </row>
    <row r="220" spans="1:11" ht="14.1" customHeight="1">
      <c r="A220" s="23"/>
      <c r="B220" s="23"/>
      <c r="C220" s="39" t="s">
        <v>55</v>
      </c>
      <c r="D220" s="40">
        <v>0</v>
      </c>
      <c r="E220" s="40">
        <v>0</v>
      </c>
      <c r="F220" s="40">
        <v>0</v>
      </c>
      <c r="G220" s="40">
        <v>0</v>
      </c>
      <c r="H220" s="23"/>
      <c r="I220" s="23"/>
      <c r="J220" s="23"/>
      <c r="K220" s="23"/>
    </row>
    <row r="221" spans="1:11" ht="14.1" customHeight="1">
      <c r="A221" s="23"/>
      <c r="B221" s="23"/>
      <c r="C221" s="39" t="s">
        <v>49</v>
      </c>
      <c r="D221" s="40">
        <v>0</v>
      </c>
      <c r="E221" s="40">
        <v>0</v>
      </c>
      <c r="F221" s="40">
        <v>0</v>
      </c>
      <c r="G221" s="40">
        <v>0</v>
      </c>
      <c r="H221" s="23"/>
      <c r="I221" s="23"/>
      <c r="J221" s="23"/>
      <c r="K221" s="23"/>
    </row>
    <row r="222" spans="1:11" ht="14.1" customHeight="1">
      <c r="A222" s="23"/>
      <c r="B222" s="23"/>
      <c r="C222" s="39" t="s">
        <v>50</v>
      </c>
      <c r="D222" s="40">
        <v>0</v>
      </c>
      <c r="E222" s="40">
        <v>0</v>
      </c>
      <c r="F222" s="40">
        <v>0</v>
      </c>
      <c r="G222" s="40">
        <v>0</v>
      </c>
      <c r="H222" s="23"/>
      <c r="I222" s="23"/>
      <c r="J222" s="23"/>
      <c r="K222" s="23"/>
    </row>
    <row r="223" spans="1:11" ht="14.1" customHeight="1">
      <c r="A223" s="23"/>
      <c r="B223" s="23"/>
      <c r="C223" s="39" t="s">
        <v>56</v>
      </c>
      <c r="D223" s="40">
        <v>0</v>
      </c>
      <c r="E223" s="40">
        <v>0</v>
      </c>
      <c r="F223" s="40">
        <v>0</v>
      </c>
      <c r="G223" s="40">
        <v>0</v>
      </c>
      <c r="H223" s="23"/>
      <c r="I223" s="23"/>
      <c r="J223" s="23"/>
      <c r="K223" s="23"/>
    </row>
    <row r="224" spans="1:11" ht="14.1" customHeight="1">
      <c r="A224" s="23"/>
      <c r="B224" s="23"/>
      <c r="C224" s="39" t="s">
        <v>49</v>
      </c>
      <c r="D224" s="40">
        <v>0</v>
      </c>
      <c r="E224" s="40">
        <v>0</v>
      </c>
      <c r="F224" s="40">
        <v>0</v>
      </c>
      <c r="G224" s="40">
        <v>0</v>
      </c>
      <c r="H224" s="23"/>
      <c r="I224" s="23"/>
      <c r="J224" s="23"/>
      <c r="K224" s="23"/>
    </row>
    <row r="225" spans="1:11" ht="14.1" customHeight="1">
      <c r="A225" s="23"/>
      <c r="B225" s="23"/>
      <c r="C225" s="39" t="s">
        <v>50</v>
      </c>
      <c r="D225" s="40">
        <v>0</v>
      </c>
      <c r="E225" s="40">
        <v>0</v>
      </c>
      <c r="F225" s="40">
        <v>0</v>
      </c>
      <c r="G225" s="40">
        <v>0</v>
      </c>
      <c r="H225" s="23"/>
      <c r="I225" s="23"/>
      <c r="J225" s="23"/>
      <c r="K225" s="23"/>
    </row>
    <row r="226" spans="1:11" ht="14.1" customHeight="1">
      <c r="A226" s="23"/>
      <c r="B226" s="23"/>
      <c r="C226" s="39" t="s">
        <v>57</v>
      </c>
      <c r="D226" s="40">
        <v>0</v>
      </c>
      <c r="E226" s="40">
        <v>0</v>
      </c>
      <c r="F226" s="40">
        <v>0</v>
      </c>
      <c r="G226" s="40">
        <v>0</v>
      </c>
      <c r="H226" s="23"/>
      <c r="I226" s="23"/>
      <c r="J226" s="23"/>
      <c r="K226" s="23"/>
    </row>
    <row r="227" spans="1:11" ht="14.1" customHeight="1">
      <c r="A227" s="23"/>
      <c r="B227" s="23"/>
      <c r="C227" s="39" t="s">
        <v>49</v>
      </c>
      <c r="D227" s="40">
        <v>0</v>
      </c>
      <c r="E227" s="40">
        <v>0</v>
      </c>
      <c r="F227" s="40">
        <v>0</v>
      </c>
      <c r="G227" s="40">
        <v>0</v>
      </c>
      <c r="H227" s="23"/>
      <c r="I227" s="23"/>
      <c r="J227" s="23"/>
      <c r="K227" s="23"/>
    </row>
    <row r="228" spans="1:11" ht="14.1" customHeight="1">
      <c r="A228" s="23"/>
      <c r="B228" s="23"/>
      <c r="C228" s="39" t="s">
        <v>58</v>
      </c>
      <c r="D228" s="40">
        <v>0</v>
      </c>
      <c r="E228" s="40">
        <v>0</v>
      </c>
      <c r="F228" s="40">
        <v>0</v>
      </c>
      <c r="G228" s="40">
        <v>0</v>
      </c>
      <c r="H228" s="23"/>
      <c r="I228" s="23"/>
      <c r="J228" s="23"/>
      <c r="K228" s="23"/>
    </row>
    <row r="229" spans="1:11" ht="14.1" customHeight="1">
      <c r="A229" s="23"/>
      <c r="B229" s="23"/>
      <c r="C229" s="39" t="s">
        <v>59</v>
      </c>
      <c r="D229" s="40">
        <v>0</v>
      </c>
      <c r="E229" s="40">
        <v>0</v>
      </c>
      <c r="F229" s="40">
        <v>0</v>
      </c>
      <c r="G229" s="40">
        <v>0</v>
      </c>
      <c r="H229" s="23"/>
      <c r="I229" s="23"/>
      <c r="J229" s="23"/>
      <c r="K229" s="23"/>
    </row>
    <row r="230" spans="1:11" ht="14.1" customHeight="1">
      <c r="A230" s="23"/>
      <c r="B230" s="23"/>
      <c r="C230" s="39" t="s">
        <v>60</v>
      </c>
      <c r="D230" s="40">
        <v>0</v>
      </c>
      <c r="E230" s="40">
        <v>0</v>
      </c>
      <c r="F230" s="40">
        <v>0</v>
      </c>
      <c r="G230" s="40">
        <v>0</v>
      </c>
      <c r="H230" s="23"/>
      <c r="I230" s="23"/>
      <c r="J230" s="23"/>
      <c r="K230" s="23"/>
    </row>
    <row r="231" spans="1:11" ht="14.1" customHeight="1">
      <c r="A231" s="23"/>
      <c r="B231" s="23"/>
      <c r="C231" s="39" t="s">
        <v>61</v>
      </c>
      <c r="D231" s="40">
        <v>0</v>
      </c>
      <c r="E231" s="40">
        <v>0</v>
      </c>
      <c r="F231" s="40">
        <v>0</v>
      </c>
      <c r="G231" s="40">
        <v>0</v>
      </c>
      <c r="H231" s="23"/>
      <c r="I231" s="23"/>
      <c r="J231" s="23"/>
      <c r="K231" s="23"/>
    </row>
    <row r="232" spans="1:11" ht="14.1" customHeight="1">
      <c r="A232" s="23"/>
      <c r="B232" s="23"/>
      <c r="C232" s="39" t="s">
        <v>62</v>
      </c>
      <c r="D232" s="40">
        <v>0</v>
      </c>
      <c r="E232" s="40">
        <v>2500000</v>
      </c>
      <c r="F232" s="40">
        <v>2500000</v>
      </c>
      <c r="G232" s="40">
        <v>2500000</v>
      </c>
      <c r="H232" s="23"/>
      <c r="I232" s="23"/>
      <c r="J232" s="23"/>
      <c r="K232" s="23"/>
    </row>
    <row r="233" spans="1:11" ht="14.1" customHeight="1">
      <c r="A233" s="23"/>
      <c r="B233" s="23"/>
      <c r="C233" s="39" t="s">
        <v>49</v>
      </c>
      <c r="D233" s="40">
        <v>0</v>
      </c>
      <c r="E233" s="40">
        <v>2500000</v>
      </c>
      <c r="F233" s="40">
        <v>2500000</v>
      </c>
      <c r="G233" s="40">
        <v>2500000</v>
      </c>
      <c r="H233" s="23"/>
      <c r="I233" s="23"/>
      <c r="J233" s="23"/>
      <c r="K233" s="23"/>
    </row>
    <row r="234" spans="1:11" ht="14.1" customHeight="1">
      <c r="A234" s="23"/>
      <c r="B234" s="23"/>
      <c r="C234" s="39" t="s">
        <v>58</v>
      </c>
      <c r="D234" s="40">
        <v>0</v>
      </c>
      <c r="E234" s="40">
        <v>0</v>
      </c>
      <c r="F234" s="40">
        <v>0</v>
      </c>
      <c r="G234" s="40">
        <v>0</v>
      </c>
      <c r="H234" s="23"/>
      <c r="I234" s="23"/>
      <c r="J234" s="23"/>
      <c r="K234" s="23"/>
    </row>
    <row r="235" spans="1:11" ht="14.1" customHeight="1">
      <c r="A235" s="23"/>
      <c r="B235" s="23"/>
      <c r="C235" s="39" t="s">
        <v>59</v>
      </c>
      <c r="D235" s="40">
        <v>0</v>
      </c>
      <c r="E235" s="40">
        <v>0</v>
      </c>
      <c r="F235" s="40">
        <v>0</v>
      </c>
      <c r="G235" s="40">
        <v>0</v>
      </c>
      <c r="H235" s="23"/>
      <c r="I235" s="23"/>
      <c r="J235" s="23"/>
      <c r="K235" s="23"/>
    </row>
    <row r="236" spans="1:11" ht="14.1" customHeight="1">
      <c r="A236" s="23"/>
      <c r="B236" s="23"/>
      <c r="C236" s="39" t="s">
        <v>60</v>
      </c>
      <c r="D236" s="40">
        <v>0</v>
      </c>
      <c r="E236" s="40">
        <v>0</v>
      </c>
      <c r="F236" s="40">
        <v>0</v>
      </c>
      <c r="G236" s="40">
        <v>0</v>
      </c>
      <c r="H236" s="23"/>
      <c r="I236" s="23"/>
      <c r="J236" s="23"/>
      <c r="K236" s="23"/>
    </row>
    <row r="237" spans="1:11" ht="14.1" customHeight="1">
      <c r="A237" s="23"/>
      <c r="B237" s="23"/>
      <c r="C237" s="39" t="s">
        <v>61</v>
      </c>
      <c r="D237" s="40">
        <v>0</v>
      </c>
      <c r="E237" s="40">
        <v>0</v>
      </c>
      <c r="F237" s="40">
        <v>0</v>
      </c>
      <c r="G237" s="40">
        <v>0</v>
      </c>
      <c r="H237" s="23"/>
      <c r="I237" s="23"/>
      <c r="J237" s="23"/>
      <c r="K237" s="23"/>
    </row>
    <row r="238" spans="1:11" ht="14.1" customHeight="1">
      <c r="A238" s="23"/>
      <c r="B238" s="23"/>
      <c r="C238" s="39" t="s">
        <v>63</v>
      </c>
      <c r="D238" s="40">
        <v>0</v>
      </c>
      <c r="E238" s="40">
        <v>0</v>
      </c>
      <c r="F238" s="40">
        <v>0</v>
      </c>
      <c r="G238" s="40">
        <v>0</v>
      </c>
      <c r="H238" s="23"/>
      <c r="I238" s="23"/>
      <c r="J238" s="23"/>
      <c r="K238" s="23"/>
    </row>
    <row r="239" spans="1:11" ht="14.1" customHeight="1">
      <c r="A239" s="23"/>
      <c r="B239" s="23"/>
      <c r="C239" s="39" t="s">
        <v>49</v>
      </c>
      <c r="D239" s="40">
        <v>0</v>
      </c>
      <c r="E239" s="40">
        <v>0</v>
      </c>
      <c r="F239" s="40">
        <v>0</v>
      </c>
      <c r="G239" s="40">
        <v>0</v>
      </c>
      <c r="H239" s="23"/>
      <c r="I239" s="23"/>
      <c r="J239" s="23"/>
      <c r="K239" s="23"/>
    </row>
    <row r="240" spans="1:11" ht="14.1" customHeight="1">
      <c r="A240" s="23"/>
      <c r="B240" s="23"/>
      <c r="C240" s="39" t="s">
        <v>58</v>
      </c>
      <c r="D240" s="40">
        <v>0</v>
      </c>
      <c r="E240" s="40">
        <v>0</v>
      </c>
      <c r="F240" s="40">
        <v>0</v>
      </c>
      <c r="G240" s="40">
        <v>0</v>
      </c>
      <c r="H240" s="23"/>
      <c r="I240" s="23"/>
      <c r="J240" s="23"/>
      <c r="K240" s="23"/>
    </row>
    <row r="241" spans="1:11" ht="14.1" customHeight="1">
      <c r="A241" s="23"/>
      <c r="B241" s="23"/>
      <c r="C241" s="39" t="s">
        <v>59</v>
      </c>
      <c r="D241" s="40">
        <v>0</v>
      </c>
      <c r="E241" s="40">
        <v>0</v>
      </c>
      <c r="F241" s="40">
        <v>0</v>
      </c>
      <c r="G241" s="40">
        <v>0</v>
      </c>
      <c r="H241" s="23"/>
      <c r="I241" s="23"/>
      <c r="J241" s="23"/>
      <c r="K241" s="23"/>
    </row>
    <row r="242" spans="1:11" ht="14.1" customHeight="1">
      <c r="A242" s="23"/>
      <c r="B242" s="23"/>
      <c r="C242" s="39" t="s">
        <v>60</v>
      </c>
      <c r="D242" s="40">
        <v>0</v>
      </c>
      <c r="E242" s="40">
        <v>0</v>
      </c>
      <c r="F242" s="40">
        <v>0</v>
      </c>
      <c r="G242" s="40">
        <v>0</v>
      </c>
      <c r="H242" s="23"/>
      <c r="I242" s="23"/>
      <c r="J242" s="23"/>
      <c r="K242" s="23"/>
    </row>
    <row r="243" spans="1:11" ht="14.1" customHeight="1">
      <c r="A243" s="23"/>
      <c r="B243" s="23"/>
      <c r="C243" s="39" t="s">
        <v>61</v>
      </c>
      <c r="D243" s="40">
        <v>0</v>
      </c>
      <c r="E243" s="40">
        <v>0</v>
      </c>
      <c r="F243" s="40">
        <v>0</v>
      </c>
      <c r="G243" s="40">
        <v>0</v>
      </c>
      <c r="H243" s="23"/>
      <c r="I243" s="23"/>
      <c r="J243" s="23"/>
      <c r="K243" s="23"/>
    </row>
    <row r="244" spans="1:11" ht="14.1" customHeight="1">
      <c r="A244" s="23"/>
      <c r="B244" s="23"/>
      <c r="C244" s="39" t="s">
        <v>64</v>
      </c>
      <c r="D244" s="40">
        <v>0</v>
      </c>
      <c r="E244" s="40">
        <v>0</v>
      </c>
      <c r="F244" s="40">
        <v>0</v>
      </c>
      <c r="G244" s="40">
        <v>0</v>
      </c>
      <c r="H244" s="23"/>
      <c r="I244" s="23"/>
      <c r="J244" s="23"/>
      <c r="K244" s="23"/>
    </row>
    <row r="245" spans="1:11" ht="14.1" customHeight="1">
      <c r="A245" s="23"/>
      <c r="B245" s="23"/>
      <c r="C245" s="39" t="s">
        <v>65</v>
      </c>
      <c r="D245" s="40">
        <v>0</v>
      </c>
      <c r="E245" s="40">
        <v>0</v>
      </c>
      <c r="F245" s="40">
        <v>0</v>
      </c>
      <c r="G245" s="40">
        <v>0</v>
      </c>
      <c r="H245" s="23"/>
      <c r="I245" s="23"/>
      <c r="J245" s="23"/>
      <c r="K245" s="23"/>
    </row>
    <row r="246" spans="1:11" ht="14.1" customHeight="1">
      <c r="A246" s="23"/>
      <c r="B246" s="23"/>
      <c r="C246" s="41" t="s">
        <v>25</v>
      </c>
      <c r="D246" s="40">
        <v>0</v>
      </c>
      <c r="E246" s="40">
        <v>2500000</v>
      </c>
      <c r="F246" s="40">
        <v>2500000</v>
      </c>
      <c r="G246" s="40">
        <v>2500000</v>
      </c>
      <c r="H246" s="23"/>
      <c r="I246" s="23"/>
      <c r="J246" s="23"/>
      <c r="K246" s="23"/>
    </row>
    <row r="247" spans="1:11" ht="14.1" customHeight="1">
      <c r="A247" s="23"/>
      <c r="B247" s="23"/>
      <c r="C247" s="32" t="s">
        <v>2307</v>
      </c>
      <c r="D247" s="1503" t="s">
        <v>2308</v>
      </c>
      <c r="E247" s="1504"/>
      <c r="F247" s="1504"/>
      <c r="G247" s="1504"/>
      <c r="H247" s="23"/>
      <c r="I247" s="23"/>
      <c r="J247" s="23"/>
      <c r="K247" s="23"/>
    </row>
    <row r="248" spans="1:11" ht="18" customHeight="1">
      <c r="A248" s="23"/>
      <c r="B248" s="23"/>
      <c r="C248" s="33" t="s">
        <v>19</v>
      </c>
      <c r="D248" s="1519" t="s">
        <v>2309</v>
      </c>
      <c r="E248" s="1520"/>
      <c r="F248" s="1520"/>
      <c r="G248" s="1520"/>
      <c r="H248" s="23"/>
      <c r="I248" s="23"/>
      <c r="J248" s="23"/>
      <c r="K248" s="23"/>
    </row>
    <row r="249" spans="1:11" ht="18" customHeight="1">
      <c r="A249" s="23"/>
      <c r="B249" s="23"/>
      <c r="C249" s="34" t="s">
        <v>20</v>
      </c>
      <c r="D249" s="1521" t="s">
        <v>2310</v>
      </c>
      <c r="E249" s="1522"/>
      <c r="F249" s="1522"/>
      <c r="G249" s="1522"/>
      <c r="H249" s="23"/>
      <c r="I249" s="23"/>
      <c r="J249" s="23"/>
      <c r="K249" s="23"/>
    </row>
    <row r="250" spans="1:11" ht="18" customHeight="1">
      <c r="A250" s="23"/>
      <c r="B250" s="23"/>
      <c r="C250" s="34" t="s">
        <v>21</v>
      </c>
      <c r="D250" s="1521" t="s">
        <v>2311</v>
      </c>
      <c r="E250" s="1522"/>
      <c r="F250" s="1522"/>
      <c r="G250" s="1522"/>
      <c r="H250" s="23"/>
      <c r="I250" s="23"/>
      <c r="J250" s="23"/>
      <c r="K250" s="23"/>
    </row>
    <row r="251" spans="1:11" ht="15" customHeight="1">
      <c r="A251" s="23"/>
      <c r="B251" s="23"/>
      <c r="C251" s="35"/>
      <c r="D251" s="36">
        <v>2024</v>
      </c>
      <c r="E251" s="36">
        <v>2025</v>
      </c>
      <c r="F251" s="36">
        <v>2026</v>
      </c>
      <c r="G251" s="36">
        <v>2027</v>
      </c>
      <c r="H251" s="23"/>
      <c r="I251" s="23"/>
      <c r="J251" s="23"/>
      <c r="K251" s="23"/>
    </row>
    <row r="252" spans="1:11" ht="15" customHeight="1">
      <c r="A252" s="23"/>
      <c r="B252" s="23"/>
      <c r="C252" s="37"/>
      <c r="D252" s="38" t="s">
        <v>22</v>
      </c>
      <c r="E252" s="38" t="s">
        <v>23</v>
      </c>
      <c r="F252" s="38" t="s">
        <v>23</v>
      </c>
      <c r="G252" s="38" t="s">
        <v>23</v>
      </c>
      <c r="H252" s="23"/>
      <c r="I252" s="23"/>
      <c r="J252" s="23"/>
      <c r="K252" s="23"/>
    </row>
    <row r="253" spans="1:11" ht="14.1" customHeight="1">
      <c r="A253" s="23"/>
      <c r="B253" s="23"/>
      <c r="C253" s="27" t="s">
        <v>33</v>
      </c>
      <c r="D253" s="31" t="s">
        <v>265</v>
      </c>
      <c r="E253" s="31" t="s">
        <v>2010</v>
      </c>
      <c r="F253" s="31" t="s">
        <v>2010</v>
      </c>
      <c r="G253" s="31" t="s">
        <v>2010</v>
      </c>
      <c r="H253" s="23"/>
      <c r="I253" s="23"/>
      <c r="J253" s="23"/>
      <c r="K253" s="23"/>
    </row>
    <row r="254" spans="1:11" ht="14.1" customHeight="1">
      <c r="A254" s="23"/>
      <c r="B254" s="23"/>
      <c r="C254" s="27" t="s">
        <v>35</v>
      </c>
      <c r="D254" s="31" t="s">
        <v>2312</v>
      </c>
      <c r="E254" s="31" t="s">
        <v>1293</v>
      </c>
      <c r="F254" s="31" t="s">
        <v>1293</v>
      </c>
      <c r="G254" s="31" t="s">
        <v>1293</v>
      </c>
      <c r="H254" s="23"/>
      <c r="I254" s="23"/>
      <c r="J254" s="23"/>
      <c r="K254" s="23"/>
    </row>
    <row r="255" spans="1:11" ht="14.1" customHeight="1">
      <c r="A255" s="23"/>
      <c r="B255" s="23"/>
      <c r="C255" s="27" t="s">
        <v>40</v>
      </c>
      <c r="D255" s="31" t="s">
        <v>2313</v>
      </c>
      <c r="E255" s="31" t="s">
        <v>2314</v>
      </c>
      <c r="F255" s="31" t="s">
        <v>2314</v>
      </c>
      <c r="G255" s="31" t="s">
        <v>2314</v>
      </c>
      <c r="H255" s="23"/>
      <c r="I255" s="23"/>
      <c r="J255" s="23"/>
      <c r="K255" s="23"/>
    </row>
    <row r="256" spans="1:11" ht="14.1" customHeight="1">
      <c r="A256" s="23"/>
      <c r="B256" s="23"/>
      <c r="C256" s="27" t="s">
        <v>41</v>
      </c>
      <c r="D256" s="31" t="s">
        <v>18</v>
      </c>
      <c r="E256" s="31" t="s">
        <v>1783</v>
      </c>
      <c r="F256" s="31" t="s">
        <v>42</v>
      </c>
      <c r="G256" s="31" t="s">
        <v>42</v>
      </c>
      <c r="H256" s="23"/>
      <c r="I256" s="23"/>
      <c r="J256" s="23"/>
      <c r="K256" s="23"/>
    </row>
    <row r="257" spans="1:11" ht="14.1" customHeight="1">
      <c r="A257" s="23"/>
      <c r="B257" s="23"/>
      <c r="C257" s="27" t="s">
        <v>43</v>
      </c>
      <c r="D257" s="31" t="s">
        <v>18</v>
      </c>
      <c r="E257" s="31" t="s">
        <v>2315</v>
      </c>
      <c r="F257" s="31" t="s">
        <v>42</v>
      </c>
      <c r="G257" s="31" t="s">
        <v>42</v>
      </c>
      <c r="H257" s="23"/>
      <c r="I257" s="23"/>
      <c r="J257" s="23"/>
      <c r="K257" s="23"/>
    </row>
    <row r="258" spans="1:11" ht="14.1" customHeight="1">
      <c r="A258" s="23"/>
      <c r="B258" s="23"/>
      <c r="C258" s="27" t="s">
        <v>47</v>
      </c>
      <c r="D258" s="31" t="s">
        <v>18</v>
      </c>
      <c r="E258" s="31" t="s">
        <v>2316</v>
      </c>
      <c r="F258" s="31" t="s">
        <v>42</v>
      </c>
      <c r="G258" s="31" t="s">
        <v>42</v>
      </c>
      <c r="H258" s="23"/>
      <c r="I258" s="23"/>
      <c r="J258" s="23"/>
      <c r="K258" s="23"/>
    </row>
    <row r="259" spans="1:11" ht="14.1" customHeight="1">
      <c r="A259" s="23"/>
      <c r="B259" s="23"/>
      <c r="C259" s="1523" t="s">
        <v>24</v>
      </c>
      <c r="D259" s="1524"/>
      <c r="E259" s="1524"/>
      <c r="F259" s="1524"/>
      <c r="G259" s="1524"/>
      <c r="H259" s="23"/>
      <c r="I259" s="23"/>
      <c r="J259" s="23"/>
      <c r="K259" s="23"/>
    </row>
    <row r="260" spans="1:11" ht="14.1" customHeight="1">
      <c r="A260" s="23"/>
      <c r="B260" s="23"/>
      <c r="C260" s="35"/>
      <c r="D260" s="36">
        <v>2024</v>
      </c>
      <c r="E260" s="36">
        <v>2025</v>
      </c>
      <c r="F260" s="36">
        <v>2026</v>
      </c>
      <c r="G260" s="36">
        <v>2027</v>
      </c>
      <c r="H260" s="23"/>
      <c r="I260" s="23"/>
      <c r="J260" s="23"/>
      <c r="K260" s="23"/>
    </row>
    <row r="261" spans="1:11" ht="14.1" customHeight="1">
      <c r="A261" s="23"/>
      <c r="B261" s="23"/>
      <c r="C261" s="37"/>
      <c r="D261" s="38" t="s">
        <v>22</v>
      </c>
      <c r="E261" s="38" t="s">
        <v>23</v>
      </c>
      <c r="F261" s="38" t="s">
        <v>23</v>
      </c>
      <c r="G261" s="38" t="s">
        <v>23</v>
      </c>
      <c r="H261" s="23"/>
      <c r="I261" s="23"/>
      <c r="J261" s="23"/>
      <c r="K261" s="23"/>
    </row>
    <row r="262" spans="1:11" ht="14.1" customHeight="1">
      <c r="A262" s="23"/>
      <c r="B262" s="23"/>
      <c r="C262" s="39" t="s">
        <v>48</v>
      </c>
      <c r="D262" s="40">
        <v>0</v>
      </c>
      <c r="E262" s="40">
        <v>0</v>
      </c>
      <c r="F262" s="40">
        <v>0</v>
      </c>
      <c r="G262" s="40">
        <v>0</v>
      </c>
      <c r="H262" s="23"/>
      <c r="I262" s="23"/>
      <c r="J262" s="23"/>
      <c r="K262" s="23"/>
    </row>
    <row r="263" spans="1:11" ht="14.1" customHeight="1">
      <c r="A263" s="23"/>
      <c r="B263" s="23"/>
      <c r="C263" s="39" t="s">
        <v>49</v>
      </c>
      <c r="D263" s="40">
        <v>0</v>
      </c>
      <c r="E263" s="40">
        <v>0</v>
      </c>
      <c r="F263" s="40">
        <v>0</v>
      </c>
      <c r="G263" s="40">
        <v>0</v>
      </c>
      <c r="H263" s="23"/>
      <c r="I263" s="23"/>
      <c r="J263" s="23"/>
      <c r="K263" s="23"/>
    </row>
    <row r="264" spans="1:11" ht="14.1" customHeight="1">
      <c r="A264" s="23"/>
      <c r="B264" s="23"/>
      <c r="C264" s="39" t="s">
        <v>50</v>
      </c>
      <c r="D264" s="40">
        <v>0</v>
      </c>
      <c r="E264" s="40">
        <v>0</v>
      </c>
      <c r="F264" s="40">
        <v>0</v>
      </c>
      <c r="G264" s="40">
        <v>0</v>
      </c>
      <c r="H264" s="23"/>
      <c r="I264" s="23"/>
      <c r="J264" s="23"/>
      <c r="K264" s="23"/>
    </row>
    <row r="265" spans="1:11" ht="14.1" customHeight="1">
      <c r="A265" s="23"/>
      <c r="B265" s="23"/>
      <c r="C265" s="39" t="s">
        <v>51</v>
      </c>
      <c r="D265" s="40">
        <v>0</v>
      </c>
      <c r="E265" s="40">
        <v>0</v>
      </c>
      <c r="F265" s="40">
        <v>0</v>
      </c>
      <c r="G265" s="40">
        <v>0</v>
      </c>
      <c r="H265" s="23"/>
      <c r="I265" s="23"/>
      <c r="J265" s="23"/>
      <c r="K265" s="23"/>
    </row>
    <row r="266" spans="1:11" ht="14.1" customHeight="1">
      <c r="A266" s="23"/>
      <c r="B266" s="23"/>
      <c r="C266" s="39" t="s">
        <v>49</v>
      </c>
      <c r="D266" s="40">
        <v>0</v>
      </c>
      <c r="E266" s="40">
        <v>0</v>
      </c>
      <c r="F266" s="40">
        <v>0</v>
      </c>
      <c r="G266" s="40">
        <v>0</v>
      </c>
      <c r="H266" s="23"/>
      <c r="I266" s="23"/>
      <c r="J266" s="23"/>
      <c r="K266" s="23"/>
    </row>
    <row r="267" spans="1:11" ht="14.1" customHeight="1">
      <c r="A267" s="23"/>
      <c r="B267" s="23"/>
      <c r="C267" s="39" t="s">
        <v>50</v>
      </c>
      <c r="D267" s="40">
        <v>0</v>
      </c>
      <c r="E267" s="40">
        <v>0</v>
      </c>
      <c r="F267" s="40">
        <v>0</v>
      </c>
      <c r="G267" s="40">
        <v>0</v>
      </c>
      <c r="H267" s="23"/>
      <c r="I267" s="23"/>
      <c r="J267" s="23"/>
      <c r="K267" s="23"/>
    </row>
    <row r="268" spans="1:11" ht="14.1" customHeight="1">
      <c r="A268" s="23"/>
      <c r="B268" s="23"/>
      <c r="C268" s="39" t="s">
        <v>52</v>
      </c>
      <c r="D268" s="40">
        <v>0</v>
      </c>
      <c r="E268" s="40">
        <v>0</v>
      </c>
      <c r="F268" s="40">
        <v>0</v>
      </c>
      <c r="G268" s="40">
        <v>0</v>
      </c>
      <c r="H268" s="23"/>
      <c r="I268" s="23"/>
      <c r="J268" s="23"/>
      <c r="K268" s="23"/>
    </row>
    <row r="269" spans="1:11" ht="14.1" customHeight="1">
      <c r="A269" s="23"/>
      <c r="B269" s="23"/>
      <c r="C269" s="39" t="s">
        <v>49</v>
      </c>
      <c r="D269" s="40">
        <v>0</v>
      </c>
      <c r="E269" s="40">
        <v>0</v>
      </c>
      <c r="F269" s="40">
        <v>0</v>
      </c>
      <c r="G269" s="40">
        <v>0</v>
      </c>
      <c r="H269" s="23"/>
      <c r="I269" s="23"/>
      <c r="J269" s="23"/>
      <c r="K269" s="23"/>
    </row>
    <row r="270" spans="1:11" ht="14.1" customHeight="1">
      <c r="A270" s="23"/>
      <c r="B270" s="23"/>
      <c r="C270" s="39" t="s">
        <v>50</v>
      </c>
      <c r="D270" s="40">
        <v>0</v>
      </c>
      <c r="E270" s="40">
        <v>0</v>
      </c>
      <c r="F270" s="40">
        <v>0</v>
      </c>
      <c r="G270" s="40">
        <v>0</v>
      </c>
      <c r="H270" s="23"/>
      <c r="I270" s="23"/>
      <c r="J270" s="23"/>
      <c r="K270" s="23"/>
    </row>
    <row r="271" spans="1:11" ht="14.1" customHeight="1">
      <c r="A271" s="23"/>
      <c r="B271" s="23"/>
      <c r="C271" s="39" t="s">
        <v>53</v>
      </c>
      <c r="D271" s="40">
        <v>0</v>
      </c>
      <c r="E271" s="40">
        <v>0</v>
      </c>
      <c r="F271" s="40">
        <v>0</v>
      </c>
      <c r="G271" s="40">
        <v>0</v>
      </c>
      <c r="H271" s="23"/>
      <c r="I271" s="23"/>
      <c r="J271" s="23"/>
      <c r="K271" s="23"/>
    </row>
    <row r="272" spans="1:11" ht="14.1" customHeight="1">
      <c r="A272" s="23"/>
      <c r="B272" s="23"/>
      <c r="C272" s="39" t="s">
        <v>49</v>
      </c>
      <c r="D272" s="40">
        <v>0</v>
      </c>
      <c r="E272" s="40">
        <v>0</v>
      </c>
      <c r="F272" s="40">
        <v>0</v>
      </c>
      <c r="G272" s="40">
        <v>0</v>
      </c>
      <c r="H272" s="23"/>
      <c r="I272" s="23"/>
      <c r="J272" s="23"/>
      <c r="K272" s="23"/>
    </row>
    <row r="273" spans="1:11" ht="14.1" customHeight="1">
      <c r="A273" s="23"/>
      <c r="B273" s="23"/>
      <c r="C273" s="39" t="s">
        <v>50</v>
      </c>
      <c r="D273" s="40">
        <v>0</v>
      </c>
      <c r="E273" s="40">
        <v>0</v>
      </c>
      <c r="F273" s="40">
        <v>0</v>
      </c>
      <c r="G273" s="40">
        <v>0</v>
      </c>
      <c r="H273" s="23"/>
      <c r="I273" s="23"/>
      <c r="J273" s="23"/>
      <c r="K273" s="23"/>
    </row>
    <row r="274" spans="1:11" ht="14.1" customHeight="1">
      <c r="A274" s="23"/>
      <c r="B274" s="23"/>
      <c r="C274" s="39" t="s">
        <v>54</v>
      </c>
      <c r="D274" s="40">
        <v>0</v>
      </c>
      <c r="E274" s="40">
        <v>0</v>
      </c>
      <c r="F274" s="40">
        <v>0</v>
      </c>
      <c r="G274" s="40">
        <v>0</v>
      </c>
      <c r="H274" s="23"/>
      <c r="I274" s="23"/>
      <c r="J274" s="23"/>
      <c r="K274" s="23"/>
    </row>
    <row r="275" spans="1:11" ht="14.1" customHeight="1">
      <c r="A275" s="23"/>
      <c r="B275" s="23"/>
      <c r="C275" s="39" t="s">
        <v>49</v>
      </c>
      <c r="D275" s="40">
        <v>0</v>
      </c>
      <c r="E275" s="40">
        <v>0</v>
      </c>
      <c r="F275" s="40">
        <v>0</v>
      </c>
      <c r="G275" s="40">
        <v>0</v>
      </c>
      <c r="H275" s="23"/>
      <c r="I275" s="23"/>
      <c r="J275" s="23"/>
      <c r="K275" s="23"/>
    </row>
    <row r="276" spans="1:11" ht="14.1" customHeight="1">
      <c r="A276" s="23"/>
      <c r="B276" s="23"/>
      <c r="C276" s="39" t="s">
        <v>50</v>
      </c>
      <c r="D276" s="40">
        <v>0</v>
      </c>
      <c r="E276" s="40">
        <v>0</v>
      </c>
      <c r="F276" s="40">
        <v>0</v>
      </c>
      <c r="G276" s="40">
        <v>0</v>
      </c>
      <c r="H276" s="23"/>
      <c r="I276" s="23"/>
      <c r="J276" s="23"/>
      <c r="K276" s="23"/>
    </row>
    <row r="277" spans="1:11" ht="14.1" customHeight="1">
      <c r="A277" s="23"/>
      <c r="B277" s="23"/>
      <c r="C277" s="39" t="s">
        <v>55</v>
      </c>
      <c r="D277" s="40">
        <v>0</v>
      </c>
      <c r="E277" s="40">
        <v>0</v>
      </c>
      <c r="F277" s="40">
        <v>0</v>
      </c>
      <c r="G277" s="40">
        <v>0</v>
      </c>
      <c r="H277" s="23"/>
      <c r="I277" s="23"/>
      <c r="J277" s="23"/>
      <c r="K277" s="23"/>
    </row>
    <row r="278" spans="1:11" ht="14.1" customHeight="1">
      <c r="A278" s="23"/>
      <c r="B278" s="23"/>
      <c r="C278" s="39" t="s">
        <v>49</v>
      </c>
      <c r="D278" s="40">
        <v>0</v>
      </c>
      <c r="E278" s="40">
        <v>0</v>
      </c>
      <c r="F278" s="40">
        <v>0</v>
      </c>
      <c r="G278" s="40">
        <v>0</v>
      </c>
      <c r="H278" s="23"/>
      <c r="I278" s="23"/>
      <c r="J278" s="23"/>
      <c r="K278" s="23"/>
    </row>
    <row r="279" spans="1:11" ht="14.1" customHeight="1">
      <c r="A279" s="23"/>
      <c r="B279" s="23"/>
      <c r="C279" s="39" t="s">
        <v>50</v>
      </c>
      <c r="D279" s="40">
        <v>0</v>
      </c>
      <c r="E279" s="40">
        <v>0</v>
      </c>
      <c r="F279" s="40">
        <v>0</v>
      </c>
      <c r="G279" s="40">
        <v>0</v>
      </c>
      <c r="H279" s="23"/>
      <c r="I279" s="23"/>
      <c r="J279" s="23"/>
      <c r="K279" s="23"/>
    </row>
    <row r="280" spans="1:11" ht="14.1" customHeight="1">
      <c r="A280" s="23"/>
      <c r="B280" s="23"/>
      <c r="C280" s="39" t="s">
        <v>56</v>
      </c>
      <c r="D280" s="40">
        <v>0</v>
      </c>
      <c r="E280" s="40">
        <v>0</v>
      </c>
      <c r="F280" s="40">
        <v>0</v>
      </c>
      <c r="G280" s="40">
        <v>0</v>
      </c>
      <c r="H280" s="23"/>
      <c r="I280" s="23"/>
      <c r="J280" s="23"/>
      <c r="K280" s="23"/>
    </row>
    <row r="281" spans="1:11" ht="14.1" customHeight="1">
      <c r="A281" s="23"/>
      <c r="B281" s="23"/>
      <c r="C281" s="39" t="s">
        <v>49</v>
      </c>
      <c r="D281" s="40">
        <v>0</v>
      </c>
      <c r="E281" s="40">
        <v>0</v>
      </c>
      <c r="F281" s="40">
        <v>0</v>
      </c>
      <c r="G281" s="40">
        <v>0</v>
      </c>
      <c r="H281" s="23"/>
      <c r="I281" s="23"/>
      <c r="J281" s="23"/>
      <c r="K281" s="23"/>
    </row>
    <row r="282" spans="1:11" ht="14.1" customHeight="1">
      <c r="A282" s="23"/>
      <c r="B282" s="23"/>
      <c r="C282" s="39" t="s">
        <v>50</v>
      </c>
      <c r="D282" s="40">
        <v>0</v>
      </c>
      <c r="E282" s="40">
        <v>0</v>
      </c>
      <c r="F282" s="40">
        <v>0</v>
      </c>
      <c r="G282" s="40">
        <v>0</v>
      </c>
      <c r="H282" s="23"/>
      <c r="I282" s="23"/>
      <c r="J282" s="23"/>
      <c r="K282" s="23"/>
    </row>
    <row r="283" spans="1:11" ht="14.1" customHeight="1">
      <c r="A283" s="23"/>
      <c r="B283" s="23"/>
      <c r="C283" s="39" t="s">
        <v>57</v>
      </c>
      <c r="D283" s="40">
        <v>0</v>
      </c>
      <c r="E283" s="40">
        <v>0</v>
      </c>
      <c r="F283" s="40">
        <v>0</v>
      </c>
      <c r="G283" s="40">
        <v>0</v>
      </c>
      <c r="H283" s="23"/>
      <c r="I283" s="23"/>
      <c r="J283" s="23"/>
      <c r="K283" s="23"/>
    </row>
    <row r="284" spans="1:11" ht="14.1" customHeight="1">
      <c r="A284" s="23"/>
      <c r="B284" s="23"/>
      <c r="C284" s="39" t="s">
        <v>49</v>
      </c>
      <c r="D284" s="40">
        <v>0</v>
      </c>
      <c r="E284" s="40">
        <v>0</v>
      </c>
      <c r="F284" s="40">
        <v>0</v>
      </c>
      <c r="G284" s="40">
        <v>0</v>
      </c>
      <c r="H284" s="23"/>
      <c r="I284" s="23"/>
      <c r="J284" s="23"/>
      <c r="K284" s="23"/>
    </row>
    <row r="285" spans="1:11" ht="14.1" customHeight="1">
      <c r="A285" s="23"/>
      <c r="B285" s="23"/>
      <c r="C285" s="39" t="s">
        <v>58</v>
      </c>
      <c r="D285" s="40">
        <v>0</v>
      </c>
      <c r="E285" s="40">
        <v>0</v>
      </c>
      <c r="F285" s="40">
        <v>0</v>
      </c>
      <c r="G285" s="40">
        <v>0</v>
      </c>
      <c r="H285" s="23"/>
      <c r="I285" s="23"/>
      <c r="J285" s="23"/>
      <c r="K285" s="23"/>
    </row>
    <row r="286" spans="1:11" ht="14.1" customHeight="1">
      <c r="A286" s="23"/>
      <c r="B286" s="23"/>
      <c r="C286" s="39" t="s">
        <v>59</v>
      </c>
      <c r="D286" s="40">
        <v>0</v>
      </c>
      <c r="E286" s="40">
        <v>0</v>
      </c>
      <c r="F286" s="40">
        <v>0</v>
      </c>
      <c r="G286" s="40">
        <v>0</v>
      </c>
      <c r="H286" s="23"/>
      <c r="I286" s="23"/>
      <c r="J286" s="23"/>
      <c r="K286" s="23"/>
    </row>
    <row r="287" spans="1:11" ht="14.1" customHeight="1">
      <c r="A287" s="23"/>
      <c r="B287" s="23"/>
      <c r="C287" s="39" t="s">
        <v>60</v>
      </c>
      <c r="D287" s="40">
        <v>0</v>
      </c>
      <c r="E287" s="40">
        <v>0</v>
      </c>
      <c r="F287" s="40">
        <v>0</v>
      </c>
      <c r="G287" s="40">
        <v>0</v>
      </c>
      <c r="H287" s="23"/>
      <c r="I287" s="23"/>
      <c r="J287" s="23"/>
      <c r="K287" s="23"/>
    </row>
    <row r="288" spans="1:11" ht="14.1" customHeight="1">
      <c r="A288" s="23"/>
      <c r="B288" s="23"/>
      <c r="C288" s="39" t="s">
        <v>61</v>
      </c>
      <c r="D288" s="40">
        <v>0</v>
      </c>
      <c r="E288" s="40">
        <v>0</v>
      </c>
      <c r="F288" s="40">
        <v>0</v>
      </c>
      <c r="G288" s="40">
        <v>0</v>
      </c>
      <c r="H288" s="23"/>
      <c r="I288" s="23"/>
      <c r="J288" s="23"/>
      <c r="K288" s="23"/>
    </row>
    <row r="289" spans="1:11" ht="14.1" customHeight="1">
      <c r="A289" s="23"/>
      <c r="B289" s="23"/>
      <c r="C289" s="39" t="s">
        <v>62</v>
      </c>
      <c r="D289" s="40">
        <v>0</v>
      </c>
      <c r="E289" s="40">
        <v>500000</v>
      </c>
      <c r="F289" s="40">
        <v>500000</v>
      </c>
      <c r="G289" s="40">
        <v>500000</v>
      </c>
      <c r="H289" s="23"/>
      <c r="I289" s="23"/>
      <c r="J289" s="23"/>
      <c r="K289" s="23"/>
    </row>
    <row r="290" spans="1:11" ht="14.1" customHeight="1">
      <c r="A290" s="23"/>
      <c r="B290" s="23"/>
      <c r="C290" s="39" t="s">
        <v>49</v>
      </c>
      <c r="D290" s="40">
        <v>0</v>
      </c>
      <c r="E290" s="40">
        <v>500000</v>
      </c>
      <c r="F290" s="40">
        <v>500000</v>
      </c>
      <c r="G290" s="40">
        <v>500000</v>
      </c>
      <c r="H290" s="23"/>
      <c r="I290" s="23"/>
      <c r="J290" s="23"/>
      <c r="K290" s="23"/>
    </row>
    <row r="291" spans="1:11" ht="14.1" customHeight="1">
      <c r="A291" s="23"/>
      <c r="B291" s="23"/>
      <c r="C291" s="39" t="s">
        <v>58</v>
      </c>
      <c r="D291" s="40">
        <v>0</v>
      </c>
      <c r="E291" s="40">
        <v>0</v>
      </c>
      <c r="F291" s="40">
        <v>0</v>
      </c>
      <c r="G291" s="40">
        <v>0</v>
      </c>
      <c r="H291" s="23"/>
      <c r="I291" s="23"/>
      <c r="J291" s="23"/>
      <c r="K291" s="23"/>
    </row>
    <row r="292" spans="1:11" ht="14.1" customHeight="1">
      <c r="A292" s="23"/>
      <c r="B292" s="23"/>
      <c r="C292" s="39" t="s">
        <v>59</v>
      </c>
      <c r="D292" s="40">
        <v>0</v>
      </c>
      <c r="E292" s="40">
        <v>0</v>
      </c>
      <c r="F292" s="40">
        <v>0</v>
      </c>
      <c r="G292" s="40">
        <v>0</v>
      </c>
      <c r="H292" s="23"/>
      <c r="I292" s="23"/>
      <c r="J292" s="23"/>
      <c r="K292" s="23"/>
    </row>
    <row r="293" spans="1:11" ht="14.1" customHeight="1">
      <c r="A293" s="23"/>
      <c r="B293" s="23"/>
      <c r="C293" s="39" t="s">
        <v>60</v>
      </c>
      <c r="D293" s="40">
        <v>0</v>
      </c>
      <c r="E293" s="40">
        <v>0</v>
      </c>
      <c r="F293" s="40">
        <v>0</v>
      </c>
      <c r="G293" s="40">
        <v>0</v>
      </c>
      <c r="H293" s="23"/>
      <c r="I293" s="23"/>
      <c r="J293" s="23"/>
      <c r="K293" s="23"/>
    </row>
    <row r="294" spans="1:11" ht="14.1" customHeight="1">
      <c r="A294" s="23"/>
      <c r="B294" s="23"/>
      <c r="C294" s="39" t="s">
        <v>61</v>
      </c>
      <c r="D294" s="40">
        <v>0</v>
      </c>
      <c r="E294" s="40">
        <v>0</v>
      </c>
      <c r="F294" s="40">
        <v>0</v>
      </c>
      <c r="G294" s="40">
        <v>0</v>
      </c>
      <c r="H294" s="23"/>
      <c r="I294" s="23"/>
      <c r="J294" s="23"/>
      <c r="K294" s="23"/>
    </row>
    <row r="295" spans="1:11" ht="14.1" customHeight="1">
      <c r="A295" s="23"/>
      <c r="B295" s="23"/>
      <c r="C295" s="39" t="s">
        <v>63</v>
      </c>
      <c r="D295" s="40">
        <v>0</v>
      </c>
      <c r="E295" s="40">
        <v>0</v>
      </c>
      <c r="F295" s="40">
        <v>0</v>
      </c>
      <c r="G295" s="40">
        <v>0</v>
      </c>
      <c r="H295" s="23"/>
      <c r="I295" s="23"/>
      <c r="J295" s="23"/>
      <c r="K295" s="23"/>
    </row>
    <row r="296" spans="1:11" ht="14.1" customHeight="1">
      <c r="A296" s="23"/>
      <c r="B296" s="23"/>
      <c r="C296" s="39" t="s">
        <v>49</v>
      </c>
      <c r="D296" s="40">
        <v>0</v>
      </c>
      <c r="E296" s="40">
        <v>0</v>
      </c>
      <c r="F296" s="40">
        <v>0</v>
      </c>
      <c r="G296" s="40">
        <v>0</v>
      </c>
      <c r="H296" s="23"/>
      <c r="I296" s="23"/>
      <c r="J296" s="23"/>
      <c r="K296" s="23"/>
    </row>
    <row r="297" spans="1:11" ht="14.1" customHeight="1">
      <c r="A297" s="23"/>
      <c r="B297" s="23"/>
      <c r="C297" s="39" t="s">
        <v>58</v>
      </c>
      <c r="D297" s="40">
        <v>0</v>
      </c>
      <c r="E297" s="40">
        <v>0</v>
      </c>
      <c r="F297" s="40">
        <v>0</v>
      </c>
      <c r="G297" s="40">
        <v>0</v>
      </c>
      <c r="H297" s="23"/>
      <c r="I297" s="23"/>
      <c r="J297" s="23"/>
      <c r="K297" s="23"/>
    </row>
    <row r="298" spans="1:11" ht="14.1" customHeight="1">
      <c r="A298" s="23"/>
      <c r="B298" s="23"/>
      <c r="C298" s="39" t="s">
        <v>59</v>
      </c>
      <c r="D298" s="40">
        <v>0</v>
      </c>
      <c r="E298" s="40">
        <v>0</v>
      </c>
      <c r="F298" s="40">
        <v>0</v>
      </c>
      <c r="G298" s="40">
        <v>0</v>
      </c>
      <c r="H298" s="23"/>
      <c r="I298" s="23"/>
      <c r="J298" s="23"/>
      <c r="K298" s="23"/>
    </row>
    <row r="299" spans="1:11" ht="14.1" customHeight="1">
      <c r="A299" s="23"/>
      <c r="B299" s="23"/>
      <c r="C299" s="39" t="s">
        <v>60</v>
      </c>
      <c r="D299" s="40">
        <v>0</v>
      </c>
      <c r="E299" s="40">
        <v>0</v>
      </c>
      <c r="F299" s="40">
        <v>0</v>
      </c>
      <c r="G299" s="40">
        <v>0</v>
      </c>
      <c r="H299" s="23"/>
      <c r="I299" s="23"/>
      <c r="J299" s="23"/>
      <c r="K299" s="23"/>
    </row>
    <row r="300" spans="1:11" ht="14.1" customHeight="1">
      <c r="A300" s="23"/>
      <c r="B300" s="23"/>
      <c r="C300" s="39" t="s">
        <v>61</v>
      </c>
      <c r="D300" s="40">
        <v>0</v>
      </c>
      <c r="E300" s="40">
        <v>0</v>
      </c>
      <c r="F300" s="40">
        <v>0</v>
      </c>
      <c r="G300" s="40">
        <v>0</v>
      </c>
      <c r="H300" s="23"/>
      <c r="I300" s="23"/>
      <c r="J300" s="23"/>
      <c r="K300" s="23"/>
    </row>
    <row r="301" spans="1:11" ht="14.1" customHeight="1">
      <c r="A301" s="23"/>
      <c r="B301" s="23"/>
      <c r="C301" s="39" t="s">
        <v>64</v>
      </c>
      <c r="D301" s="40">
        <v>0</v>
      </c>
      <c r="E301" s="40">
        <v>0</v>
      </c>
      <c r="F301" s="40">
        <v>0</v>
      </c>
      <c r="G301" s="40">
        <v>0</v>
      </c>
      <c r="H301" s="23"/>
      <c r="I301" s="23"/>
      <c r="J301" s="23"/>
      <c r="K301" s="23"/>
    </row>
    <row r="302" spans="1:11" ht="14.1" customHeight="1">
      <c r="A302" s="23"/>
      <c r="B302" s="23"/>
      <c r="C302" s="39" t="s">
        <v>65</v>
      </c>
      <c r="D302" s="40">
        <v>0</v>
      </c>
      <c r="E302" s="40">
        <v>0</v>
      </c>
      <c r="F302" s="40">
        <v>0</v>
      </c>
      <c r="G302" s="40">
        <v>0</v>
      </c>
      <c r="H302" s="23"/>
      <c r="I302" s="23"/>
      <c r="J302" s="23"/>
      <c r="K302" s="23"/>
    </row>
    <row r="303" spans="1:11" ht="14.1" customHeight="1">
      <c r="A303" s="23"/>
      <c r="B303" s="23"/>
      <c r="C303" s="41" t="s">
        <v>25</v>
      </c>
      <c r="D303" s="40">
        <v>0</v>
      </c>
      <c r="E303" s="40">
        <v>500000</v>
      </c>
      <c r="F303" s="40">
        <v>500000</v>
      </c>
      <c r="G303" s="40">
        <v>500000</v>
      </c>
      <c r="H303" s="23"/>
      <c r="I303" s="23"/>
      <c r="J303" s="23"/>
      <c r="K303" s="23"/>
    </row>
    <row r="304" spans="1:11" ht="15" customHeight="1">
      <c r="A304" s="23"/>
      <c r="B304" s="23"/>
      <c r="C304" s="43" t="s">
        <v>18</v>
      </c>
      <c r="D304" s="44" t="s">
        <v>18</v>
      </c>
      <c r="E304" s="44" t="s">
        <v>18</v>
      </c>
      <c r="F304" s="44" t="s">
        <v>18</v>
      </c>
      <c r="G304" s="44" t="s">
        <v>18</v>
      </c>
      <c r="H304" s="23"/>
      <c r="I304" s="23"/>
      <c r="J304" s="23"/>
      <c r="K304" s="23"/>
    </row>
    <row r="305" spans="1:11" ht="15" customHeight="1">
      <c r="A305" s="23"/>
      <c r="B305" s="23"/>
      <c r="C305" s="26" t="s">
        <v>168</v>
      </c>
      <c r="D305" s="45">
        <v>0</v>
      </c>
      <c r="E305" s="45">
        <v>231000000</v>
      </c>
      <c r="F305" s="45">
        <v>232000000</v>
      </c>
      <c r="G305" s="45">
        <v>233000000</v>
      </c>
      <c r="H305" s="23"/>
      <c r="I305" s="23"/>
      <c r="J305" s="23"/>
      <c r="K305" s="23"/>
    </row>
    <row r="306" spans="1:11" ht="15" customHeight="1">
      <c r="A306" s="23"/>
      <c r="B306" s="23"/>
      <c r="C306" s="27" t="s">
        <v>48</v>
      </c>
      <c r="D306" s="46">
        <v>0</v>
      </c>
      <c r="E306" s="46">
        <v>162500000</v>
      </c>
      <c r="F306" s="46">
        <v>162500000</v>
      </c>
      <c r="G306" s="46">
        <v>162500000</v>
      </c>
      <c r="H306" s="23"/>
      <c r="I306" s="23"/>
      <c r="J306" s="23"/>
      <c r="K306" s="23"/>
    </row>
    <row r="307" spans="1:11" ht="15" customHeight="1">
      <c r="A307" s="23"/>
      <c r="B307" s="23"/>
      <c r="C307" s="27" t="s">
        <v>49</v>
      </c>
      <c r="D307" s="46">
        <v>0</v>
      </c>
      <c r="E307" s="46">
        <v>162500000</v>
      </c>
      <c r="F307" s="46">
        <v>162500000</v>
      </c>
      <c r="G307" s="46">
        <v>162500000</v>
      </c>
      <c r="H307" s="23"/>
      <c r="I307" s="23"/>
      <c r="J307" s="23"/>
      <c r="K307" s="23"/>
    </row>
    <row r="308" spans="1:11" ht="15" customHeight="1">
      <c r="A308" s="23"/>
      <c r="B308" s="23"/>
      <c r="C308" s="27" t="s">
        <v>50</v>
      </c>
      <c r="D308" s="46">
        <v>0</v>
      </c>
      <c r="E308" s="46">
        <v>0</v>
      </c>
      <c r="F308" s="46">
        <v>0</v>
      </c>
      <c r="G308" s="46">
        <v>0</v>
      </c>
      <c r="H308" s="23"/>
      <c r="I308" s="23"/>
      <c r="J308" s="23"/>
      <c r="K308" s="23"/>
    </row>
    <row r="309" spans="1:11" ht="15" customHeight="1">
      <c r="A309" s="23"/>
      <c r="B309" s="23"/>
      <c r="C309" s="27" t="s">
        <v>51</v>
      </c>
      <c r="D309" s="46">
        <v>0</v>
      </c>
      <c r="E309" s="46">
        <v>21000000</v>
      </c>
      <c r="F309" s="46">
        <v>21000000</v>
      </c>
      <c r="G309" s="46">
        <v>21000000</v>
      </c>
      <c r="H309" s="23"/>
      <c r="I309" s="23"/>
      <c r="J309" s="23"/>
      <c r="K309" s="23"/>
    </row>
    <row r="310" spans="1:11" ht="15" customHeight="1">
      <c r="A310" s="23"/>
      <c r="B310" s="23"/>
      <c r="C310" s="27" t="s">
        <v>49</v>
      </c>
      <c r="D310" s="46">
        <v>0</v>
      </c>
      <c r="E310" s="46">
        <v>21000000</v>
      </c>
      <c r="F310" s="46">
        <v>21000000</v>
      </c>
      <c r="G310" s="46">
        <v>21000000</v>
      </c>
      <c r="H310" s="23"/>
      <c r="I310" s="23"/>
      <c r="J310" s="23"/>
      <c r="K310" s="23"/>
    </row>
    <row r="311" spans="1:11" ht="15" customHeight="1">
      <c r="A311" s="23"/>
      <c r="B311" s="23"/>
      <c r="C311" s="27" t="s">
        <v>50</v>
      </c>
      <c r="D311" s="46">
        <v>0</v>
      </c>
      <c r="E311" s="46">
        <v>0</v>
      </c>
      <c r="F311" s="46">
        <v>0</v>
      </c>
      <c r="G311" s="46">
        <v>0</v>
      </c>
      <c r="H311" s="23"/>
      <c r="I311" s="23"/>
      <c r="J311" s="23"/>
      <c r="K311" s="23"/>
    </row>
    <row r="312" spans="1:11" ht="15" customHeight="1">
      <c r="A312" s="23"/>
      <c r="B312" s="23"/>
      <c r="C312" s="27" t="s">
        <v>52</v>
      </c>
      <c r="D312" s="46">
        <v>0</v>
      </c>
      <c r="E312" s="46">
        <v>42500000</v>
      </c>
      <c r="F312" s="46">
        <v>43500000</v>
      </c>
      <c r="G312" s="46">
        <v>44500000</v>
      </c>
      <c r="H312" s="23"/>
      <c r="I312" s="23"/>
      <c r="J312" s="23"/>
      <c r="K312" s="23"/>
    </row>
    <row r="313" spans="1:11" ht="15" customHeight="1">
      <c r="A313" s="23"/>
      <c r="B313" s="23"/>
      <c r="C313" s="27" t="s">
        <v>49</v>
      </c>
      <c r="D313" s="46">
        <v>0</v>
      </c>
      <c r="E313" s="46">
        <v>42500000</v>
      </c>
      <c r="F313" s="46">
        <v>43500000</v>
      </c>
      <c r="G313" s="46">
        <v>44500000</v>
      </c>
      <c r="H313" s="23"/>
      <c r="I313" s="23"/>
      <c r="J313" s="23"/>
      <c r="K313" s="23"/>
    </row>
    <row r="314" spans="1:11" ht="15" customHeight="1">
      <c r="A314" s="23"/>
      <c r="B314" s="23"/>
      <c r="C314" s="27" t="s">
        <v>50</v>
      </c>
      <c r="D314" s="46">
        <v>0</v>
      </c>
      <c r="E314" s="46">
        <v>0</v>
      </c>
      <c r="F314" s="46">
        <v>0</v>
      </c>
      <c r="G314" s="46">
        <v>0</v>
      </c>
      <c r="H314" s="23"/>
      <c r="I314" s="23"/>
      <c r="J314" s="23"/>
      <c r="K314" s="23"/>
    </row>
    <row r="315" spans="1:11" ht="15" customHeight="1">
      <c r="A315" s="23"/>
      <c r="B315" s="23"/>
      <c r="C315" s="27" t="s">
        <v>53</v>
      </c>
      <c r="D315" s="46">
        <v>0</v>
      </c>
      <c r="E315" s="46">
        <v>0</v>
      </c>
      <c r="F315" s="46">
        <v>0</v>
      </c>
      <c r="G315" s="46">
        <v>0</v>
      </c>
      <c r="H315" s="23"/>
      <c r="I315" s="23"/>
      <c r="J315" s="23"/>
      <c r="K315" s="23"/>
    </row>
    <row r="316" spans="1:11" ht="15" customHeight="1">
      <c r="A316" s="23"/>
      <c r="B316" s="23"/>
      <c r="C316" s="27" t="s">
        <v>49</v>
      </c>
      <c r="D316" s="46">
        <v>0</v>
      </c>
      <c r="E316" s="46">
        <v>0</v>
      </c>
      <c r="F316" s="46">
        <v>0</v>
      </c>
      <c r="G316" s="46">
        <v>0</v>
      </c>
      <c r="H316" s="23"/>
      <c r="I316" s="23"/>
      <c r="J316" s="23"/>
      <c r="K316" s="23"/>
    </row>
    <row r="317" spans="1:11" ht="15" customHeight="1">
      <c r="A317" s="23"/>
      <c r="B317" s="23"/>
      <c r="C317" s="27" t="s">
        <v>50</v>
      </c>
      <c r="D317" s="46">
        <v>0</v>
      </c>
      <c r="E317" s="46">
        <v>0</v>
      </c>
      <c r="F317" s="46">
        <v>0</v>
      </c>
      <c r="G317" s="46">
        <v>0</v>
      </c>
      <c r="H317" s="23"/>
      <c r="I317" s="23"/>
      <c r="J317" s="23"/>
      <c r="K317" s="23"/>
    </row>
    <row r="318" spans="1:11" ht="20.100000000000001" customHeight="1">
      <c r="A318" s="23"/>
      <c r="B318" s="23"/>
      <c r="C318" s="27" t="s">
        <v>169</v>
      </c>
      <c r="D318" s="47">
        <v>0</v>
      </c>
      <c r="E318" s="47">
        <v>0</v>
      </c>
      <c r="F318" s="47">
        <v>0</v>
      </c>
      <c r="G318" s="47">
        <v>0</v>
      </c>
      <c r="H318" s="23"/>
      <c r="I318" s="23"/>
      <c r="J318" s="23"/>
      <c r="K318" s="23"/>
    </row>
    <row r="319" spans="1:11" ht="15" customHeight="1">
      <c r="A319" s="23"/>
      <c r="B319" s="23"/>
      <c r="C319" s="27" t="s">
        <v>49</v>
      </c>
      <c r="D319" s="46">
        <v>0</v>
      </c>
      <c r="E319" s="46">
        <v>0</v>
      </c>
      <c r="F319" s="46">
        <v>0</v>
      </c>
      <c r="G319" s="46">
        <v>0</v>
      </c>
      <c r="H319" s="23"/>
      <c r="I319" s="23"/>
      <c r="J319" s="23"/>
      <c r="K319" s="23"/>
    </row>
    <row r="320" spans="1:11" ht="15" customHeight="1">
      <c r="A320" s="23"/>
      <c r="B320" s="23"/>
      <c r="C320" s="27" t="s">
        <v>50</v>
      </c>
      <c r="D320" s="46">
        <v>0</v>
      </c>
      <c r="E320" s="46">
        <v>0</v>
      </c>
      <c r="F320" s="46">
        <v>0</v>
      </c>
      <c r="G320" s="46">
        <v>0</v>
      </c>
      <c r="H320" s="23"/>
      <c r="I320" s="23"/>
      <c r="J320" s="23"/>
      <c r="K320" s="23"/>
    </row>
    <row r="321" spans="1:11" ht="15" customHeight="1">
      <c r="A321" s="23"/>
      <c r="B321" s="23"/>
      <c r="C321" s="27" t="s">
        <v>55</v>
      </c>
      <c r="D321" s="46">
        <v>0</v>
      </c>
      <c r="E321" s="46">
        <v>1000000</v>
      </c>
      <c r="F321" s="46">
        <v>1000000</v>
      </c>
      <c r="G321" s="46">
        <v>1000000</v>
      </c>
      <c r="H321" s="23"/>
      <c r="I321" s="23"/>
      <c r="J321" s="23"/>
      <c r="K321" s="23"/>
    </row>
    <row r="322" spans="1:11" ht="15" customHeight="1">
      <c r="A322" s="23"/>
      <c r="B322" s="23"/>
      <c r="C322" s="27" t="s">
        <v>49</v>
      </c>
      <c r="D322" s="46">
        <v>0</v>
      </c>
      <c r="E322" s="46">
        <v>1000000</v>
      </c>
      <c r="F322" s="46">
        <v>1000000</v>
      </c>
      <c r="G322" s="46">
        <v>1000000</v>
      </c>
      <c r="H322" s="23"/>
      <c r="I322" s="23"/>
      <c r="J322" s="23"/>
      <c r="K322" s="23"/>
    </row>
    <row r="323" spans="1:11" ht="15" customHeight="1">
      <c r="A323" s="23"/>
      <c r="B323" s="23"/>
      <c r="C323" s="27" t="s">
        <v>50</v>
      </c>
      <c r="D323" s="46">
        <v>0</v>
      </c>
      <c r="E323" s="46">
        <v>0</v>
      </c>
      <c r="F323" s="46">
        <v>0</v>
      </c>
      <c r="G323" s="46">
        <v>0</v>
      </c>
      <c r="H323" s="23"/>
      <c r="I323" s="23"/>
      <c r="J323" s="23"/>
      <c r="K323" s="23"/>
    </row>
    <row r="324" spans="1:11" ht="15" customHeight="1">
      <c r="A324" s="23"/>
      <c r="B324" s="23"/>
      <c r="C324" s="27" t="s">
        <v>56</v>
      </c>
      <c r="D324" s="46">
        <v>0</v>
      </c>
      <c r="E324" s="46">
        <v>0</v>
      </c>
      <c r="F324" s="46">
        <v>0</v>
      </c>
      <c r="G324" s="46">
        <v>0</v>
      </c>
      <c r="H324" s="23"/>
      <c r="I324" s="23"/>
      <c r="J324" s="23"/>
      <c r="K324" s="23"/>
    </row>
    <row r="325" spans="1:11" ht="15" customHeight="1">
      <c r="A325" s="23"/>
      <c r="B325" s="23"/>
      <c r="C325" s="27" t="s">
        <v>49</v>
      </c>
      <c r="D325" s="46">
        <v>0</v>
      </c>
      <c r="E325" s="46">
        <v>0</v>
      </c>
      <c r="F325" s="46">
        <v>0</v>
      </c>
      <c r="G325" s="46">
        <v>0</v>
      </c>
      <c r="H325" s="23"/>
      <c r="I325" s="23"/>
      <c r="J325" s="23"/>
      <c r="K325" s="23"/>
    </row>
    <row r="326" spans="1:11" ht="15" customHeight="1">
      <c r="A326" s="23"/>
      <c r="B326" s="23"/>
      <c r="C326" s="27" t="s">
        <v>50</v>
      </c>
      <c r="D326" s="46">
        <v>0</v>
      </c>
      <c r="E326" s="46">
        <v>0</v>
      </c>
      <c r="F326" s="46">
        <v>0</v>
      </c>
      <c r="G326" s="46">
        <v>0</v>
      </c>
      <c r="H326" s="23"/>
      <c r="I326" s="23"/>
      <c r="J326" s="23"/>
      <c r="K326" s="23"/>
    </row>
    <row r="327" spans="1:11" ht="15" customHeight="1">
      <c r="A327" s="23"/>
      <c r="B327" s="23"/>
      <c r="C327" s="27" t="s">
        <v>57</v>
      </c>
      <c r="D327" s="46">
        <v>0</v>
      </c>
      <c r="E327" s="46">
        <v>0</v>
      </c>
      <c r="F327" s="46">
        <v>0</v>
      </c>
      <c r="G327" s="46">
        <v>0</v>
      </c>
      <c r="H327" s="23"/>
      <c r="I327" s="23"/>
      <c r="J327" s="23"/>
      <c r="K327" s="23"/>
    </row>
    <row r="328" spans="1:11" ht="15" customHeight="1">
      <c r="A328" s="23"/>
      <c r="B328" s="23"/>
      <c r="C328" s="27" t="s">
        <v>49</v>
      </c>
      <c r="D328" s="46">
        <v>0</v>
      </c>
      <c r="E328" s="46">
        <v>0</v>
      </c>
      <c r="F328" s="46">
        <v>0</v>
      </c>
      <c r="G328" s="46">
        <v>0</v>
      </c>
      <c r="H328" s="23"/>
      <c r="I328" s="23"/>
      <c r="J328" s="23"/>
      <c r="K328" s="23"/>
    </row>
    <row r="329" spans="1:11" ht="15" customHeight="1">
      <c r="A329" s="23"/>
      <c r="B329" s="23"/>
      <c r="C329" s="27" t="s">
        <v>58</v>
      </c>
      <c r="D329" s="46">
        <v>0</v>
      </c>
      <c r="E329" s="46">
        <v>0</v>
      </c>
      <c r="F329" s="46">
        <v>0</v>
      </c>
      <c r="G329" s="46">
        <v>0</v>
      </c>
      <c r="H329" s="23"/>
      <c r="I329" s="23"/>
      <c r="J329" s="23"/>
      <c r="K329" s="23"/>
    </row>
    <row r="330" spans="1:11" ht="15" customHeight="1">
      <c r="A330" s="23"/>
      <c r="B330" s="23"/>
      <c r="C330" s="27" t="s">
        <v>59</v>
      </c>
      <c r="D330" s="46">
        <v>0</v>
      </c>
      <c r="E330" s="46">
        <v>0</v>
      </c>
      <c r="F330" s="46">
        <v>0</v>
      </c>
      <c r="G330" s="46">
        <v>0</v>
      </c>
      <c r="H330" s="23"/>
      <c r="I330" s="23"/>
      <c r="J330" s="23"/>
      <c r="K330" s="23"/>
    </row>
    <row r="331" spans="1:11" ht="15" customHeight="1">
      <c r="A331" s="23"/>
      <c r="B331" s="23"/>
      <c r="C331" s="27" t="s">
        <v>60</v>
      </c>
      <c r="D331" s="46">
        <v>0</v>
      </c>
      <c r="E331" s="46">
        <v>0</v>
      </c>
      <c r="F331" s="46">
        <v>0</v>
      </c>
      <c r="G331" s="46">
        <v>0</v>
      </c>
      <c r="H331" s="23"/>
      <c r="I331" s="23"/>
      <c r="J331" s="23"/>
      <c r="K331" s="23"/>
    </row>
    <row r="332" spans="1:11" ht="15" customHeight="1">
      <c r="A332" s="23"/>
      <c r="B332" s="23"/>
      <c r="C332" s="27" t="s">
        <v>61</v>
      </c>
      <c r="D332" s="46">
        <v>0</v>
      </c>
      <c r="E332" s="46">
        <v>0</v>
      </c>
      <c r="F332" s="46">
        <v>0</v>
      </c>
      <c r="G332" s="46">
        <v>0</v>
      </c>
      <c r="H332" s="23"/>
      <c r="I332" s="23"/>
      <c r="J332" s="23"/>
      <c r="K332" s="23"/>
    </row>
    <row r="333" spans="1:11" ht="15" customHeight="1">
      <c r="A333" s="23"/>
      <c r="B333" s="23"/>
      <c r="C333" s="27" t="s">
        <v>62</v>
      </c>
      <c r="D333" s="46">
        <v>0</v>
      </c>
      <c r="E333" s="46">
        <v>4000000</v>
      </c>
      <c r="F333" s="46">
        <v>4000000</v>
      </c>
      <c r="G333" s="46">
        <v>4000000</v>
      </c>
      <c r="H333" s="23"/>
      <c r="I333" s="23"/>
      <c r="J333" s="23"/>
      <c r="K333" s="23"/>
    </row>
    <row r="334" spans="1:11" ht="15" customHeight="1">
      <c r="A334" s="23"/>
      <c r="B334" s="23"/>
      <c r="C334" s="27" t="s">
        <v>49</v>
      </c>
      <c r="D334" s="46">
        <v>0</v>
      </c>
      <c r="E334" s="46">
        <v>4000000</v>
      </c>
      <c r="F334" s="46">
        <v>4000000</v>
      </c>
      <c r="G334" s="46">
        <v>4000000</v>
      </c>
      <c r="H334" s="23"/>
      <c r="I334" s="23"/>
      <c r="J334" s="23"/>
      <c r="K334" s="23"/>
    </row>
    <row r="335" spans="1:11" ht="15" customHeight="1">
      <c r="A335" s="23"/>
      <c r="B335" s="23"/>
      <c r="C335" s="27" t="s">
        <v>58</v>
      </c>
      <c r="D335" s="46">
        <v>0</v>
      </c>
      <c r="E335" s="46">
        <v>0</v>
      </c>
      <c r="F335" s="46">
        <v>0</v>
      </c>
      <c r="G335" s="46">
        <v>0</v>
      </c>
      <c r="H335" s="23"/>
      <c r="I335" s="23"/>
      <c r="J335" s="23"/>
      <c r="K335" s="23"/>
    </row>
    <row r="336" spans="1:11" ht="15" customHeight="1">
      <c r="A336" s="23"/>
      <c r="B336" s="23"/>
      <c r="C336" s="27" t="s">
        <v>59</v>
      </c>
      <c r="D336" s="46">
        <v>0</v>
      </c>
      <c r="E336" s="46">
        <v>0</v>
      </c>
      <c r="F336" s="46">
        <v>0</v>
      </c>
      <c r="G336" s="46">
        <v>0</v>
      </c>
      <c r="H336" s="23"/>
      <c r="I336" s="23"/>
      <c r="J336" s="23"/>
      <c r="K336" s="23"/>
    </row>
    <row r="337" spans="1:11" ht="15" customHeight="1">
      <c r="A337" s="23"/>
      <c r="B337" s="23"/>
      <c r="C337" s="27" t="s">
        <v>60</v>
      </c>
      <c r="D337" s="46">
        <v>0</v>
      </c>
      <c r="E337" s="46">
        <v>0</v>
      </c>
      <c r="F337" s="46">
        <v>0</v>
      </c>
      <c r="G337" s="46">
        <v>0</v>
      </c>
      <c r="H337" s="23"/>
      <c r="I337" s="23"/>
      <c r="J337" s="23"/>
      <c r="K337" s="23"/>
    </row>
    <row r="338" spans="1:11" ht="15" customHeight="1">
      <c r="A338" s="23"/>
      <c r="B338" s="23"/>
      <c r="C338" s="27" t="s">
        <v>61</v>
      </c>
      <c r="D338" s="46">
        <v>0</v>
      </c>
      <c r="E338" s="46">
        <v>0</v>
      </c>
      <c r="F338" s="46">
        <v>0</v>
      </c>
      <c r="G338" s="46">
        <v>0</v>
      </c>
      <c r="H338" s="23"/>
      <c r="I338" s="23"/>
      <c r="J338" s="23"/>
      <c r="K338" s="23"/>
    </row>
    <row r="339" spans="1:11" ht="15" customHeight="1">
      <c r="A339" s="23"/>
      <c r="B339" s="23"/>
      <c r="C339" s="27" t="s">
        <v>63</v>
      </c>
      <c r="D339" s="46">
        <v>0</v>
      </c>
      <c r="E339" s="46">
        <v>0</v>
      </c>
      <c r="F339" s="46">
        <v>0</v>
      </c>
      <c r="G339" s="46">
        <v>0</v>
      </c>
      <c r="H339" s="23"/>
      <c r="I339" s="23"/>
      <c r="J339" s="23"/>
      <c r="K339" s="23"/>
    </row>
    <row r="340" spans="1:11" ht="15" customHeight="1">
      <c r="A340" s="23"/>
      <c r="B340" s="23"/>
      <c r="C340" s="27" t="s">
        <v>49</v>
      </c>
      <c r="D340" s="46">
        <v>0</v>
      </c>
      <c r="E340" s="46">
        <v>0</v>
      </c>
      <c r="F340" s="46">
        <v>0</v>
      </c>
      <c r="G340" s="46">
        <v>0</v>
      </c>
      <c r="H340" s="23"/>
      <c r="I340" s="23"/>
      <c r="J340" s="23"/>
      <c r="K340" s="23"/>
    </row>
    <row r="341" spans="1:11" ht="15" customHeight="1">
      <c r="A341" s="23"/>
      <c r="B341" s="23"/>
      <c r="C341" s="27" t="s">
        <v>58</v>
      </c>
      <c r="D341" s="46">
        <v>0</v>
      </c>
      <c r="E341" s="46">
        <v>0</v>
      </c>
      <c r="F341" s="46">
        <v>0</v>
      </c>
      <c r="G341" s="46">
        <v>0</v>
      </c>
      <c r="H341" s="23"/>
      <c r="I341" s="23"/>
      <c r="J341" s="23"/>
      <c r="K341" s="23"/>
    </row>
    <row r="342" spans="1:11" ht="15" customHeight="1">
      <c r="A342" s="23"/>
      <c r="B342" s="23"/>
      <c r="C342" s="27" t="s">
        <v>59</v>
      </c>
      <c r="D342" s="46">
        <v>0</v>
      </c>
      <c r="E342" s="46">
        <v>0</v>
      </c>
      <c r="F342" s="46">
        <v>0</v>
      </c>
      <c r="G342" s="46">
        <v>0</v>
      </c>
      <c r="H342" s="23"/>
      <c r="I342" s="23"/>
      <c r="J342" s="23"/>
      <c r="K342" s="23"/>
    </row>
    <row r="343" spans="1:11" ht="15" customHeight="1">
      <c r="A343" s="23"/>
      <c r="B343" s="23"/>
      <c r="C343" s="27" t="s">
        <v>60</v>
      </c>
      <c r="D343" s="46">
        <v>0</v>
      </c>
      <c r="E343" s="46">
        <v>0</v>
      </c>
      <c r="F343" s="46">
        <v>0</v>
      </c>
      <c r="G343" s="46">
        <v>0</v>
      </c>
      <c r="H343" s="23"/>
      <c r="I343" s="23"/>
      <c r="J343" s="23"/>
      <c r="K343" s="23"/>
    </row>
    <row r="344" spans="1:11" ht="15" customHeight="1">
      <c r="A344" s="23"/>
      <c r="B344" s="23"/>
      <c r="C344" s="27" t="s">
        <v>61</v>
      </c>
      <c r="D344" s="46">
        <v>0</v>
      </c>
      <c r="E344" s="46">
        <v>0</v>
      </c>
      <c r="F344" s="46">
        <v>0</v>
      </c>
      <c r="G344" s="46">
        <v>0</v>
      </c>
      <c r="H344" s="23"/>
      <c r="I344" s="23"/>
      <c r="J344" s="23"/>
      <c r="K344" s="23"/>
    </row>
    <row r="345" spans="1:11" ht="15" customHeight="1">
      <c r="A345" s="23"/>
      <c r="B345" s="23"/>
      <c r="C345" s="27" t="s">
        <v>64</v>
      </c>
      <c r="D345" s="46">
        <v>0</v>
      </c>
      <c r="E345" s="46">
        <v>0</v>
      </c>
      <c r="F345" s="46">
        <v>0</v>
      </c>
      <c r="G345" s="46">
        <v>0</v>
      </c>
      <c r="H345" s="23"/>
      <c r="I345" s="23"/>
      <c r="J345" s="23"/>
      <c r="K345" s="23"/>
    </row>
    <row r="346" spans="1:11" ht="15" customHeight="1">
      <c r="A346" s="23"/>
      <c r="B346" s="23"/>
      <c r="C346" s="27" t="s">
        <v>65</v>
      </c>
      <c r="D346" s="46">
        <v>0</v>
      </c>
      <c r="E346" s="46">
        <v>0</v>
      </c>
      <c r="F346" s="46">
        <v>0</v>
      </c>
      <c r="G346" s="46">
        <v>0</v>
      </c>
      <c r="H346" s="23"/>
      <c r="I346" s="23"/>
      <c r="J346" s="23"/>
      <c r="K346" s="23"/>
    </row>
    <row r="347" spans="1:11" ht="20.100000000000001" customHeight="1">
      <c r="A347" s="23"/>
      <c r="B347" s="23"/>
      <c r="C347" s="48" t="s">
        <v>18</v>
      </c>
      <c r="D347" s="23"/>
      <c r="E347" s="23"/>
      <c r="F347" s="23"/>
      <c r="G347" s="23"/>
      <c r="H347" s="23"/>
      <c r="I347" s="23"/>
      <c r="J347" s="23"/>
      <c r="K347" s="23"/>
    </row>
  </sheetData>
  <mergeCells count="36">
    <mergeCell ref="C259:G259"/>
    <mergeCell ref="D136:G136"/>
    <mergeCell ref="D137:G137"/>
    <mergeCell ref="C146:G146"/>
    <mergeCell ref="D191:G191"/>
    <mergeCell ref="D192:G192"/>
    <mergeCell ref="D193:G193"/>
    <mergeCell ref="C202:G202"/>
    <mergeCell ref="D247:G247"/>
    <mergeCell ref="D248:G248"/>
    <mergeCell ref="D249:G249"/>
    <mergeCell ref="D250:G250"/>
    <mergeCell ref="D135:G135"/>
    <mergeCell ref="D20:G20"/>
    <mergeCell ref="D21:G21"/>
    <mergeCell ref="D22:G22"/>
    <mergeCell ref="D23:G23"/>
    <mergeCell ref="C32:G32"/>
    <mergeCell ref="D77:G77"/>
    <mergeCell ref="D78:G78"/>
    <mergeCell ref="D79:G79"/>
    <mergeCell ref="C88:G88"/>
    <mergeCell ref="C133:G133"/>
    <mergeCell ref="D134:G134"/>
    <mergeCell ref="C19:G19"/>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6"/>
  <sheetViews>
    <sheetView zoomScaleNormal="100" workbookViewId="0">
      <selection activeCell="D179" sqref="D179"/>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339</v>
      </c>
      <c r="E3" s="1510"/>
      <c r="F3" s="1510"/>
      <c r="G3" s="1510"/>
      <c r="H3" s="23"/>
      <c r="I3" s="23"/>
      <c r="J3" s="23"/>
      <c r="K3" s="23"/>
    </row>
    <row r="4" spans="1:11" ht="14.1" customHeight="1">
      <c r="A4" s="23"/>
      <c r="B4" s="23"/>
      <c r="C4" s="25" t="s">
        <v>4</v>
      </c>
      <c r="D4" s="1509" t="s">
        <v>340</v>
      </c>
      <c r="E4" s="1510"/>
      <c r="F4" s="1510"/>
      <c r="G4" s="1510"/>
      <c r="H4" s="23"/>
      <c r="I4" s="23"/>
      <c r="J4" s="23"/>
      <c r="K4" s="23"/>
    </row>
    <row r="5" spans="1:11" ht="14.1" customHeight="1">
      <c r="A5" s="23"/>
      <c r="B5" s="23"/>
      <c r="C5" s="25" t="s">
        <v>6</v>
      </c>
      <c r="D5" s="1509" t="s">
        <v>341</v>
      </c>
      <c r="E5" s="1510"/>
      <c r="F5" s="1510"/>
      <c r="G5" s="1510"/>
      <c r="H5" s="23"/>
      <c r="I5" s="23"/>
      <c r="J5" s="23"/>
      <c r="K5" s="23"/>
    </row>
    <row r="6" spans="1:11" ht="14.1" customHeight="1">
      <c r="A6" s="23"/>
      <c r="B6" s="23"/>
      <c r="C6" s="25" t="s">
        <v>8</v>
      </c>
      <c r="D6" s="1509" t="s">
        <v>342</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20.100000000000001" customHeight="1">
      <c r="A9" s="23"/>
      <c r="B9" s="23"/>
      <c r="C9" s="1515" t="s">
        <v>343</v>
      </c>
      <c r="D9" s="1516"/>
      <c r="E9" s="1516"/>
      <c r="F9" s="1516"/>
      <c r="G9" s="1516"/>
      <c r="H9" s="23"/>
      <c r="I9" s="23"/>
      <c r="J9" s="23"/>
      <c r="K9" s="23"/>
    </row>
    <row r="10" spans="1:11" ht="87" customHeight="1">
      <c r="A10" s="23"/>
      <c r="B10" s="23"/>
      <c r="C10" s="26" t="s">
        <v>14</v>
      </c>
      <c r="D10" s="1517" t="s">
        <v>344</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14.1" customHeight="1">
      <c r="A13" s="23"/>
      <c r="B13" s="23"/>
      <c r="C13" s="27" t="s">
        <v>345</v>
      </c>
      <c r="D13" s="31" t="s">
        <v>178</v>
      </c>
      <c r="E13" s="31" t="s">
        <v>178</v>
      </c>
      <c r="F13" s="31" t="s">
        <v>178</v>
      </c>
      <c r="G13" s="31" t="s">
        <v>178</v>
      </c>
      <c r="H13" s="23"/>
      <c r="I13" s="23"/>
      <c r="J13" s="23"/>
      <c r="K13" s="23"/>
    </row>
    <row r="14" spans="1:11" ht="14.1" customHeight="1">
      <c r="A14" s="23"/>
      <c r="B14" s="23"/>
      <c r="C14" s="27" t="s">
        <v>346</v>
      </c>
      <c r="D14" s="31" t="s">
        <v>178</v>
      </c>
      <c r="E14" s="31" t="s">
        <v>178</v>
      </c>
      <c r="F14" s="31" t="s">
        <v>178</v>
      </c>
      <c r="G14" s="31" t="s">
        <v>178</v>
      </c>
      <c r="H14" s="23"/>
      <c r="I14" s="23"/>
      <c r="J14" s="23"/>
      <c r="K14" s="23"/>
    </row>
    <row r="15" spans="1:11" ht="14.1" customHeight="1">
      <c r="A15" s="23"/>
      <c r="B15" s="23"/>
      <c r="C15" s="27" t="s">
        <v>347</v>
      </c>
      <c r="D15" s="31" t="s">
        <v>348</v>
      </c>
      <c r="E15" s="31" t="s">
        <v>349</v>
      </c>
      <c r="F15" s="31" t="s">
        <v>350</v>
      </c>
      <c r="G15" s="31" t="s">
        <v>183</v>
      </c>
      <c r="H15" s="23"/>
      <c r="I15" s="23"/>
      <c r="J15" s="23"/>
      <c r="K15" s="23"/>
    </row>
    <row r="16" spans="1:11" ht="14.1" customHeight="1">
      <c r="A16" s="23"/>
      <c r="B16" s="23"/>
      <c r="C16" s="27" t="s">
        <v>351</v>
      </c>
      <c r="D16" s="31" t="s">
        <v>348</v>
      </c>
      <c r="E16" s="31" t="s">
        <v>348</v>
      </c>
      <c r="F16" s="31" t="s">
        <v>352</v>
      </c>
      <c r="G16" s="31" t="s">
        <v>353</v>
      </c>
      <c r="H16" s="23"/>
      <c r="I16" s="23"/>
      <c r="J16" s="23"/>
      <c r="K16" s="23"/>
    </row>
    <row r="17" spans="1:11" ht="14.1" customHeight="1">
      <c r="A17" s="23"/>
      <c r="B17" s="23"/>
      <c r="C17" s="27" t="s">
        <v>354</v>
      </c>
      <c r="D17" s="31" t="s">
        <v>348</v>
      </c>
      <c r="E17" s="31" t="s">
        <v>348</v>
      </c>
      <c r="F17" s="31" t="s">
        <v>352</v>
      </c>
      <c r="G17" s="31" t="s">
        <v>353</v>
      </c>
      <c r="H17" s="23"/>
      <c r="I17" s="23"/>
      <c r="J17" s="23"/>
      <c r="K17" s="23"/>
    </row>
    <row r="18" spans="1:11" ht="63" customHeight="1">
      <c r="A18" s="23"/>
      <c r="B18" s="23"/>
      <c r="C18" s="26" t="s">
        <v>16</v>
      </c>
      <c r="D18" s="1517" t="s">
        <v>355</v>
      </c>
      <c r="E18" s="1518"/>
      <c r="F18" s="1518"/>
      <c r="G18" s="1518"/>
      <c r="H18" s="23"/>
      <c r="I18" s="23"/>
      <c r="J18" s="23"/>
      <c r="K18" s="23"/>
    </row>
    <row r="19" spans="1:11" ht="27.95" customHeight="1">
      <c r="A19" s="23"/>
      <c r="B19" s="23"/>
      <c r="C19" s="27" t="s">
        <v>187</v>
      </c>
      <c r="D19" s="28">
        <v>2024</v>
      </c>
      <c r="E19" s="28">
        <v>2025</v>
      </c>
      <c r="F19" s="28">
        <v>2026</v>
      </c>
      <c r="G19" s="28">
        <v>2027</v>
      </c>
      <c r="H19" s="23"/>
      <c r="I19" s="23"/>
      <c r="J19" s="23"/>
      <c r="K19" s="23"/>
    </row>
    <row r="20" spans="1:11" ht="14.1" customHeight="1">
      <c r="A20" s="23"/>
      <c r="B20" s="23"/>
      <c r="C20" s="29"/>
      <c r="D20" s="30" t="s">
        <v>22</v>
      </c>
      <c r="E20" s="30" t="s">
        <v>23</v>
      </c>
      <c r="F20" s="30" t="s">
        <v>23</v>
      </c>
      <c r="G20" s="30" t="s">
        <v>23</v>
      </c>
      <c r="H20" s="23"/>
      <c r="I20" s="23"/>
      <c r="J20" s="23"/>
      <c r="K20" s="23"/>
    </row>
    <row r="21" spans="1:11" ht="30.95" customHeight="1">
      <c r="A21" s="23"/>
      <c r="B21" s="23"/>
      <c r="C21" s="27" t="s">
        <v>356</v>
      </c>
      <c r="D21" s="31" t="s">
        <v>189</v>
      </c>
      <c r="E21" s="31" t="s">
        <v>178</v>
      </c>
      <c r="F21" s="31" t="s">
        <v>178</v>
      </c>
      <c r="G21" s="31" t="s">
        <v>178</v>
      </c>
      <c r="H21" s="23"/>
      <c r="I21" s="23"/>
      <c r="J21" s="23"/>
      <c r="K21" s="23"/>
    </row>
    <row r="22" spans="1:11" ht="30.95" customHeight="1">
      <c r="A22" s="23"/>
      <c r="B22" s="23"/>
      <c r="C22" s="27" t="s">
        <v>357</v>
      </c>
      <c r="D22" s="31" t="s">
        <v>189</v>
      </c>
      <c r="E22" s="31" t="s">
        <v>178</v>
      </c>
      <c r="F22" s="31" t="s">
        <v>178</v>
      </c>
      <c r="G22" s="31" t="s">
        <v>178</v>
      </c>
      <c r="H22" s="23"/>
      <c r="I22" s="23"/>
      <c r="J22" s="23"/>
      <c r="K22" s="23"/>
    </row>
    <row r="23" spans="1:11" ht="20.100000000000001" customHeight="1">
      <c r="A23" s="23"/>
      <c r="B23" s="23"/>
      <c r="C23" s="27" t="s">
        <v>358</v>
      </c>
      <c r="D23" s="31" t="s">
        <v>157</v>
      </c>
      <c r="E23" s="31" t="s">
        <v>123</v>
      </c>
      <c r="F23" s="31" t="s">
        <v>74</v>
      </c>
      <c r="G23" s="31" t="s">
        <v>359</v>
      </c>
      <c r="H23" s="23"/>
      <c r="I23" s="23"/>
      <c r="J23" s="23"/>
      <c r="K23" s="23"/>
    </row>
    <row r="24" spans="1:11" ht="14.1" customHeight="1">
      <c r="A24" s="23"/>
      <c r="B24" s="23"/>
      <c r="C24" s="27" t="s">
        <v>360</v>
      </c>
      <c r="D24" s="31" t="s">
        <v>157</v>
      </c>
      <c r="E24" s="31" t="s">
        <v>359</v>
      </c>
      <c r="F24" s="31" t="s">
        <v>359</v>
      </c>
      <c r="G24" s="31" t="s">
        <v>158</v>
      </c>
      <c r="H24" s="23"/>
      <c r="I24" s="23"/>
      <c r="J24" s="23"/>
      <c r="K24" s="23"/>
    </row>
    <row r="25" spans="1:11" ht="62.1" customHeight="1">
      <c r="A25" s="23"/>
      <c r="B25" s="23"/>
      <c r="C25" s="27" t="s">
        <v>361</v>
      </c>
      <c r="D25" s="31" t="s">
        <v>189</v>
      </c>
      <c r="E25" s="31" t="s">
        <v>189</v>
      </c>
      <c r="F25" s="31" t="s">
        <v>189</v>
      </c>
      <c r="G25" s="31" t="s">
        <v>189</v>
      </c>
      <c r="H25" s="23"/>
      <c r="I25" s="23"/>
      <c r="J25" s="23"/>
      <c r="K25" s="23"/>
    </row>
    <row r="26" spans="1:11" ht="51.95" customHeight="1">
      <c r="A26" s="23"/>
      <c r="B26" s="23"/>
      <c r="C26" s="27" t="s">
        <v>362</v>
      </c>
      <c r="D26" s="31" t="s">
        <v>363</v>
      </c>
      <c r="E26" s="31" t="s">
        <v>364</v>
      </c>
      <c r="F26" s="31" t="s">
        <v>365</v>
      </c>
      <c r="G26" s="31" t="s">
        <v>366</v>
      </c>
      <c r="H26" s="23"/>
      <c r="I26" s="23"/>
      <c r="J26" s="23"/>
      <c r="K26" s="23"/>
    </row>
    <row r="27" spans="1:11" ht="14.1" customHeight="1">
      <c r="A27" s="23"/>
      <c r="B27" s="23"/>
      <c r="C27" s="1503" t="s">
        <v>27</v>
      </c>
      <c r="D27" s="1504"/>
      <c r="E27" s="1504"/>
      <c r="F27" s="1504"/>
      <c r="G27" s="1504"/>
      <c r="H27" s="23"/>
      <c r="I27" s="23"/>
      <c r="J27" s="23"/>
      <c r="K27" s="23"/>
    </row>
    <row r="28" spans="1:11" ht="14.1" customHeight="1">
      <c r="A28" s="23"/>
      <c r="B28" s="23"/>
      <c r="C28" s="32" t="s">
        <v>367</v>
      </c>
      <c r="D28" s="1503" t="s">
        <v>368</v>
      </c>
      <c r="E28" s="1504"/>
      <c r="F28" s="1504"/>
      <c r="G28" s="1504"/>
      <c r="H28" s="23"/>
      <c r="I28" s="23"/>
      <c r="J28" s="23"/>
      <c r="K28" s="23"/>
    </row>
    <row r="29" spans="1:11" ht="18" customHeight="1">
      <c r="A29" s="23"/>
      <c r="B29" s="23"/>
      <c r="C29" s="33" t="s">
        <v>19</v>
      </c>
      <c r="D29" s="1519" t="s">
        <v>369</v>
      </c>
      <c r="E29" s="1520"/>
      <c r="F29" s="1520"/>
      <c r="G29" s="1520"/>
      <c r="H29" s="23"/>
      <c r="I29" s="23"/>
      <c r="J29" s="23"/>
      <c r="K29" s="23"/>
    </row>
    <row r="30" spans="1:11" ht="18" customHeight="1">
      <c r="A30" s="23"/>
      <c r="B30" s="23"/>
      <c r="C30" s="34" t="s">
        <v>20</v>
      </c>
      <c r="D30" s="1521" t="s">
        <v>370</v>
      </c>
      <c r="E30" s="1522"/>
      <c r="F30" s="1522"/>
      <c r="G30" s="1522"/>
      <c r="H30" s="23"/>
      <c r="I30" s="23"/>
      <c r="J30" s="23"/>
      <c r="K30" s="23"/>
    </row>
    <row r="31" spans="1:11" ht="18" customHeight="1">
      <c r="A31" s="23"/>
      <c r="B31" s="23"/>
      <c r="C31" s="34" t="s">
        <v>21</v>
      </c>
      <c r="D31" s="1521" t="s">
        <v>371</v>
      </c>
      <c r="E31" s="1522"/>
      <c r="F31" s="1522"/>
      <c r="G31" s="1522"/>
      <c r="H31" s="23"/>
      <c r="I31" s="23"/>
      <c r="J31" s="23"/>
      <c r="K31" s="23"/>
    </row>
    <row r="32" spans="1:11" ht="15" customHeight="1">
      <c r="A32" s="23"/>
      <c r="B32" s="23"/>
      <c r="C32" s="35"/>
      <c r="D32" s="36">
        <v>2024</v>
      </c>
      <c r="E32" s="36">
        <v>2025</v>
      </c>
      <c r="F32" s="36">
        <v>2026</v>
      </c>
      <c r="G32" s="36">
        <v>2027</v>
      </c>
      <c r="H32" s="23"/>
      <c r="I32" s="23"/>
      <c r="J32" s="23"/>
      <c r="K32" s="23"/>
    </row>
    <row r="33" spans="1:11" ht="15" customHeight="1">
      <c r="A33" s="23"/>
      <c r="B33" s="23"/>
      <c r="C33" s="37"/>
      <c r="D33" s="38" t="s">
        <v>22</v>
      </c>
      <c r="E33" s="38" t="s">
        <v>23</v>
      </c>
      <c r="F33" s="38" t="s">
        <v>23</v>
      </c>
      <c r="G33" s="38" t="s">
        <v>23</v>
      </c>
      <c r="H33" s="23"/>
      <c r="I33" s="23"/>
      <c r="J33" s="23"/>
      <c r="K33" s="23"/>
    </row>
    <row r="34" spans="1:11" ht="14.1" customHeight="1">
      <c r="A34" s="23"/>
      <c r="B34" s="23"/>
      <c r="C34" s="27" t="s">
        <v>33</v>
      </c>
      <c r="D34" s="31" t="s">
        <v>372</v>
      </c>
      <c r="E34" s="31" t="s">
        <v>373</v>
      </c>
      <c r="F34" s="31" t="s">
        <v>374</v>
      </c>
      <c r="G34" s="31" t="s">
        <v>375</v>
      </c>
      <c r="H34" s="23"/>
      <c r="I34" s="23"/>
      <c r="J34" s="23"/>
      <c r="K34" s="23"/>
    </row>
    <row r="35" spans="1:11" ht="14.1" customHeight="1">
      <c r="A35" s="23"/>
      <c r="B35" s="23"/>
      <c r="C35" s="27" t="s">
        <v>35</v>
      </c>
      <c r="D35" s="31" t="s">
        <v>376</v>
      </c>
      <c r="E35" s="31" t="s">
        <v>377</v>
      </c>
      <c r="F35" s="31" t="s">
        <v>378</v>
      </c>
      <c r="G35" s="31" t="s">
        <v>379</v>
      </c>
      <c r="H35" s="23"/>
      <c r="I35" s="23"/>
      <c r="J35" s="23"/>
      <c r="K35" s="23"/>
    </row>
    <row r="36" spans="1:11" ht="14.1" customHeight="1">
      <c r="A36" s="23"/>
      <c r="B36" s="23"/>
      <c r="C36" s="27" t="s">
        <v>40</v>
      </c>
      <c r="D36" s="31" t="s">
        <v>380</v>
      </c>
      <c r="E36" s="31" t="s">
        <v>381</v>
      </c>
      <c r="F36" s="31" t="s">
        <v>382</v>
      </c>
      <c r="G36" s="31" t="s">
        <v>383</v>
      </c>
      <c r="H36" s="23"/>
      <c r="I36" s="23"/>
      <c r="J36" s="23"/>
      <c r="K36" s="23"/>
    </row>
    <row r="37" spans="1:11" ht="14.1" customHeight="1">
      <c r="A37" s="23"/>
      <c r="B37" s="23"/>
      <c r="C37" s="27" t="s">
        <v>41</v>
      </c>
      <c r="D37" s="31" t="s">
        <v>18</v>
      </c>
      <c r="E37" s="31" t="s">
        <v>384</v>
      </c>
      <c r="F37" s="31" t="s">
        <v>385</v>
      </c>
      <c r="G37" s="31" t="s">
        <v>386</v>
      </c>
      <c r="H37" s="23"/>
      <c r="I37" s="23"/>
      <c r="J37" s="23"/>
      <c r="K37" s="23"/>
    </row>
    <row r="38" spans="1:11" ht="14.1" customHeight="1">
      <c r="A38" s="23"/>
      <c r="B38" s="23"/>
      <c r="C38" s="27" t="s">
        <v>43</v>
      </c>
      <c r="D38" s="31" t="s">
        <v>18</v>
      </c>
      <c r="E38" s="31" t="s">
        <v>387</v>
      </c>
      <c r="F38" s="31" t="s">
        <v>388</v>
      </c>
      <c r="G38" s="31" t="s">
        <v>389</v>
      </c>
      <c r="H38" s="23"/>
      <c r="I38" s="23"/>
      <c r="J38" s="23"/>
      <c r="K38" s="23"/>
    </row>
    <row r="39" spans="1:11" ht="14.1" customHeight="1">
      <c r="A39" s="23"/>
      <c r="B39" s="23"/>
      <c r="C39" s="27" t="s">
        <v>47</v>
      </c>
      <c r="D39" s="31" t="s">
        <v>18</v>
      </c>
      <c r="E39" s="31" t="s">
        <v>390</v>
      </c>
      <c r="F39" s="31" t="s">
        <v>391</v>
      </c>
      <c r="G39" s="31" t="s">
        <v>213</v>
      </c>
      <c r="H39" s="23"/>
      <c r="I39" s="23"/>
      <c r="J39" s="23"/>
      <c r="K39" s="23"/>
    </row>
    <row r="40" spans="1:11" ht="14.1" customHeight="1">
      <c r="A40" s="23"/>
      <c r="B40" s="23"/>
      <c r="C40" s="1523" t="s">
        <v>24</v>
      </c>
      <c r="D40" s="1524"/>
      <c r="E40" s="1524"/>
      <c r="F40" s="1524"/>
      <c r="G40" s="1524"/>
      <c r="H40" s="23"/>
      <c r="I40" s="23"/>
      <c r="J40" s="23"/>
      <c r="K40" s="23"/>
    </row>
    <row r="41" spans="1:11" ht="14.1" customHeight="1">
      <c r="A41" s="23"/>
      <c r="B41" s="23"/>
      <c r="C41" s="35"/>
      <c r="D41" s="36">
        <v>2024</v>
      </c>
      <c r="E41" s="36">
        <v>2025</v>
      </c>
      <c r="F41" s="36">
        <v>2026</v>
      </c>
      <c r="G41" s="36">
        <v>2027</v>
      </c>
      <c r="H41" s="23"/>
      <c r="I41" s="23"/>
      <c r="J41" s="23"/>
      <c r="K41" s="23"/>
    </row>
    <row r="42" spans="1:11" ht="14.1" customHeight="1">
      <c r="A42" s="23"/>
      <c r="B42" s="23"/>
      <c r="C42" s="37"/>
      <c r="D42" s="38" t="s">
        <v>22</v>
      </c>
      <c r="E42" s="38" t="s">
        <v>23</v>
      </c>
      <c r="F42" s="38" t="s">
        <v>23</v>
      </c>
      <c r="G42" s="38" t="s">
        <v>23</v>
      </c>
      <c r="H42" s="23"/>
      <c r="I42" s="23"/>
      <c r="J42" s="23"/>
      <c r="K42" s="23"/>
    </row>
    <row r="43" spans="1:11" ht="14.1" customHeight="1">
      <c r="A43" s="23"/>
      <c r="B43" s="23"/>
      <c r="C43" s="39" t="s">
        <v>48</v>
      </c>
      <c r="D43" s="40">
        <v>0</v>
      </c>
      <c r="E43" s="40">
        <v>61693000</v>
      </c>
      <c r="F43" s="40">
        <v>61693000</v>
      </c>
      <c r="G43" s="40">
        <v>61693000</v>
      </c>
      <c r="H43" s="23"/>
      <c r="I43" s="23"/>
      <c r="J43" s="23"/>
      <c r="K43" s="23"/>
    </row>
    <row r="44" spans="1:11" ht="14.1" customHeight="1">
      <c r="A44" s="23"/>
      <c r="B44" s="23"/>
      <c r="C44" s="39" t="s">
        <v>49</v>
      </c>
      <c r="D44" s="40">
        <v>0</v>
      </c>
      <c r="E44" s="40">
        <v>61693000</v>
      </c>
      <c r="F44" s="40">
        <v>61693000</v>
      </c>
      <c r="G44" s="40">
        <v>61693000</v>
      </c>
      <c r="H44" s="23"/>
      <c r="I44" s="23"/>
      <c r="J44" s="23"/>
      <c r="K44" s="23"/>
    </row>
    <row r="45" spans="1:11" ht="14.1" customHeight="1">
      <c r="A45" s="23"/>
      <c r="B45" s="23"/>
      <c r="C45" s="39" t="s">
        <v>50</v>
      </c>
      <c r="D45" s="40">
        <v>0</v>
      </c>
      <c r="E45" s="40">
        <v>0</v>
      </c>
      <c r="F45" s="40">
        <v>0</v>
      </c>
      <c r="G45" s="40">
        <v>0</v>
      </c>
      <c r="H45" s="23"/>
      <c r="I45" s="23"/>
      <c r="J45" s="23"/>
      <c r="K45" s="23"/>
    </row>
    <row r="46" spans="1:11" ht="14.1" customHeight="1">
      <c r="A46" s="23"/>
      <c r="B46" s="23"/>
      <c r="C46" s="39" t="s">
        <v>51</v>
      </c>
      <c r="D46" s="40">
        <v>0</v>
      </c>
      <c r="E46" s="40">
        <v>10326000</v>
      </c>
      <c r="F46" s="40">
        <v>10326000</v>
      </c>
      <c r="G46" s="40">
        <v>10326000</v>
      </c>
      <c r="H46" s="23"/>
      <c r="I46" s="23"/>
      <c r="J46" s="23"/>
      <c r="K46" s="23"/>
    </row>
    <row r="47" spans="1:11" ht="14.1" customHeight="1">
      <c r="A47" s="23"/>
      <c r="B47" s="23"/>
      <c r="C47" s="39" t="s">
        <v>49</v>
      </c>
      <c r="D47" s="40">
        <v>0</v>
      </c>
      <c r="E47" s="40">
        <v>10326000</v>
      </c>
      <c r="F47" s="40">
        <v>10326000</v>
      </c>
      <c r="G47" s="40">
        <v>10326000</v>
      </c>
      <c r="H47" s="23"/>
      <c r="I47" s="23"/>
      <c r="J47" s="23"/>
      <c r="K47" s="23"/>
    </row>
    <row r="48" spans="1:11" ht="14.1" customHeight="1">
      <c r="A48" s="23"/>
      <c r="B48" s="23"/>
      <c r="C48" s="39" t="s">
        <v>50</v>
      </c>
      <c r="D48" s="40">
        <v>0</v>
      </c>
      <c r="E48" s="40">
        <v>0</v>
      </c>
      <c r="F48" s="40">
        <v>0</v>
      </c>
      <c r="G48" s="40">
        <v>0</v>
      </c>
      <c r="H48" s="23"/>
      <c r="I48" s="23"/>
      <c r="J48" s="23"/>
      <c r="K48" s="23"/>
    </row>
    <row r="49" spans="1:11" ht="14.1" customHeight="1">
      <c r="A49" s="23"/>
      <c r="B49" s="23"/>
      <c r="C49" s="39" t="s">
        <v>52</v>
      </c>
      <c r="D49" s="40">
        <v>0</v>
      </c>
      <c r="E49" s="40">
        <v>11250000</v>
      </c>
      <c r="F49" s="40">
        <v>12250000</v>
      </c>
      <c r="G49" s="40">
        <v>13250000</v>
      </c>
      <c r="H49" s="23"/>
      <c r="I49" s="23"/>
      <c r="J49" s="23"/>
      <c r="K49" s="23"/>
    </row>
    <row r="50" spans="1:11" ht="14.1" customHeight="1">
      <c r="A50" s="23"/>
      <c r="B50" s="23"/>
      <c r="C50" s="39" t="s">
        <v>49</v>
      </c>
      <c r="D50" s="40">
        <v>0</v>
      </c>
      <c r="E50" s="40">
        <v>11250000</v>
      </c>
      <c r="F50" s="40">
        <v>12250000</v>
      </c>
      <c r="G50" s="40">
        <v>13250000</v>
      </c>
      <c r="H50" s="23"/>
      <c r="I50" s="23"/>
      <c r="J50" s="23"/>
      <c r="K50" s="23"/>
    </row>
    <row r="51" spans="1:11" ht="14.1" customHeight="1">
      <c r="A51" s="23"/>
      <c r="B51" s="23"/>
      <c r="C51" s="39" t="s">
        <v>50</v>
      </c>
      <c r="D51" s="40">
        <v>0</v>
      </c>
      <c r="E51" s="40">
        <v>0</v>
      </c>
      <c r="F51" s="40">
        <v>0</v>
      </c>
      <c r="G51" s="40">
        <v>0</v>
      </c>
      <c r="H51" s="23"/>
      <c r="I51" s="23"/>
      <c r="J51" s="23"/>
      <c r="K51" s="23"/>
    </row>
    <row r="52" spans="1:11" ht="14.1" customHeight="1">
      <c r="A52" s="23"/>
      <c r="B52" s="23"/>
      <c r="C52" s="39" t="s">
        <v>53</v>
      </c>
      <c r="D52" s="40">
        <v>0</v>
      </c>
      <c r="E52" s="40">
        <v>0</v>
      </c>
      <c r="F52" s="40">
        <v>0</v>
      </c>
      <c r="G52" s="40">
        <v>0</v>
      </c>
      <c r="H52" s="23"/>
      <c r="I52" s="23"/>
      <c r="J52" s="23"/>
      <c r="K52" s="23"/>
    </row>
    <row r="53" spans="1:11" ht="14.1" customHeight="1">
      <c r="A53" s="23"/>
      <c r="B53" s="23"/>
      <c r="C53" s="39" t="s">
        <v>49</v>
      </c>
      <c r="D53" s="40">
        <v>0</v>
      </c>
      <c r="E53" s="40">
        <v>0</v>
      </c>
      <c r="F53" s="40">
        <v>0</v>
      </c>
      <c r="G53" s="40">
        <v>0</v>
      </c>
      <c r="H53" s="23"/>
      <c r="I53" s="23"/>
      <c r="J53" s="23"/>
      <c r="K53" s="23"/>
    </row>
    <row r="54" spans="1:11" ht="14.1" customHeight="1">
      <c r="A54" s="23"/>
      <c r="B54" s="23"/>
      <c r="C54" s="39" t="s">
        <v>50</v>
      </c>
      <c r="D54" s="40">
        <v>0</v>
      </c>
      <c r="E54" s="40">
        <v>0</v>
      </c>
      <c r="F54" s="40">
        <v>0</v>
      </c>
      <c r="G54" s="40">
        <v>0</v>
      </c>
      <c r="H54" s="23"/>
      <c r="I54" s="23"/>
      <c r="J54" s="23"/>
      <c r="K54" s="23"/>
    </row>
    <row r="55" spans="1:11" ht="14.1" customHeight="1">
      <c r="A55" s="23"/>
      <c r="B55" s="23"/>
      <c r="C55" s="39" t="s">
        <v>54</v>
      </c>
      <c r="D55" s="40">
        <v>0</v>
      </c>
      <c r="E55" s="40">
        <v>0</v>
      </c>
      <c r="F55" s="40">
        <v>0</v>
      </c>
      <c r="G55" s="40">
        <v>0</v>
      </c>
      <c r="H55" s="23"/>
      <c r="I55" s="23"/>
      <c r="J55" s="23"/>
      <c r="K55" s="23"/>
    </row>
    <row r="56" spans="1:11" ht="14.1" customHeight="1">
      <c r="A56" s="23"/>
      <c r="B56" s="23"/>
      <c r="C56" s="39" t="s">
        <v>49</v>
      </c>
      <c r="D56" s="40">
        <v>0</v>
      </c>
      <c r="E56" s="40">
        <v>0</v>
      </c>
      <c r="F56" s="40">
        <v>0</v>
      </c>
      <c r="G56" s="40">
        <v>0</v>
      </c>
      <c r="H56" s="23"/>
      <c r="I56" s="23"/>
      <c r="J56" s="23"/>
      <c r="K56" s="23"/>
    </row>
    <row r="57" spans="1:11" ht="14.1" customHeight="1">
      <c r="A57" s="23"/>
      <c r="B57" s="23"/>
      <c r="C57" s="39" t="s">
        <v>50</v>
      </c>
      <c r="D57" s="40">
        <v>0</v>
      </c>
      <c r="E57" s="40">
        <v>0</v>
      </c>
      <c r="F57" s="40">
        <v>0</v>
      </c>
      <c r="G57" s="40">
        <v>0</v>
      </c>
      <c r="H57" s="23"/>
      <c r="I57" s="23"/>
      <c r="J57" s="23"/>
      <c r="K57" s="23"/>
    </row>
    <row r="58" spans="1:11" ht="14.1" customHeight="1">
      <c r="A58" s="23"/>
      <c r="B58" s="23"/>
      <c r="C58" s="39" t="s">
        <v>55</v>
      </c>
      <c r="D58" s="40">
        <v>0</v>
      </c>
      <c r="E58" s="40">
        <v>3500000</v>
      </c>
      <c r="F58" s="40">
        <v>3500000</v>
      </c>
      <c r="G58" s="40">
        <v>3500000</v>
      </c>
      <c r="H58" s="23"/>
      <c r="I58" s="23"/>
      <c r="J58" s="23"/>
      <c r="K58" s="23"/>
    </row>
    <row r="59" spans="1:11" ht="14.1" customHeight="1">
      <c r="A59" s="23"/>
      <c r="B59" s="23"/>
      <c r="C59" s="39" t="s">
        <v>49</v>
      </c>
      <c r="D59" s="40">
        <v>0</v>
      </c>
      <c r="E59" s="40">
        <v>3500000</v>
      </c>
      <c r="F59" s="40">
        <v>3500000</v>
      </c>
      <c r="G59" s="40">
        <v>3500000</v>
      </c>
      <c r="H59" s="23"/>
      <c r="I59" s="23"/>
      <c r="J59" s="23"/>
      <c r="K59" s="23"/>
    </row>
    <row r="60" spans="1:11" ht="14.1" customHeight="1">
      <c r="A60" s="23"/>
      <c r="B60" s="23"/>
      <c r="C60" s="39" t="s">
        <v>50</v>
      </c>
      <c r="D60" s="40">
        <v>0</v>
      </c>
      <c r="E60" s="40">
        <v>0</v>
      </c>
      <c r="F60" s="40">
        <v>0</v>
      </c>
      <c r="G60" s="40">
        <v>0</v>
      </c>
      <c r="H60" s="23"/>
      <c r="I60" s="23"/>
      <c r="J60" s="23"/>
      <c r="K60" s="23"/>
    </row>
    <row r="61" spans="1:11" ht="14.1" customHeight="1">
      <c r="A61" s="23"/>
      <c r="B61" s="23"/>
      <c r="C61" s="39" t="s">
        <v>56</v>
      </c>
      <c r="D61" s="40">
        <v>0</v>
      </c>
      <c r="E61" s="40">
        <v>0</v>
      </c>
      <c r="F61" s="40">
        <v>0</v>
      </c>
      <c r="G61" s="40">
        <v>0</v>
      </c>
      <c r="H61" s="23"/>
      <c r="I61" s="23"/>
      <c r="J61" s="23"/>
      <c r="K61" s="23"/>
    </row>
    <row r="62" spans="1:11" ht="14.1" customHeight="1">
      <c r="A62" s="23"/>
      <c r="B62" s="23"/>
      <c r="C62" s="39" t="s">
        <v>49</v>
      </c>
      <c r="D62" s="40">
        <v>0</v>
      </c>
      <c r="E62" s="40">
        <v>0</v>
      </c>
      <c r="F62" s="40">
        <v>0</v>
      </c>
      <c r="G62" s="40">
        <v>0</v>
      </c>
      <c r="H62" s="23"/>
      <c r="I62" s="23"/>
      <c r="J62" s="23"/>
      <c r="K62" s="23"/>
    </row>
    <row r="63" spans="1:11" ht="14.1" customHeight="1">
      <c r="A63" s="23"/>
      <c r="B63" s="23"/>
      <c r="C63" s="39" t="s">
        <v>50</v>
      </c>
      <c r="D63" s="40">
        <v>0</v>
      </c>
      <c r="E63" s="40">
        <v>0</v>
      </c>
      <c r="F63" s="40">
        <v>0</v>
      </c>
      <c r="G63" s="40">
        <v>0</v>
      </c>
      <c r="H63" s="23"/>
      <c r="I63" s="23"/>
      <c r="J63" s="23"/>
      <c r="K63" s="23"/>
    </row>
    <row r="64" spans="1:11" ht="14.1" customHeight="1">
      <c r="A64" s="23"/>
      <c r="B64" s="23"/>
      <c r="C64" s="39" t="s">
        <v>57</v>
      </c>
      <c r="D64" s="40">
        <v>0</v>
      </c>
      <c r="E64" s="40">
        <v>0</v>
      </c>
      <c r="F64" s="40">
        <v>0</v>
      </c>
      <c r="G64" s="40">
        <v>0</v>
      </c>
      <c r="H64" s="23"/>
      <c r="I64" s="23"/>
      <c r="J64" s="23"/>
      <c r="K64" s="23"/>
    </row>
    <row r="65" spans="1:11" ht="14.1" customHeight="1">
      <c r="A65" s="23"/>
      <c r="B65" s="23"/>
      <c r="C65" s="39" t="s">
        <v>49</v>
      </c>
      <c r="D65" s="40">
        <v>0</v>
      </c>
      <c r="E65" s="40">
        <v>0</v>
      </c>
      <c r="F65" s="40">
        <v>0</v>
      </c>
      <c r="G65" s="40">
        <v>0</v>
      </c>
      <c r="H65" s="23"/>
      <c r="I65" s="23"/>
      <c r="J65" s="23"/>
      <c r="K65" s="23"/>
    </row>
    <row r="66" spans="1:11" ht="14.1" customHeight="1">
      <c r="A66" s="23"/>
      <c r="B66" s="23"/>
      <c r="C66" s="39" t="s">
        <v>58</v>
      </c>
      <c r="D66" s="40">
        <v>0</v>
      </c>
      <c r="E66" s="40">
        <v>0</v>
      </c>
      <c r="F66" s="40">
        <v>0</v>
      </c>
      <c r="G66" s="40">
        <v>0</v>
      </c>
      <c r="H66" s="23"/>
      <c r="I66" s="23"/>
      <c r="J66" s="23"/>
      <c r="K66" s="23"/>
    </row>
    <row r="67" spans="1:11" ht="14.1" customHeight="1">
      <c r="A67" s="23"/>
      <c r="B67" s="23"/>
      <c r="C67" s="39" t="s">
        <v>59</v>
      </c>
      <c r="D67" s="40">
        <v>0</v>
      </c>
      <c r="E67" s="40">
        <v>0</v>
      </c>
      <c r="F67" s="40">
        <v>0</v>
      </c>
      <c r="G67" s="40">
        <v>0</v>
      </c>
      <c r="H67" s="23"/>
      <c r="I67" s="23"/>
      <c r="J67" s="23"/>
      <c r="K67" s="23"/>
    </row>
    <row r="68" spans="1:11" ht="14.1" customHeight="1">
      <c r="A68" s="23"/>
      <c r="B68" s="23"/>
      <c r="C68" s="39" t="s">
        <v>60</v>
      </c>
      <c r="D68" s="40">
        <v>0</v>
      </c>
      <c r="E68" s="40">
        <v>0</v>
      </c>
      <c r="F68" s="40">
        <v>0</v>
      </c>
      <c r="G68" s="40">
        <v>0</v>
      </c>
      <c r="H68" s="23"/>
      <c r="I68" s="23"/>
      <c r="J68" s="23"/>
      <c r="K68" s="23"/>
    </row>
    <row r="69" spans="1:11" ht="14.1" customHeight="1">
      <c r="A69" s="23"/>
      <c r="B69" s="23"/>
      <c r="C69" s="39" t="s">
        <v>61</v>
      </c>
      <c r="D69" s="40">
        <v>0</v>
      </c>
      <c r="E69" s="40">
        <v>0</v>
      </c>
      <c r="F69" s="40">
        <v>0</v>
      </c>
      <c r="G69" s="40">
        <v>0</v>
      </c>
      <c r="H69" s="23"/>
      <c r="I69" s="23"/>
      <c r="J69" s="23"/>
      <c r="K69" s="23"/>
    </row>
    <row r="70" spans="1:11" ht="14.1" customHeight="1">
      <c r="A70" s="23"/>
      <c r="B70" s="23"/>
      <c r="C70" s="39" t="s">
        <v>62</v>
      </c>
      <c r="D70" s="40">
        <v>0</v>
      </c>
      <c r="E70" s="40">
        <v>0</v>
      </c>
      <c r="F70" s="40">
        <v>0</v>
      </c>
      <c r="G70" s="40">
        <v>0</v>
      </c>
      <c r="H70" s="23"/>
      <c r="I70" s="23"/>
      <c r="J70" s="23"/>
      <c r="K70" s="23"/>
    </row>
    <row r="71" spans="1:11" ht="14.1" customHeight="1">
      <c r="A71" s="23"/>
      <c r="B71" s="23"/>
      <c r="C71" s="39" t="s">
        <v>49</v>
      </c>
      <c r="D71" s="40">
        <v>0</v>
      </c>
      <c r="E71" s="40">
        <v>0</v>
      </c>
      <c r="F71" s="40">
        <v>0</v>
      </c>
      <c r="G71" s="40">
        <v>0</v>
      </c>
      <c r="H71" s="23"/>
      <c r="I71" s="23"/>
      <c r="J71" s="23"/>
      <c r="K71" s="23"/>
    </row>
    <row r="72" spans="1:11" ht="14.1" customHeight="1">
      <c r="A72" s="23"/>
      <c r="B72" s="23"/>
      <c r="C72" s="39" t="s">
        <v>58</v>
      </c>
      <c r="D72" s="40">
        <v>0</v>
      </c>
      <c r="E72" s="40">
        <v>0</v>
      </c>
      <c r="F72" s="40">
        <v>0</v>
      </c>
      <c r="G72" s="40">
        <v>0</v>
      </c>
      <c r="H72" s="23"/>
      <c r="I72" s="23"/>
      <c r="J72" s="23"/>
      <c r="K72" s="23"/>
    </row>
    <row r="73" spans="1:11" ht="14.1" customHeight="1">
      <c r="A73" s="23"/>
      <c r="B73" s="23"/>
      <c r="C73" s="39" t="s">
        <v>59</v>
      </c>
      <c r="D73" s="40">
        <v>0</v>
      </c>
      <c r="E73" s="40">
        <v>0</v>
      </c>
      <c r="F73" s="40">
        <v>0</v>
      </c>
      <c r="G73" s="40">
        <v>0</v>
      </c>
      <c r="H73" s="23"/>
      <c r="I73" s="23"/>
      <c r="J73" s="23"/>
      <c r="K73" s="23"/>
    </row>
    <row r="74" spans="1:11" ht="14.1" customHeight="1">
      <c r="A74" s="23"/>
      <c r="B74" s="23"/>
      <c r="C74" s="39" t="s">
        <v>60</v>
      </c>
      <c r="D74" s="40">
        <v>0</v>
      </c>
      <c r="E74" s="40">
        <v>0</v>
      </c>
      <c r="F74" s="40">
        <v>0</v>
      </c>
      <c r="G74" s="40">
        <v>0</v>
      </c>
      <c r="H74" s="23"/>
      <c r="I74" s="23"/>
      <c r="J74" s="23"/>
      <c r="K74" s="23"/>
    </row>
    <row r="75" spans="1:11" ht="14.1" customHeight="1">
      <c r="A75" s="23"/>
      <c r="B75" s="23"/>
      <c r="C75" s="39" t="s">
        <v>61</v>
      </c>
      <c r="D75" s="40">
        <v>0</v>
      </c>
      <c r="E75" s="40">
        <v>0</v>
      </c>
      <c r="F75" s="40">
        <v>0</v>
      </c>
      <c r="G75" s="40">
        <v>0</v>
      </c>
      <c r="H75" s="23"/>
      <c r="I75" s="23"/>
      <c r="J75" s="23"/>
      <c r="K75" s="23"/>
    </row>
    <row r="76" spans="1:11" ht="14.1" customHeight="1">
      <c r="A76" s="23"/>
      <c r="B76" s="23"/>
      <c r="C76" s="39" t="s">
        <v>63</v>
      </c>
      <c r="D76" s="40">
        <v>0</v>
      </c>
      <c r="E76" s="40">
        <v>0</v>
      </c>
      <c r="F76" s="40">
        <v>0</v>
      </c>
      <c r="G76" s="40">
        <v>0</v>
      </c>
      <c r="H76" s="23"/>
      <c r="I76" s="23"/>
      <c r="J76" s="23"/>
      <c r="K76" s="23"/>
    </row>
    <row r="77" spans="1:11" ht="14.1" customHeight="1">
      <c r="A77" s="23"/>
      <c r="B77" s="23"/>
      <c r="C77" s="39" t="s">
        <v>49</v>
      </c>
      <c r="D77" s="40">
        <v>0</v>
      </c>
      <c r="E77" s="40">
        <v>0</v>
      </c>
      <c r="F77" s="40">
        <v>0</v>
      </c>
      <c r="G77" s="40">
        <v>0</v>
      </c>
      <c r="H77" s="23"/>
      <c r="I77" s="23"/>
      <c r="J77" s="23"/>
      <c r="K77" s="23"/>
    </row>
    <row r="78" spans="1:11" ht="14.1" customHeight="1">
      <c r="A78" s="23"/>
      <c r="B78" s="23"/>
      <c r="C78" s="39" t="s">
        <v>58</v>
      </c>
      <c r="D78" s="40">
        <v>0</v>
      </c>
      <c r="E78" s="40">
        <v>0</v>
      </c>
      <c r="F78" s="40">
        <v>0</v>
      </c>
      <c r="G78" s="40">
        <v>0</v>
      </c>
      <c r="H78" s="23"/>
      <c r="I78" s="23"/>
      <c r="J78" s="23"/>
      <c r="K78" s="23"/>
    </row>
    <row r="79" spans="1:11" ht="14.1" customHeight="1">
      <c r="A79" s="23"/>
      <c r="B79" s="23"/>
      <c r="C79" s="39" t="s">
        <v>59</v>
      </c>
      <c r="D79" s="40">
        <v>0</v>
      </c>
      <c r="E79" s="40">
        <v>0</v>
      </c>
      <c r="F79" s="40">
        <v>0</v>
      </c>
      <c r="G79" s="40">
        <v>0</v>
      </c>
      <c r="H79" s="23"/>
      <c r="I79" s="23"/>
      <c r="J79" s="23"/>
      <c r="K79" s="23"/>
    </row>
    <row r="80" spans="1:11" ht="14.1" customHeight="1">
      <c r="A80" s="23"/>
      <c r="B80" s="23"/>
      <c r="C80" s="39" t="s">
        <v>60</v>
      </c>
      <c r="D80" s="40">
        <v>0</v>
      </c>
      <c r="E80" s="40">
        <v>0</v>
      </c>
      <c r="F80" s="40">
        <v>0</v>
      </c>
      <c r="G80" s="40">
        <v>0</v>
      </c>
      <c r="H80" s="23"/>
      <c r="I80" s="23"/>
      <c r="J80" s="23"/>
      <c r="K80" s="23"/>
    </row>
    <row r="81" spans="1:11" ht="14.1" customHeight="1">
      <c r="A81" s="23"/>
      <c r="B81" s="23"/>
      <c r="C81" s="39" t="s">
        <v>61</v>
      </c>
      <c r="D81" s="40">
        <v>0</v>
      </c>
      <c r="E81" s="40">
        <v>0</v>
      </c>
      <c r="F81" s="40">
        <v>0</v>
      </c>
      <c r="G81" s="40">
        <v>0</v>
      </c>
      <c r="H81" s="23"/>
      <c r="I81" s="23"/>
      <c r="J81" s="23"/>
      <c r="K81" s="23"/>
    </row>
    <row r="82" spans="1:11" ht="14.1" customHeight="1">
      <c r="A82" s="23"/>
      <c r="B82" s="23"/>
      <c r="C82" s="39" t="s">
        <v>64</v>
      </c>
      <c r="D82" s="40">
        <v>0</v>
      </c>
      <c r="E82" s="40">
        <v>0</v>
      </c>
      <c r="F82" s="40">
        <v>0</v>
      </c>
      <c r="G82" s="40">
        <v>0</v>
      </c>
      <c r="H82" s="23"/>
      <c r="I82" s="23"/>
      <c r="J82" s="23"/>
      <c r="K82" s="23"/>
    </row>
    <row r="83" spans="1:11" ht="14.1" customHeight="1">
      <c r="A83" s="23"/>
      <c r="B83" s="23"/>
      <c r="C83" s="39" t="s">
        <v>65</v>
      </c>
      <c r="D83" s="40">
        <v>0</v>
      </c>
      <c r="E83" s="40">
        <v>0</v>
      </c>
      <c r="F83" s="40">
        <v>0</v>
      </c>
      <c r="G83" s="40">
        <v>0</v>
      </c>
      <c r="H83" s="23"/>
      <c r="I83" s="23"/>
      <c r="J83" s="23"/>
      <c r="K83" s="23"/>
    </row>
    <row r="84" spans="1:11" ht="14.1" customHeight="1">
      <c r="A84" s="23"/>
      <c r="B84" s="23"/>
      <c r="C84" s="41" t="s">
        <v>25</v>
      </c>
      <c r="D84" s="40">
        <v>0</v>
      </c>
      <c r="E84" s="40">
        <v>86769000</v>
      </c>
      <c r="F84" s="40">
        <v>87769000</v>
      </c>
      <c r="G84" s="40">
        <v>88769000</v>
      </c>
      <c r="H84" s="23"/>
      <c r="I84" s="23"/>
      <c r="J84" s="23"/>
      <c r="K84" s="23"/>
    </row>
    <row r="85" spans="1:11" ht="14.1" customHeight="1">
      <c r="A85" s="23"/>
      <c r="B85" s="23"/>
      <c r="C85" s="1503" t="s">
        <v>66</v>
      </c>
      <c r="D85" s="1504"/>
      <c r="E85" s="1504"/>
      <c r="F85" s="1504"/>
      <c r="G85" s="1504"/>
      <c r="H85" s="23"/>
      <c r="I85" s="23"/>
      <c r="J85" s="23"/>
      <c r="K85" s="23"/>
    </row>
    <row r="86" spans="1:11" ht="14.1" customHeight="1">
      <c r="A86" s="23"/>
      <c r="B86" s="23"/>
      <c r="C86" s="32" t="s">
        <v>392</v>
      </c>
      <c r="D86" s="1503" t="s">
        <v>393</v>
      </c>
      <c r="E86" s="1504"/>
      <c r="F86" s="1504"/>
      <c r="G86" s="1504"/>
      <c r="H86" s="23"/>
      <c r="I86" s="23"/>
      <c r="J86" s="23"/>
      <c r="K86" s="23"/>
    </row>
    <row r="87" spans="1:11" ht="14.1" customHeight="1">
      <c r="A87" s="23"/>
      <c r="B87" s="23"/>
      <c r="C87" s="33" t="s">
        <v>19</v>
      </c>
      <c r="D87" s="1519" t="s">
        <v>394</v>
      </c>
      <c r="E87" s="1520"/>
      <c r="F87" s="1520"/>
      <c r="G87" s="1520"/>
      <c r="H87" s="23"/>
      <c r="I87" s="23"/>
      <c r="J87" s="23"/>
      <c r="K87" s="23"/>
    </row>
    <row r="88" spans="1:11" ht="14.1" customHeight="1">
      <c r="A88" s="23"/>
      <c r="B88" s="23"/>
      <c r="C88" s="34" t="s">
        <v>20</v>
      </c>
      <c r="D88" s="1521" t="s">
        <v>393</v>
      </c>
      <c r="E88" s="1522"/>
      <c r="F88" s="1522"/>
      <c r="G88" s="1522"/>
      <c r="H88" s="23"/>
      <c r="I88" s="23"/>
      <c r="J88" s="23"/>
      <c r="K88" s="23"/>
    </row>
    <row r="89" spans="1:11" ht="14.1" customHeight="1">
      <c r="A89" s="23"/>
      <c r="B89" s="23"/>
      <c r="C89" s="34" t="s">
        <v>21</v>
      </c>
      <c r="D89" s="1521" t="s">
        <v>395</v>
      </c>
      <c r="E89" s="1522"/>
      <c r="F89" s="1522"/>
      <c r="G89" s="1522"/>
      <c r="H89" s="23"/>
      <c r="I89" s="23"/>
      <c r="J89" s="23"/>
      <c r="K89" s="23"/>
    </row>
    <row r="90" spans="1:11" ht="15" customHeight="1">
      <c r="A90" s="23"/>
      <c r="B90" s="23"/>
      <c r="C90" s="35"/>
      <c r="D90" s="36">
        <v>2024</v>
      </c>
      <c r="E90" s="36">
        <v>2025</v>
      </c>
      <c r="F90" s="36">
        <v>2026</v>
      </c>
      <c r="G90" s="36">
        <v>2027</v>
      </c>
      <c r="H90" s="23"/>
      <c r="I90" s="23"/>
      <c r="J90" s="23"/>
      <c r="K90" s="23"/>
    </row>
    <row r="91" spans="1:11" ht="15" customHeight="1">
      <c r="A91" s="23"/>
      <c r="B91" s="23"/>
      <c r="C91" s="37"/>
      <c r="D91" s="38" t="s">
        <v>22</v>
      </c>
      <c r="E91" s="38" t="s">
        <v>23</v>
      </c>
      <c r="F91" s="38" t="s">
        <v>23</v>
      </c>
      <c r="G91" s="38" t="s">
        <v>23</v>
      </c>
      <c r="H91" s="23"/>
      <c r="I91" s="23"/>
      <c r="J91" s="23"/>
      <c r="K91" s="23"/>
    </row>
    <row r="92" spans="1:11" ht="14.1" customHeight="1">
      <c r="A92" s="23"/>
      <c r="B92" s="23"/>
      <c r="C92" s="27" t="s">
        <v>33</v>
      </c>
      <c r="D92" s="31" t="s">
        <v>34</v>
      </c>
      <c r="E92" s="31" t="s">
        <v>34</v>
      </c>
      <c r="F92" s="31" t="s">
        <v>34</v>
      </c>
      <c r="G92" s="31" t="s">
        <v>34</v>
      </c>
      <c r="H92" s="23"/>
      <c r="I92" s="23"/>
      <c r="J92" s="23"/>
      <c r="K92" s="23"/>
    </row>
    <row r="93" spans="1:11" ht="14.1" customHeight="1">
      <c r="A93" s="23"/>
      <c r="B93" s="23"/>
      <c r="C93" s="27" t="s">
        <v>35</v>
      </c>
      <c r="D93" s="31" t="s">
        <v>42</v>
      </c>
      <c r="E93" s="31" t="s">
        <v>396</v>
      </c>
      <c r="F93" s="31" t="s">
        <v>396</v>
      </c>
      <c r="G93" s="31" t="s">
        <v>396</v>
      </c>
      <c r="H93" s="23"/>
      <c r="I93" s="23"/>
      <c r="J93" s="23"/>
      <c r="K93" s="23"/>
    </row>
    <row r="94" spans="1:11" ht="14.1" customHeight="1">
      <c r="A94" s="23"/>
      <c r="B94" s="23"/>
      <c r="C94" s="27" t="s">
        <v>40</v>
      </c>
      <c r="D94" s="31" t="s">
        <v>42</v>
      </c>
      <c r="E94" s="31" t="s">
        <v>396</v>
      </c>
      <c r="F94" s="31" t="s">
        <v>396</v>
      </c>
      <c r="G94" s="31" t="s">
        <v>396</v>
      </c>
      <c r="H94" s="23"/>
      <c r="I94" s="23"/>
      <c r="J94" s="23"/>
      <c r="K94" s="23"/>
    </row>
    <row r="95" spans="1:11" ht="14.1" customHeight="1">
      <c r="A95" s="23"/>
      <c r="B95" s="23"/>
      <c r="C95" s="27" t="s">
        <v>41</v>
      </c>
      <c r="D95" s="31" t="s">
        <v>18</v>
      </c>
      <c r="E95" s="31" t="s">
        <v>42</v>
      </c>
      <c r="F95" s="31" t="s">
        <v>42</v>
      </c>
      <c r="G95" s="31" t="s">
        <v>42</v>
      </c>
      <c r="H95" s="23"/>
      <c r="I95" s="23"/>
      <c r="J95" s="23"/>
      <c r="K95" s="23"/>
    </row>
    <row r="96" spans="1:11" ht="14.1" customHeight="1">
      <c r="A96" s="23"/>
      <c r="B96" s="23"/>
      <c r="C96" s="27" t="s">
        <v>43</v>
      </c>
      <c r="D96" s="31" t="s">
        <v>18</v>
      </c>
      <c r="E96" s="31" t="s">
        <v>18</v>
      </c>
      <c r="F96" s="31" t="s">
        <v>42</v>
      </c>
      <c r="G96" s="31" t="s">
        <v>42</v>
      </c>
      <c r="H96" s="23"/>
      <c r="I96" s="23"/>
      <c r="J96" s="23"/>
      <c r="K96" s="23"/>
    </row>
    <row r="97" spans="1:11" ht="14.1" customHeight="1">
      <c r="A97" s="23"/>
      <c r="B97" s="23"/>
      <c r="C97" s="27" t="s">
        <v>47</v>
      </c>
      <c r="D97" s="31" t="s">
        <v>18</v>
      </c>
      <c r="E97" s="31" t="s">
        <v>18</v>
      </c>
      <c r="F97" s="31" t="s">
        <v>42</v>
      </c>
      <c r="G97" s="31" t="s">
        <v>42</v>
      </c>
      <c r="H97" s="23"/>
      <c r="I97" s="23"/>
      <c r="J97" s="23"/>
      <c r="K97" s="23"/>
    </row>
    <row r="98" spans="1:11" ht="14.1" customHeight="1">
      <c r="A98" s="23"/>
      <c r="B98" s="23"/>
      <c r="C98" s="1523" t="s">
        <v>24</v>
      </c>
      <c r="D98" s="1524"/>
      <c r="E98" s="1524"/>
      <c r="F98" s="1524"/>
      <c r="G98" s="1524"/>
      <c r="H98" s="23"/>
      <c r="I98" s="23"/>
      <c r="J98" s="23"/>
      <c r="K98" s="23"/>
    </row>
    <row r="99" spans="1:11" ht="14.1" customHeight="1">
      <c r="A99" s="23"/>
      <c r="B99" s="23"/>
      <c r="C99" s="35"/>
      <c r="D99" s="36">
        <v>2024</v>
      </c>
      <c r="E99" s="36">
        <v>2025</v>
      </c>
      <c r="F99" s="36">
        <v>2026</v>
      </c>
      <c r="G99" s="36">
        <v>2027</v>
      </c>
      <c r="H99" s="23"/>
      <c r="I99" s="23"/>
      <c r="J99" s="23"/>
      <c r="K99" s="23"/>
    </row>
    <row r="100" spans="1:11" ht="14.1" customHeight="1">
      <c r="A100" s="23"/>
      <c r="B100" s="23"/>
      <c r="C100" s="37"/>
      <c r="D100" s="38" t="s">
        <v>22</v>
      </c>
      <c r="E100" s="38" t="s">
        <v>23</v>
      </c>
      <c r="F100" s="38" t="s">
        <v>23</v>
      </c>
      <c r="G100" s="38" t="s">
        <v>23</v>
      </c>
      <c r="H100" s="23"/>
      <c r="I100" s="23"/>
      <c r="J100" s="23"/>
      <c r="K100" s="23"/>
    </row>
    <row r="101" spans="1:11" ht="14.1" customHeight="1">
      <c r="A101" s="23"/>
      <c r="B101" s="23"/>
      <c r="C101" s="39" t="s">
        <v>48</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51</v>
      </c>
      <c r="D104" s="40">
        <v>0</v>
      </c>
      <c r="E104" s="40">
        <v>0</v>
      </c>
      <c r="F104" s="40">
        <v>0</v>
      </c>
      <c r="G104" s="40">
        <v>0</v>
      </c>
      <c r="H104" s="23"/>
      <c r="I104" s="23"/>
      <c r="J104" s="23"/>
      <c r="K104" s="23"/>
    </row>
    <row r="105" spans="1:11" ht="14.1" customHeight="1">
      <c r="A105" s="23"/>
      <c r="B105" s="23"/>
      <c r="C105" s="39" t="s">
        <v>49</v>
      </c>
      <c r="D105" s="40">
        <v>0</v>
      </c>
      <c r="E105" s="40">
        <v>0</v>
      </c>
      <c r="F105" s="40">
        <v>0</v>
      </c>
      <c r="G105" s="40">
        <v>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52</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53</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54</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50</v>
      </c>
      <c r="D115" s="40">
        <v>0</v>
      </c>
      <c r="E115" s="40">
        <v>0</v>
      </c>
      <c r="F115" s="40">
        <v>0</v>
      </c>
      <c r="G115" s="40">
        <v>0</v>
      </c>
      <c r="H115" s="23"/>
      <c r="I115" s="23"/>
      <c r="J115" s="23"/>
      <c r="K115" s="23"/>
    </row>
    <row r="116" spans="1:11" ht="14.1" customHeight="1">
      <c r="A116" s="23"/>
      <c r="B116" s="23"/>
      <c r="C116" s="39" t="s">
        <v>55</v>
      </c>
      <c r="D116" s="40">
        <v>0</v>
      </c>
      <c r="E116" s="40">
        <v>0</v>
      </c>
      <c r="F116" s="40">
        <v>0</v>
      </c>
      <c r="G116" s="40">
        <v>0</v>
      </c>
      <c r="H116" s="23"/>
      <c r="I116" s="23"/>
      <c r="J116" s="23"/>
      <c r="K116" s="23"/>
    </row>
    <row r="117" spans="1:11" ht="14.1" customHeight="1">
      <c r="A117" s="23"/>
      <c r="B117" s="23"/>
      <c r="C117" s="39" t="s">
        <v>49</v>
      </c>
      <c r="D117" s="40">
        <v>0</v>
      </c>
      <c r="E117" s="40">
        <v>0</v>
      </c>
      <c r="F117" s="40">
        <v>0</v>
      </c>
      <c r="G117" s="40">
        <v>0</v>
      </c>
      <c r="H117" s="23"/>
      <c r="I117" s="23"/>
      <c r="J117" s="23"/>
      <c r="K117" s="23"/>
    </row>
    <row r="118" spans="1:11" ht="14.1" customHeight="1">
      <c r="A118" s="23"/>
      <c r="B118" s="23"/>
      <c r="C118" s="39" t="s">
        <v>50</v>
      </c>
      <c r="D118" s="40">
        <v>0</v>
      </c>
      <c r="E118" s="40">
        <v>0</v>
      </c>
      <c r="F118" s="40">
        <v>0</v>
      </c>
      <c r="G118" s="40">
        <v>0</v>
      </c>
      <c r="H118" s="23"/>
      <c r="I118" s="23"/>
      <c r="J118" s="23"/>
      <c r="K118" s="23"/>
    </row>
    <row r="119" spans="1:11" ht="14.1" customHeight="1">
      <c r="A119" s="23"/>
      <c r="B119" s="23"/>
      <c r="C119" s="39" t="s">
        <v>56</v>
      </c>
      <c r="D119" s="40">
        <v>0</v>
      </c>
      <c r="E119" s="40">
        <v>0</v>
      </c>
      <c r="F119" s="40">
        <v>0</v>
      </c>
      <c r="G119" s="40">
        <v>0</v>
      </c>
      <c r="H119" s="23"/>
      <c r="I119" s="23"/>
      <c r="J119" s="23"/>
      <c r="K119" s="23"/>
    </row>
    <row r="120" spans="1:11" ht="14.1" customHeight="1">
      <c r="A120" s="23"/>
      <c r="B120" s="23"/>
      <c r="C120" s="39" t="s">
        <v>49</v>
      </c>
      <c r="D120" s="40">
        <v>0</v>
      </c>
      <c r="E120" s="40">
        <v>0</v>
      </c>
      <c r="F120" s="40">
        <v>0</v>
      </c>
      <c r="G120" s="40">
        <v>0</v>
      </c>
      <c r="H120" s="23"/>
      <c r="I120" s="23"/>
      <c r="J120" s="23"/>
      <c r="K120" s="23"/>
    </row>
    <row r="121" spans="1:11" ht="14.1" customHeight="1">
      <c r="A121" s="23"/>
      <c r="B121" s="23"/>
      <c r="C121" s="39" t="s">
        <v>50</v>
      </c>
      <c r="D121" s="40">
        <v>0</v>
      </c>
      <c r="E121" s="40">
        <v>0</v>
      </c>
      <c r="F121" s="40">
        <v>0</v>
      </c>
      <c r="G121" s="40">
        <v>0</v>
      </c>
      <c r="H121" s="23"/>
      <c r="I121" s="23"/>
      <c r="J121" s="23"/>
      <c r="K121" s="23"/>
    </row>
    <row r="122" spans="1:11" ht="14.1" customHeight="1">
      <c r="A122" s="23"/>
      <c r="B122" s="23"/>
      <c r="C122" s="39" t="s">
        <v>57</v>
      </c>
      <c r="D122" s="40">
        <v>0</v>
      </c>
      <c r="E122" s="40">
        <v>0</v>
      </c>
      <c r="F122" s="40">
        <v>0</v>
      </c>
      <c r="G122" s="40">
        <v>0</v>
      </c>
      <c r="H122" s="23"/>
      <c r="I122" s="23"/>
      <c r="J122" s="23"/>
      <c r="K122" s="23"/>
    </row>
    <row r="123" spans="1:11" ht="14.1" customHeight="1">
      <c r="A123" s="23"/>
      <c r="B123" s="23"/>
      <c r="C123" s="39" t="s">
        <v>49</v>
      </c>
      <c r="D123" s="40">
        <v>0</v>
      </c>
      <c r="E123" s="40">
        <v>0</v>
      </c>
      <c r="F123" s="40">
        <v>0</v>
      </c>
      <c r="G123" s="40">
        <v>0</v>
      </c>
      <c r="H123" s="23"/>
      <c r="I123" s="23"/>
      <c r="J123" s="23"/>
      <c r="K123" s="23"/>
    </row>
    <row r="124" spans="1:11" ht="14.1" customHeight="1">
      <c r="A124" s="23"/>
      <c r="B124" s="23"/>
      <c r="C124" s="39" t="s">
        <v>58</v>
      </c>
      <c r="D124" s="40">
        <v>0</v>
      </c>
      <c r="E124" s="40">
        <v>0</v>
      </c>
      <c r="F124" s="40">
        <v>0</v>
      </c>
      <c r="G124" s="40">
        <v>0</v>
      </c>
      <c r="H124" s="23"/>
      <c r="I124" s="23"/>
      <c r="J124" s="23"/>
      <c r="K124" s="23"/>
    </row>
    <row r="125" spans="1:11" ht="14.1" customHeight="1">
      <c r="A125" s="23"/>
      <c r="B125" s="23"/>
      <c r="C125" s="39" t="s">
        <v>59</v>
      </c>
      <c r="D125" s="40">
        <v>0</v>
      </c>
      <c r="E125" s="40">
        <v>0</v>
      </c>
      <c r="F125" s="40">
        <v>0</v>
      </c>
      <c r="G125" s="40">
        <v>0</v>
      </c>
      <c r="H125" s="23"/>
      <c r="I125" s="23"/>
      <c r="J125" s="23"/>
      <c r="K125" s="23"/>
    </row>
    <row r="126" spans="1:11" ht="14.1" customHeight="1">
      <c r="A126" s="23"/>
      <c r="B126" s="23"/>
      <c r="C126" s="39" t="s">
        <v>60</v>
      </c>
      <c r="D126" s="40">
        <v>0</v>
      </c>
      <c r="E126" s="40">
        <v>0</v>
      </c>
      <c r="F126" s="40">
        <v>0</v>
      </c>
      <c r="G126" s="40">
        <v>0</v>
      </c>
      <c r="H126" s="23"/>
      <c r="I126" s="23"/>
      <c r="J126" s="23"/>
      <c r="K126" s="23"/>
    </row>
    <row r="127" spans="1:11" ht="14.1" customHeight="1">
      <c r="A127" s="23"/>
      <c r="B127" s="23"/>
      <c r="C127" s="39" t="s">
        <v>61</v>
      </c>
      <c r="D127" s="40">
        <v>0</v>
      </c>
      <c r="E127" s="40">
        <v>0</v>
      </c>
      <c r="F127" s="40">
        <v>0</v>
      </c>
      <c r="G127" s="40">
        <v>0</v>
      </c>
      <c r="H127" s="23"/>
      <c r="I127" s="23"/>
      <c r="J127" s="23"/>
      <c r="K127" s="23"/>
    </row>
    <row r="128" spans="1:11" ht="14.1" customHeight="1">
      <c r="A128" s="23"/>
      <c r="B128" s="23"/>
      <c r="C128" s="39" t="s">
        <v>62</v>
      </c>
      <c r="D128" s="40">
        <v>0</v>
      </c>
      <c r="E128" s="40">
        <v>3000000</v>
      </c>
      <c r="F128" s="40">
        <v>3000000</v>
      </c>
      <c r="G128" s="40">
        <v>3000000</v>
      </c>
      <c r="H128" s="23"/>
      <c r="I128" s="23"/>
      <c r="J128" s="23"/>
      <c r="K128" s="23"/>
    </row>
    <row r="129" spans="1:11" ht="14.1" customHeight="1">
      <c r="A129" s="23"/>
      <c r="B129" s="23"/>
      <c r="C129" s="39" t="s">
        <v>49</v>
      </c>
      <c r="D129" s="40">
        <v>0</v>
      </c>
      <c r="E129" s="40">
        <v>3000000</v>
      </c>
      <c r="F129" s="40">
        <v>3000000</v>
      </c>
      <c r="G129" s="40">
        <v>3000000</v>
      </c>
      <c r="H129" s="23"/>
      <c r="I129" s="23"/>
      <c r="J129" s="23"/>
      <c r="K129" s="23"/>
    </row>
    <row r="130" spans="1:11" ht="14.1" customHeight="1">
      <c r="A130" s="23"/>
      <c r="B130" s="23"/>
      <c r="C130" s="39" t="s">
        <v>58</v>
      </c>
      <c r="D130" s="40">
        <v>0</v>
      </c>
      <c r="E130" s="40">
        <v>0</v>
      </c>
      <c r="F130" s="40">
        <v>0</v>
      </c>
      <c r="G130" s="40">
        <v>0</v>
      </c>
      <c r="H130" s="23"/>
      <c r="I130" s="23"/>
      <c r="J130" s="23"/>
      <c r="K130" s="23"/>
    </row>
    <row r="131" spans="1:11" ht="14.1" customHeight="1">
      <c r="A131" s="23"/>
      <c r="B131" s="23"/>
      <c r="C131" s="39" t="s">
        <v>59</v>
      </c>
      <c r="D131" s="40">
        <v>0</v>
      </c>
      <c r="E131" s="40">
        <v>0</v>
      </c>
      <c r="F131" s="40">
        <v>0</v>
      </c>
      <c r="G131" s="40">
        <v>0</v>
      </c>
      <c r="H131" s="23"/>
      <c r="I131" s="23"/>
      <c r="J131" s="23"/>
      <c r="K131" s="23"/>
    </row>
    <row r="132" spans="1:11" ht="14.1" customHeight="1">
      <c r="A132" s="23"/>
      <c r="B132" s="23"/>
      <c r="C132" s="39" t="s">
        <v>60</v>
      </c>
      <c r="D132" s="40">
        <v>0</v>
      </c>
      <c r="E132" s="40">
        <v>0</v>
      </c>
      <c r="F132" s="40">
        <v>0</v>
      </c>
      <c r="G132" s="40">
        <v>0</v>
      </c>
      <c r="H132" s="23"/>
      <c r="I132" s="23"/>
      <c r="J132" s="23"/>
      <c r="K132" s="23"/>
    </row>
    <row r="133" spans="1:11" ht="14.1" customHeight="1">
      <c r="A133" s="23"/>
      <c r="B133" s="23"/>
      <c r="C133" s="39" t="s">
        <v>61</v>
      </c>
      <c r="D133" s="40">
        <v>0</v>
      </c>
      <c r="E133" s="40">
        <v>0</v>
      </c>
      <c r="F133" s="40">
        <v>0</v>
      </c>
      <c r="G133" s="40">
        <v>0</v>
      </c>
      <c r="H133" s="23"/>
      <c r="I133" s="23"/>
      <c r="J133" s="23"/>
      <c r="K133" s="23"/>
    </row>
    <row r="134" spans="1:11" ht="14.1" customHeight="1">
      <c r="A134" s="23"/>
      <c r="B134" s="23"/>
      <c r="C134" s="39" t="s">
        <v>63</v>
      </c>
      <c r="D134" s="40">
        <v>0</v>
      </c>
      <c r="E134" s="40">
        <v>0</v>
      </c>
      <c r="F134" s="40">
        <v>0</v>
      </c>
      <c r="G134" s="40">
        <v>0</v>
      </c>
      <c r="H134" s="23"/>
      <c r="I134" s="23"/>
      <c r="J134" s="23"/>
      <c r="K134" s="23"/>
    </row>
    <row r="135" spans="1:11" ht="14.1" customHeight="1">
      <c r="A135" s="23"/>
      <c r="B135" s="23"/>
      <c r="C135" s="39" t="s">
        <v>49</v>
      </c>
      <c r="D135" s="40">
        <v>0</v>
      </c>
      <c r="E135" s="40">
        <v>0</v>
      </c>
      <c r="F135" s="40">
        <v>0</v>
      </c>
      <c r="G135" s="40">
        <v>0</v>
      </c>
      <c r="H135" s="23"/>
      <c r="I135" s="23"/>
      <c r="J135" s="23"/>
      <c r="K135" s="23"/>
    </row>
    <row r="136" spans="1:11" ht="14.1" customHeight="1">
      <c r="A136" s="23"/>
      <c r="B136" s="23"/>
      <c r="C136" s="39" t="s">
        <v>58</v>
      </c>
      <c r="D136" s="40">
        <v>0</v>
      </c>
      <c r="E136" s="40">
        <v>0</v>
      </c>
      <c r="F136" s="40">
        <v>0</v>
      </c>
      <c r="G136" s="40">
        <v>0</v>
      </c>
      <c r="H136" s="23"/>
      <c r="I136" s="23"/>
      <c r="J136" s="23"/>
      <c r="K136" s="23"/>
    </row>
    <row r="137" spans="1:11" ht="14.1" customHeight="1">
      <c r="A137" s="23"/>
      <c r="B137" s="23"/>
      <c r="C137" s="39" t="s">
        <v>59</v>
      </c>
      <c r="D137" s="40">
        <v>0</v>
      </c>
      <c r="E137" s="40">
        <v>0</v>
      </c>
      <c r="F137" s="40">
        <v>0</v>
      </c>
      <c r="G137" s="40">
        <v>0</v>
      </c>
      <c r="H137" s="23"/>
      <c r="I137" s="23"/>
      <c r="J137" s="23"/>
      <c r="K137" s="23"/>
    </row>
    <row r="138" spans="1:11" ht="14.1" customHeight="1">
      <c r="A138" s="23"/>
      <c r="B138" s="23"/>
      <c r="C138" s="39" t="s">
        <v>60</v>
      </c>
      <c r="D138" s="40">
        <v>0</v>
      </c>
      <c r="E138" s="40">
        <v>0</v>
      </c>
      <c r="F138" s="40">
        <v>0</v>
      </c>
      <c r="G138" s="40">
        <v>0</v>
      </c>
      <c r="H138" s="23"/>
      <c r="I138" s="23"/>
      <c r="J138" s="23"/>
      <c r="K138" s="23"/>
    </row>
    <row r="139" spans="1:11" ht="14.1" customHeight="1">
      <c r="A139" s="23"/>
      <c r="B139" s="23"/>
      <c r="C139" s="39" t="s">
        <v>61</v>
      </c>
      <c r="D139" s="40">
        <v>0</v>
      </c>
      <c r="E139" s="40">
        <v>0</v>
      </c>
      <c r="F139" s="40">
        <v>0</v>
      </c>
      <c r="G139" s="40">
        <v>0</v>
      </c>
      <c r="H139" s="23"/>
      <c r="I139" s="23"/>
      <c r="J139" s="23"/>
      <c r="K139" s="23"/>
    </row>
    <row r="140" spans="1:11" ht="14.1" customHeight="1">
      <c r="A140" s="23"/>
      <c r="B140" s="23"/>
      <c r="C140" s="39" t="s">
        <v>64</v>
      </c>
      <c r="D140" s="40">
        <v>0</v>
      </c>
      <c r="E140" s="40">
        <v>0</v>
      </c>
      <c r="F140" s="40">
        <v>0</v>
      </c>
      <c r="G140" s="40">
        <v>0</v>
      </c>
      <c r="H140" s="23"/>
      <c r="I140" s="23"/>
      <c r="J140" s="23"/>
      <c r="K140" s="23"/>
    </row>
    <row r="141" spans="1:11" ht="14.1" customHeight="1">
      <c r="A141" s="23"/>
      <c r="B141" s="23"/>
      <c r="C141" s="39" t="s">
        <v>65</v>
      </c>
      <c r="D141" s="40">
        <v>0</v>
      </c>
      <c r="E141" s="40">
        <v>0</v>
      </c>
      <c r="F141" s="40">
        <v>0</v>
      </c>
      <c r="G141" s="40">
        <v>0</v>
      </c>
      <c r="H141" s="23"/>
      <c r="I141" s="23"/>
      <c r="J141" s="23"/>
      <c r="K141" s="23"/>
    </row>
    <row r="142" spans="1:11" ht="14.1" customHeight="1">
      <c r="A142" s="23"/>
      <c r="B142" s="23"/>
      <c r="C142" s="41" t="s">
        <v>25</v>
      </c>
      <c r="D142" s="40">
        <v>0</v>
      </c>
      <c r="E142" s="40">
        <v>3000000</v>
      </c>
      <c r="F142" s="40">
        <v>3000000</v>
      </c>
      <c r="G142" s="40">
        <v>3000000</v>
      </c>
      <c r="H142" s="23"/>
      <c r="I142" s="23"/>
      <c r="J142" s="23"/>
      <c r="K142" s="23"/>
    </row>
    <row r="143" spans="1:11" ht="15" customHeight="1">
      <c r="A143" s="23"/>
      <c r="B143" s="23"/>
      <c r="C143" s="43" t="s">
        <v>18</v>
      </c>
      <c r="D143" s="44" t="s">
        <v>18</v>
      </c>
      <c r="E143" s="44" t="s">
        <v>18</v>
      </c>
      <c r="F143" s="44" t="s">
        <v>18</v>
      </c>
      <c r="G143" s="44" t="s">
        <v>18</v>
      </c>
      <c r="H143" s="23"/>
      <c r="I143" s="23"/>
      <c r="J143" s="23"/>
      <c r="K143" s="23"/>
    </row>
    <row r="144" spans="1:11" ht="15" customHeight="1">
      <c r="A144" s="23"/>
      <c r="B144" s="23"/>
      <c r="C144" s="26" t="s">
        <v>168</v>
      </c>
      <c r="D144" s="45">
        <v>0</v>
      </c>
      <c r="E144" s="45">
        <v>89769000</v>
      </c>
      <c r="F144" s="45">
        <v>90769000</v>
      </c>
      <c r="G144" s="45">
        <v>91769000</v>
      </c>
      <c r="H144" s="23"/>
      <c r="I144" s="23"/>
      <c r="J144" s="23"/>
      <c r="K144" s="23"/>
    </row>
    <row r="145" spans="1:11" ht="15" customHeight="1">
      <c r="A145" s="23"/>
      <c r="B145" s="23"/>
      <c r="C145" s="27" t="s">
        <v>48</v>
      </c>
      <c r="D145" s="46">
        <v>0</v>
      </c>
      <c r="E145" s="46">
        <v>61693000</v>
      </c>
      <c r="F145" s="46">
        <v>61693000</v>
      </c>
      <c r="G145" s="46">
        <v>61693000</v>
      </c>
      <c r="H145" s="23"/>
      <c r="I145" s="23"/>
      <c r="J145" s="23"/>
      <c r="K145" s="23"/>
    </row>
    <row r="146" spans="1:11" ht="15" customHeight="1">
      <c r="A146" s="23"/>
      <c r="B146" s="23"/>
      <c r="C146" s="27" t="s">
        <v>49</v>
      </c>
      <c r="D146" s="46">
        <v>0</v>
      </c>
      <c r="E146" s="46">
        <v>61693000</v>
      </c>
      <c r="F146" s="46">
        <v>61693000</v>
      </c>
      <c r="G146" s="46">
        <v>61693000</v>
      </c>
      <c r="H146" s="23"/>
      <c r="I146" s="23"/>
      <c r="J146" s="23"/>
      <c r="K146" s="23"/>
    </row>
    <row r="147" spans="1:11" ht="15" customHeight="1">
      <c r="A147" s="23"/>
      <c r="B147" s="23"/>
      <c r="C147" s="27" t="s">
        <v>50</v>
      </c>
      <c r="D147" s="46">
        <v>0</v>
      </c>
      <c r="E147" s="46">
        <v>0</v>
      </c>
      <c r="F147" s="46">
        <v>0</v>
      </c>
      <c r="G147" s="46">
        <v>0</v>
      </c>
      <c r="H147" s="23"/>
      <c r="I147" s="23"/>
      <c r="J147" s="23"/>
      <c r="K147" s="23"/>
    </row>
    <row r="148" spans="1:11" ht="15" customHeight="1">
      <c r="A148" s="23"/>
      <c r="B148" s="23"/>
      <c r="C148" s="27" t="s">
        <v>51</v>
      </c>
      <c r="D148" s="46">
        <v>0</v>
      </c>
      <c r="E148" s="46">
        <v>10326000</v>
      </c>
      <c r="F148" s="46">
        <v>10326000</v>
      </c>
      <c r="G148" s="46">
        <v>10326000</v>
      </c>
      <c r="H148" s="23"/>
      <c r="I148" s="23"/>
      <c r="J148" s="23"/>
      <c r="K148" s="23"/>
    </row>
    <row r="149" spans="1:11" ht="15" customHeight="1">
      <c r="A149" s="23"/>
      <c r="B149" s="23"/>
      <c r="C149" s="27" t="s">
        <v>49</v>
      </c>
      <c r="D149" s="46">
        <v>0</v>
      </c>
      <c r="E149" s="46">
        <v>10326000</v>
      </c>
      <c r="F149" s="46">
        <v>10326000</v>
      </c>
      <c r="G149" s="46">
        <v>10326000</v>
      </c>
      <c r="H149" s="23"/>
      <c r="I149" s="23"/>
      <c r="J149" s="23"/>
      <c r="K149" s="23"/>
    </row>
    <row r="150" spans="1:11" ht="15" customHeight="1">
      <c r="A150" s="23"/>
      <c r="B150" s="23"/>
      <c r="C150" s="27" t="s">
        <v>50</v>
      </c>
      <c r="D150" s="46">
        <v>0</v>
      </c>
      <c r="E150" s="46">
        <v>0</v>
      </c>
      <c r="F150" s="46">
        <v>0</v>
      </c>
      <c r="G150" s="46">
        <v>0</v>
      </c>
      <c r="H150" s="23"/>
      <c r="I150" s="23"/>
      <c r="J150" s="23"/>
      <c r="K150" s="23"/>
    </row>
    <row r="151" spans="1:11" ht="15" customHeight="1">
      <c r="A151" s="23"/>
      <c r="B151" s="23"/>
      <c r="C151" s="27" t="s">
        <v>52</v>
      </c>
      <c r="D151" s="46">
        <v>0</v>
      </c>
      <c r="E151" s="46">
        <v>11250000</v>
      </c>
      <c r="F151" s="46">
        <v>12250000</v>
      </c>
      <c r="G151" s="46">
        <v>13250000</v>
      </c>
      <c r="H151" s="23"/>
      <c r="I151" s="23"/>
      <c r="J151" s="23"/>
      <c r="K151" s="23"/>
    </row>
    <row r="152" spans="1:11" ht="15" customHeight="1">
      <c r="A152" s="23"/>
      <c r="B152" s="23"/>
      <c r="C152" s="27" t="s">
        <v>49</v>
      </c>
      <c r="D152" s="46">
        <v>0</v>
      </c>
      <c r="E152" s="46">
        <v>11250000</v>
      </c>
      <c r="F152" s="46">
        <v>12250000</v>
      </c>
      <c r="G152" s="46">
        <v>13250000</v>
      </c>
      <c r="H152" s="23"/>
      <c r="I152" s="23"/>
      <c r="J152" s="23"/>
      <c r="K152" s="23"/>
    </row>
    <row r="153" spans="1:11" ht="15" customHeight="1">
      <c r="A153" s="23"/>
      <c r="B153" s="23"/>
      <c r="C153" s="27" t="s">
        <v>50</v>
      </c>
      <c r="D153" s="46">
        <v>0</v>
      </c>
      <c r="E153" s="46">
        <v>0</v>
      </c>
      <c r="F153" s="46">
        <v>0</v>
      </c>
      <c r="G153" s="46">
        <v>0</v>
      </c>
      <c r="H153" s="23"/>
      <c r="I153" s="23"/>
      <c r="J153" s="23"/>
      <c r="K153" s="23"/>
    </row>
    <row r="154" spans="1:11" ht="15" customHeight="1">
      <c r="A154" s="23"/>
      <c r="B154" s="23"/>
      <c r="C154" s="27" t="s">
        <v>53</v>
      </c>
      <c r="D154" s="46">
        <v>0</v>
      </c>
      <c r="E154" s="46">
        <v>0</v>
      </c>
      <c r="F154" s="46">
        <v>0</v>
      </c>
      <c r="G154" s="46">
        <v>0</v>
      </c>
      <c r="H154" s="23"/>
      <c r="I154" s="23"/>
      <c r="J154" s="23"/>
      <c r="K154" s="23"/>
    </row>
    <row r="155" spans="1:11" ht="15" customHeight="1">
      <c r="A155" s="23"/>
      <c r="B155" s="23"/>
      <c r="C155" s="27" t="s">
        <v>49</v>
      </c>
      <c r="D155" s="46">
        <v>0</v>
      </c>
      <c r="E155" s="46">
        <v>0</v>
      </c>
      <c r="F155" s="46">
        <v>0</v>
      </c>
      <c r="G155" s="46">
        <v>0</v>
      </c>
      <c r="H155" s="23"/>
      <c r="I155" s="23"/>
      <c r="J155" s="23"/>
      <c r="K155" s="23"/>
    </row>
    <row r="156" spans="1:11" ht="15" customHeight="1">
      <c r="A156" s="23"/>
      <c r="B156" s="23"/>
      <c r="C156" s="27" t="s">
        <v>50</v>
      </c>
      <c r="D156" s="46">
        <v>0</v>
      </c>
      <c r="E156" s="46">
        <v>0</v>
      </c>
      <c r="F156" s="46">
        <v>0</v>
      </c>
      <c r="G156" s="46">
        <v>0</v>
      </c>
      <c r="H156" s="23"/>
      <c r="I156" s="23"/>
      <c r="J156" s="23"/>
      <c r="K156" s="23"/>
    </row>
    <row r="157" spans="1:11" ht="20.100000000000001" customHeight="1">
      <c r="A157" s="23"/>
      <c r="B157" s="23"/>
      <c r="C157" s="27" t="s">
        <v>169</v>
      </c>
      <c r="D157" s="47">
        <v>0</v>
      </c>
      <c r="E157" s="47">
        <v>0</v>
      </c>
      <c r="F157" s="47">
        <v>0</v>
      </c>
      <c r="G157" s="47">
        <v>0</v>
      </c>
      <c r="H157" s="23"/>
      <c r="I157" s="23"/>
      <c r="J157" s="23"/>
      <c r="K157" s="23"/>
    </row>
    <row r="158" spans="1:11" ht="15" customHeight="1">
      <c r="A158" s="23"/>
      <c r="B158" s="23"/>
      <c r="C158" s="27" t="s">
        <v>49</v>
      </c>
      <c r="D158" s="46">
        <v>0</v>
      </c>
      <c r="E158" s="46">
        <v>0</v>
      </c>
      <c r="F158" s="46">
        <v>0</v>
      </c>
      <c r="G158" s="46">
        <v>0</v>
      </c>
      <c r="H158" s="23"/>
      <c r="I158" s="23"/>
      <c r="J158" s="23"/>
      <c r="K158" s="23"/>
    </row>
    <row r="159" spans="1:11" ht="15" customHeight="1">
      <c r="A159" s="23"/>
      <c r="B159" s="23"/>
      <c r="C159" s="27" t="s">
        <v>50</v>
      </c>
      <c r="D159" s="46">
        <v>0</v>
      </c>
      <c r="E159" s="46">
        <v>0</v>
      </c>
      <c r="F159" s="46">
        <v>0</v>
      </c>
      <c r="G159" s="46">
        <v>0</v>
      </c>
      <c r="H159" s="23"/>
      <c r="I159" s="23"/>
      <c r="J159" s="23"/>
      <c r="K159" s="23"/>
    </row>
    <row r="160" spans="1:11" ht="15" customHeight="1">
      <c r="A160" s="23"/>
      <c r="B160" s="23"/>
      <c r="C160" s="27" t="s">
        <v>55</v>
      </c>
      <c r="D160" s="46">
        <v>0</v>
      </c>
      <c r="E160" s="46">
        <v>3500000</v>
      </c>
      <c r="F160" s="46">
        <v>3500000</v>
      </c>
      <c r="G160" s="46">
        <v>3500000</v>
      </c>
      <c r="H160" s="23"/>
      <c r="I160" s="23"/>
      <c r="J160" s="23"/>
      <c r="K160" s="23"/>
    </row>
    <row r="161" spans="1:11" ht="15" customHeight="1">
      <c r="A161" s="23"/>
      <c r="B161" s="23"/>
      <c r="C161" s="27" t="s">
        <v>49</v>
      </c>
      <c r="D161" s="46">
        <v>0</v>
      </c>
      <c r="E161" s="46">
        <v>3500000</v>
      </c>
      <c r="F161" s="46">
        <v>3500000</v>
      </c>
      <c r="G161" s="46">
        <v>3500000</v>
      </c>
      <c r="H161" s="23"/>
      <c r="I161" s="23"/>
      <c r="J161" s="23"/>
      <c r="K161" s="23"/>
    </row>
    <row r="162" spans="1:11" ht="15" customHeight="1">
      <c r="A162" s="23"/>
      <c r="B162" s="23"/>
      <c r="C162" s="27" t="s">
        <v>50</v>
      </c>
      <c r="D162" s="46">
        <v>0</v>
      </c>
      <c r="E162" s="46">
        <v>0</v>
      </c>
      <c r="F162" s="46">
        <v>0</v>
      </c>
      <c r="G162" s="46">
        <v>0</v>
      </c>
      <c r="H162" s="23"/>
      <c r="I162" s="23"/>
      <c r="J162" s="23"/>
      <c r="K162" s="23"/>
    </row>
    <row r="163" spans="1:11" ht="15" customHeight="1">
      <c r="A163" s="23"/>
      <c r="B163" s="23"/>
      <c r="C163" s="27" t="s">
        <v>56</v>
      </c>
      <c r="D163" s="46">
        <v>0</v>
      </c>
      <c r="E163" s="46">
        <v>0</v>
      </c>
      <c r="F163" s="46">
        <v>0</v>
      </c>
      <c r="G163" s="46">
        <v>0</v>
      </c>
      <c r="H163" s="23"/>
      <c r="I163" s="23"/>
      <c r="J163" s="23"/>
      <c r="K163" s="23"/>
    </row>
    <row r="164" spans="1:11" ht="15" customHeight="1">
      <c r="A164" s="23"/>
      <c r="B164" s="23"/>
      <c r="C164" s="27" t="s">
        <v>49</v>
      </c>
      <c r="D164" s="46">
        <v>0</v>
      </c>
      <c r="E164" s="46">
        <v>0</v>
      </c>
      <c r="F164" s="46">
        <v>0</v>
      </c>
      <c r="G164" s="46">
        <v>0</v>
      </c>
      <c r="H164" s="23"/>
      <c r="I164" s="23"/>
      <c r="J164" s="23"/>
      <c r="K164" s="23"/>
    </row>
    <row r="165" spans="1:11" ht="15" customHeight="1">
      <c r="A165" s="23"/>
      <c r="B165" s="23"/>
      <c r="C165" s="27" t="s">
        <v>50</v>
      </c>
      <c r="D165" s="46">
        <v>0</v>
      </c>
      <c r="E165" s="46">
        <v>0</v>
      </c>
      <c r="F165" s="46">
        <v>0</v>
      </c>
      <c r="G165" s="46">
        <v>0</v>
      </c>
      <c r="H165" s="23"/>
      <c r="I165" s="23"/>
      <c r="J165" s="23"/>
      <c r="K165" s="23"/>
    </row>
    <row r="166" spans="1:11" ht="15" customHeight="1">
      <c r="A166" s="23"/>
      <c r="B166" s="23"/>
      <c r="C166" s="27" t="s">
        <v>57</v>
      </c>
      <c r="D166" s="46">
        <v>0</v>
      </c>
      <c r="E166" s="46">
        <v>0</v>
      </c>
      <c r="F166" s="46">
        <v>0</v>
      </c>
      <c r="G166" s="46">
        <v>0</v>
      </c>
      <c r="H166" s="23"/>
      <c r="I166" s="23"/>
      <c r="J166" s="23"/>
      <c r="K166" s="23"/>
    </row>
    <row r="167" spans="1:11" ht="15" customHeight="1">
      <c r="A167" s="23"/>
      <c r="B167" s="23"/>
      <c r="C167" s="27" t="s">
        <v>49</v>
      </c>
      <c r="D167" s="46">
        <v>0</v>
      </c>
      <c r="E167" s="46">
        <v>0</v>
      </c>
      <c r="F167" s="46">
        <v>0</v>
      </c>
      <c r="G167" s="46">
        <v>0</v>
      </c>
      <c r="H167" s="23"/>
      <c r="I167" s="23"/>
      <c r="J167" s="23"/>
      <c r="K167" s="23"/>
    </row>
    <row r="168" spans="1:11" ht="15" customHeight="1">
      <c r="A168" s="23"/>
      <c r="B168" s="23"/>
      <c r="C168" s="27" t="s">
        <v>58</v>
      </c>
      <c r="D168" s="46">
        <v>0</v>
      </c>
      <c r="E168" s="46">
        <v>0</v>
      </c>
      <c r="F168" s="46">
        <v>0</v>
      </c>
      <c r="G168" s="46">
        <v>0</v>
      </c>
      <c r="H168" s="23"/>
      <c r="I168" s="23"/>
      <c r="J168" s="23"/>
      <c r="K168" s="23"/>
    </row>
    <row r="169" spans="1:11" ht="15" customHeight="1">
      <c r="A169" s="23"/>
      <c r="B169" s="23"/>
      <c r="C169" s="27" t="s">
        <v>59</v>
      </c>
      <c r="D169" s="46">
        <v>0</v>
      </c>
      <c r="E169" s="46">
        <v>0</v>
      </c>
      <c r="F169" s="46">
        <v>0</v>
      </c>
      <c r="G169" s="46">
        <v>0</v>
      </c>
      <c r="H169" s="23"/>
      <c r="I169" s="23"/>
      <c r="J169" s="23"/>
      <c r="K169" s="23"/>
    </row>
    <row r="170" spans="1:11" ht="15" customHeight="1">
      <c r="A170" s="23"/>
      <c r="B170" s="23"/>
      <c r="C170" s="27" t="s">
        <v>60</v>
      </c>
      <c r="D170" s="46">
        <v>0</v>
      </c>
      <c r="E170" s="46">
        <v>0</v>
      </c>
      <c r="F170" s="46">
        <v>0</v>
      </c>
      <c r="G170" s="46">
        <v>0</v>
      </c>
      <c r="H170" s="23"/>
      <c r="I170" s="23"/>
      <c r="J170" s="23"/>
      <c r="K170" s="23"/>
    </row>
    <row r="171" spans="1:11" ht="15" customHeight="1">
      <c r="A171" s="23"/>
      <c r="B171" s="23"/>
      <c r="C171" s="27" t="s">
        <v>61</v>
      </c>
      <c r="D171" s="46">
        <v>0</v>
      </c>
      <c r="E171" s="46">
        <v>0</v>
      </c>
      <c r="F171" s="46">
        <v>0</v>
      </c>
      <c r="G171" s="46">
        <v>0</v>
      </c>
      <c r="H171" s="23"/>
      <c r="I171" s="23"/>
      <c r="J171" s="23"/>
      <c r="K171" s="23"/>
    </row>
    <row r="172" spans="1:11" ht="15" customHeight="1">
      <c r="A172" s="23"/>
      <c r="B172" s="23"/>
      <c r="C172" s="27" t="s">
        <v>62</v>
      </c>
      <c r="D172" s="46">
        <v>0</v>
      </c>
      <c r="E172" s="46">
        <v>3000000</v>
      </c>
      <c r="F172" s="46">
        <v>3000000</v>
      </c>
      <c r="G172" s="46">
        <v>3000000</v>
      </c>
      <c r="H172" s="23"/>
      <c r="I172" s="23"/>
      <c r="J172" s="23"/>
      <c r="K172" s="23"/>
    </row>
    <row r="173" spans="1:11" ht="15" customHeight="1">
      <c r="A173" s="23"/>
      <c r="B173" s="23"/>
      <c r="C173" s="27" t="s">
        <v>49</v>
      </c>
      <c r="D173" s="46">
        <v>0</v>
      </c>
      <c r="E173" s="46">
        <v>3000000</v>
      </c>
      <c r="F173" s="46">
        <v>3000000</v>
      </c>
      <c r="G173" s="46">
        <v>3000000</v>
      </c>
      <c r="H173" s="23"/>
      <c r="I173" s="23"/>
      <c r="J173" s="23"/>
      <c r="K173" s="23"/>
    </row>
    <row r="174" spans="1:11" ht="15" customHeight="1">
      <c r="A174" s="23"/>
      <c r="B174" s="23"/>
      <c r="C174" s="27" t="s">
        <v>58</v>
      </c>
      <c r="D174" s="46">
        <v>0</v>
      </c>
      <c r="E174" s="46">
        <v>0</v>
      </c>
      <c r="F174" s="46">
        <v>0</v>
      </c>
      <c r="G174" s="46">
        <v>0</v>
      </c>
      <c r="H174" s="23"/>
      <c r="I174" s="23"/>
      <c r="J174" s="23"/>
      <c r="K174" s="23"/>
    </row>
    <row r="175" spans="1:11" ht="15" customHeight="1">
      <c r="A175" s="23"/>
      <c r="B175" s="23"/>
      <c r="C175" s="27" t="s">
        <v>59</v>
      </c>
      <c r="D175" s="46">
        <v>0</v>
      </c>
      <c r="E175" s="46">
        <v>0</v>
      </c>
      <c r="F175" s="46">
        <v>0</v>
      </c>
      <c r="G175" s="46">
        <v>0</v>
      </c>
      <c r="H175" s="23"/>
      <c r="I175" s="23"/>
      <c r="J175" s="23"/>
      <c r="K175" s="23"/>
    </row>
    <row r="176" spans="1:11" ht="15" customHeight="1">
      <c r="A176" s="23"/>
      <c r="B176" s="23"/>
      <c r="C176" s="27" t="s">
        <v>60</v>
      </c>
      <c r="D176" s="46">
        <v>0</v>
      </c>
      <c r="E176" s="46">
        <v>0</v>
      </c>
      <c r="F176" s="46">
        <v>0</v>
      </c>
      <c r="G176" s="46">
        <v>0</v>
      </c>
      <c r="H176" s="23"/>
      <c r="I176" s="23"/>
      <c r="J176" s="23"/>
      <c r="K176" s="23"/>
    </row>
    <row r="177" spans="1:11" ht="15" customHeight="1">
      <c r="A177" s="23"/>
      <c r="B177" s="23"/>
      <c r="C177" s="27" t="s">
        <v>61</v>
      </c>
      <c r="D177" s="46">
        <v>0</v>
      </c>
      <c r="E177" s="46">
        <v>0</v>
      </c>
      <c r="F177" s="46">
        <v>0</v>
      </c>
      <c r="G177" s="46">
        <v>0</v>
      </c>
      <c r="H177" s="23"/>
      <c r="I177" s="23"/>
      <c r="J177" s="23"/>
      <c r="K177" s="23"/>
    </row>
    <row r="178" spans="1:11" ht="15" customHeight="1">
      <c r="A178" s="23"/>
      <c r="B178" s="23"/>
      <c r="C178" s="27" t="s">
        <v>63</v>
      </c>
      <c r="D178" s="46">
        <v>0</v>
      </c>
      <c r="E178" s="46">
        <v>0</v>
      </c>
      <c r="F178" s="46">
        <v>0</v>
      </c>
      <c r="G178" s="46">
        <v>0</v>
      </c>
      <c r="H178" s="23"/>
      <c r="I178" s="23"/>
      <c r="J178" s="23"/>
      <c r="K178" s="23"/>
    </row>
    <row r="179" spans="1:11" ht="15" customHeight="1">
      <c r="A179" s="23"/>
      <c r="B179" s="23"/>
      <c r="C179" s="27" t="s">
        <v>49</v>
      </c>
      <c r="D179" s="46">
        <v>0</v>
      </c>
      <c r="E179" s="46">
        <v>0</v>
      </c>
      <c r="F179" s="46">
        <v>0</v>
      </c>
      <c r="G179" s="46">
        <v>0</v>
      </c>
      <c r="H179" s="23"/>
      <c r="I179" s="23"/>
      <c r="J179" s="23"/>
      <c r="K179" s="23"/>
    </row>
    <row r="180" spans="1:11" ht="15" customHeight="1">
      <c r="A180" s="23"/>
      <c r="B180" s="23"/>
      <c r="C180" s="27" t="s">
        <v>58</v>
      </c>
      <c r="D180" s="46">
        <v>0</v>
      </c>
      <c r="E180" s="46">
        <v>0</v>
      </c>
      <c r="F180" s="46">
        <v>0</v>
      </c>
      <c r="G180" s="46">
        <v>0</v>
      </c>
      <c r="H180" s="23"/>
      <c r="I180" s="23"/>
      <c r="J180" s="23"/>
      <c r="K180" s="23"/>
    </row>
    <row r="181" spans="1:11" ht="15" customHeight="1">
      <c r="A181" s="23"/>
      <c r="B181" s="23"/>
      <c r="C181" s="27" t="s">
        <v>59</v>
      </c>
      <c r="D181" s="46">
        <v>0</v>
      </c>
      <c r="E181" s="46">
        <v>0</v>
      </c>
      <c r="F181" s="46">
        <v>0</v>
      </c>
      <c r="G181" s="46">
        <v>0</v>
      </c>
      <c r="H181" s="23"/>
      <c r="I181" s="23"/>
      <c r="J181" s="23"/>
      <c r="K181" s="23"/>
    </row>
    <row r="182" spans="1:11" ht="15" customHeight="1">
      <c r="A182" s="23"/>
      <c r="B182" s="23"/>
      <c r="C182" s="27" t="s">
        <v>60</v>
      </c>
      <c r="D182" s="46">
        <v>0</v>
      </c>
      <c r="E182" s="46">
        <v>0</v>
      </c>
      <c r="F182" s="46">
        <v>0</v>
      </c>
      <c r="G182" s="46">
        <v>0</v>
      </c>
      <c r="H182" s="23"/>
      <c r="I182" s="23"/>
      <c r="J182" s="23"/>
      <c r="K182" s="23"/>
    </row>
    <row r="183" spans="1:11" ht="15" customHeight="1">
      <c r="A183" s="23"/>
      <c r="B183" s="23"/>
      <c r="C183" s="27" t="s">
        <v>61</v>
      </c>
      <c r="D183" s="46">
        <v>0</v>
      </c>
      <c r="E183" s="46">
        <v>0</v>
      </c>
      <c r="F183" s="46">
        <v>0</v>
      </c>
      <c r="G183" s="46">
        <v>0</v>
      </c>
      <c r="H183" s="23"/>
      <c r="I183" s="23"/>
      <c r="J183" s="23"/>
      <c r="K183" s="23"/>
    </row>
    <row r="184" spans="1:11" ht="15" customHeight="1">
      <c r="A184" s="23"/>
      <c r="B184" s="23"/>
      <c r="C184" s="27" t="s">
        <v>64</v>
      </c>
      <c r="D184" s="46">
        <v>0</v>
      </c>
      <c r="E184" s="46">
        <v>0</v>
      </c>
      <c r="F184" s="46">
        <v>0</v>
      </c>
      <c r="G184" s="46">
        <v>0</v>
      </c>
      <c r="H184" s="23"/>
      <c r="I184" s="23"/>
      <c r="J184" s="23"/>
      <c r="K184" s="23"/>
    </row>
    <row r="185" spans="1:11" ht="15" customHeight="1">
      <c r="A185" s="23"/>
      <c r="B185" s="23"/>
      <c r="C185" s="27" t="s">
        <v>65</v>
      </c>
      <c r="D185" s="46">
        <v>0</v>
      </c>
      <c r="E185" s="46">
        <v>0</v>
      </c>
      <c r="F185" s="46">
        <v>0</v>
      </c>
      <c r="G185" s="46">
        <v>0</v>
      </c>
      <c r="H185" s="23"/>
      <c r="I185" s="23"/>
      <c r="J185" s="23"/>
      <c r="K185" s="23"/>
    </row>
    <row r="186" spans="1:11" ht="20.100000000000001" customHeight="1">
      <c r="A186" s="23"/>
      <c r="B186" s="23"/>
      <c r="C186" s="48" t="s">
        <v>18</v>
      </c>
      <c r="D186" s="23"/>
      <c r="E186" s="23"/>
      <c r="F186" s="23"/>
      <c r="G186" s="23"/>
      <c r="H186" s="23"/>
      <c r="I186" s="23"/>
      <c r="J186" s="23"/>
      <c r="K186" s="23"/>
    </row>
  </sheetData>
  <mergeCells count="23">
    <mergeCell ref="D86:G86"/>
    <mergeCell ref="D87:G87"/>
    <mergeCell ref="D88:G88"/>
    <mergeCell ref="D89:G89"/>
    <mergeCell ref="C98:G98"/>
    <mergeCell ref="C85:G85"/>
    <mergeCell ref="D7:G7"/>
    <mergeCell ref="C8:G8"/>
    <mergeCell ref="C9:G9"/>
    <mergeCell ref="D10:G10"/>
    <mergeCell ref="D18:G18"/>
    <mergeCell ref="C27:G27"/>
    <mergeCell ref="D28:G28"/>
    <mergeCell ref="D29:G29"/>
    <mergeCell ref="D30:G30"/>
    <mergeCell ref="D31:G31"/>
    <mergeCell ref="C40:G40"/>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2"/>
  <sheetViews>
    <sheetView zoomScaleNormal="100" workbookViewId="0">
      <selection activeCell="F177" sqref="F177"/>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2317</v>
      </c>
      <c r="E3" s="1510"/>
      <c r="F3" s="1510"/>
      <c r="G3" s="1510"/>
      <c r="H3" s="23"/>
      <c r="I3" s="23"/>
      <c r="J3" s="23"/>
      <c r="K3" s="23"/>
    </row>
    <row r="4" spans="1:11" ht="14.1" customHeight="1">
      <c r="A4" s="23"/>
      <c r="B4" s="23"/>
      <c r="C4" s="25" t="s">
        <v>4</v>
      </c>
      <c r="D4" s="1509" t="s">
        <v>266</v>
      </c>
      <c r="E4" s="1510"/>
      <c r="F4" s="1510"/>
      <c r="G4" s="1510"/>
      <c r="H4" s="23"/>
      <c r="I4" s="23"/>
      <c r="J4" s="23"/>
      <c r="K4" s="23"/>
    </row>
    <row r="5" spans="1:11" ht="14.1" customHeight="1">
      <c r="A5" s="23"/>
      <c r="B5" s="23"/>
      <c r="C5" s="25" t="s">
        <v>6</v>
      </c>
      <c r="D5" s="1509" t="s">
        <v>2318</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20.100000000000001" customHeight="1">
      <c r="A9" s="23"/>
      <c r="B9" s="23"/>
      <c r="C9" s="1515" t="s">
        <v>2319</v>
      </c>
      <c r="D9" s="1516"/>
      <c r="E9" s="1516"/>
      <c r="F9" s="1516"/>
      <c r="G9" s="1516"/>
      <c r="H9" s="23"/>
      <c r="I9" s="23"/>
      <c r="J9" s="23"/>
      <c r="K9" s="23"/>
    </row>
    <row r="10" spans="1:11" ht="87" customHeight="1">
      <c r="A10" s="23"/>
      <c r="B10" s="23"/>
      <c r="C10" s="26" t="s">
        <v>14</v>
      </c>
      <c r="D10" s="1517" t="s">
        <v>2320</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14.1" customHeight="1">
      <c r="A13" s="23"/>
      <c r="B13" s="23"/>
      <c r="C13" s="27" t="s">
        <v>2321</v>
      </c>
      <c r="D13" s="31" t="s">
        <v>18</v>
      </c>
      <c r="E13" s="31" t="s">
        <v>189</v>
      </c>
      <c r="F13" s="31" t="s">
        <v>189</v>
      </c>
      <c r="G13" s="31" t="s">
        <v>18</v>
      </c>
      <c r="H13" s="23"/>
      <c r="I13" s="23"/>
      <c r="J13" s="23"/>
      <c r="K13" s="23"/>
    </row>
    <row r="14" spans="1:11" ht="30.95" customHeight="1">
      <c r="A14" s="23"/>
      <c r="B14" s="23"/>
      <c r="C14" s="27" t="s">
        <v>2322</v>
      </c>
      <c r="D14" s="31" t="s">
        <v>18</v>
      </c>
      <c r="E14" s="31" t="s">
        <v>1498</v>
      </c>
      <c r="F14" s="31" t="s">
        <v>1498</v>
      </c>
      <c r="G14" s="31" t="s">
        <v>18</v>
      </c>
      <c r="H14" s="23"/>
      <c r="I14" s="23"/>
      <c r="J14" s="23"/>
      <c r="K14" s="23"/>
    </row>
    <row r="15" spans="1:11" ht="30.95" customHeight="1">
      <c r="A15" s="23"/>
      <c r="B15" s="23"/>
      <c r="C15" s="27" t="s">
        <v>2323</v>
      </c>
      <c r="D15" s="31" t="s">
        <v>18</v>
      </c>
      <c r="E15" s="31" t="s">
        <v>42</v>
      </c>
      <c r="F15" s="31" t="s">
        <v>42</v>
      </c>
      <c r="G15" s="31" t="s">
        <v>18</v>
      </c>
      <c r="H15" s="23"/>
      <c r="I15" s="23"/>
      <c r="J15" s="23"/>
      <c r="K15" s="23"/>
    </row>
    <row r="16" spans="1:11" ht="30.95" customHeight="1">
      <c r="A16" s="23"/>
      <c r="B16" s="23"/>
      <c r="C16" s="27" t="s">
        <v>2324</v>
      </c>
      <c r="D16" s="31" t="s">
        <v>18</v>
      </c>
      <c r="E16" s="31" t="s">
        <v>1243</v>
      </c>
      <c r="F16" s="31" t="s">
        <v>1243</v>
      </c>
      <c r="G16" s="31" t="s">
        <v>18</v>
      </c>
      <c r="H16" s="23"/>
      <c r="I16" s="23"/>
      <c r="J16" s="23"/>
      <c r="K16" s="23"/>
    </row>
    <row r="17" spans="1:11" ht="51" customHeight="1">
      <c r="A17" s="23"/>
      <c r="B17" s="23"/>
      <c r="C17" s="26" t="s">
        <v>16</v>
      </c>
      <c r="D17" s="1517" t="s">
        <v>2325</v>
      </c>
      <c r="E17" s="1518"/>
      <c r="F17" s="1518"/>
      <c r="G17" s="1518"/>
      <c r="H17" s="23"/>
      <c r="I17" s="23"/>
      <c r="J17" s="23"/>
      <c r="K17" s="23"/>
    </row>
    <row r="18" spans="1:11" ht="27.95" customHeight="1">
      <c r="A18" s="23"/>
      <c r="B18" s="23"/>
      <c r="C18" s="27" t="s">
        <v>187</v>
      </c>
      <c r="D18" s="28">
        <v>2024</v>
      </c>
      <c r="E18" s="28">
        <v>2025</v>
      </c>
      <c r="F18" s="28">
        <v>2026</v>
      </c>
      <c r="G18" s="28">
        <v>2027</v>
      </c>
      <c r="H18" s="23"/>
      <c r="I18" s="23"/>
      <c r="J18" s="23"/>
      <c r="K18" s="23"/>
    </row>
    <row r="19" spans="1:11" ht="14.1" customHeight="1">
      <c r="A19" s="23"/>
      <c r="B19" s="23"/>
      <c r="C19" s="29"/>
      <c r="D19" s="30" t="s">
        <v>22</v>
      </c>
      <c r="E19" s="30" t="s">
        <v>23</v>
      </c>
      <c r="F19" s="30" t="s">
        <v>23</v>
      </c>
      <c r="G19" s="30" t="s">
        <v>23</v>
      </c>
      <c r="H19" s="23"/>
      <c r="I19" s="23"/>
      <c r="J19" s="23"/>
      <c r="K19" s="23"/>
    </row>
    <row r="20" spans="1:11" ht="20.100000000000001" customHeight="1">
      <c r="A20" s="23"/>
      <c r="B20" s="23"/>
      <c r="C20" s="27" t="s">
        <v>2326</v>
      </c>
      <c r="D20" s="31" t="s">
        <v>18</v>
      </c>
      <c r="E20" s="31" t="s">
        <v>157</v>
      </c>
      <c r="F20" s="31" t="s">
        <v>157</v>
      </c>
      <c r="G20" s="31" t="s">
        <v>157</v>
      </c>
      <c r="H20" s="23"/>
      <c r="I20" s="23"/>
      <c r="J20" s="23"/>
      <c r="K20" s="23"/>
    </row>
    <row r="21" spans="1:11" ht="20.100000000000001" customHeight="1">
      <c r="A21" s="23"/>
      <c r="B21" s="23"/>
      <c r="C21" s="27" t="s">
        <v>2327</v>
      </c>
      <c r="D21" s="31" t="s">
        <v>18</v>
      </c>
      <c r="E21" s="31" t="s">
        <v>1301</v>
      </c>
      <c r="F21" s="31" t="s">
        <v>1301</v>
      </c>
      <c r="G21" s="31" t="s">
        <v>1301</v>
      </c>
      <c r="H21" s="23"/>
      <c r="I21" s="23"/>
      <c r="J21" s="23"/>
      <c r="K21" s="23"/>
    </row>
    <row r="22" spans="1:11" ht="20.100000000000001" customHeight="1">
      <c r="A22" s="23"/>
      <c r="B22" s="23"/>
      <c r="C22" s="27" t="s">
        <v>2328</v>
      </c>
      <c r="D22" s="31" t="s">
        <v>18</v>
      </c>
      <c r="E22" s="31" t="s">
        <v>72</v>
      </c>
      <c r="F22" s="31" t="s">
        <v>72</v>
      </c>
      <c r="G22" s="31" t="s">
        <v>72</v>
      </c>
      <c r="H22" s="23"/>
      <c r="I22" s="23"/>
      <c r="J22" s="23"/>
      <c r="K22" s="23"/>
    </row>
    <row r="23" spans="1:11" ht="14.1" customHeight="1">
      <c r="A23" s="23"/>
      <c r="B23" s="23"/>
      <c r="C23" s="1503" t="s">
        <v>27</v>
      </c>
      <c r="D23" s="1504"/>
      <c r="E23" s="1504"/>
      <c r="F23" s="1504"/>
      <c r="G23" s="1504"/>
      <c r="H23" s="23"/>
      <c r="I23" s="23"/>
      <c r="J23" s="23"/>
      <c r="K23" s="23"/>
    </row>
    <row r="24" spans="1:11" ht="14.1" customHeight="1">
      <c r="A24" s="23"/>
      <c r="B24" s="23"/>
      <c r="C24" s="32" t="s">
        <v>2329</v>
      </c>
      <c r="D24" s="1503" t="s">
        <v>2330</v>
      </c>
      <c r="E24" s="1504"/>
      <c r="F24" s="1504"/>
      <c r="G24" s="1504"/>
      <c r="H24" s="23"/>
      <c r="I24" s="23"/>
      <c r="J24" s="23"/>
      <c r="K24" s="23"/>
    </row>
    <row r="25" spans="1:11" ht="27" customHeight="1">
      <c r="A25" s="23"/>
      <c r="B25" s="23"/>
      <c r="C25" s="33" t="s">
        <v>19</v>
      </c>
      <c r="D25" s="1519" t="s">
        <v>2331</v>
      </c>
      <c r="E25" s="1520"/>
      <c r="F25" s="1520"/>
      <c r="G25" s="1520"/>
      <c r="H25" s="23"/>
      <c r="I25" s="23"/>
      <c r="J25" s="23"/>
      <c r="K25" s="23"/>
    </row>
    <row r="26" spans="1:11" ht="27" customHeight="1">
      <c r="A26" s="23"/>
      <c r="B26" s="23"/>
      <c r="C26" s="34" t="s">
        <v>20</v>
      </c>
      <c r="D26" s="1521" t="s">
        <v>2332</v>
      </c>
      <c r="E26" s="1522"/>
      <c r="F26" s="1522"/>
      <c r="G26" s="1522"/>
      <c r="H26" s="23"/>
      <c r="I26" s="23"/>
      <c r="J26" s="23"/>
      <c r="K26" s="23"/>
    </row>
    <row r="27" spans="1:11" ht="27" customHeight="1">
      <c r="A27" s="23"/>
      <c r="B27" s="23"/>
      <c r="C27" s="34" t="s">
        <v>21</v>
      </c>
      <c r="D27" s="1521" t="s">
        <v>2333</v>
      </c>
      <c r="E27" s="1522"/>
      <c r="F27" s="1522"/>
      <c r="G27" s="1522"/>
      <c r="H27" s="23"/>
      <c r="I27" s="23"/>
      <c r="J27" s="23"/>
      <c r="K27" s="23"/>
    </row>
    <row r="28" spans="1:11" ht="15" customHeight="1">
      <c r="A28" s="23"/>
      <c r="B28" s="23"/>
      <c r="C28" s="35"/>
      <c r="D28" s="36">
        <v>2024</v>
      </c>
      <c r="E28" s="36">
        <v>2025</v>
      </c>
      <c r="F28" s="36">
        <v>2026</v>
      </c>
      <c r="G28" s="36">
        <v>2027</v>
      </c>
      <c r="H28" s="23"/>
      <c r="I28" s="23"/>
      <c r="J28" s="23"/>
      <c r="K28" s="23"/>
    </row>
    <row r="29" spans="1:11" ht="15" customHeight="1">
      <c r="A29" s="23"/>
      <c r="B29" s="23"/>
      <c r="C29" s="37"/>
      <c r="D29" s="38" t="s">
        <v>22</v>
      </c>
      <c r="E29" s="38" t="s">
        <v>23</v>
      </c>
      <c r="F29" s="38" t="s">
        <v>23</v>
      </c>
      <c r="G29" s="38" t="s">
        <v>23</v>
      </c>
      <c r="H29" s="23"/>
      <c r="I29" s="23"/>
      <c r="J29" s="23"/>
      <c r="K29" s="23"/>
    </row>
    <row r="30" spans="1:11" ht="14.1" customHeight="1">
      <c r="A30" s="23"/>
      <c r="B30" s="23"/>
      <c r="C30" s="27" t="s">
        <v>33</v>
      </c>
      <c r="D30" s="31" t="s">
        <v>1441</v>
      </c>
      <c r="E30" s="31" t="s">
        <v>1441</v>
      </c>
      <c r="F30" s="31" t="s">
        <v>1441</v>
      </c>
      <c r="G30" s="31" t="s">
        <v>2334</v>
      </c>
      <c r="H30" s="23"/>
      <c r="I30" s="23"/>
      <c r="J30" s="23"/>
      <c r="K30" s="23"/>
    </row>
    <row r="31" spans="1:11" ht="14.1" customHeight="1">
      <c r="A31" s="23"/>
      <c r="B31" s="23"/>
      <c r="C31" s="27" t="s">
        <v>35</v>
      </c>
      <c r="D31" s="31" t="s">
        <v>2335</v>
      </c>
      <c r="E31" s="31" t="s">
        <v>2336</v>
      </c>
      <c r="F31" s="31" t="s">
        <v>2337</v>
      </c>
      <c r="G31" s="31" t="s">
        <v>2338</v>
      </c>
      <c r="H31" s="23"/>
      <c r="I31" s="23"/>
      <c r="J31" s="23"/>
      <c r="K31" s="23"/>
    </row>
    <row r="32" spans="1:11" ht="14.1" customHeight="1">
      <c r="A32" s="23"/>
      <c r="B32" s="23"/>
      <c r="C32" s="27" t="s">
        <v>40</v>
      </c>
      <c r="D32" s="31" t="s">
        <v>2339</v>
      </c>
      <c r="E32" s="31" t="s">
        <v>2340</v>
      </c>
      <c r="F32" s="31" t="s">
        <v>2341</v>
      </c>
      <c r="G32" s="31" t="s">
        <v>2342</v>
      </c>
      <c r="H32" s="23"/>
      <c r="I32" s="23"/>
      <c r="J32" s="23"/>
      <c r="K32" s="23"/>
    </row>
    <row r="33" spans="1:11" ht="14.1" customHeight="1">
      <c r="A33" s="23"/>
      <c r="B33" s="23"/>
      <c r="C33" s="27" t="s">
        <v>41</v>
      </c>
      <c r="D33" s="31" t="s">
        <v>18</v>
      </c>
      <c r="E33" s="31" t="s">
        <v>42</v>
      </c>
      <c r="F33" s="31" t="s">
        <v>42</v>
      </c>
      <c r="G33" s="31" t="s">
        <v>1472</v>
      </c>
      <c r="H33" s="23"/>
      <c r="I33" s="23"/>
      <c r="J33" s="23"/>
      <c r="K33" s="23"/>
    </row>
    <row r="34" spans="1:11" ht="14.1" customHeight="1">
      <c r="A34" s="23"/>
      <c r="B34" s="23"/>
      <c r="C34" s="27" t="s">
        <v>43</v>
      </c>
      <c r="D34" s="31" t="s">
        <v>18</v>
      </c>
      <c r="E34" s="31" t="s">
        <v>2343</v>
      </c>
      <c r="F34" s="31" t="s">
        <v>2344</v>
      </c>
      <c r="G34" s="31" t="s">
        <v>2344</v>
      </c>
      <c r="H34" s="23"/>
      <c r="I34" s="23"/>
      <c r="J34" s="23"/>
      <c r="K34" s="23"/>
    </row>
    <row r="35" spans="1:11" ht="14.1" customHeight="1">
      <c r="A35" s="23"/>
      <c r="B35" s="23"/>
      <c r="C35" s="27" t="s">
        <v>47</v>
      </c>
      <c r="D35" s="31" t="s">
        <v>18</v>
      </c>
      <c r="E35" s="31" t="s">
        <v>2343</v>
      </c>
      <c r="F35" s="31" t="s">
        <v>2344</v>
      </c>
      <c r="G35" s="31" t="s">
        <v>2345</v>
      </c>
      <c r="H35" s="23"/>
      <c r="I35" s="23"/>
      <c r="J35" s="23"/>
      <c r="K35" s="23"/>
    </row>
    <row r="36" spans="1:11" ht="14.1" customHeight="1">
      <c r="A36" s="23"/>
      <c r="B36" s="23"/>
      <c r="C36" s="1523" t="s">
        <v>24</v>
      </c>
      <c r="D36" s="1524"/>
      <c r="E36" s="1524"/>
      <c r="F36" s="1524"/>
      <c r="G36" s="1524"/>
      <c r="H36" s="23"/>
      <c r="I36" s="23"/>
      <c r="J36" s="23"/>
      <c r="K36" s="23"/>
    </row>
    <row r="37" spans="1:11" ht="14.1" customHeight="1">
      <c r="A37" s="23"/>
      <c r="B37" s="23"/>
      <c r="C37" s="35"/>
      <c r="D37" s="36">
        <v>2024</v>
      </c>
      <c r="E37" s="36">
        <v>2025</v>
      </c>
      <c r="F37" s="36">
        <v>2026</v>
      </c>
      <c r="G37" s="36">
        <v>2027</v>
      </c>
      <c r="H37" s="23"/>
      <c r="I37" s="23"/>
      <c r="J37" s="23"/>
      <c r="K37" s="23"/>
    </row>
    <row r="38" spans="1:11" ht="14.1" customHeight="1">
      <c r="A38" s="23"/>
      <c r="B38" s="23"/>
      <c r="C38" s="37"/>
      <c r="D38" s="38" t="s">
        <v>22</v>
      </c>
      <c r="E38" s="38" t="s">
        <v>23</v>
      </c>
      <c r="F38" s="38" t="s">
        <v>23</v>
      </c>
      <c r="G38" s="38" t="s">
        <v>23</v>
      </c>
      <c r="H38" s="23"/>
      <c r="I38" s="23"/>
      <c r="J38" s="23"/>
      <c r="K38" s="23"/>
    </row>
    <row r="39" spans="1:11" ht="14.1" customHeight="1">
      <c r="A39" s="23"/>
      <c r="B39" s="23"/>
      <c r="C39" s="39" t="s">
        <v>48</v>
      </c>
      <c r="D39" s="40">
        <v>0</v>
      </c>
      <c r="E39" s="40">
        <v>157000000</v>
      </c>
      <c r="F39" s="40">
        <v>157000000</v>
      </c>
      <c r="G39" s="40">
        <v>157000000</v>
      </c>
      <c r="H39" s="23"/>
      <c r="I39" s="23"/>
      <c r="J39" s="23"/>
      <c r="K39" s="23"/>
    </row>
    <row r="40" spans="1:11" ht="14.1" customHeight="1">
      <c r="A40" s="23"/>
      <c r="B40" s="23"/>
      <c r="C40" s="39" t="s">
        <v>49</v>
      </c>
      <c r="D40" s="40">
        <v>0</v>
      </c>
      <c r="E40" s="40">
        <v>157000000</v>
      </c>
      <c r="F40" s="40">
        <v>157000000</v>
      </c>
      <c r="G40" s="40">
        <v>157000000</v>
      </c>
      <c r="H40" s="23"/>
      <c r="I40" s="23"/>
      <c r="J40" s="23"/>
      <c r="K40" s="23"/>
    </row>
    <row r="41" spans="1:11" ht="14.1" customHeight="1">
      <c r="A41" s="23"/>
      <c r="B41" s="23"/>
      <c r="C41" s="39" t="s">
        <v>50</v>
      </c>
      <c r="D41" s="40">
        <v>0</v>
      </c>
      <c r="E41" s="40">
        <v>0</v>
      </c>
      <c r="F41" s="40">
        <v>0</v>
      </c>
      <c r="G41" s="40">
        <v>0</v>
      </c>
      <c r="H41" s="23"/>
      <c r="I41" s="23"/>
      <c r="J41" s="23"/>
      <c r="K41" s="23"/>
    </row>
    <row r="42" spans="1:11" ht="14.1" customHeight="1">
      <c r="A42" s="23"/>
      <c r="B42" s="23"/>
      <c r="C42" s="39" t="s">
        <v>51</v>
      </c>
      <c r="D42" s="40">
        <v>0</v>
      </c>
      <c r="E42" s="40">
        <v>19100000</v>
      </c>
      <c r="F42" s="40">
        <v>19100000</v>
      </c>
      <c r="G42" s="40">
        <v>19100000</v>
      </c>
      <c r="H42" s="23"/>
      <c r="I42" s="23"/>
      <c r="J42" s="23"/>
      <c r="K42" s="23"/>
    </row>
    <row r="43" spans="1:11" ht="14.1" customHeight="1">
      <c r="A43" s="23"/>
      <c r="B43" s="23"/>
      <c r="C43" s="39" t="s">
        <v>49</v>
      </c>
      <c r="D43" s="40">
        <v>0</v>
      </c>
      <c r="E43" s="40">
        <v>19100000</v>
      </c>
      <c r="F43" s="40">
        <v>19100000</v>
      </c>
      <c r="G43" s="40">
        <v>19100000</v>
      </c>
      <c r="H43" s="23"/>
      <c r="I43" s="23"/>
      <c r="J43" s="23"/>
      <c r="K43" s="23"/>
    </row>
    <row r="44" spans="1:11" ht="14.1" customHeight="1">
      <c r="A44" s="23"/>
      <c r="B44" s="23"/>
      <c r="C44" s="39" t="s">
        <v>50</v>
      </c>
      <c r="D44" s="40">
        <v>0</v>
      </c>
      <c r="E44" s="40">
        <v>0</v>
      </c>
      <c r="F44" s="40">
        <v>0</v>
      </c>
      <c r="G44" s="40">
        <v>0</v>
      </c>
      <c r="H44" s="23"/>
      <c r="I44" s="23"/>
      <c r="J44" s="23"/>
      <c r="K44" s="23"/>
    </row>
    <row r="45" spans="1:11" ht="14.1" customHeight="1">
      <c r="A45" s="23"/>
      <c r="B45" s="23"/>
      <c r="C45" s="39" t="s">
        <v>52</v>
      </c>
      <c r="D45" s="40">
        <v>0</v>
      </c>
      <c r="E45" s="40">
        <v>30483000</v>
      </c>
      <c r="F45" s="40">
        <v>31483000</v>
      </c>
      <c r="G45" s="40">
        <v>32483000</v>
      </c>
      <c r="H45" s="23"/>
      <c r="I45" s="23"/>
      <c r="J45" s="23"/>
      <c r="K45" s="23"/>
    </row>
    <row r="46" spans="1:11" ht="14.1" customHeight="1">
      <c r="A46" s="23"/>
      <c r="B46" s="23"/>
      <c r="C46" s="39" t="s">
        <v>49</v>
      </c>
      <c r="D46" s="40">
        <v>0</v>
      </c>
      <c r="E46" s="40">
        <v>30483000</v>
      </c>
      <c r="F46" s="40">
        <v>31483000</v>
      </c>
      <c r="G46" s="40">
        <v>32483000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53</v>
      </c>
      <c r="D48" s="40">
        <v>0</v>
      </c>
      <c r="E48" s="40">
        <v>0</v>
      </c>
      <c r="F48" s="40">
        <v>0</v>
      </c>
      <c r="G48" s="40">
        <v>0</v>
      </c>
      <c r="H48" s="23"/>
      <c r="I48" s="23"/>
      <c r="J48" s="23"/>
      <c r="K48" s="23"/>
    </row>
    <row r="49" spans="1:11" ht="14.1" customHeight="1">
      <c r="A49" s="23"/>
      <c r="B49" s="23"/>
      <c r="C49" s="39" t="s">
        <v>49</v>
      </c>
      <c r="D49" s="40">
        <v>0</v>
      </c>
      <c r="E49" s="40">
        <v>0</v>
      </c>
      <c r="F49" s="40">
        <v>0</v>
      </c>
      <c r="G49" s="40">
        <v>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54</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55</v>
      </c>
      <c r="D54" s="40">
        <v>0</v>
      </c>
      <c r="E54" s="40">
        <v>0</v>
      </c>
      <c r="F54" s="40">
        <v>0</v>
      </c>
      <c r="G54" s="40">
        <v>0</v>
      </c>
      <c r="H54" s="23"/>
      <c r="I54" s="23"/>
      <c r="J54" s="23"/>
      <c r="K54" s="23"/>
    </row>
    <row r="55" spans="1:11" ht="14.1" customHeight="1">
      <c r="A55" s="23"/>
      <c r="B55" s="23"/>
      <c r="C55" s="39" t="s">
        <v>49</v>
      </c>
      <c r="D55" s="40">
        <v>0</v>
      </c>
      <c r="E55" s="40">
        <v>0</v>
      </c>
      <c r="F55" s="40">
        <v>0</v>
      </c>
      <c r="G55" s="40">
        <v>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56</v>
      </c>
      <c r="D57" s="40">
        <v>0</v>
      </c>
      <c r="E57" s="40">
        <v>0</v>
      </c>
      <c r="F57" s="40">
        <v>0</v>
      </c>
      <c r="G57" s="40">
        <v>0</v>
      </c>
      <c r="H57" s="23"/>
      <c r="I57" s="23"/>
      <c r="J57" s="23"/>
      <c r="K57" s="23"/>
    </row>
    <row r="58" spans="1:11" ht="14.1" customHeight="1">
      <c r="A58" s="23"/>
      <c r="B58" s="23"/>
      <c r="C58" s="39" t="s">
        <v>49</v>
      </c>
      <c r="D58" s="40">
        <v>0</v>
      </c>
      <c r="E58" s="40">
        <v>0</v>
      </c>
      <c r="F58" s="40">
        <v>0</v>
      </c>
      <c r="G58" s="40">
        <v>0</v>
      </c>
      <c r="H58" s="23"/>
      <c r="I58" s="23"/>
      <c r="J58" s="23"/>
      <c r="K58" s="23"/>
    </row>
    <row r="59" spans="1:11" ht="14.1" customHeight="1">
      <c r="A59" s="23"/>
      <c r="B59" s="23"/>
      <c r="C59" s="39" t="s">
        <v>50</v>
      </c>
      <c r="D59" s="40">
        <v>0</v>
      </c>
      <c r="E59" s="40">
        <v>0</v>
      </c>
      <c r="F59" s="40">
        <v>0</v>
      </c>
      <c r="G59" s="40">
        <v>0</v>
      </c>
      <c r="H59" s="23"/>
      <c r="I59" s="23"/>
      <c r="J59" s="23"/>
      <c r="K59" s="23"/>
    </row>
    <row r="60" spans="1:11" ht="14.1" customHeight="1">
      <c r="A60" s="23"/>
      <c r="B60" s="23"/>
      <c r="C60" s="39" t="s">
        <v>57</v>
      </c>
      <c r="D60" s="40">
        <v>0</v>
      </c>
      <c r="E60" s="40">
        <v>0</v>
      </c>
      <c r="F60" s="40">
        <v>0</v>
      </c>
      <c r="G60" s="40">
        <v>0</v>
      </c>
      <c r="H60" s="23"/>
      <c r="I60" s="23"/>
      <c r="J60" s="23"/>
      <c r="K60" s="23"/>
    </row>
    <row r="61" spans="1:11" ht="14.1" customHeight="1">
      <c r="A61" s="23"/>
      <c r="B61" s="23"/>
      <c r="C61" s="39" t="s">
        <v>49</v>
      </c>
      <c r="D61" s="40">
        <v>0</v>
      </c>
      <c r="E61" s="40">
        <v>0</v>
      </c>
      <c r="F61" s="40">
        <v>0</v>
      </c>
      <c r="G61" s="40">
        <v>0</v>
      </c>
      <c r="H61" s="23"/>
      <c r="I61" s="23"/>
      <c r="J61" s="23"/>
      <c r="K61" s="23"/>
    </row>
    <row r="62" spans="1:11" ht="14.1" customHeight="1">
      <c r="A62" s="23"/>
      <c r="B62" s="23"/>
      <c r="C62" s="39" t="s">
        <v>58</v>
      </c>
      <c r="D62" s="40">
        <v>0</v>
      </c>
      <c r="E62" s="40">
        <v>0</v>
      </c>
      <c r="F62" s="40">
        <v>0</v>
      </c>
      <c r="G62" s="40">
        <v>0</v>
      </c>
      <c r="H62" s="23"/>
      <c r="I62" s="23"/>
      <c r="J62" s="23"/>
      <c r="K62" s="23"/>
    </row>
    <row r="63" spans="1:11" ht="14.1" customHeight="1">
      <c r="A63" s="23"/>
      <c r="B63" s="23"/>
      <c r="C63" s="39" t="s">
        <v>59</v>
      </c>
      <c r="D63" s="40">
        <v>0</v>
      </c>
      <c r="E63" s="40">
        <v>0</v>
      </c>
      <c r="F63" s="40">
        <v>0</v>
      </c>
      <c r="G63" s="40">
        <v>0</v>
      </c>
      <c r="H63" s="23"/>
      <c r="I63" s="23"/>
      <c r="J63" s="23"/>
      <c r="K63" s="23"/>
    </row>
    <row r="64" spans="1:11" ht="14.1" customHeight="1">
      <c r="A64" s="23"/>
      <c r="B64" s="23"/>
      <c r="C64" s="39" t="s">
        <v>60</v>
      </c>
      <c r="D64" s="40">
        <v>0</v>
      </c>
      <c r="E64" s="40">
        <v>0</v>
      </c>
      <c r="F64" s="40">
        <v>0</v>
      </c>
      <c r="G64" s="40">
        <v>0</v>
      </c>
      <c r="H64" s="23"/>
      <c r="I64" s="23"/>
      <c r="J64" s="23"/>
      <c r="K64" s="23"/>
    </row>
    <row r="65" spans="1:11" ht="14.1" customHeight="1">
      <c r="A65" s="23"/>
      <c r="B65" s="23"/>
      <c r="C65" s="39" t="s">
        <v>61</v>
      </c>
      <c r="D65" s="40">
        <v>0</v>
      </c>
      <c r="E65" s="40">
        <v>0</v>
      </c>
      <c r="F65" s="40">
        <v>0</v>
      </c>
      <c r="G65" s="40">
        <v>0</v>
      </c>
      <c r="H65" s="23"/>
      <c r="I65" s="23"/>
      <c r="J65" s="23"/>
      <c r="K65" s="23"/>
    </row>
    <row r="66" spans="1:11" ht="14.1" customHeight="1">
      <c r="A66" s="23"/>
      <c r="B66" s="23"/>
      <c r="C66" s="39" t="s">
        <v>62</v>
      </c>
      <c r="D66" s="40">
        <v>0</v>
      </c>
      <c r="E66" s="40">
        <v>0</v>
      </c>
      <c r="F66" s="40">
        <v>0</v>
      </c>
      <c r="G66" s="40">
        <v>0</v>
      </c>
      <c r="H66" s="23"/>
      <c r="I66" s="23"/>
      <c r="J66" s="23"/>
      <c r="K66" s="23"/>
    </row>
    <row r="67" spans="1:11" ht="14.1" customHeight="1">
      <c r="A67" s="23"/>
      <c r="B67" s="23"/>
      <c r="C67" s="39" t="s">
        <v>49</v>
      </c>
      <c r="D67" s="40">
        <v>0</v>
      </c>
      <c r="E67" s="40">
        <v>0</v>
      </c>
      <c r="F67" s="40">
        <v>0</v>
      </c>
      <c r="G67" s="40">
        <v>0</v>
      </c>
      <c r="H67" s="23"/>
      <c r="I67" s="23"/>
      <c r="J67" s="23"/>
      <c r="K67" s="23"/>
    </row>
    <row r="68" spans="1:11" ht="14.1" customHeight="1">
      <c r="A68" s="23"/>
      <c r="B68" s="23"/>
      <c r="C68" s="39" t="s">
        <v>58</v>
      </c>
      <c r="D68" s="40">
        <v>0</v>
      </c>
      <c r="E68" s="40">
        <v>0</v>
      </c>
      <c r="F68" s="40">
        <v>0</v>
      </c>
      <c r="G68" s="40">
        <v>0</v>
      </c>
      <c r="H68" s="23"/>
      <c r="I68" s="23"/>
      <c r="J68" s="23"/>
      <c r="K68" s="23"/>
    </row>
    <row r="69" spans="1:11" ht="14.1" customHeight="1">
      <c r="A69" s="23"/>
      <c r="B69" s="23"/>
      <c r="C69" s="39" t="s">
        <v>59</v>
      </c>
      <c r="D69" s="40">
        <v>0</v>
      </c>
      <c r="E69" s="40">
        <v>0</v>
      </c>
      <c r="F69" s="40">
        <v>0</v>
      </c>
      <c r="G69" s="40">
        <v>0</v>
      </c>
      <c r="H69" s="23"/>
      <c r="I69" s="23"/>
      <c r="J69" s="23"/>
      <c r="K69" s="23"/>
    </row>
    <row r="70" spans="1:11" ht="14.1" customHeight="1">
      <c r="A70" s="23"/>
      <c r="B70" s="23"/>
      <c r="C70" s="39" t="s">
        <v>60</v>
      </c>
      <c r="D70" s="40">
        <v>0</v>
      </c>
      <c r="E70" s="40">
        <v>0</v>
      </c>
      <c r="F70" s="40">
        <v>0</v>
      </c>
      <c r="G70" s="40">
        <v>0</v>
      </c>
      <c r="H70" s="23"/>
      <c r="I70" s="23"/>
      <c r="J70" s="23"/>
      <c r="K70" s="23"/>
    </row>
    <row r="71" spans="1:11" ht="14.1" customHeight="1">
      <c r="A71" s="23"/>
      <c r="B71" s="23"/>
      <c r="C71" s="39" t="s">
        <v>61</v>
      </c>
      <c r="D71" s="40">
        <v>0</v>
      </c>
      <c r="E71" s="40">
        <v>0</v>
      </c>
      <c r="F71" s="40">
        <v>0</v>
      </c>
      <c r="G71" s="40">
        <v>0</v>
      </c>
      <c r="H71" s="23"/>
      <c r="I71" s="23"/>
      <c r="J71" s="23"/>
      <c r="K71" s="23"/>
    </row>
    <row r="72" spans="1:11" ht="14.1" customHeight="1">
      <c r="A72" s="23"/>
      <c r="B72" s="23"/>
      <c r="C72" s="39" t="s">
        <v>63</v>
      </c>
      <c r="D72" s="40">
        <v>0</v>
      </c>
      <c r="E72" s="40">
        <v>0</v>
      </c>
      <c r="F72" s="40">
        <v>0</v>
      </c>
      <c r="G72" s="40">
        <v>0</v>
      </c>
      <c r="H72" s="23"/>
      <c r="I72" s="23"/>
      <c r="J72" s="23"/>
      <c r="K72" s="23"/>
    </row>
    <row r="73" spans="1:11" ht="14.1" customHeight="1">
      <c r="A73" s="23"/>
      <c r="B73" s="23"/>
      <c r="C73" s="39" t="s">
        <v>49</v>
      </c>
      <c r="D73" s="40">
        <v>0</v>
      </c>
      <c r="E73" s="40">
        <v>0</v>
      </c>
      <c r="F73" s="40">
        <v>0</v>
      </c>
      <c r="G73" s="40">
        <v>0</v>
      </c>
      <c r="H73" s="23"/>
      <c r="I73" s="23"/>
      <c r="J73" s="23"/>
      <c r="K73" s="23"/>
    </row>
    <row r="74" spans="1:11" ht="14.1" customHeight="1">
      <c r="A74" s="23"/>
      <c r="B74" s="23"/>
      <c r="C74" s="39" t="s">
        <v>58</v>
      </c>
      <c r="D74" s="40">
        <v>0</v>
      </c>
      <c r="E74" s="40">
        <v>0</v>
      </c>
      <c r="F74" s="40">
        <v>0</v>
      </c>
      <c r="G74" s="40">
        <v>0</v>
      </c>
      <c r="H74" s="23"/>
      <c r="I74" s="23"/>
      <c r="J74" s="23"/>
      <c r="K74" s="23"/>
    </row>
    <row r="75" spans="1:11" ht="14.1" customHeight="1">
      <c r="A75" s="23"/>
      <c r="B75" s="23"/>
      <c r="C75" s="39" t="s">
        <v>59</v>
      </c>
      <c r="D75" s="40">
        <v>0</v>
      </c>
      <c r="E75" s="40">
        <v>0</v>
      </c>
      <c r="F75" s="40">
        <v>0</v>
      </c>
      <c r="G75" s="40">
        <v>0</v>
      </c>
      <c r="H75" s="23"/>
      <c r="I75" s="23"/>
      <c r="J75" s="23"/>
      <c r="K75" s="23"/>
    </row>
    <row r="76" spans="1:11" ht="14.1" customHeight="1">
      <c r="A76" s="23"/>
      <c r="B76" s="23"/>
      <c r="C76" s="39" t="s">
        <v>60</v>
      </c>
      <c r="D76" s="40">
        <v>0</v>
      </c>
      <c r="E76" s="40">
        <v>0</v>
      </c>
      <c r="F76" s="40">
        <v>0</v>
      </c>
      <c r="G76" s="40">
        <v>0</v>
      </c>
      <c r="H76" s="23"/>
      <c r="I76" s="23"/>
      <c r="J76" s="23"/>
      <c r="K76" s="23"/>
    </row>
    <row r="77" spans="1:11" ht="14.1" customHeight="1">
      <c r="A77" s="23"/>
      <c r="B77" s="23"/>
      <c r="C77" s="39" t="s">
        <v>61</v>
      </c>
      <c r="D77" s="40">
        <v>0</v>
      </c>
      <c r="E77" s="40">
        <v>0</v>
      </c>
      <c r="F77" s="40">
        <v>0</v>
      </c>
      <c r="G77" s="40">
        <v>0</v>
      </c>
      <c r="H77" s="23"/>
      <c r="I77" s="23"/>
      <c r="J77" s="23"/>
      <c r="K77" s="23"/>
    </row>
    <row r="78" spans="1:11" ht="14.1" customHeight="1">
      <c r="A78" s="23"/>
      <c r="B78" s="23"/>
      <c r="C78" s="39" t="s">
        <v>64</v>
      </c>
      <c r="D78" s="40">
        <v>0</v>
      </c>
      <c r="E78" s="40">
        <v>0</v>
      </c>
      <c r="F78" s="40">
        <v>0</v>
      </c>
      <c r="G78" s="40">
        <v>0</v>
      </c>
      <c r="H78" s="23"/>
      <c r="I78" s="23"/>
      <c r="J78" s="23"/>
      <c r="K78" s="23"/>
    </row>
    <row r="79" spans="1:11" ht="14.1" customHeight="1">
      <c r="A79" s="23"/>
      <c r="B79" s="23"/>
      <c r="C79" s="39" t="s">
        <v>65</v>
      </c>
      <c r="D79" s="40">
        <v>0</v>
      </c>
      <c r="E79" s="40">
        <v>0</v>
      </c>
      <c r="F79" s="40">
        <v>0</v>
      </c>
      <c r="G79" s="40">
        <v>0</v>
      </c>
      <c r="H79" s="23"/>
      <c r="I79" s="23"/>
      <c r="J79" s="23"/>
      <c r="K79" s="23"/>
    </row>
    <row r="80" spans="1:11" ht="14.1" customHeight="1">
      <c r="A80" s="23"/>
      <c r="B80" s="23"/>
      <c r="C80" s="41" t="s">
        <v>25</v>
      </c>
      <c r="D80" s="40">
        <v>0</v>
      </c>
      <c r="E80" s="40">
        <v>206583000</v>
      </c>
      <c r="F80" s="40">
        <v>207583000</v>
      </c>
      <c r="G80" s="40">
        <v>208583000</v>
      </c>
      <c r="H80" s="23"/>
      <c r="I80" s="23"/>
      <c r="J80" s="23"/>
      <c r="K80" s="23"/>
    </row>
    <row r="81" spans="1:11" ht="14.1" customHeight="1">
      <c r="A81" s="23"/>
      <c r="B81" s="23"/>
      <c r="C81" s="1503" t="s">
        <v>66</v>
      </c>
      <c r="D81" s="1504"/>
      <c r="E81" s="1504"/>
      <c r="F81" s="1504"/>
      <c r="G81" s="1504"/>
      <c r="H81" s="23"/>
      <c r="I81" s="23"/>
      <c r="J81" s="23"/>
      <c r="K81" s="23"/>
    </row>
    <row r="82" spans="1:11" ht="14.1" customHeight="1">
      <c r="A82" s="23"/>
      <c r="B82" s="23"/>
      <c r="C82" s="32" t="s">
        <v>2346</v>
      </c>
      <c r="D82" s="1503" t="s">
        <v>1154</v>
      </c>
      <c r="E82" s="1504"/>
      <c r="F82" s="1504"/>
      <c r="G82" s="1504"/>
      <c r="H82" s="23"/>
      <c r="I82" s="23"/>
      <c r="J82" s="23"/>
      <c r="K82" s="23"/>
    </row>
    <row r="83" spans="1:11" ht="18" customHeight="1">
      <c r="A83" s="23"/>
      <c r="B83" s="23"/>
      <c r="C83" s="33" t="s">
        <v>19</v>
      </c>
      <c r="D83" s="1519" t="s">
        <v>2347</v>
      </c>
      <c r="E83" s="1520"/>
      <c r="F83" s="1520"/>
      <c r="G83" s="1520"/>
      <c r="H83" s="23"/>
      <c r="I83" s="23"/>
      <c r="J83" s="23"/>
      <c r="K83" s="23"/>
    </row>
    <row r="84" spans="1:11" ht="18" customHeight="1">
      <c r="A84" s="23"/>
      <c r="B84" s="23"/>
      <c r="C84" s="34" t="s">
        <v>20</v>
      </c>
      <c r="D84" s="1521" t="s">
        <v>2348</v>
      </c>
      <c r="E84" s="1522"/>
      <c r="F84" s="1522"/>
      <c r="G84" s="1522"/>
      <c r="H84" s="23"/>
      <c r="I84" s="23"/>
      <c r="J84" s="23"/>
      <c r="K84" s="23"/>
    </row>
    <row r="85" spans="1:11" ht="18" customHeight="1">
      <c r="A85" s="23"/>
      <c r="B85" s="23"/>
      <c r="C85" s="34" t="s">
        <v>21</v>
      </c>
      <c r="D85" s="1521" t="s">
        <v>249</v>
      </c>
      <c r="E85" s="1522"/>
      <c r="F85" s="1522"/>
      <c r="G85" s="1522"/>
      <c r="H85" s="23"/>
      <c r="I85" s="23"/>
      <c r="J85" s="23"/>
      <c r="K85" s="23"/>
    </row>
    <row r="86" spans="1:11" ht="15" customHeight="1">
      <c r="A86" s="23"/>
      <c r="B86" s="23"/>
      <c r="C86" s="35"/>
      <c r="D86" s="36">
        <v>2024</v>
      </c>
      <c r="E86" s="36">
        <v>2025</v>
      </c>
      <c r="F86" s="36">
        <v>2026</v>
      </c>
      <c r="G86" s="36">
        <v>2027</v>
      </c>
      <c r="H86" s="23"/>
      <c r="I86" s="23"/>
      <c r="J86" s="23"/>
      <c r="K86" s="23"/>
    </row>
    <row r="87" spans="1:11" ht="15" customHeight="1">
      <c r="A87" s="23"/>
      <c r="B87" s="23"/>
      <c r="C87" s="37"/>
      <c r="D87" s="38" t="s">
        <v>22</v>
      </c>
      <c r="E87" s="38" t="s">
        <v>23</v>
      </c>
      <c r="F87" s="38" t="s">
        <v>23</v>
      </c>
      <c r="G87" s="38" t="s">
        <v>23</v>
      </c>
      <c r="H87" s="23"/>
      <c r="I87" s="23"/>
      <c r="J87" s="23"/>
      <c r="K87" s="23"/>
    </row>
    <row r="88" spans="1:11" ht="14.1" customHeight="1">
      <c r="A88" s="23"/>
      <c r="B88" s="23"/>
      <c r="C88" s="27" t="s">
        <v>33</v>
      </c>
      <c r="D88" s="31" t="s">
        <v>34</v>
      </c>
      <c r="E88" s="31" t="s">
        <v>1300</v>
      </c>
      <c r="F88" s="31" t="s">
        <v>157</v>
      </c>
      <c r="G88" s="31" t="s">
        <v>1303</v>
      </c>
      <c r="H88" s="23"/>
      <c r="I88" s="23"/>
      <c r="J88" s="23"/>
      <c r="K88" s="23"/>
    </row>
    <row r="89" spans="1:11" ht="14.1" customHeight="1">
      <c r="A89" s="23"/>
      <c r="B89" s="23"/>
      <c r="C89" s="27" t="s">
        <v>35</v>
      </c>
      <c r="D89" s="31" t="s">
        <v>327</v>
      </c>
      <c r="E89" s="31" t="s">
        <v>327</v>
      </c>
      <c r="F89" s="31" t="s">
        <v>327</v>
      </c>
      <c r="G89" s="31" t="s">
        <v>327</v>
      </c>
      <c r="H89" s="23"/>
      <c r="I89" s="23"/>
      <c r="J89" s="23"/>
      <c r="K89" s="23"/>
    </row>
    <row r="90" spans="1:11" ht="14.1" customHeight="1">
      <c r="A90" s="23"/>
      <c r="B90" s="23"/>
      <c r="C90" s="27" t="s">
        <v>40</v>
      </c>
      <c r="D90" s="31" t="s">
        <v>327</v>
      </c>
      <c r="E90" s="31" t="s">
        <v>2349</v>
      </c>
      <c r="F90" s="31" t="s">
        <v>1404</v>
      </c>
      <c r="G90" s="31" t="s">
        <v>1779</v>
      </c>
      <c r="H90" s="23"/>
      <c r="I90" s="23"/>
      <c r="J90" s="23"/>
      <c r="K90" s="23"/>
    </row>
    <row r="91" spans="1:11" ht="14.1" customHeight="1">
      <c r="A91" s="23"/>
      <c r="B91" s="23"/>
      <c r="C91" s="27" t="s">
        <v>41</v>
      </c>
      <c r="D91" s="31" t="s">
        <v>18</v>
      </c>
      <c r="E91" s="31" t="s">
        <v>1299</v>
      </c>
      <c r="F91" s="31" t="s">
        <v>2196</v>
      </c>
      <c r="G91" s="31" t="s">
        <v>1474</v>
      </c>
      <c r="H91" s="23"/>
      <c r="I91" s="23"/>
      <c r="J91" s="23"/>
      <c r="K91" s="23"/>
    </row>
    <row r="92" spans="1:11" ht="14.1" customHeight="1">
      <c r="A92" s="23"/>
      <c r="B92" s="23"/>
      <c r="C92" s="27" t="s">
        <v>43</v>
      </c>
      <c r="D92" s="31" t="s">
        <v>18</v>
      </c>
      <c r="E92" s="31" t="s">
        <v>42</v>
      </c>
      <c r="F92" s="31" t="s">
        <v>42</v>
      </c>
      <c r="G92" s="31" t="s">
        <v>42</v>
      </c>
      <c r="H92" s="23"/>
      <c r="I92" s="23"/>
      <c r="J92" s="23"/>
      <c r="K92" s="23"/>
    </row>
    <row r="93" spans="1:11" ht="14.1" customHeight="1">
      <c r="A93" s="23"/>
      <c r="B93" s="23"/>
      <c r="C93" s="27" t="s">
        <v>47</v>
      </c>
      <c r="D93" s="31" t="s">
        <v>18</v>
      </c>
      <c r="E93" s="31" t="s">
        <v>2350</v>
      </c>
      <c r="F93" s="31" t="s">
        <v>1623</v>
      </c>
      <c r="G93" s="31" t="s">
        <v>1472</v>
      </c>
      <c r="H93" s="23"/>
      <c r="I93" s="23"/>
      <c r="J93" s="23"/>
      <c r="K93" s="23"/>
    </row>
    <row r="94" spans="1:11" ht="14.1" customHeight="1">
      <c r="A94" s="23"/>
      <c r="B94" s="23"/>
      <c r="C94" s="1523" t="s">
        <v>24</v>
      </c>
      <c r="D94" s="1524"/>
      <c r="E94" s="1524"/>
      <c r="F94" s="1524"/>
      <c r="G94" s="1524"/>
      <c r="H94" s="23"/>
      <c r="I94" s="23"/>
      <c r="J94" s="23"/>
      <c r="K94" s="23"/>
    </row>
    <row r="95" spans="1:11" ht="14.1" customHeight="1">
      <c r="A95" s="23"/>
      <c r="B95" s="23"/>
      <c r="C95" s="35"/>
      <c r="D95" s="36">
        <v>2024</v>
      </c>
      <c r="E95" s="36">
        <v>2025</v>
      </c>
      <c r="F95" s="36">
        <v>2026</v>
      </c>
      <c r="G95" s="36">
        <v>2027</v>
      </c>
      <c r="H95" s="23"/>
      <c r="I95" s="23"/>
      <c r="J95" s="23"/>
      <c r="K95" s="23"/>
    </row>
    <row r="96" spans="1:11" ht="14.1" customHeight="1">
      <c r="A96" s="23"/>
      <c r="B96" s="23"/>
      <c r="C96" s="37"/>
      <c r="D96" s="38" t="s">
        <v>22</v>
      </c>
      <c r="E96" s="38" t="s">
        <v>23</v>
      </c>
      <c r="F96" s="38" t="s">
        <v>23</v>
      </c>
      <c r="G96" s="38" t="s">
        <v>23</v>
      </c>
      <c r="H96" s="23"/>
      <c r="I96" s="23"/>
      <c r="J96" s="23"/>
      <c r="K96" s="23"/>
    </row>
    <row r="97" spans="1:11" ht="14.1" customHeight="1">
      <c r="A97" s="23"/>
      <c r="B97" s="23"/>
      <c r="C97" s="39" t="s">
        <v>48</v>
      </c>
      <c r="D97" s="40">
        <v>0</v>
      </c>
      <c r="E97" s="40">
        <v>0</v>
      </c>
      <c r="F97" s="40">
        <v>0</v>
      </c>
      <c r="G97" s="40">
        <v>0</v>
      </c>
      <c r="H97" s="23"/>
      <c r="I97" s="23"/>
      <c r="J97" s="23"/>
      <c r="K97" s="23"/>
    </row>
    <row r="98" spans="1:11" ht="14.1" customHeight="1">
      <c r="A98" s="23"/>
      <c r="B98" s="23"/>
      <c r="C98" s="39" t="s">
        <v>49</v>
      </c>
      <c r="D98" s="40">
        <v>0</v>
      </c>
      <c r="E98" s="40">
        <v>0</v>
      </c>
      <c r="F98" s="40">
        <v>0</v>
      </c>
      <c r="G98" s="40">
        <v>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51</v>
      </c>
      <c r="D100" s="40">
        <v>0</v>
      </c>
      <c r="E100" s="40">
        <v>0</v>
      </c>
      <c r="F100" s="40">
        <v>0</v>
      </c>
      <c r="G100" s="40">
        <v>0</v>
      </c>
      <c r="H100" s="23"/>
      <c r="I100" s="23"/>
      <c r="J100" s="23"/>
      <c r="K100" s="23"/>
    </row>
    <row r="101" spans="1:11" ht="14.1" customHeight="1">
      <c r="A101" s="23"/>
      <c r="B101" s="23"/>
      <c r="C101" s="39" t="s">
        <v>49</v>
      </c>
      <c r="D101" s="40">
        <v>0</v>
      </c>
      <c r="E101" s="40">
        <v>0</v>
      </c>
      <c r="F101" s="40">
        <v>0</v>
      </c>
      <c r="G101" s="40">
        <v>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52</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53</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54</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55</v>
      </c>
      <c r="D112" s="40">
        <v>0</v>
      </c>
      <c r="E112" s="40">
        <v>0</v>
      </c>
      <c r="F112" s="40">
        <v>0</v>
      </c>
      <c r="G112" s="40">
        <v>0</v>
      </c>
      <c r="H112" s="23"/>
      <c r="I112" s="23"/>
      <c r="J112" s="23"/>
      <c r="K112" s="23"/>
    </row>
    <row r="113" spans="1:11" ht="14.1" customHeight="1">
      <c r="A113" s="23"/>
      <c r="B113" s="23"/>
      <c r="C113" s="39" t="s">
        <v>49</v>
      </c>
      <c r="D113" s="40">
        <v>0</v>
      </c>
      <c r="E113" s="40">
        <v>0</v>
      </c>
      <c r="F113" s="40">
        <v>0</v>
      </c>
      <c r="G113" s="40">
        <v>0</v>
      </c>
      <c r="H113" s="23"/>
      <c r="I113" s="23"/>
      <c r="J113" s="23"/>
      <c r="K113" s="23"/>
    </row>
    <row r="114" spans="1:11" ht="14.1" customHeight="1">
      <c r="A114" s="23"/>
      <c r="B114" s="23"/>
      <c r="C114" s="39" t="s">
        <v>50</v>
      </c>
      <c r="D114" s="40">
        <v>0</v>
      </c>
      <c r="E114" s="40">
        <v>0</v>
      </c>
      <c r="F114" s="40">
        <v>0</v>
      </c>
      <c r="G114" s="40">
        <v>0</v>
      </c>
      <c r="H114" s="23"/>
      <c r="I114" s="23"/>
      <c r="J114" s="23"/>
      <c r="K114" s="23"/>
    </row>
    <row r="115" spans="1:11" ht="14.1" customHeight="1">
      <c r="A115" s="23"/>
      <c r="B115" s="23"/>
      <c r="C115" s="39" t="s">
        <v>56</v>
      </c>
      <c r="D115" s="40">
        <v>0</v>
      </c>
      <c r="E115" s="40">
        <v>0</v>
      </c>
      <c r="F115" s="40">
        <v>0</v>
      </c>
      <c r="G115" s="40">
        <v>0</v>
      </c>
      <c r="H115" s="23"/>
      <c r="I115" s="23"/>
      <c r="J115" s="23"/>
      <c r="K115" s="23"/>
    </row>
    <row r="116" spans="1:11" ht="14.1" customHeight="1">
      <c r="A116" s="23"/>
      <c r="B116" s="23"/>
      <c r="C116" s="39" t="s">
        <v>49</v>
      </c>
      <c r="D116" s="40">
        <v>0</v>
      </c>
      <c r="E116" s="40">
        <v>0</v>
      </c>
      <c r="F116" s="40">
        <v>0</v>
      </c>
      <c r="G116" s="40">
        <v>0</v>
      </c>
      <c r="H116" s="23"/>
      <c r="I116" s="23"/>
      <c r="J116" s="23"/>
      <c r="K116" s="23"/>
    </row>
    <row r="117" spans="1:11" ht="14.1" customHeight="1">
      <c r="A117" s="23"/>
      <c r="B117" s="23"/>
      <c r="C117" s="39" t="s">
        <v>50</v>
      </c>
      <c r="D117" s="40">
        <v>0</v>
      </c>
      <c r="E117" s="40">
        <v>0</v>
      </c>
      <c r="F117" s="40">
        <v>0</v>
      </c>
      <c r="G117" s="40">
        <v>0</v>
      </c>
      <c r="H117" s="23"/>
      <c r="I117" s="23"/>
      <c r="J117" s="23"/>
      <c r="K117" s="23"/>
    </row>
    <row r="118" spans="1:11" ht="14.1" customHeight="1">
      <c r="A118" s="23"/>
      <c r="B118" s="23"/>
      <c r="C118" s="39" t="s">
        <v>57</v>
      </c>
      <c r="D118" s="40">
        <v>0</v>
      </c>
      <c r="E118" s="40">
        <v>0</v>
      </c>
      <c r="F118" s="40">
        <v>0</v>
      </c>
      <c r="G118" s="40">
        <v>0</v>
      </c>
      <c r="H118" s="23"/>
      <c r="I118" s="23"/>
      <c r="J118" s="23"/>
      <c r="K118" s="23"/>
    </row>
    <row r="119" spans="1:11" ht="14.1" customHeight="1">
      <c r="A119" s="23"/>
      <c r="B119" s="23"/>
      <c r="C119" s="39" t="s">
        <v>49</v>
      </c>
      <c r="D119" s="40">
        <v>0</v>
      </c>
      <c r="E119" s="40">
        <v>0</v>
      </c>
      <c r="F119" s="40">
        <v>0</v>
      </c>
      <c r="G119" s="40">
        <v>0</v>
      </c>
      <c r="H119" s="23"/>
      <c r="I119" s="23"/>
      <c r="J119" s="23"/>
      <c r="K119" s="23"/>
    </row>
    <row r="120" spans="1:11" ht="14.1" customHeight="1">
      <c r="A120" s="23"/>
      <c r="B120" s="23"/>
      <c r="C120" s="39" t="s">
        <v>58</v>
      </c>
      <c r="D120" s="40">
        <v>0</v>
      </c>
      <c r="E120" s="40">
        <v>0</v>
      </c>
      <c r="F120" s="40">
        <v>0</v>
      </c>
      <c r="G120" s="40">
        <v>0</v>
      </c>
      <c r="H120" s="23"/>
      <c r="I120" s="23"/>
      <c r="J120" s="23"/>
      <c r="K120" s="23"/>
    </row>
    <row r="121" spans="1:11" ht="14.1" customHeight="1">
      <c r="A121" s="23"/>
      <c r="B121" s="23"/>
      <c r="C121" s="39" t="s">
        <v>59</v>
      </c>
      <c r="D121" s="40">
        <v>0</v>
      </c>
      <c r="E121" s="40">
        <v>0</v>
      </c>
      <c r="F121" s="40">
        <v>0</v>
      </c>
      <c r="G121" s="40">
        <v>0</v>
      </c>
      <c r="H121" s="23"/>
      <c r="I121" s="23"/>
      <c r="J121" s="23"/>
      <c r="K121" s="23"/>
    </row>
    <row r="122" spans="1:11" ht="14.1" customHeight="1">
      <c r="A122" s="23"/>
      <c r="B122" s="23"/>
      <c r="C122" s="39" t="s">
        <v>60</v>
      </c>
      <c r="D122" s="40">
        <v>0</v>
      </c>
      <c r="E122" s="40">
        <v>0</v>
      </c>
      <c r="F122" s="40">
        <v>0</v>
      </c>
      <c r="G122" s="40">
        <v>0</v>
      </c>
      <c r="H122" s="23"/>
      <c r="I122" s="23"/>
      <c r="J122" s="23"/>
      <c r="K122" s="23"/>
    </row>
    <row r="123" spans="1:11" ht="14.1" customHeight="1">
      <c r="A123" s="23"/>
      <c r="B123" s="23"/>
      <c r="C123" s="39" t="s">
        <v>61</v>
      </c>
      <c r="D123" s="40">
        <v>0</v>
      </c>
      <c r="E123" s="40">
        <v>0</v>
      </c>
      <c r="F123" s="40">
        <v>0</v>
      </c>
      <c r="G123" s="40">
        <v>0</v>
      </c>
      <c r="H123" s="23"/>
      <c r="I123" s="23"/>
      <c r="J123" s="23"/>
      <c r="K123" s="23"/>
    </row>
    <row r="124" spans="1:11" ht="14.1" customHeight="1">
      <c r="A124" s="23"/>
      <c r="B124" s="23"/>
      <c r="C124" s="39" t="s">
        <v>62</v>
      </c>
      <c r="D124" s="40">
        <v>0</v>
      </c>
      <c r="E124" s="40">
        <v>5000000</v>
      </c>
      <c r="F124" s="40">
        <v>5000000</v>
      </c>
      <c r="G124" s="40">
        <v>5000000</v>
      </c>
      <c r="H124" s="23"/>
      <c r="I124" s="23"/>
      <c r="J124" s="23"/>
      <c r="K124" s="23"/>
    </row>
    <row r="125" spans="1:11" ht="14.1" customHeight="1">
      <c r="A125" s="23"/>
      <c r="B125" s="23"/>
      <c r="C125" s="39" t="s">
        <v>49</v>
      </c>
      <c r="D125" s="40">
        <v>0</v>
      </c>
      <c r="E125" s="40">
        <v>5000000</v>
      </c>
      <c r="F125" s="40">
        <v>5000000</v>
      </c>
      <c r="G125" s="40">
        <v>5000000</v>
      </c>
      <c r="H125" s="23"/>
      <c r="I125" s="23"/>
      <c r="J125" s="23"/>
      <c r="K125" s="23"/>
    </row>
    <row r="126" spans="1:11" ht="14.1" customHeight="1">
      <c r="A126" s="23"/>
      <c r="B126" s="23"/>
      <c r="C126" s="39" t="s">
        <v>58</v>
      </c>
      <c r="D126" s="40">
        <v>0</v>
      </c>
      <c r="E126" s="40">
        <v>0</v>
      </c>
      <c r="F126" s="40">
        <v>0</v>
      </c>
      <c r="G126" s="40">
        <v>0</v>
      </c>
      <c r="H126" s="23"/>
      <c r="I126" s="23"/>
      <c r="J126" s="23"/>
      <c r="K126" s="23"/>
    </row>
    <row r="127" spans="1:11" ht="14.1" customHeight="1">
      <c r="A127" s="23"/>
      <c r="B127" s="23"/>
      <c r="C127" s="39" t="s">
        <v>59</v>
      </c>
      <c r="D127" s="40">
        <v>0</v>
      </c>
      <c r="E127" s="40">
        <v>0</v>
      </c>
      <c r="F127" s="40">
        <v>0</v>
      </c>
      <c r="G127" s="40">
        <v>0</v>
      </c>
      <c r="H127" s="23"/>
      <c r="I127" s="23"/>
      <c r="J127" s="23"/>
      <c r="K127" s="23"/>
    </row>
    <row r="128" spans="1:11" ht="14.1" customHeight="1">
      <c r="A128" s="23"/>
      <c r="B128" s="23"/>
      <c r="C128" s="39" t="s">
        <v>60</v>
      </c>
      <c r="D128" s="40">
        <v>0</v>
      </c>
      <c r="E128" s="40">
        <v>0</v>
      </c>
      <c r="F128" s="40">
        <v>0</v>
      </c>
      <c r="G128" s="40">
        <v>0</v>
      </c>
      <c r="H128" s="23"/>
      <c r="I128" s="23"/>
      <c r="J128" s="23"/>
      <c r="K128" s="23"/>
    </row>
    <row r="129" spans="1:11" ht="14.1" customHeight="1">
      <c r="A129" s="23"/>
      <c r="B129" s="23"/>
      <c r="C129" s="39" t="s">
        <v>61</v>
      </c>
      <c r="D129" s="40">
        <v>0</v>
      </c>
      <c r="E129" s="40">
        <v>0</v>
      </c>
      <c r="F129" s="40">
        <v>0</v>
      </c>
      <c r="G129" s="40">
        <v>0</v>
      </c>
      <c r="H129" s="23"/>
      <c r="I129" s="23"/>
      <c r="J129" s="23"/>
      <c r="K129" s="23"/>
    </row>
    <row r="130" spans="1:11" ht="14.1" customHeight="1">
      <c r="A130" s="23"/>
      <c r="B130" s="23"/>
      <c r="C130" s="39" t="s">
        <v>63</v>
      </c>
      <c r="D130" s="40">
        <v>0</v>
      </c>
      <c r="E130" s="40">
        <v>0</v>
      </c>
      <c r="F130" s="40">
        <v>0</v>
      </c>
      <c r="G130" s="40">
        <v>0</v>
      </c>
      <c r="H130" s="23"/>
      <c r="I130" s="23"/>
      <c r="J130" s="23"/>
      <c r="K130" s="23"/>
    </row>
    <row r="131" spans="1:11" ht="14.1" customHeight="1">
      <c r="A131" s="23"/>
      <c r="B131" s="23"/>
      <c r="C131" s="39" t="s">
        <v>49</v>
      </c>
      <c r="D131" s="40">
        <v>0</v>
      </c>
      <c r="E131" s="40">
        <v>0</v>
      </c>
      <c r="F131" s="40">
        <v>0</v>
      </c>
      <c r="G131" s="40">
        <v>0</v>
      </c>
      <c r="H131" s="23"/>
      <c r="I131" s="23"/>
      <c r="J131" s="23"/>
      <c r="K131" s="23"/>
    </row>
    <row r="132" spans="1:11" ht="14.1" customHeight="1">
      <c r="A132" s="23"/>
      <c r="B132" s="23"/>
      <c r="C132" s="39" t="s">
        <v>58</v>
      </c>
      <c r="D132" s="40">
        <v>0</v>
      </c>
      <c r="E132" s="40">
        <v>0</v>
      </c>
      <c r="F132" s="40">
        <v>0</v>
      </c>
      <c r="G132" s="40">
        <v>0</v>
      </c>
      <c r="H132" s="23"/>
      <c r="I132" s="23"/>
      <c r="J132" s="23"/>
      <c r="K132" s="23"/>
    </row>
    <row r="133" spans="1:11" ht="14.1" customHeight="1">
      <c r="A133" s="23"/>
      <c r="B133" s="23"/>
      <c r="C133" s="39" t="s">
        <v>59</v>
      </c>
      <c r="D133" s="40">
        <v>0</v>
      </c>
      <c r="E133" s="40">
        <v>0</v>
      </c>
      <c r="F133" s="40">
        <v>0</v>
      </c>
      <c r="G133" s="40">
        <v>0</v>
      </c>
      <c r="H133" s="23"/>
      <c r="I133" s="23"/>
      <c r="J133" s="23"/>
      <c r="K133" s="23"/>
    </row>
    <row r="134" spans="1:11" ht="14.1" customHeight="1">
      <c r="A134" s="23"/>
      <c r="B134" s="23"/>
      <c r="C134" s="39" t="s">
        <v>60</v>
      </c>
      <c r="D134" s="40">
        <v>0</v>
      </c>
      <c r="E134" s="40">
        <v>0</v>
      </c>
      <c r="F134" s="40">
        <v>0</v>
      </c>
      <c r="G134" s="40">
        <v>0</v>
      </c>
      <c r="H134" s="23"/>
      <c r="I134" s="23"/>
      <c r="J134" s="23"/>
      <c r="K134" s="23"/>
    </row>
    <row r="135" spans="1:11" ht="14.1" customHeight="1">
      <c r="A135" s="23"/>
      <c r="B135" s="23"/>
      <c r="C135" s="39" t="s">
        <v>61</v>
      </c>
      <c r="D135" s="40">
        <v>0</v>
      </c>
      <c r="E135" s="40">
        <v>0</v>
      </c>
      <c r="F135" s="40">
        <v>0</v>
      </c>
      <c r="G135" s="40">
        <v>0</v>
      </c>
      <c r="H135" s="23"/>
      <c r="I135" s="23"/>
      <c r="J135" s="23"/>
      <c r="K135" s="23"/>
    </row>
    <row r="136" spans="1:11" ht="14.1" customHeight="1">
      <c r="A136" s="23"/>
      <c r="B136" s="23"/>
      <c r="C136" s="39" t="s">
        <v>64</v>
      </c>
      <c r="D136" s="40">
        <v>0</v>
      </c>
      <c r="E136" s="40">
        <v>0</v>
      </c>
      <c r="F136" s="40">
        <v>0</v>
      </c>
      <c r="G136" s="40">
        <v>0</v>
      </c>
      <c r="H136" s="23"/>
      <c r="I136" s="23"/>
      <c r="J136" s="23"/>
      <c r="K136" s="23"/>
    </row>
    <row r="137" spans="1:11" ht="14.1" customHeight="1">
      <c r="A137" s="23"/>
      <c r="B137" s="23"/>
      <c r="C137" s="39" t="s">
        <v>65</v>
      </c>
      <c r="D137" s="40">
        <v>0</v>
      </c>
      <c r="E137" s="40">
        <v>0</v>
      </c>
      <c r="F137" s="40">
        <v>0</v>
      </c>
      <c r="G137" s="40">
        <v>0</v>
      </c>
      <c r="H137" s="23"/>
      <c r="I137" s="23"/>
      <c r="J137" s="23"/>
      <c r="K137" s="23"/>
    </row>
    <row r="138" spans="1:11" ht="14.1" customHeight="1">
      <c r="A138" s="23"/>
      <c r="B138" s="23"/>
      <c r="C138" s="41" t="s">
        <v>25</v>
      </c>
      <c r="D138" s="40">
        <v>0</v>
      </c>
      <c r="E138" s="40">
        <v>5000000</v>
      </c>
      <c r="F138" s="40">
        <v>5000000</v>
      </c>
      <c r="G138" s="40">
        <v>5000000</v>
      </c>
      <c r="H138" s="23"/>
      <c r="I138" s="23"/>
      <c r="J138" s="23"/>
      <c r="K138" s="23"/>
    </row>
    <row r="139" spans="1:11" ht="15" customHeight="1">
      <c r="A139" s="23"/>
      <c r="B139" s="23"/>
      <c r="C139" s="43" t="s">
        <v>18</v>
      </c>
      <c r="D139" s="44" t="s">
        <v>18</v>
      </c>
      <c r="E139" s="44" t="s">
        <v>18</v>
      </c>
      <c r="F139" s="44" t="s">
        <v>18</v>
      </c>
      <c r="G139" s="44" t="s">
        <v>18</v>
      </c>
      <c r="H139" s="23"/>
      <c r="I139" s="23"/>
      <c r="J139" s="23"/>
      <c r="K139" s="23"/>
    </row>
    <row r="140" spans="1:11" ht="15" customHeight="1">
      <c r="A140" s="23"/>
      <c r="B140" s="23"/>
      <c r="C140" s="26" t="s">
        <v>168</v>
      </c>
      <c r="D140" s="45">
        <v>0</v>
      </c>
      <c r="E140" s="45">
        <v>211583000</v>
      </c>
      <c r="F140" s="45">
        <v>212583000</v>
      </c>
      <c r="G140" s="45">
        <v>213583000</v>
      </c>
      <c r="H140" s="23"/>
      <c r="I140" s="23"/>
      <c r="J140" s="23"/>
      <c r="K140" s="23"/>
    </row>
    <row r="141" spans="1:11" ht="15" customHeight="1">
      <c r="A141" s="23"/>
      <c r="B141" s="23"/>
      <c r="C141" s="27" t="s">
        <v>48</v>
      </c>
      <c r="D141" s="46">
        <v>0</v>
      </c>
      <c r="E141" s="46">
        <v>157000000</v>
      </c>
      <c r="F141" s="46">
        <v>157000000</v>
      </c>
      <c r="G141" s="46">
        <v>157000000</v>
      </c>
      <c r="H141" s="23"/>
      <c r="I141" s="23"/>
      <c r="J141" s="23"/>
      <c r="K141" s="23"/>
    </row>
    <row r="142" spans="1:11" ht="15" customHeight="1">
      <c r="A142" s="23"/>
      <c r="B142" s="23"/>
      <c r="C142" s="27" t="s">
        <v>49</v>
      </c>
      <c r="D142" s="46">
        <v>0</v>
      </c>
      <c r="E142" s="46">
        <v>157000000</v>
      </c>
      <c r="F142" s="46">
        <v>157000000</v>
      </c>
      <c r="G142" s="46">
        <v>157000000</v>
      </c>
      <c r="H142" s="23"/>
      <c r="I142" s="23"/>
      <c r="J142" s="23"/>
      <c r="K142" s="23"/>
    </row>
    <row r="143" spans="1:11" ht="15" customHeight="1">
      <c r="A143" s="23"/>
      <c r="B143" s="23"/>
      <c r="C143" s="27" t="s">
        <v>50</v>
      </c>
      <c r="D143" s="46">
        <v>0</v>
      </c>
      <c r="E143" s="46">
        <v>0</v>
      </c>
      <c r="F143" s="46">
        <v>0</v>
      </c>
      <c r="G143" s="46">
        <v>0</v>
      </c>
      <c r="H143" s="23"/>
      <c r="I143" s="23"/>
      <c r="J143" s="23"/>
      <c r="K143" s="23"/>
    </row>
    <row r="144" spans="1:11" ht="15" customHeight="1">
      <c r="A144" s="23"/>
      <c r="B144" s="23"/>
      <c r="C144" s="27" t="s">
        <v>51</v>
      </c>
      <c r="D144" s="46">
        <v>0</v>
      </c>
      <c r="E144" s="46">
        <v>19100000</v>
      </c>
      <c r="F144" s="46">
        <v>19100000</v>
      </c>
      <c r="G144" s="46">
        <v>19100000</v>
      </c>
      <c r="H144" s="23"/>
      <c r="I144" s="23"/>
      <c r="J144" s="23"/>
      <c r="K144" s="23"/>
    </row>
    <row r="145" spans="1:11" ht="15" customHeight="1">
      <c r="A145" s="23"/>
      <c r="B145" s="23"/>
      <c r="C145" s="27" t="s">
        <v>49</v>
      </c>
      <c r="D145" s="46">
        <v>0</v>
      </c>
      <c r="E145" s="46">
        <v>19100000</v>
      </c>
      <c r="F145" s="46">
        <v>19100000</v>
      </c>
      <c r="G145" s="46">
        <v>19100000</v>
      </c>
      <c r="H145" s="23"/>
      <c r="I145" s="23"/>
      <c r="J145" s="23"/>
      <c r="K145" s="23"/>
    </row>
    <row r="146" spans="1:11" ht="15" customHeight="1">
      <c r="A146" s="23"/>
      <c r="B146" s="23"/>
      <c r="C146" s="27" t="s">
        <v>50</v>
      </c>
      <c r="D146" s="46">
        <v>0</v>
      </c>
      <c r="E146" s="46">
        <v>0</v>
      </c>
      <c r="F146" s="46">
        <v>0</v>
      </c>
      <c r="G146" s="46">
        <v>0</v>
      </c>
      <c r="H146" s="23"/>
      <c r="I146" s="23"/>
      <c r="J146" s="23"/>
      <c r="K146" s="23"/>
    </row>
    <row r="147" spans="1:11" ht="15" customHeight="1">
      <c r="A147" s="23"/>
      <c r="B147" s="23"/>
      <c r="C147" s="27" t="s">
        <v>52</v>
      </c>
      <c r="D147" s="46">
        <v>0</v>
      </c>
      <c r="E147" s="46">
        <v>30483000</v>
      </c>
      <c r="F147" s="46">
        <v>31483000</v>
      </c>
      <c r="G147" s="46">
        <v>32483000</v>
      </c>
      <c r="H147" s="23"/>
      <c r="I147" s="23"/>
      <c r="J147" s="23"/>
      <c r="K147" s="23"/>
    </row>
    <row r="148" spans="1:11" ht="15" customHeight="1">
      <c r="A148" s="23"/>
      <c r="B148" s="23"/>
      <c r="C148" s="27" t="s">
        <v>49</v>
      </c>
      <c r="D148" s="46">
        <v>0</v>
      </c>
      <c r="E148" s="46">
        <v>30483000</v>
      </c>
      <c r="F148" s="46">
        <v>31483000</v>
      </c>
      <c r="G148" s="46">
        <v>32483000</v>
      </c>
      <c r="H148" s="23"/>
      <c r="I148" s="23"/>
      <c r="J148" s="23"/>
      <c r="K148" s="23"/>
    </row>
    <row r="149" spans="1:11" ht="15" customHeight="1">
      <c r="A149" s="23"/>
      <c r="B149" s="23"/>
      <c r="C149" s="27" t="s">
        <v>50</v>
      </c>
      <c r="D149" s="46">
        <v>0</v>
      </c>
      <c r="E149" s="46">
        <v>0</v>
      </c>
      <c r="F149" s="46">
        <v>0</v>
      </c>
      <c r="G149" s="46">
        <v>0</v>
      </c>
      <c r="H149" s="23"/>
      <c r="I149" s="23"/>
      <c r="J149" s="23"/>
      <c r="K149" s="23"/>
    </row>
    <row r="150" spans="1:11" ht="15" customHeight="1">
      <c r="A150" s="23"/>
      <c r="B150" s="23"/>
      <c r="C150" s="27" t="s">
        <v>53</v>
      </c>
      <c r="D150" s="46">
        <v>0</v>
      </c>
      <c r="E150" s="46">
        <v>0</v>
      </c>
      <c r="F150" s="46">
        <v>0</v>
      </c>
      <c r="G150" s="46">
        <v>0</v>
      </c>
      <c r="H150" s="23"/>
      <c r="I150" s="23"/>
      <c r="J150" s="23"/>
      <c r="K150" s="23"/>
    </row>
    <row r="151" spans="1:11" ht="15" customHeight="1">
      <c r="A151" s="23"/>
      <c r="B151" s="23"/>
      <c r="C151" s="27" t="s">
        <v>49</v>
      </c>
      <c r="D151" s="46">
        <v>0</v>
      </c>
      <c r="E151" s="46">
        <v>0</v>
      </c>
      <c r="F151" s="46">
        <v>0</v>
      </c>
      <c r="G151" s="46">
        <v>0</v>
      </c>
      <c r="H151" s="23"/>
      <c r="I151" s="23"/>
      <c r="J151" s="23"/>
      <c r="K151" s="23"/>
    </row>
    <row r="152" spans="1:11" ht="15" customHeight="1">
      <c r="A152" s="23"/>
      <c r="B152" s="23"/>
      <c r="C152" s="27" t="s">
        <v>50</v>
      </c>
      <c r="D152" s="46">
        <v>0</v>
      </c>
      <c r="E152" s="46">
        <v>0</v>
      </c>
      <c r="F152" s="46">
        <v>0</v>
      </c>
      <c r="G152" s="46">
        <v>0</v>
      </c>
      <c r="H152" s="23"/>
      <c r="I152" s="23"/>
      <c r="J152" s="23"/>
      <c r="K152" s="23"/>
    </row>
    <row r="153" spans="1:11" ht="20.100000000000001" customHeight="1">
      <c r="A153" s="23"/>
      <c r="B153" s="23"/>
      <c r="C153" s="27" t="s">
        <v>169</v>
      </c>
      <c r="D153" s="47">
        <v>0</v>
      </c>
      <c r="E153" s="47">
        <v>0</v>
      </c>
      <c r="F153" s="47">
        <v>0</v>
      </c>
      <c r="G153" s="47">
        <v>0</v>
      </c>
      <c r="H153" s="23"/>
      <c r="I153" s="23"/>
      <c r="J153" s="23"/>
      <c r="K153" s="23"/>
    </row>
    <row r="154" spans="1:11" ht="15" customHeight="1">
      <c r="A154" s="23"/>
      <c r="B154" s="23"/>
      <c r="C154" s="27" t="s">
        <v>49</v>
      </c>
      <c r="D154" s="46">
        <v>0</v>
      </c>
      <c r="E154" s="46">
        <v>0</v>
      </c>
      <c r="F154" s="46">
        <v>0</v>
      </c>
      <c r="G154" s="46">
        <v>0</v>
      </c>
      <c r="H154" s="23"/>
      <c r="I154" s="23"/>
      <c r="J154" s="23"/>
      <c r="K154" s="23"/>
    </row>
    <row r="155" spans="1:11" ht="15" customHeight="1">
      <c r="A155" s="23"/>
      <c r="B155" s="23"/>
      <c r="C155" s="27" t="s">
        <v>50</v>
      </c>
      <c r="D155" s="46">
        <v>0</v>
      </c>
      <c r="E155" s="46">
        <v>0</v>
      </c>
      <c r="F155" s="46">
        <v>0</v>
      </c>
      <c r="G155" s="46">
        <v>0</v>
      </c>
      <c r="H155" s="23"/>
      <c r="I155" s="23"/>
      <c r="J155" s="23"/>
      <c r="K155" s="23"/>
    </row>
    <row r="156" spans="1:11" ht="15" customHeight="1">
      <c r="A156" s="23"/>
      <c r="B156" s="23"/>
      <c r="C156" s="27" t="s">
        <v>55</v>
      </c>
      <c r="D156" s="46">
        <v>0</v>
      </c>
      <c r="E156" s="46">
        <v>0</v>
      </c>
      <c r="F156" s="46">
        <v>0</v>
      </c>
      <c r="G156" s="46">
        <v>0</v>
      </c>
      <c r="H156" s="23"/>
      <c r="I156" s="23"/>
      <c r="J156" s="23"/>
      <c r="K156" s="23"/>
    </row>
    <row r="157" spans="1:11" ht="15" customHeight="1">
      <c r="A157" s="23"/>
      <c r="B157" s="23"/>
      <c r="C157" s="27" t="s">
        <v>49</v>
      </c>
      <c r="D157" s="46">
        <v>0</v>
      </c>
      <c r="E157" s="46">
        <v>0</v>
      </c>
      <c r="F157" s="46">
        <v>0</v>
      </c>
      <c r="G157" s="46">
        <v>0</v>
      </c>
      <c r="H157" s="23"/>
      <c r="I157" s="23"/>
      <c r="J157" s="23"/>
      <c r="K157" s="23"/>
    </row>
    <row r="158" spans="1:11" ht="15" customHeight="1">
      <c r="A158" s="23"/>
      <c r="B158" s="23"/>
      <c r="C158" s="27" t="s">
        <v>50</v>
      </c>
      <c r="D158" s="46">
        <v>0</v>
      </c>
      <c r="E158" s="46">
        <v>0</v>
      </c>
      <c r="F158" s="46">
        <v>0</v>
      </c>
      <c r="G158" s="46">
        <v>0</v>
      </c>
      <c r="H158" s="23"/>
      <c r="I158" s="23"/>
      <c r="J158" s="23"/>
      <c r="K158" s="23"/>
    </row>
    <row r="159" spans="1:11" ht="15" customHeight="1">
      <c r="A159" s="23"/>
      <c r="B159" s="23"/>
      <c r="C159" s="27" t="s">
        <v>56</v>
      </c>
      <c r="D159" s="46">
        <v>0</v>
      </c>
      <c r="E159" s="46">
        <v>0</v>
      </c>
      <c r="F159" s="46">
        <v>0</v>
      </c>
      <c r="G159" s="46">
        <v>0</v>
      </c>
      <c r="H159" s="23"/>
      <c r="I159" s="23"/>
      <c r="J159" s="23"/>
      <c r="K159" s="23"/>
    </row>
    <row r="160" spans="1:11" ht="15" customHeight="1">
      <c r="A160" s="23"/>
      <c r="B160" s="23"/>
      <c r="C160" s="27" t="s">
        <v>49</v>
      </c>
      <c r="D160" s="46">
        <v>0</v>
      </c>
      <c r="E160" s="46">
        <v>0</v>
      </c>
      <c r="F160" s="46">
        <v>0</v>
      </c>
      <c r="G160" s="46">
        <v>0</v>
      </c>
      <c r="H160" s="23"/>
      <c r="I160" s="23"/>
      <c r="J160" s="23"/>
      <c r="K160" s="23"/>
    </row>
    <row r="161" spans="1:11" ht="15" customHeight="1">
      <c r="A161" s="23"/>
      <c r="B161" s="23"/>
      <c r="C161" s="27" t="s">
        <v>50</v>
      </c>
      <c r="D161" s="46">
        <v>0</v>
      </c>
      <c r="E161" s="46">
        <v>0</v>
      </c>
      <c r="F161" s="46">
        <v>0</v>
      </c>
      <c r="G161" s="46">
        <v>0</v>
      </c>
      <c r="H161" s="23"/>
      <c r="I161" s="23"/>
      <c r="J161" s="23"/>
      <c r="K161" s="23"/>
    </row>
    <row r="162" spans="1:11" ht="15" customHeight="1">
      <c r="A162" s="23"/>
      <c r="B162" s="23"/>
      <c r="C162" s="27" t="s">
        <v>57</v>
      </c>
      <c r="D162" s="46">
        <v>0</v>
      </c>
      <c r="E162" s="46">
        <v>0</v>
      </c>
      <c r="F162" s="46">
        <v>0</v>
      </c>
      <c r="G162" s="46">
        <v>0</v>
      </c>
      <c r="H162" s="23"/>
      <c r="I162" s="23"/>
      <c r="J162" s="23"/>
      <c r="K162" s="23"/>
    </row>
    <row r="163" spans="1:11" ht="15" customHeight="1">
      <c r="A163" s="23"/>
      <c r="B163" s="23"/>
      <c r="C163" s="27" t="s">
        <v>49</v>
      </c>
      <c r="D163" s="46">
        <v>0</v>
      </c>
      <c r="E163" s="46">
        <v>0</v>
      </c>
      <c r="F163" s="46">
        <v>0</v>
      </c>
      <c r="G163" s="46">
        <v>0</v>
      </c>
      <c r="H163" s="23"/>
      <c r="I163" s="23"/>
      <c r="J163" s="23"/>
      <c r="K163" s="23"/>
    </row>
    <row r="164" spans="1:11" ht="15" customHeight="1">
      <c r="A164" s="23"/>
      <c r="B164" s="23"/>
      <c r="C164" s="27" t="s">
        <v>58</v>
      </c>
      <c r="D164" s="46">
        <v>0</v>
      </c>
      <c r="E164" s="46">
        <v>0</v>
      </c>
      <c r="F164" s="46">
        <v>0</v>
      </c>
      <c r="G164" s="46">
        <v>0</v>
      </c>
      <c r="H164" s="23"/>
      <c r="I164" s="23"/>
      <c r="J164" s="23"/>
      <c r="K164" s="23"/>
    </row>
    <row r="165" spans="1:11" ht="15" customHeight="1">
      <c r="A165" s="23"/>
      <c r="B165" s="23"/>
      <c r="C165" s="27" t="s">
        <v>59</v>
      </c>
      <c r="D165" s="46">
        <v>0</v>
      </c>
      <c r="E165" s="46">
        <v>0</v>
      </c>
      <c r="F165" s="46">
        <v>0</v>
      </c>
      <c r="G165" s="46">
        <v>0</v>
      </c>
      <c r="H165" s="23"/>
      <c r="I165" s="23"/>
      <c r="J165" s="23"/>
      <c r="K165" s="23"/>
    </row>
    <row r="166" spans="1:11" ht="15" customHeight="1">
      <c r="A166" s="23"/>
      <c r="B166" s="23"/>
      <c r="C166" s="27" t="s">
        <v>60</v>
      </c>
      <c r="D166" s="46">
        <v>0</v>
      </c>
      <c r="E166" s="46">
        <v>0</v>
      </c>
      <c r="F166" s="46">
        <v>0</v>
      </c>
      <c r="G166" s="46">
        <v>0</v>
      </c>
      <c r="H166" s="23"/>
      <c r="I166" s="23"/>
      <c r="J166" s="23"/>
      <c r="K166" s="23"/>
    </row>
    <row r="167" spans="1:11" ht="15" customHeight="1">
      <c r="A167" s="23"/>
      <c r="B167" s="23"/>
      <c r="C167" s="27" t="s">
        <v>61</v>
      </c>
      <c r="D167" s="46">
        <v>0</v>
      </c>
      <c r="E167" s="46">
        <v>0</v>
      </c>
      <c r="F167" s="46">
        <v>0</v>
      </c>
      <c r="G167" s="46">
        <v>0</v>
      </c>
      <c r="H167" s="23"/>
      <c r="I167" s="23"/>
      <c r="J167" s="23"/>
      <c r="K167" s="23"/>
    </row>
    <row r="168" spans="1:11" ht="15" customHeight="1">
      <c r="A168" s="23"/>
      <c r="B168" s="23"/>
      <c r="C168" s="27" t="s">
        <v>62</v>
      </c>
      <c r="D168" s="46">
        <v>0</v>
      </c>
      <c r="E168" s="46">
        <v>5000000</v>
      </c>
      <c r="F168" s="46">
        <v>5000000</v>
      </c>
      <c r="G168" s="46">
        <v>5000000</v>
      </c>
      <c r="H168" s="23"/>
      <c r="I168" s="23"/>
      <c r="J168" s="23"/>
      <c r="K168" s="23"/>
    </row>
    <row r="169" spans="1:11" ht="15" customHeight="1">
      <c r="A169" s="23"/>
      <c r="B169" s="23"/>
      <c r="C169" s="27" t="s">
        <v>49</v>
      </c>
      <c r="D169" s="46">
        <v>0</v>
      </c>
      <c r="E169" s="46">
        <v>5000000</v>
      </c>
      <c r="F169" s="46">
        <v>5000000</v>
      </c>
      <c r="G169" s="46">
        <v>5000000</v>
      </c>
      <c r="H169" s="23"/>
      <c r="I169" s="23"/>
      <c r="J169" s="23"/>
      <c r="K169" s="23"/>
    </row>
    <row r="170" spans="1:11" ht="15" customHeight="1">
      <c r="A170" s="23"/>
      <c r="B170" s="23"/>
      <c r="C170" s="27" t="s">
        <v>58</v>
      </c>
      <c r="D170" s="46">
        <v>0</v>
      </c>
      <c r="E170" s="46">
        <v>0</v>
      </c>
      <c r="F170" s="46">
        <v>0</v>
      </c>
      <c r="G170" s="46">
        <v>0</v>
      </c>
      <c r="H170" s="23"/>
      <c r="I170" s="23"/>
      <c r="J170" s="23"/>
      <c r="K170" s="23"/>
    </row>
    <row r="171" spans="1:11" ht="15" customHeight="1">
      <c r="A171" s="23"/>
      <c r="B171" s="23"/>
      <c r="C171" s="27" t="s">
        <v>59</v>
      </c>
      <c r="D171" s="46">
        <v>0</v>
      </c>
      <c r="E171" s="46">
        <v>0</v>
      </c>
      <c r="F171" s="46">
        <v>0</v>
      </c>
      <c r="G171" s="46">
        <v>0</v>
      </c>
      <c r="H171" s="23"/>
      <c r="I171" s="23"/>
      <c r="J171" s="23"/>
      <c r="K171" s="23"/>
    </row>
    <row r="172" spans="1:11" ht="15" customHeight="1">
      <c r="A172" s="23"/>
      <c r="B172" s="23"/>
      <c r="C172" s="27" t="s">
        <v>60</v>
      </c>
      <c r="D172" s="46">
        <v>0</v>
      </c>
      <c r="E172" s="46">
        <v>0</v>
      </c>
      <c r="F172" s="46">
        <v>0</v>
      </c>
      <c r="G172" s="46">
        <v>0</v>
      </c>
      <c r="H172" s="23"/>
      <c r="I172" s="23"/>
      <c r="J172" s="23"/>
      <c r="K172" s="23"/>
    </row>
    <row r="173" spans="1:11" ht="15" customHeight="1">
      <c r="A173" s="23"/>
      <c r="B173" s="23"/>
      <c r="C173" s="27" t="s">
        <v>61</v>
      </c>
      <c r="D173" s="46">
        <v>0</v>
      </c>
      <c r="E173" s="46">
        <v>0</v>
      </c>
      <c r="F173" s="46">
        <v>0</v>
      </c>
      <c r="G173" s="46">
        <v>0</v>
      </c>
      <c r="H173" s="23"/>
      <c r="I173" s="23"/>
      <c r="J173" s="23"/>
      <c r="K173" s="23"/>
    </row>
    <row r="174" spans="1:11" ht="15" customHeight="1">
      <c r="A174" s="23"/>
      <c r="B174" s="23"/>
      <c r="C174" s="27" t="s">
        <v>63</v>
      </c>
      <c r="D174" s="46">
        <v>0</v>
      </c>
      <c r="E174" s="46">
        <v>0</v>
      </c>
      <c r="F174" s="46">
        <v>0</v>
      </c>
      <c r="G174" s="46">
        <v>0</v>
      </c>
      <c r="H174" s="23"/>
      <c r="I174" s="23"/>
      <c r="J174" s="23"/>
      <c r="K174" s="23"/>
    </row>
    <row r="175" spans="1:11" ht="15" customHeight="1">
      <c r="A175" s="23"/>
      <c r="B175" s="23"/>
      <c r="C175" s="27" t="s">
        <v>49</v>
      </c>
      <c r="D175" s="46">
        <v>0</v>
      </c>
      <c r="E175" s="46">
        <v>0</v>
      </c>
      <c r="F175" s="46">
        <v>0</v>
      </c>
      <c r="G175" s="46">
        <v>0</v>
      </c>
      <c r="H175" s="23"/>
      <c r="I175" s="23"/>
      <c r="J175" s="23"/>
      <c r="K175" s="23"/>
    </row>
    <row r="176" spans="1:11" ht="15" customHeight="1">
      <c r="A176" s="23"/>
      <c r="B176" s="23"/>
      <c r="C176" s="27" t="s">
        <v>58</v>
      </c>
      <c r="D176" s="46">
        <v>0</v>
      </c>
      <c r="E176" s="46">
        <v>0</v>
      </c>
      <c r="F176" s="46">
        <v>0</v>
      </c>
      <c r="G176" s="46">
        <v>0</v>
      </c>
      <c r="H176" s="23"/>
      <c r="I176" s="23"/>
      <c r="J176" s="23"/>
      <c r="K176" s="23"/>
    </row>
    <row r="177" spans="1:11" ht="15" customHeight="1">
      <c r="A177" s="23"/>
      <c r="B177" s="23"/>
      <c r="C177" s="27" t="s">
        <v>59</v>
      </c>
      <c r="D177" s="46">
        <v>0</v>
      </c>
      <c r="E177" s="46">
        <v>0</v>
      </c>
      <c r="F177" s="46">
        <v>0</v>
      </c>
      <c r="G177" s="46">
        <v>0</v>
      </c>
      <c r="H177" s="23"/>
      <c r="I177" s="23"/>
      <c r="J177" s="23"/>
      <c r="K177" s="23"/>
    </row>
    <row r="178" spans="1:11" ht="15" customHeight="1">
      <c r="A178" s="23"/>
      <c r="B178" s="23"/>
      <c r="C178" s="27" t="s">
        <v>60</v>
      </c>
      <c r="D178" s="46">
        <v>0</v>
      </c>
      <c r="E178" s="46">
        <v>0</v>
      </c>
      <c r="F178" s="46">
        <v>0</v>
      </c>
      <c r="G178" s="46">
        <v>0</v>
      </c>
      <c r="H178" s="23"/>
      <c r="I178" s="23"/>
      <c r="J178" s="23"/>
      <c r="K178" s="23"/>
    </row>
    <row r="179" spans="1:11" ht="15" customHeight="1">
      <c r="A179" s="23"/>
      <c r="B179" s="23"/>
      <c r="C179" s="27" t="s">
        <v>61</v>
      </c>
      <c r="D179" s="46">
        <v>0</v>
      </c>
      <c r="E179" s="46">
        <v>0</v>
      </c>
      <c r="F179" s="46">
        <v>0</v>
      </c>
      <c r="G179" s="46">
        <v>0</v>
      </c>
      <c r="H179" s="23"/>
      <c r="I179" s="23"/>
      <c r="J179" s="23"/>
      <c r="K179" s="23"/>
    </row>
    <row r="180" spans="1:11" ht="15" customHeight="1">
      <c r="A180" s="23"/>
      <c r="B180" s="23"/>
      <c r="C180" s="27" t="s">
        <v>64</v>
      </c>
      <c r="D180" s="46">
        <v>0</v>
      </c>
      <c r="E180" s="46">
        <v>0</v>
      </c>
      <c r="F180" s="46">
        <v>0</v>
      </c>
      <c r="G180" s="46">
        <v>0</v>
      </c>
      <c r="H180" s="23"/>
      <c r="I180" s="23"/>
      <c r="J180" s="23"/>
      <c r="K180" s="23"/>
    </row>
    <row r="181" spans="1:11" ht="15" customHeight="1">
      <c r="A181" s="23"/>
      <c r="B181" s="23"/>
      <c r="C181" s="27" t="s">
        <v>65</v>
      </c>
      <c r="D181" s="46">
        <v>0</v>
      </c>
      <c r="E181" s="46">
        <v>0</v>
      </c>
      <c r="F181" s="46">
        <v>0</v>
      </c>
      <c r="G181" s="46">
        <v>0</v>
      </c>
      <c r="H181" s="23"/>
      <c r="I181" s="23"/>
      <c r="J181" s="23"/>
      <c r="K181" s="23"/>
    </row>
    <row r="182" spans="1:11" ht="20.100000000000001" customHeight="1">
      <c r="A182" s="23"/>
      <c r="B182" s="23"/>
      <c r="C182" s="48" t="s">
        <v>18</v>
      </c>
      <c r="D182" s="23"/>
      <c r="E182" s="23"/>
      <c r="F182" s="23"/>
      <c r="G182" s="23"/>
      <c r="H182" s="23"/>
      <c r="I182" s="23"/>
      <c r="J182" s="23"/>
      <c r="K182" s="23"/>
    </row>
  </sheetData>
  <mergeCells count="23">
    <mergeCell ref="D82:G82"/>
    <mergeCell ref="D83:G83"/>
    <mergeCell ref="D84:G84"/>
    <mergeCell ref="D85:G85"/>
    <mergeCell ref="C94:G94"/>
    <mergeCell ref="C81:G81"/>
    <mergeCell ref="D7:G7"/>
    <mergeCell ref="C8:G8"/>
    <mergeCell ref="C9:G9"/>
    <mergeCell ref="D10:G10"/>
    <mergeCell ref="D17:G17"/>
    <mergeCell ref="C23:G23"/>
    <mergeCell ref="D24:G24"/>
    <mergeCell ref="D25:G25"/>
    <mergeCell ref="D26:G26"/>
    <mergeCell ref="D27:G27"/>
    <mergeCell ref="C36:G36"/>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18"/>
  <sheetViews>
    <sheetView zoomScaleNormal="100" workbookViewId="0">
      <selection activeCell="G510" sqref="G510"/>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2351</v>
      </c>
      <c r="E3" s="1510"/>
      <c r="F3" s="1510"/>
      <c r="G3" s="1510"/>
      <c r="H3" s="23"/>
      <c r="I3" s="23"/>
      <c r="J3" s="23"/>
      <c r="K3" s="23"/>
    </row>
    <row r="4" spans="1:11" ht="14.1" customHeight="1">
      <c r="A4" s="23"/>
      <c r="B4" s="23"/>
      <c r="C4" s="25" t="s">
        <v>4</v>
      </c>
      <c r="D4" s="1509" t="s">
        <v>73</v>
      </c>
      <c r="E4" s="1510"/>
      <c r="F4" s="1510"/>
      <c r="G4" s="1510"/>
      <c r="H4" s="23"/>
      <c r="I4" s="23"/>
      <c r="J4" s="23"/>
      <c r="K4" s="23"/>
    </row>
    <row r="5" spans="1:11" ht="14.1" customHeight="1">
      <c r="A5" s="23"/>
      <c r="B5" s="23"/>
      <c r="C5" s="25" t="s">
        <v>6</v>
      </c>
      <c r="D5" s="1509" t="s">
        <v>2352</v>
      </c>
      <c r="E5" s="1510"/>
      <c r="F5" s="1510"/>
      <c r="G5" s="1510"/>
      <c r="H5" s="23"/>
      <c r="I5" s="23"/>
      <c r="J5" s="23"/>
      <c r="K5" s="23"/>
    </row>
    <row r="6" spans="1:11" ht="14.1" customHeight="1">
      <c r="A6" s="23"/>
      <c r="B6" s="23"/>
      <c r="C6" s="25" t="s">
        <v>8</v>
      </c>
      <c r="D6" s="1509" t="s">
        <v>2353</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14.1" customHeight="1">
      <c r="A9" s="23"/>
      <c r="B9" s="23"/>
      <c r="C9" s="1515" t="s">
        <v>2352</v>
      </c>
      <c r="D9" s="1516"/>
      <c r="E9" s="1516"/>
      <c r="F9" s="1516"/>
      <c r="G9" s="1516"/>
      <c r="H9" s="23"/>
      <c r="I9" s="23"/>
      <c r="J9" s="23"/>
      <c r="K9" s="23"/>
    </row>
    <row r="10" spans="1:11" ht="69" customHeight="1">
      <c r="A10" s="23"/>
      <c r="B10" s="23"/>
      <c r="C10" s="26" t="s">
        <v>14</v>
      </c>
      <c r="D10" s="1517" t="s">
        <v>2354</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51.95" customHeight="1">
      <c r="A13" s="23"/>
      <c r="B13" s="23"/>
      <c r="C13" s="27" t="s">
        <v>2355</v>
      </c>
      <c r="D13" s="31" t="s">
        <v>2356</v>
      </c>
      <c r="E13" s="31" t="s">
        <v>183</v>
      </c>
      <c r="F13" s="31" t="s">
        <v>353</v>
      </c>
      <c r="G13" s="31" t="s">
        <v>353</v>
      </c>
      <c r="H13" s="23"/>
      <c r="I13" s="23"/>
      <c r="J13" s="23"/>
      <c r="K13" s="23"/>
    </row>
    <row r="14" spans="1:11" ht="78.75" customHeight="1">
      <c r="A14" s="23"/>
      <c r="B14" s="23"/>
      <c r="C14" s="26" t="s">
        <v>16</v>
      </c>
      <c r="D14" s="1517" t="s">
        <v>2357</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30.95" customHeight="1">
      <c r="A17" s="23"/>
      <c r="B17" s="23"/>
      <c r="C17" s="27" t="s">
        <v>2358</v>
      </c>
      <c r="D17" s="31" t="s">
        <v>1496</v>
      </c>
      <c r="E17" s="31" t="s">
        <v>1649</v>
      </c>
      <c r="F17" s="31" t="s">
        <v>1646</v>
      </c>
      <c r="G17" s="31" t="s">
        <v>1651</v>
      </c>
      <c r="H17" s="23"/>
      <c r="I17" s="23"/>
      <c r="J17" s="23"/>
      <c r="K17" s="23"/>
    </row>
    <row r="18" spans="1:11" ht="30.95" customHeight="1">
      <c r="A18" s="23"/>
      <c r="B18" s="23"/>
      <c r="C18" s="27" t="s">
        <v>2359</v>
      </c>
      <c r="D18" s="31" t="s">
        <v>508</v>
      </c>
      <c r="E18" s="31" t="s">
        <v>2360</v>
      </c>
      <c r="F18" s="31" t="s">
        <v>1498</v>
      </c>
      <c r="G18" s="31" t="s">
        <v>1496</v>
      </c>
      <c r="H18" s="23"/>
      <c r="I18" s="23"/>
      <c r="J18" s="23"/>
      <c r="K18" s="23"/>
    </row>
    <row r="19" spans="1:11" ht="20.100000000000001" customHeight="1">
      <c r="A19" s="23"/>
      <c r="B19" s="23"/>
      <c r="C19" s="27" t="s">
        <v>2361</v>
      </c>
      <c r="D19" s="31" t="s">
        <v>1646</v>
      </c>
      <c r="E19" s="31" t="s">
        <v>1647</v>
      </c>
      <c r="F19" s="31" t="s">
        <v>293</v>
      </c>
      <c r="G19" s="31" t="s">
        <v>293</v>
      </c>
      <c r="H19" s="23"/>
      <c r="I19" s="23"/>
      <c r="J19" s="23"/>
      <c r="K19" s="23"/>
    </row>
    <row r="20" spans="1:11" ht="30.95" customHeight="1">
      <c r="A20" s="23"/>
      <c r="B20" s="23"/>
      <c r="C20" s="27" t="s">
        <v>2322</v>
      </c>
      <c r="D20" s="31" t="s">
        <v>2362</v>
      </c>
      <c r="E20" s="31" t="s">
        <v>1498</v>
      </c>
      <c r="F20" s="31" t="s">
        <v>1498</v>
      </c>
      <c r="G20" s="31" t="s">
        <v>1498</v>
      </c>
      <c r="H20" s="23"/>
      <c r="I20" s="23"/>
      <c r="J20" s="23"/>
      <c r="K20" s="23"/>
    </row>
    <row r="21" spans="1:11" ht="14.1" customHeight="1">
      <c r="A21" s="23"/>
      <c r="B21" s="23"/>
      <c r="C21" s="1503" t="s">
        <v>27</v>
      </c>
      <c r="D21" s="1504"/>
      <c r="E21" s="1504"/>
      <c r="F21" s="1504"/>
      <c r="G21" s="1504"/>
      <c r="H21" s="23"/>
      <c r="I21" s="23"/>
      <c r="J21" s="23"/>
      <c r="K21" s="23"/>
    </row>
    <row r="22" spans="1:11" ht="14.1" customHeight="1">
      <c r="A22" s="23"/>
      <c r="B22" s="23"/>
      <c r="C22" s="32" t="s">
        <v>2363</v>
      </c>
      <c r="D22" s="1503" t="s">
        <v>2364</v>
      </c>
      <c r="E22" s="1504"/>
      <c r="F22" s="1504"/>
      <c r="G22" s="1504"/>
      <c r="H22" s="23"/>
      <c r="I22" s="23"/>
      <c r="J22" s="23"/>
      <c r="K22" s="23"/>
    </row>
    <row r="23" spans="1:11" ht="14.1" customHeight="1">
      <c r="A23" s="23"/>
      <c r="B23" s="23"/>
      <c r="C23" s="33" t="s">
        <v>19</v>
      </c>
      <c r="D23" s="1519" t="s">
        <v>2365</v>
      </c>
      <c r="E23" s="1520"/>
      <c r="F23" s="1520"/>
      <c r="G23" s="1520"/>
      <c r="H23" s="23"/>
      <c r="I23" s="23"/>
      <c r="J23" s="23"/>
      <c r="K23" s="23"/>
    </row>
    <row r="24" spans="1:11" ht="14.1" customHeight="1">
      <c r="A24" s="23"/>
      <c r="B24" s="23"/>
      <c r="C24" s="34" t="s">
        <v>20</v>
      </c>
      <c r="D24" s="1521" t="s">
        <v>2366</v>
      </c>
      <c r="E24" s="1522"/>
      <c r="F24" s="1522"/>
      <c r="G24" s="1522"/>
      <c r="H24" s="23"/>
      <c r="I24" s="23"/>
      <c r="J24" s="23"/>
      <c r="K24" s="23"/>
    </row>
    <row r="25" spans="1:11" ht="14.1" customHeight="1">
      <c r="A25" s="23"/>
      <c r="B25" s="23"/>
      <c r="C25" s="34" t="s">
        <v>21</v>
      </c>
      <c r="D25" s="1521" t="s">
        <v>130</v>
      </c>
      <c r="E25" s="1522"/>
      <c r="F25" s="1522"/>
      <c r="G25" s="1522"/>
      <c r="H25" s="23"/>
      <c r="I25" s="23"/>
      <c r="J25" s="23"/>
      <c r="K25" s="23"/>
    </row>
    <row r="26" spans="1:11" ht="15" customHeight="1">
      <c r="A26" s="23"/>
      <c r="B26" s="23"/>
      <c r="C26" s="35"/>
      <c r="D26" s="36">
        <v>2024</v>
      </c>
      <c r="E26" s="36">
        <v>2025</v>
      </c>
      <c r="F26" s="36">
        <v>2026</v>
      </c>
      <c r="G26" s="36">
        <v>2027</v>
      </c>
      <c r="H26" s="23"/>
      <c r="I26" s="23"/>
      <c r="J26" s="23"/>
      <c r="K26" s="23"/>
    </row>
    <row r="27" spans="1:11" ht="15" customHeight="1">
      <c r="A27" s="23"/>
      <c r="B27" s="23"/>
      <c r="C27" s="37"/>
      <c r="D27" s="38" t="s">
        <v>22</v>
      </c>
      <c r="E27" s="38" t="s">
        <v>23</v>
      </c>
      <c r="F27" s="38" t="s">
        <v>23</v>
      </c>
      <c r="G27" s="38" t="s">
        <v>23</v>
      </c>
      <c r="H27" s="23"/>
      <c r="I27" s="23"/>
      <c r="J27" s="23"/>
      <c r="K27" s="23"/>
    </row>
    <row r="28" spans="1:11" ht="14.1" customHeight="1">
      <c r="A28" s="23"/>
      <c r="B28" s="23"/>
      <c r="C28" s="27" t="s">
        <v>33</v>
      </c>
      <c r="D28" s="31" t="s">
        <v>1477</v>
      </c>
      <c r="E28" s="31" t="s">
        <v>1463</v>
      </c>
      <c r="F28" s="31" t="s">
        <v>1463</v>
      </c>
      <c r="G28" s="31" t="s">
        <v>1463</v>
      </c>
      <c r="H28" s="23"/>
      <c r="I28" s="23"/>
      <c r="J28" s="23"/>
      <c r="K28" s="23"/>
    </row>
    <row r="29" spans="1:11" ht="14.1" customHeight="1">
      <c r="A29" s="23"/>
      <c r="B29" s="23"/>
      <c r="C29" s="27" t="s">
        <v>35</v>
      </c>
      <c r="D29" s="31" t="s">
        <v>2367</v>
      </c>
      <c r="E29" s="31" t="s">
        <v>2368</v>
      </c>
      <c r="F29" s="31" t="s">
        <v>2369</v>
      </c>
      <c r="G29" s="31" t="s">
        <v>2370</v>
      </c>
      <c r="H29" s="23"/>
      <c r="I29" s="23"/>
      <c r="J29" s="23"/>
      <c r="K29" s="23"/>
    </row>
    <row r="30" spans="1:11" ht="14.1" customHeight="1">
      <c r="A30" s="23"/>
      <c r="B30" s="23"/>
      <c r="C30" s="27" t="s">
        <v>40</v>
      </c>
      <c r="D30" s="31" t="s">
        <v>2371</v>
      </c>
      <c r="E30" s="31" t="s">
        <v>2372</v>
      </c>
      <c r="F30" s="31" t="s">
        <v>2373</v>
      </c>
      <c r="G30" s="31" t="s">
        <v>2374</v>
      </c>
      <c r="H30" s="23"/>
      <c r="I30" s="23"/>
      <c r="J30" s="23"/>
      <c r="K30" s="23"/>
    </row>
    <row r="31" spans="1:11" ht="14.1" customHeight="1">
      <c r="A31" s="23"/>
      <c r="B31" s="23"/>
      <c r="C31" s="27" t="s">
        <v>41</v>
      </c>
      <c r="D31" s="31" t="s">
        <v>18</v>
      </c>
      <c r="E31" s="31" t="s">
        <v>1484</v>
      </c>
      <c r="F31" s="31" t="s">
        <v>42</v>
      </c>
      <c r="G31" s="31" t="s">
        <v>42</v>
      </c>
      <c r="H31" s="23"/>
      <c r="I31" s="23"/>
      <c r="J31" s="23"/>
      <c r="K31" s="23"/>
    </row>
    <row r="32" spans="1:11" ht="14.1" customHeight="1">
      <c r="A32" s="23"/>
      <c r="B32" s="23"/>
      <c r="C32" s="27" t="s">
        <v>43</v>
      </c>
      <c r="D32" s="31" t="s">
        <v>18</v>
      </c>
      <c r="E32" s="31" t="s">
        <v>2375</v>
      </c>
      <c r="F32" s="31" t="s">
        <v>46</v>
      </c>
      <c r="G32" s="31" t="s">
        <v>46</v>
      </c>
      <c r="H32" s="23"/>
      <c r="I32" s="23"/>
      <c r="J32" s="23"/>
      <c r="K32" s="23"/>
    </row>
    <row r="33" spans="1:11" ht="14.1" customHeight="1">
      <c r="A33" s="23"/>
      <c r="B33" s="23"/>
      <c r="C33" s="27" t="s">
        <v>47</v>
      </c>
      <c r="D33" s="31" t="s">
        <v>18</v>
      </c>
      <c r="E33" s="31" t="s">
        <v>2376</v>
      </c>
      <c r="F33" s="31" t="s">
        <v>46</v>
      </c>
      <c r="G33" s="31" t="s">
        <v>46</v>
      </c>
      <c r="H33" s="23"/>
      <c r="I33" s="23"/>
      <c r="J33" s="23"/>
      <c r="K33" s="23"/>
    </row>
    <row r="34" spans="1:11" ht="14.1" customHeight="1">
      <c r="A34" s="23"/>
      <c r="B34" s="23"/>
      <c r="C34" s="1523" t="s">
        <v>24</v>
      </c>
      <c r="D34" s="1524"/>
      <c r="E34" s="1524"/>
      <c r="F34" s="1524"/>
      <c r="G34" s="1524"/>
      <c r="H34" s="23"/>
      <c r="I34" s="23"/>
      <c r="J34" s="23"/>
      <c r="K34" s="23"/>
    </row>
    <row r="35" spans="1:11" ht="14.1" customHeight="1">
      <c r="A35" s="23"/>
      <c r="B35" s="23"/>
      <c r="C35" s="35"/>
      <c r="D35" s="36">
        <v>2024</v>
      </c>
      <c r="E35" s="36">
        <v>2025</v>
      </c>
      <c r="F35" s="36">
        <v>2026</v>
      </c>
      <c r="G35" s="36">
        <v>2027</v>
      </c>
      <c r="H35" s="23"/>
      <c r="I35" s="23"/>
      <c r="J35" s="23"/>
      <c r="K35" s="23"/>
    </row>
    <row r="36" spans="1:11" ht="14.1" customHeight="1">
      <c r="A36" s="23"/>
      <c r="B36" s="23"/>
      <c r="C36" s="37"/>
      <c r="D36" s="38" t="s">
        <v>22</v>
      </c>
      <c r="E36" s="38" t="s">
        <v>23</v>
      </c>
      <c r="F36" s="38" t="s">
        <v>23</v>
      </c>
      <c r="G36" s="38" t="s">
        <v>23</v>
      </c>
      <c r="H36" s="23"/>
      <c r="I36" s="23"/>
      <c r="J36" s="23"/>
      <c r="K36" s="23"/>
    </row>
    <row r="37" spans="1:11" ht="14.1" customHeight="1">
      <c r="A37" s="23"/>
      <c r="B37" s="23"/>
      <c r="C37" s="39" t="s">
        <v>48</v>
      </c>
      <c r="D37" s="40">
        <v>0</v>
      </c>
      <c r="E37" s="40">
        <v>1010496000</v>
      </c>
      <c r="F37" s="40">
        <v>1008729000</v>
      </c>
      <c r="G37" s="40">
        <v>1006591000</v>
      </c>
      <c r="H37" s="23"/>
      <c r="I37" s="23"/>
      <c r="J37" s="23"/>
      <c r="K37" s="23"/>
    </row>
    <row r="38" spans="1:11" ht="14.1" customHeight="1">
      <c r="A38" s="23"/>
      <c r="B38" s="23"/>
      <c r="C38" s="39" t="s">
        <v>49</v>
      </c>
      <c r="D38" s="40">
        <v>0</v>
      </c>
      <c r="E38" s="40">
        <v>1010496000</v>
      </c>
      <c r="F38" s="40">
        <v>1008729000</v>
      </c>
      <c r="G38" s="40">
        <v>1006591000</v>
      </c>
      <c r="H38" s="23"/>
      <c r="I38" s="23"/>
      <c r="J38" s="23"/>
      <c r="K38" s="23"/>
    </row>
    <row r="39" spans="1:11" ht="14.1" customHeight="1">
      <c r="A39" s="23"/>
      <c r="B39" s="23"/>
      <c r="C39" s="39" t="s">
        <v>50</v>
      </c>
      <c r="D39" s="40">
        <v>0</v>
      </c>
      <c r="E39" s="40">
        <v>0</v>
      </c>
      <c r="F39" s="40">
        <v>0</v>
      </c>
      <c r="G39" s="40">
        <v>0</v>
      </c>
      <c r="H39" s="23"/>
      <c r="I39" s="23"/>
      <c r="J39" s="23"/>
      <c r="K39" s="23"/>
    </row>
    <row r="40" spans="1:11" ht="14.1" customHeight="1">
      <c r="A40" s="23"/>
      <c r="B40" s="23"/>
      <c r="C40" s="39" t="s">
        <v>51</v>
      </c>
      <c r="D40" s="40">
        <v>0</v>
      </c>
      <c r="E40" s="40">
        <v>101000000</v>
      </c>
      <c r="F40" s="40">
        <v>102767000</v>
      </c>
      <c r="G40" s="40">
        <v>104905000</v>
      </c>
      <c r="H40" s="23"/>
      <c r="I40" s="23"/>
      <c r="J40" s="23"/>
      <c r="K40" s="23"/>
    </row>
    <row r="41" spans="1:11" ht="14.1" customHeight="1">
      <c r="A41" s="23"/>
      <c r="B41" s="23"/>
      <c r="C41" s="39" t="s">
        <v>49</v>
      </c>
      <c r="D41" s="40">
        <v>0</v>
      </c>
      <c r="E41" s="40">
        <v>101000000</v>
      </c>
      <c r="F41" s="40">
        <v>102767000</v>
      </c>
      <c r="G41" s="40">
        <v>104905000</v>
      </c>
      <c r="H41" s="23"/>
      <c r="I41" s="23"/>
      <c r="J41" s="23"/>
      <c r="K41" s="23"/>
    </row>
    <row r="42" spans="1:11" ht="14.1" customHeight="1">
      <c r="A42" s="23"/>
      <c r="B42" s="23"/>
      <c r="C42" s="39" t="s">
        <v>50</v>
      </c>
      <c r="D42" s="40">
        <v>0</v>
      </c>
      <c r="E42" s="40">
        <v>0</v>
      </c>
      <c r="F42" s="40">
        <v>0</v>
      </c>
      <c r="G42" s="40">
        <v>0</v>
      </c>
      <c r="H42" s="23"/>
      <c r="I42" s="23"/>
      <c r="J42" s="23"/>
      <c r="K42" s="23"/>
    </row>
    <row r="43" spans="1:11" ht="14.1" customHeight="1">
      <c r="A43" s="23"/>
      <c r="B43" s="23"/>
      <c r="C43" s="39" t="s">
        <v>52</v>
      </c>
      <c r="D43" s="40">
        <v>0</v>
      </c>
      <c r="E43" s="40">
        <v>248117000</v>
      </c>
      <c r="F43" s="40">
        <v>249117000</v>
      </c>
      <c r="G43" s="40">
        <v>250117000</v>
      </c>
      <c r="H43" s="23"/>
      <c r="I43" s="23"/>
      <c r="J43" s="23"/>
      <c r="K43" s="23"/>
    </row>
    <row r="44" spans="1:11" ht="14.1" customHeight="1">
      <c r="A44" s="23"/>
      <c r="B44" s="23"/>
      <c r="C44" s="39" t="s">
        <v>49</v>
      </c>
      <c r="D44" s="40">
        <v>0</v>
      </c>
      <c r="E44" s="40">
        <v>248117000</v>
      </c>
      <c r="F44" s="40">
        <v>249117000</v>
      </c>
      <c r="G44" s="40">
        <v>250117000</v>
      </c>
      <c r="H44" s="23"/>
      <c r="I44" s="23"/>
      <c r="J44" s="23"/>
      <c r="K44" s="23"/>
    </row>
    <row r="45" spans="1:11" ht="14.1" customHeight="1">
      <c r="A45" s="23"/>
      <c r="B45" s="23"/>
      <c r="C45" s="39" t="s">
        <v>50</v>
      </c>
      <c r="D45" s="40">
        <v>0</v>
      </c>
      <c r="E45" s="40">
        <v>0</v>
      </c>
      <c r="F45" s="40">
        <v>0</v>
      </c>
      <c r="G45" s="40">
        <v>0</v>
      </c>
      <c r="H45" s="23"/>
      <c r="I45" s="23"/>
      <c r="J45" s="23"/>
      <c r="K45" s="23"/>
    </row>
    <row r="46" spans="1:11" ht="14.1" customHeight="1">
      <c r="A46" s="23"/>
      <c r="B46" s="23"/>
      <c r="C46" s="39" t="s">
        <v>53</v>
      </c>
      <c r="D46" s="40">
        <v>0</v>
      </c>
      <c r="E46" s="40">
        <v>0</v>
      </c>
      <c r="F46" s="40">
        <v>0</v>
      </c>
      <c r="G46" s="40">
        <v>0</v>
      </c>
      <c r="H46" s="23"/>
      <c r="I46" s="23"/>
      <c r="J46" s="23"/>
      <c r="K46" s="23"/>
    </row>
    <row r="47" spans="1:11" ht="14.1" customHeight="1">
      <c r="A47" s="23"/>
      <c r="B47" s="23"/>
      <c r="C47" s="39" t="s">
        <v>49</v>
      </c>
      <c r="D47" s="40">
        <v>0</v>
      </c>
      <c r="E47" s="40">
        <v>0</v>
      </c>
      <c r="F47" s="40">
        <v>0</v>
      </c>
      <c r="G47" s="40">
        <v>0</v>
      </c>
      <c r="H47" s="23"/>
      <c r="I47" s="23"/>
      <c r="J47" s="23"/>
      <c r="K47" s="23"/>
    </row>
    <row r="48" spans="1:11" ht="14.1" customHeight="1">
      <c r="A48" s="23"/>
      <c r="B48" s="23"/>
      <c r="C48" s="39" t="s">
        <v>50</v>
      </c>
      <c r="D48" s="40">
        <v>0</v>
      </c>
      <c r="E48" s="40">
        <v>0</v>
      </c>
      <c r="F48" s="40">
        <v>0</v>
      </c>
      <c r="G48" s="40">
        <v>0</v>
      </c>
      <c r="H48" s="23"/>
      <c r="I48" s="23"/>
      <c r="J48" s="23"/>
      <c r="K48" s="23"/>
    </row>
    <row r="49" spans="1:11" ht="14.1" customHeight="1">
      <c r="A49" s="23"/>
      <c r="B49" s="23"/>
      <c r="C49" s="39" t="s">
        <v>54</v>
      </c>
      <c r="D49" s="40">
        <v>0</v>
      </c>
      <c r="E49" s="40">
        <v>0</v>
      </c>
      <c r="F49" s="40">
        <v>0</v>
      </c>
      <c r="G49" s="40">
        <v>0</v>
      </c>
      <c r="H49" s="23"/>
      <c r="I49" s="23"/>
      <c r="J49" s="23"/>
      <c r="K49" s="23"/>
    </row>
    <row r="50" spans="1:11" ht="14.1" customHeight="1">
      <c r="A50" s="23"/>
      <c r="B50" s="23"/>
      <c r="C50" s="39" t="s">
        <v>49</v>
      </c>
      <c r="D50" s="40">
        <v>0</v>
      </c>
      <c r="E50" s="40">
        <v>0</v>
      </c>
      <c r="F50" s="40">
        <v>0</v>
      </c>
      <c r="G50" s="40">
        <v>0</v>
      </c>
      <c r="H50" s="23"/>
      <c r="I50" s="23"/>
      <c r="J50" s="23"/>
      <c r="K50" s="23"/>
    </row>
    <row r="51" spans="1:11" ht="14.1" customHeight="1">
      <c r="A51" s="23"/>
      <c r="B51" s="23"/>
      <c r="C51" s="39" t="s">
        <v>50</v>
      </c>
      <c r="D51" s="40">
        <v>0</v>
      </c>
      <c r="E51" s="40">
        <v>0</v>
      </c>
      <c r="F51" s="40">
        <v>0</v>
      </c>
      <c r="G51" s="40">
        <v>0</v>
      </c>
      <c r="H51" s="23"/>
      <c r="I51" s="23"/>
      <c r="J51" s="23"/>
      <c r="K51" s="23"/>
    </row>
    <row r="52" spans="1:11" ht="14.1" customHeight="1">
      <c r="A52" s="23"/>
      <c r="B52" s="23"/>
      <c r="C52" s="39" t="s">
        <v>55</v>
      </c>
      <c r="D52" s="40">
        <v>0</v>
      </c>
      <c r="E52" s="40">
        <v>0</v>
      </c>
      <c r="F52" s="40">
        <v>0</v>
      </c>
      <c r="G52" s="40">
        <v>0</v>
      </c>
      <c r="H52" s="23"/>
      <c r="I52" s="23"/>
      <c r="J52" s="23"/>
      <c r="K52" s="23"/>
    </row>
    <row r="53" spans="1:11" ht="14.1" customHeight="1">
      <c r="A53" s="23"/>
      <c r="B53" s="23"/>
      <c r="C53" s="39" t="s">
        <v>49</v>
      </c>
      <c r="D53" s="40">
        <v>0</v>
      </c>
      <c r="E53" s="40">
        <v>0</v>
      </c>
      <c r="F53" s="40">
        <v>0</v>
      </c>
      <c r="G53" s="40">
        <v>0</v>
      </c>
      <c r="H53" s="23"/>
      <c r="I53" s="23"/>
      <c r="J53" s="23"/>
      <c r="K53" s="23"/>
    </row>
    <row r="54" spans="1:11" ht="14.1" customHeight="1">
      <c r="A54" s="23"/>
      <c r="B54" s="23"/>
      <c r="C54" s="39" t="s">
        <v>50</v>
      </c>
      <c r="D54" s="40">
        <v>0</v>
      </c>
      <c r="E54" s="40">
        <v>0</v>
      </c>
      <c r="F54" s="40">
        <v>0</v>
      </c>
      <c r="G54" s="40">
        <v>0</v>
      </c>
      <c r="H54" s="23"/>
      <c r="I54" s="23"/>
      <c r="J54" s="23"/>
      <c r="K54" s="23"/>
    </row>
    <row r="55" spans="1:11" ht="14.1" customHeight="1">
      <c r="A55" s="23"/>
      <c r="B55" s="23"/>
      <c r="C55" s="39" t="s">
        <v>56</v>
      </c>
      <c r="D55" s="40">
        <v>0</v>
      </c>
      <c r="E55" s="40">
        <v>0</v>
      </c>
      <c r="F55" s="40">
        <v>0</v>
      </c>
      <c r="G55" s="40">
        <v>0</v>
      </c>
      <c r="H55" s="23"/>
      <c r="I55" s="23"/>
      <c r="J55" s="23"/>
      <c r="K55" s="23"/>
    </row>
    <row r="56" spans="1:11" ht="14.1" customHeight="1">
      <c r="A56" s="23"/>
      <c r="B56" s="23"/>
      <c r="C56" s="39" t="s">
        <v>49</v>
      </c>
      <c r="D56" s="40">
        <v>0</v>
      </c>
      <c r="E56" s="40">
        <v>0</v>
      </c>
      <c r="F56" s="40">
        <v>0</v>
      </c>
      <c r="G56" s="40">
        <v>0</v>
      </c>
      <c r="H56" s="23"/>
      <c r="I56" s="23"/>
      <c r="J56" s="23"/>
      <c r="K56" s="23"/>
    </row>
    <row r="57" spans="1:11" ht="14.1" customHeight="1">
      <c r="A57" s="23"/>
      <c r="B57" s="23"/>
      <c r="C57" s="39" t="s">
        <v>50</v>
      </c>
      <c r="D57" s="40">
        <v>0</v>
      </c>
      <c r="E57" s="40">
        <v>0</v>
      </c>
      <c r="F57" s="40">
        <v>0</v>
      </c>
      <c r="G57" s="40">
        <v>0</v>
      </c>
      <c r="H57" s="23"/>
      <c r="I57" s="23"/>
      <c r="J57" s="23"/>
      <c r="K57" s="23"/>
    </row>
    <row r="58" spans="1:11" ht="14.1" customHeight="1">
      <c r="A58" s="23"/>
      <c r="B58" s="23"/>
      <c r="C58" s="39" t="s">
        <v>57</v>
      </c>
      <c r="D58" s="40">
        <v>0</v>
      </c>
      <c r="E58" s="40">
        <v>0</v>
      </c>
      <c r="F58" s="40">
        <v>0</v>
      </c>
      <c r="G58" s="40">
        <v>0</v>
      </c>
      <c r="H58" s="23"/>
      <c r="I58" s="23"/>
      <c r="J58" s="23"/>
      <c r="K58" s="23"/>
    </row>
    <row r="59" spans="1:11" ht="14.1" customHeight="1">
      <c r="A59" s="23"/>
      <c r="B59" s="23"/>
      <c r="C59" s="39" t="s">
        <v>49</v>
      </c>
      <c r="D59" s="40">
        <v>0</v>
      </c>
      <c r="E59" s="40">
        <v>0</v>
      </c>
      <c r="F59" s="40">
        <v>0</v>
      </c>
      <c r="G59" s="40">
        <v>0</v>
      </c>
      <c r="H59" s="23"/>
      <c r="I59" s="23"/>
      <c r="J59" s="23"/>
      <c r="K59" s="23"/>
    </row>
    <row r="60" spans="1:11" ht="14.1" customHeight="1">
      <c r="A60" s="23"/>
      <c r="B60" s="23"/>
      <c r="C60" s="39" t="s">
        <v>58</v>
      </c>
      <c r="D60" s="40">
        <v>0</v>
      </c>
      <c r="E60" s="40">
        <v>0</v>
      </c>
      <c r="F60" s="40">
        <v>0</v>
      </c>
      <c r="G60" s="40">
        <v>0</v>
      </c>
      <c r="H60" s="23"/>
      <c r="I60" s="23"/>
      <c r="J60" s="23"/>
      <c r="K60" s="23"/>
    </row>
    <row r="61" spans="1:11" ht="14.1" customHeight="1">
      <c r="A61" s="23"/>
      <c r="B61" s="23"/>
      <c r="C61" s="39" t="s">
        <v>59</v>
      </c>
      <c r="D61" s="40">
        <v>0</v>
      </c>
      <c r="E61" s="40">
        <v>0</v>
      </c>
      <c r="F61" s="40">
        <v>0</v>
      </c>
      <c r="G61" s="40">
        <v>0</v>
      </c>
      <c r="H61" s="23"/>
      <c r="I61" s="23"/>
      <c r="J61" s="23"/>
      <c r="K61" s="23"/>
    </row>
    <row r="62" spans="1:11" ht="14.1" customHeight="1">
      <c r="A62" s="23"/>
      <c r="B62" s="23"/>
      <c r="C62" s="39" t="s">
        <v>60</v>
      </c>
      <c r="D62" s="40">
        <v>0</v>
      </c>
      <c r="E62" s="40">
        <v>0</v>
      </c>
      <c r="F62" s="40">
        <v>0</v>
      </c>
      <c r="G62" s="40">
        <v>0</v>
      </c>
      <c r="H62" s="23"/>
      <c r="I62" s="23"/>
      <c r="J62" s="23"/>
      <c r="K62" s="23"/>
    </row>
    <row r="63" spans="1:11" ht="14.1" customHeight="1">
      <c r="A63" s="23"/>
      <c r="B63" s="23"/>
      <c r="C63" s="39" t="s">
        <v>61</v>
      </c>
      <c r="D63" s="40">
        <v>0</v>
      </c>
      <c r="E63" s="40">
        <v>0</v>
      </c>
      <c r="F63" s="40">
        <v>0</v>
      </c>
      <c r="G63" s="40">
        <v>0</v>
      </c>
      <c r="H63" s="23"/>
      <c r="I63" s="23"/>
      <c r="J63" s="23"/>
      <c r="K63" s="23"/>
    </row>
    <row r="64" spans="1:11" ht="14.1" customHeight="1">
      <c r="A64" s="23"/>
      <c r="B64" s="23"/>
      <c r="C64" s="39" t="s">
        <v>62</v>
      </c>
      <c r="D64" s="40">
        <v>0</v>
      </c>
      <c r="E64" s="40">
        <v>0</v>
      </c>
      <c r="F64" s="40">
        <v>0</v>
      </c>
      <c r="G64" s="40">
        <v>0</v>
      </c>
      <c r="H64" s="23"/>
      <c r="I64" s="23"/>
      <c r="J64" s="23"/>
      <c r="K64" s="23"/>
    </row>
    <row r="65" spans="1:11" ht="14.1" customHeight="1">
      <c r="A65" s="23"/>
      <c r="B65" s="23"/>
      <c r="C65" s="39" t="s">
        <v>49</v>
      </c>
      <c r="D65" s="40">
        <v>0</v>
      </c>
      <c r="E65" s="40">
        <v>0</v>
      </c>
      <c r="F65" s="40">
        <v>0</v>
      </c>
      <c r="G65" s="40">
        <v>0</v>
      </c>
      <c r="H65" s="23"/>
      <c r="I65" s="23"/>
      <c r="J65" s="23"/>
      <c r="K65" s="23"/>
    </row>
    <row r="66" spans="1:11" ht="14.1" customHeight="1">
      <c r="A66" s="23"/>
      <c r="B66" s="23"/>
      <c r="C66" s="39" t="s">
        <v>58</v>
      </c>
      <c r="D66" s="40">
        <v>0</v>
      </c>
      <c r="E66" s="40">
        <v>0</v>
      </c>
      <c r="F66" s="40">
        <v>0</v>
      </c>
      <c r="G66" s="40">
        <v>0</v>
      </c>
      <c r="H66" s="23"/>
      <c r="I66" s="23"/>
      <c r="J66" s="23"/>
      <c r="K66" s="23"/>
    </row>
    <row r="67" spans="1:11" ht="14.1" customHeight="1">
      <c r="A67" s="23"/>
      <c r="B67" s="23"/>
      <c r="C67" s="39" t="s">
        <v>59</v>
      </c>
      <c r="D67" s="40">
        <v>0</v>
      </c>
      <c r="E67" s="40">
        <v>0</v>
      </c>
      <c r="F67" s="40">
        <v>0</v>
      </c>
      <c r="G67" s="40">
        <v>0</v>
      </c>
      <c r="H67" s="23"/>
      <c r="I67" s="23"/>
      <c r="J67" s="23"/>
      <c r="K67" s="23"/>
    </row>
    <row r="68" spans="1:11" ht="14.1" customHeight="1">
      <c r="A68" s="23"/>
      <c r="B68" s="23"/>
      <c r="C68" s="39" t="s">
        <v>60</v>
      </c>
      <c r="D68" s="40">
        <v>0</v>
      </c>
      <c r="E68" s="40">
        <v>0</v>
      </c>
      <c r="F68" s="40">
        <v>0</v>
      </c>
      <c r="G68" s="40">
        <v>0</v>
      </c>
      <c r="H68" s="23"/>
      <c r="I68" s="23"/>
      <c r="J68" s="23"/>
      <c r="K68" s="23"/>
    </row>
    <row r="69" spans="1:11" ht="14.1" customHeight="1">
      <c r="A69" s="23"/>
      <c r="B69" s="23"/>
      <c r="C69" s="39" t="s">
        <v>61</v>
      </c>
      <c r="D69" s="40">
        <v>0</v>
      </c>
      <c r="E69" s="40">
        <v>0</v>
      </c>
      <c r="F69" s="40">
        <v>0</v>
      </c>
      <c r="G69" s="40">
        <v>0</v>
      </c>
      <c r="H69" s="23"/>
      <c r="I69" s="23"/>
      <c r="J69" s="23"/>
      <c r="K69" s="23"/>
    </row>
    <row r="70" spans="1:11" ht="14.1" customHeight="1">
      <c r="A70" s="23"/>
      <c r="B70" s="23"/>
      <c r="C70" s="39" t="s">
        <v>63</v>
      </c>
      <c r="D70" s="40">
        <v>0</v>
      </c>
      <c r="E70" s="40">
        <v>0</v>
      </c>
      <c r="F70" s="40">
        <v>0</v>
      </c>
      <c r="G70" s="40">
        <v>0</v>
      </c>
      <c r="H70" s="23"/>
      <c r="I70" s="23"/>
      <c r="J70" s="23"/>
      <c r="K70" s="23"/>
    </row>
    <row r="71" spans="1:11" ht="14.1" customHeight="1">
      <c r="A71" s="23"/>
      <c r="B71" s="23"/>
      <c r="C71" s="39" t="s">
        <v>49</v>
      </c>
      <c r="D71" s="40">
        <v>0</v>
      </c>
      <c r="E71" s="40">
        <v>0</v>
      </c>
      <c r="F71" s="40">
        <v>0</v>
      </c>
      <c r="G71" s="40">
        <v>0</v>
      </c>
      <c r="H71" s="23"/>
      <c r="I71" s="23"/>
      <c r="J71" s="23"/>
      <c r="K71" s="23"/>
    </row>
    <row r="72" spans="1:11" ht="14.1" customHeight="1">
      <c r="A72" s="23"/>
      <c r="B72" s="23"/>
      <c r="C72" s="39" t="s">
        <v>58</v>
      </c>
      <c r="D72" s="40">
        <v>0</v>
      </c>
      <c r="E72" s="40">
        <v>0</v>
      </c>
      <c r="F72" s="40">
        <v>0</v>
      </c>
      <c r="G72" s="40">
        <v>0</v>
      </c>
      <c r="H72" s="23"/>
      <c r="I72" s="23"/>
      <c r="J72" s="23"/>
      <c r="K72" s="23"/>
    </row>
    <row r="73" spans="1:11" ht="14.1" customHeight="1">
      <c r="A73" s="23"/>
      <c r="B73" s="23"/>
      <c r="C73" s="39" t="s">
        <v>59</v>
      </c>
      <c r="D73" s="40">
        <v>0</v>
      </c>
      <c r="E73" s="40">
        <v>0</v>
      </c>
      <c r="F73" s="40">
        <v>0</v>
      </c>
      <c r="G73" s="40">
        <v>0</v>
      </c>
      <c r="H73" s="23"/>
      <c r="I73" s="23"/>
      <c r="J73" s="23"/>
      <c r="K73" s="23"/>
    </row>
    <row r="74" spans="1:11" ht="14.1" customHeight="1">
      <c r="A74" s="23"/>
      <c r="B74" s="23"/>
      <c r="C74" s="39" t="s">
        <v>60</v>
      </c>
      <c r="D74" s="40">
        <v>0</v>
      </c>
      <c r="E74" s="40">
        <v>0</v>
      </c>
      <c r="F74" s="40">
        <v>0</v>
      </c>
      <c r="G74" s="40">
        <v>0</v>
      </c>
      <c r="H74" s="23"/>
      <c r="I74" s="23"/>
      <c r="J74" s="23"/>
      <c r="K74" s="23"/>
    </row>
    <row r="75" spans="1:11" ht="14.1" customHeight="1">
      <c r="A75" s="23"/>
      <c r="B75" s="23"/>
      <c r="C75" s="39" t="s">
        <v>61</v>
      </c>
      <c r="D75" s="40">
        <v>0</v>
      </c>
      <c r="E75" s="40">
        <v>0</v>
      </c>
      <c r="F75" s="40">
        <v>0</v>
      </c>
      <c r="G75" s="40">
        <v>0</v>
      </c>
      <c r="H75" s="23"/>
      <c r="I75" s="23"/>
      <c r="J75" s="23"/>
      <c r="K75" s="23"/>
    </row>
    <row r="76" spans="1:11" ht="14.1" customHeight="1">
      <c r="A76" s="23"/>
      <c r="B76" s="23"/>
      <c r="C76" s="39" t="s">
        <v>64</v>
      </c>
      <c r="D76" s="40">
        <v>0</v>
      </c>
      <c r="E76" s="40">
        <v>0</v>
      </c>
      <c r="F76" s="40">
        <v>0</v>
      </c>
      <c r="G76" s="40">
        <v>0</v>
      </c>
      <c r="H76" s="23"/>
      <c r="I76" s="23"/>
      <c r="J76" s="23"/>
      <c r="K76" s="23"/>
    </row>
    <row r="77" spans="1:11" ht="14.1" customHeight="1">
      <c r="A77" s="23"/>
      <c r="B77" s="23"/>
      <c r="C77" s="39" t="s">
        <v>65</v>
      </c>
      <c r="D77" s="40">
        <v>0</v>
      </c>
      <c r="E77" s="40">
        <v>0</v>
      </c>
      <c r="F77" s="40">
        <v>0</v>
      </c>
      <c r="G77" s="40">
        <v>0</v>
      </c>
      <c r="H77" s="23"/>
      <c r="I77" s="23"/>
      <c r="J77" s="23"/>
      <c r="K77" s="23"/>
    </row>
    <row r="78" spans="1:11" ht="14.1" customHeight="1">
      <c r="A78" s="23"/>
      <c r="B78" s="23"/>
      <c r="C78" s="41" t="s">
        <v>25</v>
      </c>
      <c r="D78" s="40">
        <v>0</v>
      </c>
      <c r="E78" s="40">
        <v>1359613000</v>
      </c>
      <c r="F78" s="40">
        <v>1360613000</v>
      </c>
      <c r="G78" s="40">
        <v>1361613000</v>
      </c>
      <c r="H78" s="23"/>
      <c r="I78" s="23"/>
      <c r="J78" s="23"/>
      <c r="K78" s="23"/>
    </row>
    <row r="79" spans="1:11" ht="14.1" customHeight="1">
      <c r="A79" s="23"/>
      <c r="B79" s="23"/>
      <c r="C79" s="1503" t="s">
        <v>66</v>
      </c>
      <c r="D79" s="1504"/>
      <c r="E79" s="1504"/>
      <c r="F79" s="1504"/>
      <c r="G79" s="1504"/>
      <c r="H79" s="23"/>
      <c r="I79" s="23"/>
      <c r="J79" s="23"/>
      <c r="K79" s="23"/>
    </row>
    <row r="80" spans="1:11" ht="14.1" customHeight="1">
      <c r="A80" s="23"/>
      <c r="B80" s="23"/>
      <c r="C80" s="32" t="s">
        <v>2377</v>
      </c>
      <c r="D80" s="1503" t="s">
        <v>2378</v>
      </c>
      <c r="E80" s="1504"/>
      <c r="F80" s="1504"/>
      <c r="G80" s="1504"/>
      <c r="H80" s="23"/>
      <c r="I80" s="23"/>
      <c r="J80" s="23"/>
      <c r="K80" s="23"/>
    </row>
    <row r="81" spans="1:11" ht="14.1" customHeight="1">
      <c r="A81" s="23"/>
      <c r="B81" s="23"/>
      <c r="C81" s="33" t="s">
        <v>19</v>
      </c>
      <c r="D81" s="1519" t="s">
        <v>2379</v>
      </c>
      <c r="E81" s="1520"/>
      <c r="F81" s="1520"/>
      <c r="G81" s="1520"/>
      <c r="H81" s="23"/>
      <c r="I81" s="23"/>
      <c r="J81" s="23"/>
      <c r="K81" s="23"/>
    </row>
    <row r="82" spans="1:11" ht="14.1" customHeight="1">
      <c r="A82" s="23"/>
      <c r="B82" s="23"/>
      <c r="C82" s="34" t="s">
        <v>20</v>
      </c>
      <c r="D82" s="1521" t="s">
        <v>2380</v>
      </c>
      <c r="E82" s="1522"/>
      <c r="F82" s="1522"/>
      <c r="G82" s="1522"/>
      <c r="H82" s="23"/>
      <c r="I82" s="23"/>
      <c r="J82" s="23"/>
      <c r="K82" s="23"/>
    </row>
    <row r="83" spans="1:11" ht="14.1" customHeight="1">
      <c r="A83" s="23"/>
      <c r="B83" s="23"/>
      <c r="C83" s="34" t="s">
        <v>21</v>
      </c>
      <c r="D83" s="1521" t="s">
        <v>2381</v>
      </c>
      <c r="E83" s="1522"/>
      <c r="F83" s="1522"/>
      <c r="G83" s="1522"/>
      <c r="H83" s="23"/>
      <c r="I83" s="23"/>
      <c r="J83" s="23"/>
      <c r="K83" s="23"/>
    </row>
    <row r="84" spans="1:11" ht="15" customHeight="1">
      <c r="A84" s="23"/>
      <c r="B84" s="23"/>
      <c r="C84" s="35"/>
      <c r="D84" s="36">
        <v>2024</v>
      </c>
      <c r="E84" s="36">
        <v>2025</v>
      </c>
      <c r="F84" s="36">
        <v>2026</v>
      </c>
      <c r="G84" s="36">
        <v>2027</v>
      </c>
      <c r="H84" s="23"/>
      <c r="I84" s="23"/>
      <c r="J84" s="23"/>
      <c r="K84" s="23"/>
    </row>
    <row r="85" spans="1:11" ht="15" customHeight="1">
      <c r="A85" s="23"/>
      <c r="B85" s="23"/>
      <c r="C85" s="37"/>
      <c r="D85" s="38" t="s">
        <v>22</v>
      </c>
      <c r="E85" s="38" t="s">
        <v>23</v>
      </c>
      <c r="F85" s="38" t="s">
        <v>23</v>
      </c>
      <c r="G85" s="38" t="s">
        <v>23</v>
      </c>
      <c r="H85" s="23"/>
      <c r="I85" s="23"/>
      <c r="J85" s="23"/>
      <c r="K85" s="23"/>
    </row>
    <row r="86" spans="1:11" ht="14.1" customHeight="1">
      <c r="A86" s="23"/>
      <c r="B86" s="23"/>
      <c r="C86" s="27" t="s">
        <v>33</v>
      </c>
      <c r="D86" s="31" t="s">
        <v>2382</v>
      </c>
      <c r="E86" s="31" t="s">
        <v>1411</v>
      </c>
      <c r="F86" s="31" t="s">
        <v>189</v>
      </c>
      <c r="G86" s="31" t="s">
        <v>189</v>
      </c>
      <c r="H86" s="23"/>
      <c r="I86" s="23"/>
      <c r="J86" s="23"/>
      <c r="K86" s="23"/>
    </row>
    <row r="87" spans="1:11" ht="14.1" customHeight="1">
      <c r="A87" s="23"/>
      <c r="B87" s="23"/>
      <c r="C87" s="27" t="s">
        <v>35</v>
      </c>
      <c r="D87" s="31" t="s">
        <v>1702</v>
      </c>
      <c r="E87" s="31" t="s">
        <v>2383</v>
      </c>
      <c r="F87" s="31" t="s">
        <v>2384</v>
      </c>
      <c r="G87" s="31" t="s">
        <v>143</v>
      </c>
      <c r="H87" s="23"/>
      <c r="I87" s="23"/>
      <c r="J87" s="23"/>
      <c r="K87" s="23"/>
    </row>
    <row r="88" spans="1:11" ht="14.1" customHeight="1">
      <c r="A88" s="23"/>
      <c r="B88" s="23"/>
      <c r="C88" s="27" t="s">
        <v>40</v>
      </c>
      <c r="D88" s="31" t="s">
        <v>2100</v>
      </c>
      <c r="E88" s="31" t="s">
        <v>2385</v>
      </c>
      <c r="F88" s="31" t="s">
        <v>2386</v>
      </c>
      <c r="G88" s="31" t="s">
        <v>251</v>
      </c>
      <c r="H88" s="23"/>
      <c r="I88" s="23"/>
      <c r="J88" s="23"/>
      <c r="K88" s="23"/>
    </row>
    <row r="89" spans="1:11" ht="14.1" customHeight="1">
      <c r="A89" s="23"/>
      <c r="B89" s="23"/>
      <c r="C89" s="27" t="s">
        <v>41</v>
      </c>
      <c r="D89" s="31" t="s">
        <v>18</v>
      </c>
      <c r="E89" s="31" t="s">
        <v>1749</v>
      </c>
      <c r="F89" s="31" t="s">
        <v>2387</v>
      </c>
      <c r="G89" s="31" t="s">
        <v>42</v>
      </c>
      <c r="H89" s="23"/>
      <c r="I89" s="23"/>
      <c r="J89" s="23"/>
      <c r="K89" s="23"/>
    </row>
    <row r="90" spans="1:11" ht="14.1" customHeight="1">
      <c r="A90" s="23"/>
      <c r="B90" s="23"/>
      <c r="C90" s="27" t="s">
        <v>43</v>
      </c>
      <c r="D90" s="31" t="s">
        <v>18</v>
      </c>
      <c r="E90" s="31" t="s">
        <v>18</v>
      </c>
      <c r="F90" s="31" t="s">
        <v>2388</v>
      </c>
      <c r="G90" s="31" t="s">
        <v>2389</v>
      </c>
      <c r="H90" s="23"/>
      <c r="I90" s="23"/>
      <c r="J90" s="23"/>
      <c r="K90" s="23"/>
    </row>
    <row r="91" spans="1:11" ht="14.1" customHeight="1">
      <c r="A91" s="23"/>
      <c r="B91" s="23"/>
      <c r="C91" s="27" t="s">
        <v>47</v>
      </c>
      <c r="D91" s="31" t="s">
        <v>18</v>
      </c>
      <c r="E91" s="31" t="s">
        <v>18</v>
      </c>
      <c r="F91" s="31" t="s">
        <v>2390</v>
      </c>
      <c r="G91" s="31" t="s">
        <v>2389</v>
      </c>
      <c r="H91" s="23"/>
      <c r="I91" s="23"/>
      <c r="J91" s="23"/>
      <c r="K91" s="23"/>
    </row>
    <row r="92" spans="1:11" ht="14.1" customHeight="1">
      <c r="A92" s="23"/>
      <c r="B92" s="23"/>
      <c r="C92" s="1523" t="s">
        <v>24</v>
      </c>
      <c r="D92" s="1524"/>
      <c r="E92" s="1524"/>
      <c r="F92" s="1524"/>
      <c r="G92" s="1524"/>
      <c r="H92" s="23"/>
      <c r="I92" s="23"/>
      <c r="J92" s="23"/>
      <c r="K92" s="23"/>
    </row>
    <row r="93" spans="1:11" ht="14.1" customHeight="1">
      <c r="A93" s="23"/>
      <c r="B93" s="23"/>
      <c r="C93" s="35"/>
      <c r="D93" s="36">
        <v>2024</v>
      </c>
      <c r="E93" s="36">
        <v>2025</v>
      </c>
      <c r="F93" s="36">
        <v>2026</v>
      </c>
      <c r="G93" s="36">
        <v>2027</v>
      </c>
      <c r="H93" s="23"/>
      <c r="I93" s="23"/>
      <c r="J93" s="23"/>
      <c r="K93" s="23"/>
    </row>
    <row r="94" spans="1:11" ht="14.1" customHeight="1">
      <c r="A94" s="23"/>
      <c r="B94" s="23"/>
      <c r="C94" s="37"/>
      <c r="D94" s="38" t="s">
        <v>22</v>
      </c>
      <c r="E94" s="38" t="s">
        <v>23</v>
      </c>
      <c r="F94" s="38" t="s">
        <v>23</v>
      </c>
      <c r="G94" s="38" t="s">
        <v>23</v>
      </c>
      <c r="H94" s="23"/>
      <c r="I94" s="23"/>
      <c r="J94" s="23"/>
      <c r="K94" s="23"/>
    </row>
    <row r="95" spans="1:11" ht="14.1" customHeight="1">
      <c r="A95" s="23"/>
      <c r="B95" s="23"/>
      <c r="C95" s="39" t="s">
        <v>48</v>
      </c>
      <c r="D95" s="40">
        <v>0</v>
      </c>
      <c r="E95" s="40">
        <v>0</v>
      </c>
      <c r="F95" s="40">
        <v>0</v>
      </c>
      <c r="G95" s="40">
        <v>0</v>
      </c>
      <c r="H95" s="23"/>
      <c r="I95" s="23"/>
      <c r="J95" s="23"/>
      <c r="K95" s="23"/>
    </row>
    <row r="96" spans="1:11" ht="14.1" customHeight="1">
      <c r="A96" s="23"/>
      <c r="B96" s="23"/>
      <c r="C96" s="39" t="s">
        <v>49</v>
      </c>
      <c r="D96" s="40">
        <v>0</v>
      </c>
      <c r="E96" s="40">
        <v>0</v>
      </c>
      <c r="F96" s="40">
        <v>0</v>
      </c>
      <c r="G96" s="40">
        <v>0</v>
      </c>
      <c r="H96" s="23"/>
      <c r="I96" s="23"/>
      <c r="J96" s="23"/>
      <c r="K96" s="23"/>
    </row>
    <row r="97" spans="1:11" ht="14.1" customHeight="1">
      <c r="A97" s="23"/>
      <c r="B97" s="23"/>
      <c r="C97" s="39" t="s">
        <v>50</v>
      </c>
      <c r="D97" s="40">
        <v>0</v>
      </c>
      <c r="E97" s="40">
        <v>0</v>
      </c>
      <c r="F97" s="40">
        <v>0</v>
      </c>
      <c r="G97" s="40">
        <v>0</v>
      </c>
      <c r="H97" s="23"/>
      <c r="I97" s="23"/>
      <c r="J97" s="23"/>
      <c r="K97" s="23"/>
    </row>
    <row r="98" spans="1:11" ht="14.1" customHeight="1">
      <c r="A98" s="23"/>
      <c r="B98" s="23"/>
      <c r="C98" s="39" t="s">
        <v>51</v>
      </c>
      <c r="D98" s="40">
        <v>0</v>
      </c>
      <c r="E98" s="40">
        <v>0</v>
      </c>
      <c r="F98" s="40">
        <v>0</v>
      </c>
      <c r="G98" s="40">
        <v>0</v>
      </c>
      <c r="H98" s="23"/>
      <c r="I98" s="23"/>
      <c r="J98" s="23"/>
      <c r="K98" s="23"/>
    </row>
    <row r="99" spans="1:11" ht="14.1" customHeight="1">
      <c r="A99" s="23"/>
      <c r="B99" s="23"/>
      <c r="C99" s="39" t="s">
        <v>49</v>
      </c>
      <c r="D99" s="40">
        <v>0</v>
      </c>
      <c r="E99" s="40">
        <v>0</v>
      </c>
      <c r="F99" s="40">
        <v>0</v>
      </c>
      <c r="G99" s="40">
        <v>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52</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53</v>
      </c>
      <c r="D104" s="40">
        <v>0</v>
      </c>
      <c r="E104" s="40">
        <v>0</v>
      </c>
      <c r="F104" s="40">
        <v>0</v>
      </c>
      <c r="G104" s="40">
        <v>0</v>
      </c>
      <c r="H104" s="23"/>
      <c r="I104" s="23"/>
      <c r="J104" s="23"/>
      <c r="K104" s="23"/>
    </row>
    <row r="105" spans="1:11" ht="14.1" customHeight="1">
      <c r="A105" s="23"/>
      <c r="B105" s="23"/>
      <c r="C105" s="39" t="s">
        <v>49</v>
      </c>
      <c r="D105" s="40">
        <v>0</v>
      </c>
      <c r="E105" s="40">
        <v>0</v>
      </c>
      <c r="F105" s="40">
        <v>0</v>
      </c>
      <c r="G105" s="40">
        <v>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54</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55</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56</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50</v>
      </c>
      <c r="D115" s="40">
        <v>0</v>
      </c>
      <c r="E115" s="40">
        <v>0</v>
      </c>
      <c r="F115" s="40">
        <v>0</v>
      </c>
      <c r="G115" s="40">
        <v>0</v>
      </c>
      <c r="H115" s="23"/>
      <c r="I115" s="23"/>
      <c r="J115" s="23"/>
      <c r="K115" s="23"/>
    </row>
    <row r="116" spans="1:11" ht="14.1" customHeight="1">
      <c r="A116" s="23"/>
      <c r="B116" s="23"/>
      <c r="C116" s="39" t="s">
        <v>57</v>
      </c>
      <c r="D116" s="40">
        <v>0</v>
      </c>
      <c r="E116" s="40">
        <v>0</v>
      </c>
      <c r="F116" s="40">
        <v>0</v>
      </c>
      <c r="G116" s="40">
        <v>0</v>
      </c>
      <c r="H116" s="23"/>
      <c r="I116" s="23"/>
      <c r="J116" s="23"/>
      <c r="K116" s="23"/>
    </row>
    <row r="117" spans="1:11" ht="14.1" customHeight="1">
      <c r="A117" s="23"/>
      <c r="B117" s="23"/>
      <c r="C117" s="39" t="s">
        <v>49</v>
      </c>
      <c r="D117" s="40">
        <v>0</v>
      </c>
      <c r="E117" s="40">
        <v>0</v>
      </c>
      <c r="F117" s="40">
        <v>0</v>
      </c>
      <c r="G117" s="40">
        <v>0</v>
      </c>
      <c r="H117" s="23"/>
      <c r="I117" s="23"/>
      <c r="J117" s="23"/>
      <c r="K117" s="23"/>
    </row>
    <row r="118" spans="1:11" ht="14.1" customHeight="1">
      <c r="A118" s="23"/>
      <c r="B118" s="23"/>
      <c r="C118" s="39" t="s">
        <v>58</v>
      </c>
      <c r="D118" s="40">
        <v>0</v>
      </c>
      <c r="E118" s="40">
        <v>0</v>
      </c>
      <c r="F118" s="40">
        <v>0</v>
      </c>
      <c r="G118" s="40">
        <v>0</v>
      </c>
      <c r="H118" s="23"/>
      <c r="I118" s="23"/>
      <c r="J118" s="23"/>
      <c r="K118" s="23"/>
    </row>
    <row r="119" spans="1:11" ht="14.1" customHeight="1">
      <c r="A119" s="23"/>
      <c r="B119" s="23"/>
      <c r="C119" s="39" t="s">
        <v>59</v>
      </c>
      <c r="D119" s="40">
        <v>0</v>
      </c>
      <c r="E119" s="40">
        <v>0</v>
      </c>
      <c r="F119" s="40">
        <v>0</v>
      </c>
      <c r="G119" s="40">
        <v>0</v>
      </c>
      <c r="H119" s="23"/>
      <c r="I119" s="23"/>
      <c r="J119" s="23"/>
      <c r="K119" s="23"/>
    </row>
    <row r="120" spans="1:11" ht="14.1" customHeight="1">
      <c r="A120" s="23"/>
      <c r="B120" s="23"/>
      <c r="C120" s="39" t="s">
        <v>60</v>
      </c>
      <c r="D120" s="40">
        <v>0</v>
      </c>
      <c r="E120" s="40">
        <v>0</v>
      </c>
      <c r="F120" s="40">
        <v>0</v>
      </c>
      <c r="G120" s="40">
        <v>0</v>
      </c>
      <c r="H120" s="23"/>
      <c r="I120" s="23"/>
      <c r="J120" s="23"/>
      <c r="K120" s="23"/>
    </row>
    <row r="121" spans="1:11" ht="14.1" customHeight="1">
      <c r="A121" s="23"/>
      <c r="B121" s="23"/>
      <c r="C121" s="39" t="s">
        <v>61</v>
      </c>
      <c r="D121" s="40">
        <v>0</v>
      </c>
      <c r="E121" s="40">
        <v>0</v>
      </c>
      <c r="F121" s="40">
        <v>0</v>
      </c>
      <c r="G121" s="40">
        <v>0</v>
      </c>
      <c r="H121" s="23"/>
      <c r="I121" s="23"/>
      <c r="J121" s="23"/>
      <c r="K121" s="23"/>
    </row>
    <row r="122" spans="1:11" ht="14.1" customHeight="1">
      <c r="A122" s="23"/>
      <c r="B122" s="23"/>
      <c r="C122" s="39" t="s">
        <v>62</v>
      </c>
      <c r="D122" s="40">
        <v>0</v>
      </c>
      <c r="E122" s="40">
        <v>127409000</v>
      </c>
      <c r="F122" s="40">
        <v>21745012</v>
      </c>
      <c r="G122" s="40">
        <v>40000000</v>
      </c>
      <c r="H122" s="23"/>
      <c r="I122" s="23"/>
      <c r="J122" s="23"/>
      <c r="K122" s="23"/>
    </row>
    <row r="123" spans="1:11" ht="14.1" customHeight="1">
      <c r="A123" s="23"/>
      <c r="B123" s="23"/>
      <c r="C123" s="39" t="s">
        <v>49</v>
      </c>
      <c r="D123" s="40">
        <v>0</v>
      </c>
      <c r="E123" s="40">
        <v>127409000</v>
      </c>
      <c r="F123" s="40">
        <v>21745012</v>
      </c>
      <c r="G123" s="40">
        <v>40000000</v>
      </c>
      <c r="H123" s="23"/>
      <c r="I123" s="23"/>
      <c r="J123" s="23"/>
      <c r="K123" s="23"/>
    </row>
    <row r="124" spans="1:11" ht="14.1" customHeight="1">
      <c r="A124" s="23"/>
      <c r="B124" s="23"/>
      <c r="C124" s="39" t="s">
        <v>58</v>
      </c>
      <c r="D124" s="40">
        <v>0</v>
      </c>
      <c r="E124" s="40">
        <v>0</v>
      </c>
      <c r="F124" s="40">
        <v>0</v>
      </c>
      <c r="G124" s="40">
        <v>0</v>
      </c>
      <c r="H124" s="23"/>
      <c r="I124" s="23"/>
      <c r="J124" s="23"/>
      <c r="K124" s="23"/>
    </row>
    <row r="125" spans="1:11" ht="14.1" customHeight="1">
      <c r="A125" s="23"/>
      <c r="B125" s="23"/>
      <c r="C125" s="39" t="s">
        <v>59</v>
      </c>
      <c r="D125" s="40">
        <v>0</v>
      </c>
      <c r="E125" s="40">
        <v>0</v>
      </c>
      <c r="F125" s="40">
        <v>0</v>
      </c>
      <c r="G125" s="40">
        <v>0</v>
      </c>
      <c r="H125" s="23"/>
      <c r="I125" s="23"/>
      <c r="J125" s="23"/>
      <c r="K125" s="23"/>
    </row>
    <row r="126" spans="1:11" ht="14.1" customHeight="1">
      <c r="A126" s="23"/>
      <c r="B126" s="23"/>
      <c r="C126" s="39" t="s">
        <v>60</v>
      </c>
      <c r="D126" s="40">
        <v>0</v>
      </c>
      <c r="E126" s="40">
        <v>0</v>
      </c>
      <c r="F126" s="40">
        <v>0</v>
      </c>
      <c r="G126" s="40">
        <v>0</v>
      </c>
      <c r="H126" s="23"/>
      <c r="I126" s="23"/>
      <c r="J126" s="23"/>
      <c r="K126" s="23"/>
    </row>
    <row r="127" spans="1:11" ht="14.1" customHeight="1">
      <c r="A127" s="23"/>
      <c r="B127" s="23"/>
      <c r="C127" s="39" t="s">
        <v>61</v>
      </c>
      <c r="D127" s="40">
        <v>0</v>
      </c>
      <c r="E127" s="40">
        <v>0</v>
      </c>
      <c r="F127" s="40">
        <v>0</v>
      </c>
      <c r="G127" s="40">
        <v>0</v>
      </c>
      <c r="H127" s="23"/>
      <c r="I127" s="23"/>
      <c r="J127" s="23"/>
      <c r="K127" s="23"/>
    </row>
    <row r="128" spans="1:11" ht="14.1" customHeight="1">
      <c r="A128" s="23"/>
      <c r="B128" s="23"/>
      <c r="C128" s="39" t="s">
        <v>63</v>
      </c>
      <c r="D128" s="40">
        <v>0</v>
      </c>
      <c r="E128" s="40">
        <v>0</v>
      </c>
      <c r="F128" s="40">
        <v>0</v>
      </c>
      <c r="G128" s="40">
        <v>0</v>
      </c>
      <c r="H128" s="23"/>
      <c r="I128" s="23"/>
      <c r="J128" s="23"/>
      <c r="K128" s="23"/>
    </row>
    <row r="129" spans="1:11" ht="14.1" customHeight="1">
      <c r="A129" s="23"/>
      <c r="B129" s="23"/>
      <c r="C129" s="39" t="s">
        <v>49</v>
      </c>
      <c r="D129" s="40">
        <v>0</v>
      </c>
      <c r="E129" s="40">
        <v>0</v>
      </c>
      <c r="F129" s="40">
        <v>0</v>
      </c>
      <c r="G129" s="40">
        <v>0</v>
      </c>
      <c r="H129" s="23"/>
      <c r="I129" s="23"/>
      <c r="J129" s="23"/>
      <c r="K129" s="23"/>
    </row>
    <row r="130" spans="1:11" ht="14.1" customHeight="1">
      <c r="A130" s="23"/>
      <c r="B130" s="23"/>
      <c r="C130" s="39" t="s">
        <v>58</v>
      </c>
      <c r="D130" s="40">
        <v>0</v>
      </c>
      <c r="E130" s="40">
        <v>0</v>
      </c>
      <c r="F130" s="40">
        <v>0</v>
      </c>
      <c r="G130" s="40">
        <v>0</v>
      </c>
      <c r="H130" s="23"/>
      <c r="I130" s="23"/>
      <c r="J130" s="23"/>
      <c r="K130" s="23"/>
    </row>
    <row r="131" spans="1:11" ht="14.1" customHeight="1">
      <c r="A131" s="23"/>
      <c r="B131" s="23"/>
      <c r="C131" s="39" t="s">
        <v>59</v>
      </c>
      <c r="D131" s="40">
        <v>0</v>
      </c>
      <c r="E131" s="40">
        <v>0</v>
      </c>
      <c r="F131" s="40">
        <v>0</v>
      </c>
      <c r="G131" s="40">
        <v>0</v>
      </c>
      <c r="H131" s="23"/>
      <c r="I131" s="23"/>
      <c r="J131" s="23"/>
      <c r="K131" s="23"/>
    </row>
    <row r="132" spans="1:11" ht="14.1" customHeight="1">
      <c r="A132" s="23"/>
      <c r="B132" s="23"/>
      <c r="C132" s="39" t="s">
        <v>60</v>
      </c>
      <c r="D132" s="40">
        <v>0</v>
      </c>
      <c r="E132" s="40">
        <v>0</v>
      </c>
      <c r="F132" s="40">
        <v>0</v>
      </c>
      <c r="G132" s="40">
        <v>0</v>
      </c>
      <c r="H132" s="23"/>
      <c r="I132" s="23"/>
      <c r="J132" s="23"/>
      <c r="K132" s="23"/>
    </row>
    <row r="133" spans="1:11" ht="14.1" customHeight="1">
      <c r="A133" s="23"/>
      <c r="B133" s="23"/>
      <c r="C133" s="39" t="s">
        <v>61</v>
      </c>
      <c r="D133" s="40">
        <v>0</v>
      </c>
      <c r="E133" s="40">
        <v>0</v>
      </c>
      <c r="F133" s="40">
        <v>0</v>
      </c>
      <c r="G133" s="40">
        <v>0</v>
      </c>
      <c r="H133" s="23"/>
      <c r="I133" s="23"/>
      <c r="J133" s="23"/>
      <c r="K133" s="23"/>
    </row>
    <row r="134" spans="1:11" ht="14.1" customHeight="1">
      <c r="A134" s="23"/>
      <c r="B134" s="23"/>
      <c r="C134" s="39" t="s">
        <v>64</v>
      </c>
      <c r="D134" s="40">
        <v>0</v>
      </c>
      <c r="E134" s="40">
        <v>0</v>
      </c>
      <c r="F134" s="40">
        <v>0</v>
      </c>
      <c r="G134" s="40">
        <v>0</v>
      </c>
      <c r="H134" s="23"/>
      <c r="I134" s="23"/>
      <c r="J134" s="23"/>
      <c r="K134" s="23"/>
    </row>
    <row r="135" spans="1:11" ht="14.1" customHeight="1">
      <c r="A135" s="23"/>
      <c r="B135" s="23"/>
      <c r="C135" s="39" t="s">
        <v>65</v>
      </c>
      <c r="D135" s="40">
        <v>0</v>
      </c>
      <c r="E135" s="40">
        <v>0</v>
      </c>
      <c r="F135" s="40">
        <v>0</v>
      </c>
      <c r="G135" s="40">
        <v>0</v>
      </c>
      <c r="H135" s="23"/>
      <c r="I135" s="23"/>
      <c r="J135" s="23"/>
      <c r="K135" s="23"/>
    </row>
    <row r="136" spans="1:11" ht="14.1" customHeight="1">
      <c r="A136" s="23"/>
      <c r="B136" s="23"/>
      <c r="C136" s="41" t="s">
        <v>25</v>
      </c>
      <c r="D136" s="40">
        <v>0</v>
      </c>
      <c r="E136" s="40">
        <v>127409000</v>
      </c>
      <c r="F136" s="40">
        <v>21745012</v>
      </c>
      <c r="G136" s="40">
        <v>40000000</v>
      </c>
      <c r="H136" s="23"/>
      <c r="I136" s="23"/>
      <c r="J136" s="23"/>
      <c r="K136" s="23"/>
    </row>
    <row r="137" spans="1:11" ht="14.1" customHeight="1">
      <c r="A137" s="23"/>
      <c r="B137" s="23"/>
      <c r="C137" s="33" t="s">
        <v>19</v>
      </c>
      <c r="D137" s="1519" t="s">
        <v>2391</v>
      </c>
      <c r="E137" s="1520"/>
      <c r="F137" s="1520"/>
      <c r="G137" s="1520"/>
      <c r="H137" s="23"/>
      <c r="I137" s="23"/>
      <c r="J137" s="23"/>
      <c r="K137" s="23"/>
    </row>
    <row r="138" spans="1:11" ht="14.1" customHeight="1">
      <c r="A138" s="23"/>
      <c r="B138" s="23"/>
      <c r="C138" s="34" t="s">
        <v>20</v>
      </c>
      <c r="D138" s="1521" t="s">
        <v>2392</v>
      </c>
      <c r="E138" s="1522"/>
      <c r="F138" s="1522"/>
      <c r="G138" s="1522"/>
      <c r="H138" s="23"/>
      <c r="I138" s="23"/>
      <c r="J138" s="23"/>
      <c r="K138" s="23"/>
    </row>
    <row r="139" spans="1:11" ht="14.1" customHeight="1">
      <c r="A139" s="23"/>
      <c r="B139" s="23"/>
      <c r="C139" s="34" t="s">
        <v>21</v>
      </c>
      <c r="D139" s="1521" t="s">
        <v>2393</v>
      </c>
      <c r="E139" s="1522"/>
      <c r="F139" s="1522"/>
      <c r="G139" s="1522"/>
      <c r="H139" s="23"/>
      <c r="I139" s="23"/>
      <c r="J139" s="23"/>
      <c r="K139" s="23"/>
    </row>
    <row r="140" spans="1:11" ht="15" customHeight="1">
      <c r="A140" s="23"/>
      <c r="B140" s="23"/>
      <c r="C140" s="35"/>
      <c r="D140" s="36">
        <v>2024</v>
      </c>
      <c r="E140" s="36">
        <v>2025</v>
      </c>
      <c r="F140" s="36">
        <v>2026</v>
      </c>
      <c r="G140" s="36">
        <v>2027</v>
      </c>
      <c r="H140" s="23"/>
      <c r="I140" s="23"/>
      <c r="J140" s="23"/>
      <c r="K140" s="23"/>
    </row>
    <row r="141" spans="1:11" ht="15" customHeight="1">
      <c r="A141" s="23"/>
      <c r="B141" s="23"/>
      <c r="C141" s="37"/>
      <c r="D141" s="38" t="s">
        <v>22</v>
      </c>
      <c r="E141" s="38" t="s">
        <v>23</v>
      </c>
      <c r="F141" s="38" t="s">
        <v>23</v>
      </c>
      <c r="G141" s="38" t="s">
        <v>23</v>
      </c>
      <c r="H141" s="23"/>
      <c r="I141" s="23"/>
      <c r="J141" s="23"/>
      <c r="K141" s="23"/>
    </row>
    <row r="142" spans="1:11" ht="14.1" customHeight="1">
      <c r="A142" s="23"/>
      <c r="B142" s="23"/>
      <c r="C142" s="27" t="s">
        <v>33</v>
      </c>
      <c r="D142" s="31" t="s">
        <v>42</v>
      </c>
      <c r="E142" s="31" t="s">
        <v>42</v>
      </c>
      <c r="F142" s="31" t="s">
        <v>42</v>
      </c>
      <c r="G142" s="31" t="s">
        <v>74</v>
      </c>
      <c r="H142" s="23"/>
      <c r="I142" s="23"/>
      <c r="J142" s="23"/>
      <c r="K142" s="23"/>
    </row>
    <row r="143" spans="1:11" ht="14.1" customHeight="1">
      <c r="A143" s="23"/>
      <c r="B143" s="23"/>
      <c r="C143" s="27" t="s">
        <v>35</v>
      </c>
      <c r="D143" s="31" t="s">
        <v>42</v>
      </c>
      <c r="E143" s="31" t="s">
        <v>42</v>
      </c>
      <c r="F143" s="31" t="s">
        <v>42</v>
      </c>
      <c r="G143" s="31" t="s">
        <v>280</v>
      </c>
      <c r="H143" s="23"/>
      <c r="I143" s="23"/>
      <c r="J143" s="23"/>
      <c r="K143" s="23"/>
    </row>
    <row r="144" spans="1:11" ht="14.1" customHeight="1">
      <c r="A144" s="23"/>
      <c r="B144" s="23"/>
      <c r="C144" s="27" t="s">
        <v>40</v>
      </c>
      <c r="D144" s="31" t="s">
        <v>42</v>
      </c>
      <c r="E144" s="31" t="s">
        <v>42</v>
      </c>
      <c r="F144" s="31" t="s">
        <v>42</v>
      </c>
      <c r="G144" s="31" t="s">
        <v>396</v>
      </c>
      <c r="H144" s="23"/>
      <c r="I144" s="23"/>
      <c r="J144" s="23"/>
      <c r="K144" s="23"/>
    </row>
    <row r="145" spans="1:11" ht="14.1" customHeight="1">
      <c r="A145" s="23"/>
      <c r="B145" s="23"/>
      <c r="C145" s="27" t="s">
        <v>41</v>
      </c>
      <c r="D145" s="31" t="s">
        <v>18</v>
      </c>
      <c r="E145" s="31" t="s">
        <v>18</v>
      </c>
      <c r="F145" s="31" t="s">
        <v>18</v>
      </c>
      <c r="G145" s="31" t="s">
        <v>18</v>
      </c>
      <c r="H145" s="23"/>
      <c r="I145" s="23"/>
      <c r="J145" s="23"/>
      <c r="K145" s="23"/>
    </row>
    <row r="146" spans="1:11" ht="14.1" customHeight="1">
      <c r="A146" s="23"/>
      <c r="B146" s="23"/>
      <c r="C146" s="27" t="s">
        <v>43</v>
      </c>
      <c r="D146" s="31" t="s">
        <v>18</v>
      </c>
      <c r="E146" s="31" t="s">
        <v>18</v>
      </c>
      <c r="F146" s="31" t="s">
        <v>18</v>
      </c>
      <c r="G146" s="31" t="s">
        <v>18</v>
      </c>
      <c r="H146" s="23"/>
      <c r="I146" s="23"/>
      <c r="J146" s="23"/>
      <c r="K146" s="23"/>
    </row>
    <row r="147" spans="1:11" ht="14.1" customHeight="1">
      <c r="A147" s="23"/>
      <c r="B147" s="23"/>
      <c r="C147" s="27" t="s">
        <v>47</v>
      </c>
      <c r="D147" s="31" t="s">
        <v>18</v>
      </c>
      <c r="E147" s="31" t="s">
        <v>18</v>
      </c>
      <c r="F147" s="31" t="s">
        <v>18</v>
      </c>
      <c r="G147" s="31" t="s">
        <v>18</v>
      </c>
      <c r="H147" s="23"/>
      <c r="I147" s="23"/>
      <c r="J147" s="23"/>
      <c r="K147" s="23"/>
    </row>
    <row r="148" spans="1:11" ht="14.1" customHeight="1">
      <c r="A148" s="23"/>
      <c r="B148" s="23"/>
      <c r="C148" s="1523" t="s">
        <v>24</v>
      </c>
      <c r="D148" s="1524"/>
      <c r="E148" s="1524"/>
      <c r="F148" s="1524"/>
      <c r="G148" s="1524"/>
      <c r="H148" s="23"/>
      <c r="I148" s="23"/>
      <c r="J148" s="23"/>
      <c r="K148" s="23"/>
    </row>
    <row r="149" spans="1:11" ht="14.1" customHeight="1">
      <c r="A149" s="23"/>
      <c r="B149" s="23"/>
      <c r="C149" s="35"/>
      <c r="D149" s="36">
        <v>2024</v>
      </c>
      <c r="E149" s="36">
        <v>2025</v>
      </c>
      <c r="F149" s="36">
        <v>2026</v>
      </c>
      <c r="G149" s="36">
        <v>2027</v>
      </c>
      <c r="H149" s="23"/>
      <c r="I149" s="23"/>
      <c r="J149" s="23"/>
      <c r="K149" s="23"/>
    </row>
    <row r="150" spans="1:11" ht="14.1" customHeight="1">
      <c r="A150" s="23"/>
      <c r="B150" s="23"/>
      <c r="C150" s="37"/>
      <c r="D150" s="38" t="s">
        <v>22</v>
      </c>
      <c r="E150" s="38" t="s">
        <v>23</v>
      </c>
      <c r="F150" s="38" t="s">
        <v>23</v>
      </c>
      <c r="G150" s="38" t="s">
        <v>23</v>
      </c>
      <c r="H150" s="23"/>
      <c r="I150" s="23"/>
      <c r="J150" s="23"/>
      <c r="K150" s="23"/>
    </row>
    <row r="151" spans="1:11" ht="14.1" customHeight="1">
      <c r="A151" s="23"/>
      <c r="B151" s="23"/>
      <c r="C151" s="39" t="s">
        <v>48</v>
      </c>
      <c r="D151" s="40">
        <v>0</v>
      </c>
      <c r="E151" s="40">
        <v>0</v>
      </c>
      <c r="F151" s="40">
        <v>0</v>
      </c>
      <c r="G151" s="40">
        <v>0</v>
      </c>
      <c r="H151" s="23"/>
      <c r="I151" s="23"/>
      <c r="J151" s="23"/>
      <c r="K151" s="23"/>
    </row>
    <row r="152" spans="1:11" ht="14.1" customHeight="1">
      <c r="A152" s="23"/>
      <c r="B152" s="23"/>
      <c r="C152" s="39" t="s">
        <v>49</v>
      </c>
      <c r="D152" s="40">
        <v>0</v>
      </c>
      <c r="E152" s="40">
        <v>0</v>
      </c>
      <c r="F152" s="40">
        <v>0</v>
      </c>
      <c r="G152" s="40">
        <v>0</v>
      </c>
      <c r="H152" s="23"/>
      <c r="I152" s="23"/>
      <c r="J152" s="23"/>
      <c r="K152" s="23"/>
    </row>
    <row r="153" spans="1:11" ht="14.1" customHeight="1">
      <c r="A153" s="23"/>
      <c r="B153" s="23"/>
      <c r="C153" s="39" t="s">
        <v>50</v>
      </c>
      <c r="D153" s="40">
        <v>0</v>
      </c>
      <c r="E153" s="40">
        <v>0</v>
      </c>
      <c r="F153" s="40">
        <v>0</v>
      </c>
      <c r="G153" s="40">
        <v>0</v>
      </c>
      <c r="H153" s="23"/>
      <c r="I153" s="23"/>
      <c r="J153" s="23"/>
      <c r="K153" s="23"/>
    </row>
    <row r="154" spans="1:11" ht="14.1" customHeight="1">
      <c r="A154" s="23"/>
      <c r="B154" s="23"/>
      <c r="C154" s="39" t="s">
        <v>51</v>
      </c>
      <c r="D154" s="40">
        <v>0</v>
      </c>
      <c r="E154" s="40">
        <v>0</v>
      </c>
      <c r="F154" s="40">
        <v>0</v>
      </c>
      <c r="G154" s="40">
        <v>0</v>
      </c>
      <c r="H154" s="23"/>
      <c r="I154" s="23"/>
      <c r="J154" s="23"/>
      <c r="K154" s="23"/>
    </row>
    <row r="155" spans="1:11" ht="14.1" customHeight="1">
      <c r="A155" s="23"/>
      <c r="B155" s="23"/>
      <c r="C155" s="39" t="s">
        <v>49</v>
      </c>
      <c r="D155" s="40">
        <v>0</v>
      </c>
      <c r="E155" s="40">
        <v>0</v>
      </c>
      <c r="F155" s="40">
        <v>0</v>
      </c>
      <c r="G155" s="40">
        <v>0</v>
      </c>
      <c r="H155" s="23"/>
      <c r="I155" s="23"/>
      <c r="J155" s="23"/>
      <c r="K155" s="23"/>
    </row>
    <row r="156" spans="1:11" ht="14.1" customHeight="1">
      <c r="A156" s="23"/>
      <c r="B156" s="23"/>
      <c r="C156" s="39" t="s">
        <v>50</v>
      </c>
      <c r="D156" s="40">
        <v>0</v>
      </c>
      <c r="E156" s="40">
        <v>0</v>
      </c>
      <c r="F156" s="40">
        <v>0</v>
      </c>
      <c r="G156" s="40">
        <v>0</v>
      </c>
      <c r="H156" s="23"/>
      <c r="I156" s="23"/>
      <c r="J156" s="23"/>
      <c r="K156" s="23"/>
    </row>
    <row r="157" spans="1:11" ht="14.1" customHeight="1">
      <c r="A157" s="23"/>
      <c r="B157" s="23"/>
      <c r="C157" s="39" t="s">
        <v>52</v>
      </c>
      <c r="D157" s="40">
        <v>0</v>
      </c>
      <c r="E157" s="40">
        <v>0</v>
      </c>
      <c r="F157" s="40">
        <v>0</v>
      </c>
      <c r="G157" s="40">
        <v>0</v>
      </c>
      <c r="H157" s="23"/>
      <c r="I157" s="23"/>
      <c r="J157" s="23"/>
      <c r="K157" s="23"/>
    </row>
    <row r="158" spans="1:11" ht="14.1" customHeight="1">
      <c r="A158" s="23"/>
      <c r="B158" s="23"/>
      <c r="C158" s="39" t="s">
        <v>49</v>
      </c>
      <c r="D158" s="40">
        <v>0</v>
      </c>
      <c r="E158" s="40">
        <v>0</v>
      </c>
      <c r="F158" s="40">
        <v>0</v>
      </c>
      <c r="G158" s="40">
        <v>0</v>
      </c>
      <c r="H158" s="23"/>
      <c r="I158" s="23"/>
      <c r="J158" s="23"/>
      <c r="K158" s="23"/>
    </row>
    <row r="159" spans="1:11" ht="14.1" customHeight="1">
      <c r="A159" s="23"/>
      <c r="B159" s="23"/>
      <c r="C159" s="39" t="s">
        <v>50</v>
      </c>
      <c r="D159" s="40">
        <v>0</v>
      </c>
      <c r="E159" s="40">
        <v>0</v>
      </c>
      <c r="F159" s="40">
        <v>0</v>
      </c>
      <c r="G159" s="40">
        <v>0</v>
      </c>
      <c r="H159" s="23"/>
      <c r="I159" s="23"/>
      <c r="J159" s="23"/>
      <c r="K159" s="23"/>
    </row>
    <row r="160" spans="1:11" ht="14.1" customHeight="1">
      <c r="A160" s="23"/>
      <c r="B160" s="23"/>
      <c r="C160" s="39" t="s">
        <v>53</v>
      </c>
      <c r="D160" s="40">
        <v>0</v>
      </c>
      <c r="E160" s="40">
        <v>0</v>
      </c>
      <c r="F160" s="40">
        <v>0</v>
      </c>
      <c r="G160" s="40">
        <v>0</v>
      </c>
      <c r="H160" s="23"/>
      <c r="I160" s="23"/>
      <c r="J160" s="23"/>
      <c r="K160" s="23"/>
    </row>
    <row r="161" spans="1:11" ht="14.1" customHeight="1">
      <c r="A161" s="23"/>
      <c r="B161" s="23"/>
      <c r="C161" s="39" t="s">
        <v>49</v>
      </c>
      <c r="D161" s="40">
        <v>0</v>
      </c>
      <c r="E161" s="40">
        <v>0</v>
      </c>
      <c r="F161" s="40">
        <v>0</v>
      </c>
      <c r="G161" s="40">
        <v>0</v>
      </c>
      <c r="H161" s="23"/>
      <c r="I161" s="23"/>
      <c r="J161" s="23"/>
      <c r="K161" s="23"/>
    </row>
    <row r="162" spans="1:11" ht="14.1" customHeight="1">
      <c r="A162" s="23"/>
      <c r="B162" s="23"/>
      <c r="C162" s="39" t="s">
        <v>50</v>
      </c>
      <c r="D162" s="40">
        <v>0</v>
      </c>
      <c r="E162" s="40">
        <v>0</v>
      </c>
      <c r="F162" s="40">
        <v>0</v>
      </c>
      <c r="G162" s="40">
        <v>0</v>
      </c>
      <c r="H162" s="23"/>
      <c r="I162" s="23"/>
      <c r="J162" s="23"/>
      <c r="K162" s="23"/>
    </row>
    <row r="163" spans="1:11" ht="14.1" customHeight="1">
      <c r="A163" s="23"/>
      <c r="B163" s="23"/>
      <c r="C163" s="39" t="s">
        <v>54</v>
      </c>
      <c r="D163" s="40">
        <v>0</v>
      </c>
      <c r="E163" s="40">
        <v>0</v>
      </c>
      <c r="F163" s="40">
        <v>0</v>
      </c>
      <c r="G163" s="40">
        <v>0</v>
      </c>
      <c r="H163" s="23"/>
      <c r="I163" s="23"/>
      <c r="J163" s="23"/>
      <c r="K163" s="23"/>
    </row>
    <row r="164" spans="1:11" ht="14.1" customHeight="1">
      <c r="A164" s="23"/>
      <c r="B164" s="23"/>
      <c r="C164" s="39" t="s">
        <v>49</v>
      </c>
      <c r="D164" s="40">
        <v>0</v>
      </c>
      <c r="E164" s="40">
        <v>0</v>
      </c>
      <c r="F164" s="40">
        <v>0</v>
      </c>
      <c r="G164" s="40">
        <v>0</v>
      </c>
      <c r="H164" s="23"/>
      <c r="I164" s="23"/>
      <c r="J164" s="23"/>
      <c r="K164" s="23"/>
    </row>
    <row r="165" spans="1:11" ht="14.1" customHeight="1">
      <c r="A165" s="23"/>
      <c r="B165" s="23"/>
      <c r="C165" s="39" t="s">
        <v>50</v>
      </c>
      <c r="D165" s="40">
        <v>0</v>
      </c>
      <c r="E165" s="40">
        <v>0</v>
      </c>
      <c r="F165" s="40">
        <v>0</v>
      </c>
      <c r="G165" s="40">
        <v>0</v>
      </c>
      <c r="H165" s="23"/>
      <c r="I165" s="23"/>
      <c r="J165" s="23"/>
      <c r="K165" s="23"/>
    </row>
    <row r="166" spans="1:11" ht="14.1" customHeight="1">
      <c r="A166" s="23"/>
      <c r="B166" s="23"/>
      <c r="C166" s="39" t="s">
        <v>55</v>
      </c>
      <c r="D166" s="40">
        <v>0</v>
      </c>
      <c r="E166" s="40">
        <v>0</v>
      </c>
      <c r="F166" s="40">
        <v>0</v>
      </c>
      <c r="G166" s="40">
        <v>0</v>
      </c>
      <c r="H166" s="23"/>
      <c r="I166" s="23"/>
      <c r="J166" s="23"/>
      <c r="K166" s="23"/>
    </row>
    <row r="167" spans="1:11" ht="14.1" customHeight="1">
      <c r="A167" s="23"/>
      <c r="B167" s="23"/>
      <c r="C167" s="39" t="s">
        <v>49</v>
      </c>
      <c r="D167" s="40">
        <v>0</v>
      </c>
      <c r="E167" s="40">
        <v>0</v>
      </c>
      <c r="F167" s="40">
        <v>0</v>
      </c>
      <c r="G167" s="40">
        <v>0</v>
      </c>
      <c r="H167" s="23"/>
      <c r="I167" s="23"/>
      <c r="J167" s="23"/>
      <c r="K167" s="23"/>
    </row>
    <row r="168" spans="1:11" ht="14.1" customHeight="1">
      <c r="A168" s="23"/>
      <c r="B168" s="23"/>
      <c r="C168" s="39" t="s">
        <v>50</v>
      </c>
      <c r="D168" s="40">
        <v>0</v>
      </c>
      <c r="E168" s="40">
        <v>0</v>
      </c>
      <c r="F168" s="40">
        <v>0</v>
      </c>
      <c r="G168" s="40">
        <v>0</v>
      </c>
      <c r="H168" s="23"/>
      <c r="I168" s="23"/>
      <c r="J168" s="23"/>
      <c r="K168" s="23"/>
    </row>
    <row r="169" spans="1:11" ht="14.1" customHeight="1">
      <c r="A169" s="23"/>
      <c r="B169" s="23"/>
      <c r="C169" s="39" t="s">
        <v>56</v>
      </c>
      <c r="D169" s="40">
        <v>0</v>
      </c>
      <c r="E169" s="40">
        <v>0</v>
      </c>
      <c r="F169" s="40">
        <v>0</v>
      </c>
      <c r="G169" s="40">
        <v>0</v>
      </c>
      <c r="H169" s="23"/>
      <c r="I169" s="23"/>
      <c r="J169" s="23"/>
      <c r="K169" s="23"/>
    </row>
    <row r="170" spans="1:11" ht="14.1" customHeight="1">
      <c r="A170" s="23"/>
      <c r="B170" s="23"/>
      <c r="C170" s="39" t="s">
        <v>49</v>
      </c>
      <c r="D170" s="40">
        <v>0</v>
      </c>
      <c r="E170" s="40">
        <v>0</v>
      </c>
      <c r="F170" s="40">
        <v>0</v>
      </c>
      <c r="G170" s="40">
        <v>0</v>
      </c>
      <c r="H170" s="23"/>
      <c r="I170" s="23"/>
      <c r="J170" s="23"/>
      <c r="K170" s="23"/>
    </row>
    <row r="171" spans="1:11" ht="14.1" customHeight="1">
      <c r="A171" s="23"/>
      <c r="B171" s="23"/>
      <c r="C171" s="39" t="s">
        <v>50</v>
      </c>
      <c r="D171" s="40">
        <v>0</v>
      </c>
      <c r="E171" s="40">
        <v>0</v>
      </c>
      <c r="F171" s="40">
        <v>0</v>
      </c>
      <c r="G171" s="40">
        <v>0</v>
      </c>
      <c r="H171" s="23"/>
      <c r="I171" s="23"/>
      <c r="J171" s="23"/>
      <c r="K171" s="23"/>
    </row>
    <row r="172" spans="1:11" ht="14.1" customHeight="1">
      <c r="A172" s="23"/>
      <c r="B172" s="23"/>
      <c r="C172" s="39" t="s">
        <v>57</v>
      </c>
      <c r="D172" s="40">
        <v>0</v>
      </c>
      <c r="E172" s="40">
        <v>0</v>
      </c>
      <c r="F172" s="40">
        <v>0</v>
      </c>
      <c r="G172" s="40">
        <v>0</v>
      </c>
      <c r="H172" s="23"/>
      <c r="I172" s="23"/>
      <c r="J172" s="23"/>
      <c r="K172" s="23"/>
    </row>
    <row r="173" spans="1:11" ht="14.1" customHeight="1">
      <c r="A173" s="23"/>
      <c r="B173" s="23"/>
      <c r="C173" s="39" t="s">
        <v>49</v>
      </c>
      <c r="D173" s="40">
        <v>0</v>
      </c>
      <c r="E173" s="40">
        <v>0</v>
      </c>
      <c r="F173" s="40">
        <v>0</v>
      </c>
      <c r="G173" s="40">
        <v>0</v>
      </c>
      <c r="H173" s="23"/>
      <c r="I173" s="23"/>
      <c r="J173" s="23"/>
      <c r="K173" s="23"/>
    </row>
    <row r="174" spans="1:11" ht="14.1" customHeight="1">
      <c r="A174" s="23"/>
      <c r="B174" s="23"/>
      <c r="C174" s="39" t="s">
        <v>58</v>
      </c>
      <c r="D174" s="40">
        <v>0</v>
      </c>
      <c r="E174" s="40">
        <v>0</v>
      </c>
      <c r="F174" s="40">
        <v>0</v>
      </c>
      <c r="G174" s="40">
        <v>0</v>
      </c>
      <c r="H174" s="23"/>
      <c r="I174" s="23"/>
      <c r="J174" s="23"/>
      <c r="K174" s="23"/>
    </row>
    <row r="175" spans="1:11" ht="14.1" customHeight="1">
      <c r="A175" s="23"/>
      <c r="B175" s="23"/>
      <c r="C175" s="39" t="s">
        <v>59</v>
      </c>
      <c r="D175" s="40">
        <v>0</v>
      </c>
      <c r="E175" s="40">
        <v>0</v>
      </c>
      <c r="F175" s="40">
        <v>0</v>
      </c>
      <c r="G175" s="40">
        <v>0</v>
      </c>
      <c r="H175" s="23"/>
      <c r="I175" s="23"/>
      <c r="J175" s="23"/>
      <c r="K175" s="23"/>
    </row>
    <row r="176" spans="1:11" ht="14.1" customHeight="1">
      <c r="A176" s="23"/>
      <c r="B176" s="23"/>
      <c r="C176" s="39" t="s">
        <v>60</v>
      </c>
      <c r="D176" s="40">
        <v>0</v>
      </c>
      <c r="E176" s="40">
        <v>0</v>
      </c>
      <c r="F176" s="40">
        <v>0</v>
      </c>
      <c r="G176" s="40">
        <v>0</v>
      </c>
      <c r="H176" s="23"/>
      <c r="I176" s="23"/>
      <c r="J176" s="23"/>
      <c r="K176" s="23"/>
    </row>
    <row r="177" spans="1:11" ht="14.1" customHeight="1">
      <c r="A177" s="23"/>
      <c r="B177" s="23"/>
      <c r="C177" s="39" t="s">
        <v>61</v>
      </c>
      <c r="D177" s="40">
        <v>0</v>
      </c>
      <c r="E177" s="40">
        <v>0</v>
      </c>
      <c r="F177" s="40">
        <v>0</v>
      </c>
      <c r="G177" s="40">
        <v>0</v>
      </c>
      <c r="H177" s="23"/>
      <c r="I177" s="23"/>
      <c r="J177" s="23"/>
      <c r="K177" s="23"/>
    </row>
    <row r="178" spans="1:11" ht="14.1" customHeight="1">
      <c r="A178" s="23"/>
      <c r="B178" s="23"/>
      <c r="C178" s="39" t="s">
        <v>62</v>
      </c>
      <c r="D178" s="40">
        <v>0</v>
      </c>
      <c r="E178" s="40">
        <v>0</v>
      </c>
      <c r="F178" s="40">
        <v>0</v>
      </c>
      <c r="G178" s="40">
        <v>30000000</v>
      </c>
      <c r="H178" s="23"/>
      <c r="I178" s="23"/>
      <c r="J178" s="23"/>
      <c r="K178" s="23"/>
    </row>
    <row r="179" spans="1:11" ht="14.1" customHeight="1">
      <c r="A179" s="23"/>
      <c r="B179" s="23"/>
      <c r="C179" s="39" t="s">
        <v>49</v>
      </c>
      <c r="D179" s="40">
        <v>0</v>
      </c>
      <c r="E179" s="40">
        <v>0</v>
      </c>
      <c r="F179" s="40">
        <v>0</v>
      </c>
      <c r="G179" s="40">
        <v>30000000</v>
      </c>
      <c r="H179" s="23"/>
      <c r="I179" s="23"/>
      <c r="J179" s="23"/>
      <c r="K179" s="23"/>
    </row>
    <row r="180" spans="1:11" ht="14.1" customHeight="1">
      <c r="A180" s="23"/>
      <c r="B180" s="23"/>
      <c r="C180" s="39" t="s">
        <v>58</v>
      </c>
      <c r="D180" s="40">
        <v>0</v>
      </c>
      <c r="E180" s="40">
        <v>0</v>
      </c>
      <c r="F180" s="40">
        <v>0</v>
      </c>
      <c r="G180" s="40">
        <v>0</v>
      </c>
      <c r="H180" s="23"/>
      <c r="I180" s="23"/>
      <c r="J180" s="23"/>
      <c r="K180" s="23"/>
    </row>
    <row r="181" spans="1:11" ht="14.1" customHeight="1">
      <c r="A181" s="23"/>
      <c r="B181" s="23"/>
      <c r="C181" s="39" t="s">
        <v>59</v>
      </c>
      <c r="D181" s="40">
        <v>0</v>
      </c>
      <c r="E181" s="40">
        <v>0</v>
      </c>
      <c r="F181" s="40">
        <v>0</v>
      </c>
      <c r="G181" s="40">
        <v>0</v>
      </c>
      <c r="H181" s="23"/>
      <c r="I181" s="23"/>
      <c r="J181" s="23"/>
      <c r="K181" s="23"/>
    </row>
    <row r="182" spans="1:11" ht="14.1" customHeight="1">
      <c r="A182" s="23"/>
      <c r="B182" s="23"/>
      <c r="C182" s="39" t="s">
        <v>60</v>
      </c>
      <c r="D182" s="40">
        <v>0</v>
      </c>
      <c r="E182" s="40">
        <v>0</v>
      </c>
      <c r="F182" s="40">
        <v>0</v>
      </c>
      <c r="G182" s="40">
        <v>0</v>
      </c>
      <c r="H182" s="23"/>
      <c r="I182" s="23"/>
      <c r="J182" s="23"/>
      <c r="K182" s="23"/>
    </row>
    <row r="183" spans="1:11" ht="14.1" customHeight="1">
      <c r="A183" s="23"/>
      <c r="B183" s="23"/>
      <c r="C183" s="39" t="s">
        <v>61</v>
      </c>
      <c r="D183" s="40">
        <v>0</v>
      </c>
      <c r="E183" s="40">
        <v>0</v>
      </c>
      <c r="F183" s="40">
        <v>0</v>
      </c>
      <c r="G183" s="40">
        <v>0</v>
      </c>
      <c r="H183" s="23"/>
      <c r="I183" s="23"/>
      <c r="J183" s="23"/>
      <c r="K183" s="23"/>
    </row>
    <row r="184" spans="1:11" ht="14.1" customHeight="1">
      <c r="A184" s="23"/>
      <c r="B184" s="23"/>
      <c r="C184" s="39" t="s">
        <v>63</v>
      </c>
      <c r="D184" s="40">
        <v>0</v>
      </c>
      <c r="E184" s="40">
        <v>0</v>
      </c>
      <c r="F184" s="40">
        <v>0</v>
      </c>
      <c r="G184" s="40">
        <v>0</v>
      </c>
      <c r="H184" s="23"/>
      <c r="I184" s="23"/>
      <c r="J184" s="23"/>
      <c r="K184" s="23"/>
    </row>
    <row r="185" spans="1:11" ht="14.1" customHeight="1">
      <c r="A185" s="23"/>
      <c r="B185" s="23"/>
      <c r="C185" s="39" t="s">
        <v>49</v>
      </c>
      <c r="D185" s="40">
        <v>0</v>
      </c>
      <c r="E185" s="40">
        <v>0</v>
      </c>
      <c r="F185" s="40">
        <v>0</v>
      </c>
      <c r="G185" s="40">
        <v>0</v>
      </c>
      <c r="H185" s="23"/>
      <c r="I185" s="23"/>
      <c r="J185" s="23"/>
      <c r="K185" s="23"/>
    </row>
    <row r="186" spans="1:11" ht="14.1" customHeight="1">
      <c r="A186" s="23"/>
      <c r="B186" s="23"/>
      <c r="C186" s="39" t="s">
        <v>58</v>
      </c>
      <c r="D186" s="40">
        <v>0</v>
      </c>
      <c r="E186" s="40">
        <v>0</v>
      </c>
      <c r="F186" s="40">
        <v>0</v>
      </c>
      <c r="G186" s="40">
        <v>0</v>
      </c>
      <c r="H186" s="23"/>
      <c r="I186" s="23"/>
      <c r="J186" s="23"/>
      <c r="K186" s="23"/>
    </row>
    <row r="187" spans="1:11" ht="14.1" customHeight="1">
      <c r="A187" s="23"/>
      <c r="B187" s="23"/>
      <c r="C187" s="39" t="s">
        <v>59</v>
      </c>
      <c r="D187" s="40">
        <v>0</v>
      </c>
      <c r="E187" s="40">
        <v>0</v>
      </c>
      <c r="F187" s="40">
        <v>0</v>
      </c>
      <c r="G187" s="40">
        <v>0</v>
      </c>
      <c r="H187" s="23"/>
      <c r="I187" s="23"/>
      <c r="J187" s="23"/>
      <c r="K187" s="23"/>
    </row>
    <row r="188" spans="1:11" ht="14.1" customHeight="1">
      <c r="A188" s="23"/>
      <c r="B188" s="23"/>
      <c r="C188" s="39" t="s">
        <v>60</v>
      </c>
      <c r="D188" s="40">
        <v>0</v>
      </c>
      <c r="E188" s="40">
        <v>0</v>
      </c>
      <c r="F188" s="40">
        <v>0</v>
      </c>
      <c r="G188" s="40">
        <v>0</v>
      </c>
      <c r="H188" s="23"/>
      <c r="I188" s="23"/>
      <c r="J188" s="23"/>
      <c r="K188" s="23"/>
    </row>
    <row r="189" spans="1:11" ht="14.1" customHeight="1">
      <c r="A189" s="23"/>
      <c r="B189" s="23"/>
      <c r="C189" s="39" t="s">
        <v>61</v>
      </c>
      <c r="D189" s="40">
        <v>0</v>
      </c>
      <c r="E189" s="40">
        <v>0</v>
      </c>
      <c r="F189" s="40">
        <v>0</v>
      </c>
      <c r="G189" s="40">
        <v>0</v>
      </c>
      <c r="H189" s="23"/>
      <c r="I189" s="23"/>
      <c r="J189" s="23"/>
      <c r="K189" s="23"/>
    </row>
    <row r="190" spans="1:11" ht="14.1" customHeight="1">
      <c r="A190" s="23"/>
      <c r="B190" s="23"/>
      <c r="C190" s="39" t="s">
        <v>64</v>
      </c>
      <c r="D190" s="40">
        <v>0</v>
      </c>
      <c r="E190" s="40">
        <v>0</v>
      </c>
      <c r="F190" s="40">
        <v>0</v>
      </c>
      <c r="G190" s="40">
        <v>0</v>
      </c>
      <c r="H190" s="23"/>
      <c r="I190" s="23"/>
      <c r="J190" s="23"/>
      <c r="K190" s="23"/>
    </row>
    <row r="191" spans="1:11" ht="14.1" customHeight="1">
      <c r="A191" s="23"/>
      <c r="B191" s="23"/>
      <c r="C191" s="39" t="s">
        <v>65</v>
      </c>
      <c r="D191" s="40">
        <v>0</v>
      </c>
      <c r="E191" s="40">
        <v>0</v>
      </c>
      <c r="F191" s="40">
        <v>0</v>
      </c>
      <c r="G191" s="40">
        <v>0</v>
      </c>
      <c r="H191" s="23"/>
      <c r="I191" s="23"/>
      <c r="J191" s="23"/>
      <c r="K191" s="23"/>
    </row>
    <row r="192" spans="1:11" ht="14.1" customHeight="1">
      <c r="A192" s="23"/>
      <c r="B192" s="23"/>
      <c r="C192" s="41" t="s">
        <v>25</v>
      </c>
      <c r="D192" s="40">
        <v>0</v>
      </c>
      <c r="E192" s="40">
        <v>0</v>
      </c>
      <c r="F192" s="40">
        <v>0</v>
      </c>
      <c r="G192" s="40">
        <v>30000000</v>
      </c>
      <c r="H192" s="23"/>
      <c r="I192" s="23"/>
      <c r="J192" s="23"/>
      <c r="K192" s="23"/>
    </row>
    <row r="193" spans="1:11" ht="14.1" customHeight="1">
      <c r="A193" s="23"/>
      <c r="B193" s="23"/>
      <c r="C193" s="33" t="s">
        <v>19</v>
      </c>
      <c r="D193" s="1519" t="s">
        <v>2394</v>
      </c>
      <c r="E193" s="1520"/>
      <c r="F193" s="1520"/>
      <c r="G193" s="1520"/>
      <c r="H193" s="23"/>
      <c r="I193" s="23"/>
      <c r="J193" s="23"/>
      <c r="K193" s="23"/>
    </row>
    <row r="194" spans="1:11" ht="14.1" customHeight="1">
      <c r="A194" s="23"/>
      <c r="B194" s="23"/>
      <c r="C194" s="34" t="s">
        <v>20</v>
      </c>
      <c r="D194" s="1521" t="s">
        <v>2395</v>
      </c>
      <c r="E194" s="1522"/>
      <c r="F194" s="1522"/>
      <c r="G194" s="1522"/>
      <c r="H194" s="23"/>
      <c r="I194" s="23"/>
      <c r="J194" s="23"/>
      <c r="K194" s="23"/>
    </row>
    <row r="195" spans="1:11" ht="14.1" customHeight="1">
      <c r="A195" s="23"/>
      <c r="B195" s="23"/>
      <c r="C195" s="34" t="s">
        <v>21</v>
      </c>
      <c r="D195" s="1521" t="s">
        <v>2393</v>
      </c>
      <c r="E195" s="1522"/>
      <c r="F195" s="1522"/>
      <c r="G195" s="1522"/>
      <c r="H195" s="23"/>
      <c r="I195" s="23"/>
      <c r="J195" s="23"/>
      <c r="K195" s="23"/>
    </row>
    <row r="196" spans="1:11" ht="15" customHeight="1">
      <c r="A196" s="23"/>
      <c r="B196" s="23"/>
      <c r="C196" s="35"/>
      <c r="D196" s="36">
        <v>2024</v>
      </c>
      <c r="E196" s="36">
        <v>2025</v>
      </c>
      <c r="F196" s="36">
        <v>2026</v>
      </c>
      <c r="G196" s="36">
        <v>2027</v>
      </c>
      <c r="H196" s="23"/>
      <c r="I196" s="23"/>
      <c r="J196" s="23"/>
      <c r="K196" s="23"/>
    </row>
    <row r="197" spans="1:11" ht="15" customHeight="1">
      <c r="A197" s="23"/>
      <c r="B197" s="23"/>
      <c r="C197" s="37"/>
      <c r="D197" s="38" t="s">
        <v>22</v>
      </c>
      <c r="E197" s="38" t="s">
        <v>23</v>
      </c>
      <c r="F197" s="38" t="s">
        <v>23</v>
      </c>
      <c r="G197" s="38" t="s">
        <v>23</v>
      </c>
      <c r="H197" s="23"/>
      <c r="I197" s="23"/>
      <c r="J197" s="23"/>
      <c r="K197" s="23"/>
    </row>
    <row r="198" spans="1:11" ht="14.1" customHeight="1">
      <c r="A198" s="23"/>
      <c r="B198" s="23"/>
      <c r="C198" s="27" t="s">
        <v>33</v>
      </c>
      <c r="D198" s="31" t="s">
        <v>2396</v>
      </c>
      <c r="E198" s="31" t="s">
        <v>2397</v>
      </c>
      <c r="F198" s="31" t="s">
        <v>189</v>
      </c>
      <c r="G198" s="31" t="s">
        <v>189</v>
      </c>
      <c r="H198" s="23"/>
      <c r="I198" s="23"/>
      <c r="J198" s="23"/>
      <c r="K198" s="23"/>
    </row>
    <row r="199" spans="1:11" ht="14.1" customHeight="1">
      <c r="A199" s="23"/>
      <c r="B199" s="23"/>
      <c r="C199" s="27" t="s">
        <v>35</v>
      </c>
      <c r="D199" s="31" t="s">
        <v>2398</v>
      </c>
      <c r="E199" s="31" t="s">
        <v>2399</v>
      </c>
      <c r="F199" s="31" t="s">
        <v>2400</v>
      </c>
      <c r="G199" s="31" t="s">
        <v>2401</v>
      </c>
      <c r="H199" s="23"/>
      <c r="I199" s="23"/>
      <c r="J199" s="23"/>
      <c r="K199" s="23"/>
    </row>
    <row r="200" spans="1:11" ht="14.1" customHeight="1">
      <c r="A200" s="23"/>
      <c r="B200" s="23"/>
      <c r="C200" s="27" t="s">
        <v>40</v>
      </c>
      <c r="D200" s="31" t="s">
        <v>2402</v>
      </c>
      <c r="E200" s="31" t="s">
        <v>2403</v>
      </c>
      <c r="F200" s="31" t="s">
        <v>1921</v>
      </c>
      <c r="G200" s="31" t="s">
        <v>2404</v>
      </c>
      <c r="H200" s="23"/>
      <c r="I200" s="23"/>
      <c r="J200" s="23"/>
      <c r="K200" s="23"/>
    </row>
    <row r="201" spans="1:11" ht="14.1" customHeight="1">
      <c r="A201" s="23"/>
      <c r="B201" s="23"/>
      <c r="C201" s="27" t="s">
        <v>41</v>
      </c>
      <c r="D201" s="31" t="s">
        <v>18</v>
      </c>
      <c r="E201" s="31" t="s">
        <v>2405</v>
      </c>
      <c r="F201" s="31" t="s">
        <v>2406</v>
      </c>
      <c r="G201" s="31" t="s">
        <v>42</v>
      </c>
      <c r="H201" s="23"/>
      <c r="I201" s="23"/>
      <c r="J201" s="23"/>
      <c r="K201" s="23"/>
    </row>
    <row r="202" spans="1:11" ht="14.1" customHeight="1">
      <c r="A202" s="23"/>
      <c r="B202" s="23"/>
      <c r="C202" s="27" t="s">
        <v>43</v>
      </c>
      <c r="D202" s="31" t="s">
        <v>18</v>
      </c>
      <c r="E202" s="31" t="s">
        <v>2407</v>
      </c>
      <c r="F202" s="31" t="s">
        <v>2408</v>
      </c>
      <c r="G202" s="31" t="s">
        <v>2409</v>
      </c>
      <c r="H202" s="23"/>
      <c r="I202" s="23"/>
      <c r="J202" s="23"/>
      <c r="K202" s="23"/>
    </row>
    <row r="203" spans="1:11" ht="14.1" customHeight="1">
      <c r="A203" s="23"/>
      <c r="B203" s="23"/>
      <c r="C203" s="27" t="s">
        <v>47</v>
      </c>
      <c r="D203" s="31" t="s">
        <v>18</v>
      </c>
      <c r="E203" s="31" t="s">
        <v>2410</v>
      </c>
      <c r="F203" s="31" t="s">
        <v>2411</v>
      </c>
      <c r="G203" s="31" t="s">
        <v>2409</v>
      </c>
      <c r="H203" s="23"/>
      <c r="I203" s="23"/>
      <c r="J203" s="23"/>
      <c r="K203" s="23"/>
    </row>
    <row r="204" spans="1:11" ht="14.1" customHeight="1">
      <c r="A204" s="23"/>
      <c r="B204" s="23"/>
      <c r="C204" s="1523" t="s">
        <v>24</v>
      </c>
      <c r="D204" s="1524"/>
      <c r="E204" s="1524"/>
      <c r="F204" s="1524"/>
      <c r="G204" s="1524"/>
      <c r="H204" s="23"/>
      <c r="I204" s="23"/>
      <c r="J204" s="23"/>
      <c r="K204" s="23"/>
    </row>
    <row r="205" spans="1:11" ht="14.1" customHeight="1">
      <c r="A205" s="23"/>
      <c r="B205" s="23"/>
      <c r="C205" s="35"/>
      <c r="D205" s="36">
        <v>2024</v>
      </c>
      <c r="E205" s="36">
        <v>2025</v>
      </c>
      <c r="F205" s="36">
        <v>2026</v>
      </c>
      <c r="G205" s="36">
        <v>2027</v>
      </c>
      <c r="H205" s="23"/>
      <c r="I205" s="23"/>
      <c r="J205" s="23"/>
      <c r="K205" s="23"/>
    </row>
    <row r="206" spans="1:11" ht="14.1" customHeight="1">
      <c r="A206" s="23"/>
      <c r="B206" s="23"/>
      <c r="C206" s="37"/>
      <c r="D206" s="38" t="s">
        <v>22</v>
      </c>
      <c r="E206" s="38" t="s">
        <v>23</v>
      </c>
      <c r="F206" s="38" t="s">
        <v>23</v>
      </c>
      <c r="G206" s="38" t="s">
        <v>23</v>
      </c>
      <c r="H206" s="23"/>
      <c r="I206" s="23"/>
      <c r="J206" s="23"/>
      <c r="K206" s="23"/>
    </row>
    <row r="207" spans="1:11" ht="14.1" customHeight="1">
      <c r="A207" s="23"/>
      <c r="B207" s="23"/>
      <c r="C207" s="39" t="s">
        <v>48</v>
      </c>
      <c r="D207" s="40">
        <v>0</v>
      </c>
      <c r="E207" s="40">
        <v>0</v>
      </c>
      <c r="F207" s="40">
        <v>0</v>
      </c>
      <c r="G207" s="40">
        <v>0</v>
      </c>
      <c r="H207" s="23"/>
      <c r="I207" s="23"/>
      <c r="J207" s="23"/>
      <c r="K207" s="23"/>
    </row>
    <row r="208" spans="1:11" ht="14.1" customHeight="1">
      <c r="A208" s="23"/>
      <c r="B208" s="23"/>
      <c r="C208" s="39" t="s">
        <v>49</v>
      </c>
      <c r="D208" s="40">
        <v>0</v>
      </c>
      <c r="E208" s="40">
        <v>0</v>
      </c>
      <c r="F208" s="40">
        <v>0</v>
      </c>
      <c r="G208" s="40">
        <v>0</v>
      </c>
      <c r="H208" s="23"/>
      <c r="I208" s="23"/>
      <c r="J208" s="23"/>
      <c r="K208" s="23"/>
    </row>
    <row r="209" spans="1:11" ht="14.1" customHeight="1">
      <c r="A209" s="23"/>
      <c r="B209" s="23"/>
      <c r="C209" s="39" t="s">
        <v>50</v>
      </c>
      <c r="D209" s="40">
        <v>0</v>
      </c>
      <c r="E209" s="40">
        <v>0</v>
      </c>
      <c r="F209" s="40">
        <v>0</v>
      </c>
      <c r="G209" s="40">
        <v>0</v>
      </c>
      <c r="H209" s="23"/>
      <c r="I209" s="23"/>
      <c r="J209" s="23"/>
      <c r="K209" s="23"/>
    </row>
    <row r="210" spans="1:11" ht="14.1" customHeight="1">
      <c r="A210" s="23"/>
      <c r="B210" s="23"/>
      <c r="C210" s="39" t="s">
        <v>51</v>
      </c>
      <c r="D210" s="40">
        <v>0</v>
      </c>
      <c r="E210" s="40">
        <v>0</v>
      </c>
      <c r="F210" s="40">
        <v>0</v>
      </c>
      <c r="G210" s="40">
        <v>0</v>
      </c>
      <c r="H210" s="23"/>
      <c r="I210" s="23"/>
      <c r="J210" s="23"/>
      <c r="K210" s="23"/>
    </row>
    <row r="211" spans="1:11" ht="14.1" customHeight="1">
      <c r="A211" s="23"/>
      <c r="B211" s="23"/>
      <c r="C211" s="39" t="s">
        <v>49</v>
      </c>
      <c r="D211" s="40">
        <v>0</v>
      </c>
      <c r="E211" s="40">
        <v>0</v>
      </c>
      <c r="F211" s="40">
        <v>0</v>
      </c>
      <c r="G211" s="40">
        <v>0</v>
      </c>
      <c r="H211" s="23"/>
      <c r="I211" s="23"/>
      <c r="J211" s="23"/>
      <c r="K211" s="23"/>
    </row>
    <row r="212" spans="1:11" ht="14.1" customHeight="1">
      <c r="A212" s="23"/>
      <c r="B212" s="23"/>
      <c r="C212" s="39" t="s">
        <v>50</v>
      </c>
      <c r="D212" s="40">
        <v>0</v>
      </c>
      <c r="E212" s="40">
        <v>0</v>
      </c>
      <c r="F212" s="40">
        <v>0</v>
      </c>
      <c r="G212" s="40">
        <v>0</v>
      </c>
      <c r="H212" s="23"/>
      <c r="I212" s="23"/>
      <c r="J212" s="23"/>
      <c r="K212" s="23"/>
    </row>
    <row r="213" spans="1:11" ht="14.1" customHeight="1">
      <c r="A213" s="23"/>
      <c r="B213" s="23"/>
      <c r="C213" s="39" t="s">
        <v>52</v>
      </c>
      <c r="D213" s="40">
        <v>0</v>
      </c>
      <c r="E213" s="40">
        <v>0</v>
      </c>
      <c r="F213" s="40">
        <v>0</v>
      </c>
      <c r="G213" s="40">
        <v>0</v>
      </c>
      <c r="H213" s="23"/>
      <c r="I213" s="23"/>
      <c r="J213" s="23"/>
      <c r="K213" s="23"/>
    </row>
    <row r="214" spans="1:11" ht="14.1" customHeight="1">
      <c r="A214" s="23"/>
      <c r="B214" s="23"/>
      <c r="C214" s="39" t="s">
        <v>49</v>
      </c>
      <c r="D214" s="40">
        <v>0</v>
      </c>
      <c r="E214" s="40">
        <v>0</v>
      </c>
      <c r="F214" s="40">
        <v>0</v>
      </c>
      <c r="G214" s="40">
        <v>0</v>
      </c>
      <c r="H214" s="23"/>
      <c r="I214" s="23"/>
      <c r="J214" s="23"/>
      <c r="K214" s="23"/>
    </row>
    <row r="215" spans="1:11" ht="14.1" customHeight="1">
      <c r="A215" s="23"/>
      <c r="B215" s="23"/>
      <c r="C215" s="39" t="s">
        <v>50</v>
      </c>
      <c r="D215" s="40">
        <v>0</v>
      </c>
      <c r="E215" s="40">
        <v>0</v>
      </c>
      <c r="F215" s="40">
        <v>0</v>
      </c>
      <c r="G215" s="40">
        <v>0</v>
      </c>
      <c r="H215" s="23"/>
      <c r="I215" s="23"/>
      <c r="J215" s="23"/>
      <c r="K215" s="23"/>
    </row>
    <row r="216" spans="1:11" ht="14.1" customHeight="1">
      <c r="A216" s="23"/>
      <c r="B216" s="23"/>
      <c r="C216" s="39" t="s">
        <v>53</v>
      </c>
      <c r="D216" s="40">
        <v>0</v>
      </c>
      <c r="E216" s="40">
        <v>0</v>
      </c>
      <c r="F216" s="40">
        <v>0</v>
      </c>
      <c r="G216" s="40">
        <v>0</v>
      </c>
      <c r="H216" s="23"/>
      <c r="I216" s="23"/>
      <c r="J216" s="23"/>
      <c r="K216" s="23"/>
    </row>
    <row r="217" spans="1:11" ht="14.1" customHeight="1">
      <c r="A217" s="23"/>
      <c r="B217" s="23"/>
      <c r="C217" s="39" t="s">
        <v>49</v>
      </c>
      <c r="D217" s="40">
        <v>0</v>
      </c>
      <c r="E217" s="40">
        <v>0</v>
      </c>
      <c r="F217" s="40">
        <v>0</v>
      </c>
      <c r="G217" s="40">
        <v>0</v>
      </c>
      <c r="H217" s="23"/>
      <c r="I217" s="23"/>
      <c r="J217" s="23"/>
      <c r="K217" s="23"/>
    </row>
    <row r="218" spans="1:11" ht="14.1" customHeight="1">
      <c r="A218" s="23"/>
      <c r="B218" s="23"/>
      <c r="C218" s="39" t="s">
        <v>50</v>
      </c>
      <c r="D218" s="40">
        <v>0</v>
      </c>
      <c r="E218" s="40">
        <v>0</v>
      </c>
      <c r="F218" s="40">
        <v>0</v>
      </c>
      <c r="G218" s="40">
        <v>0</v>
      </c>
      <c r="H218" s="23"/>
      <c r="I218" s="23"/>
      <c r="J218" s="23"/>
      <c r="K218" s="23"/>
    </row>
    <row r="219" spans="1:11" ht="14.1" customHeight="1">
      <c r="A219" s="23"/>
      <c r="B219" s="23"/>
      <c r="C219" s="39" t="s">
        <v>54</v>
      </c>
      <c r="D219" s="40">
        <v>0</v>
      </c>
      <c r="E219" s="40">
        <v>0</v>
      </c>
      <c r="F219" s="40">
        <v>0</v>
      </c>
      <c r="G219" s="40">
        <v>0</v>
      </c>
      <c r="H219" s="23"/>
      <c r="I219" s="23"/>
      <c r="J219" s="23"/>
      <c r="K219" s="23"/>
    </row>
    <row r="220" spans="1:11" ht="14.1" customHeight="1">
      <c r="A220" s="23"/>
      <c r="B220" s="23"/>
      <c r="C220" s="39" t="s">
        <v>49</v>
      </c>
      <c r="D220" s="40">
        <v>0</v>
      </c>
      <c r="E220" s="40">
        <v>0</v>
      </c>
      <c r="F220" s="40">
        <v>0</v>
      </c>
      <c r="G220" s="40">
        <v>0</v>
      </c>
      <c r="H220" s="23"/>
      <c r="I220" s="23"/>
      <c r="J220" s="23"/>
      <c r="K220" s="23"/>
    </row>
    <row r="221" spans="1:11" ht="14.1" customHeight="1">
      <c r="A221" s="23"/>
      <c r="B221" s="23"/>
      <c r="C221" s="39" t="s">
        <v>50</v>
      </c>
      <c r="D221" s="40">
        <v>0</v>
      </c>
      <c r="E221" s="40">
        <v>0</v>
      </c>
      <c r="F221" s="40">
        <v>0</v>
      </c>
      <c r="G221" s="40">
        <v>0</v>
      </c>
      <c r="H221" s="23"/>
      <c r="I221" s="23"/>
      <c r="J221" s="23"/>
      <c r="K221" s="23"/>
    </row>
    <row r="222" spans="1:11" ht="14.1" customHeight="1">
      <c r="A222" s="23"/>
      <c r="B222" s="23"/>
      <c r="C222" s="39" t="s">
        <v>55</v>
      </c>
      <c r="D222" s="40">
        <v>0</v>
      </c>
      <c r="E222" s="40">
        <v>0</v>
      </c>
      <c r="F222" s="40">
        <v>0</v>
      </c>
      <c r="G222" s="40">
        <v>0</v>
      </c>
      <c r="H222" s="23"/>
      <c r="I222" s="23"/>
      <c r="J222" s="23"/>
      <c r="K222" s="23"/>
    </row>
    <row r="223" spans="1:11" ht="14.1" customHeight="1">
      <c r="A223" s="23"/>
      <c r="B223" s="23"/>
      <c r="C223" s="39" t="s">
        <v>49</v>
      </c>
      <c r="D223" s="40">
        <v>0</v>
      </c>
      <c r="E223" s="40">
        <v>0</v>
      </c>
      <c r="F223" s="40">
        <v>0</v>
      </c>
      <c r="G223" s="40">
        <v>0</v>
      </c>
      <c r="H223" s="23"/>
      <c r="I223" s="23"/>
      <c r="J223" s="23"/>
      <c r="K223" s="23"/>
    </row>
    <row r="224" spans="1:11" ht="14.1" customHeight="1">
      <c r="A224" s="23"/>
      <c r="B224" s="23"/>
      <c r="C224" s="39" t="s">
        <v>50</v>
      </c>
      <c r="D224" s="40">
        <v>0</v>
      </c>
      <c r="E224" s="40">
        <v>0</v>
      </c>
      <c r="F224" s="40">
        <v>0</v>
      </c>
      <c r="G224" s="40">
        <v>0</v>
      </c>
      <c r="H224" s="23"/>
      <c r="I224" s="23"/>
      <c r="J224" s="23"/>
      <c r="K224" s="23"/>
    </row>
    <row r="225" spans="1:11" ht="14.1" customHeight="1">
      <c r="A225" s="23"/>
      <c r="B225" s="23"/>
      <c r="C225" s="39" t="s">
        <v>56</v>
      </c>
      <c r="D225" s="40">
        <v>0</v>
      </c>
      <c r="E225" s="40">
        <v>0</v>
      </c>
      <c r="F225" s="40">
        <v>0</v>
      </c>
      <c r="G225" s="40">
        <v>0</v>
      </c>
      <c r="H225" s="23"/>
      <c r="I225" s="23"/>
      <c r="J225" s="23"/>
      <c r="K225" s="23"/>
    </row>
    <row r="226" spans="1:11" ht="14.1" customHeight="1">
      <c r="A226" s="23"/>
      <c r="B226" s="23"/>
      <c r="C226" s="39" t="s">
        <v>49</v>
      </c>
      <c r="D226" s="40">
        <v>0</v>
      </c>
      <c r="E226" s="40">
        <v>0</v>
      </c>
      <c r="F226" s="40">
        <v>0</v>
      </c>
      <c r="G226" s="40">
        <v>0</v>
      </c>
      <c r="H226" s="23"/>
      <c r="I226" s="23"/>
      <c r="J226" s="23"/>
      <c r="K226" s="23"/>
    </row>
    <row r="227" spans="1:11" ht="14.1" customHeight="1">
      <c r="A227" s="23"/>
      <c r="B227" s="23"/>
      <c r="C227" s="39" t="s">
        <v>50</v>
      </c>
      <c r="D227" s="40">
        <v>0</v>
      </c>
      <c r="E227" s="40">
        <v>0</v>
      </c>
      <c r="F227" s="40">
        <v>0</v>
      </c>
      <c r="G227" s="40">
        <v>0</v>
      </c>
      <c r="H227" s="23"/>
      <c r="I227" s="23"/>
      <c r="J227" s="23"/>
      <c r="K227" s="23"/>
    </row>
    <row r="228" spans="1:11" ht="14.1" customHeight="1">
      <c r="A228" s="23"/>
      <c r="B228" s="23"/>
      <c r="C228" s="39" t="s">
        <v>57</v>
      </c>
      <c r="D228" s="40">
        <v>0</v>
      </c>
      <c r="E228" s="40">
        <v>0</v>
      </c>
      <c r="F228" s="40">
        <v>0</v>
      </c>
      <c r="G228" s="40">
        <v>0</v>
      </c>
      <c r="H228" s="23"/>
      <c r="I228" s="23"/>
      <c r="J228" s="23"/>
      <c r="K228" s="23"/>
    </row>
    <row r="229" spans="1:11" ht="14.1" customHeight="1">
      <c r="A229" s="23"/>
      <c r="B229" s="23"/>
      <c r="C229" s="39" t="s">
        <v>49</v>
      </c>
      <c r="D229" s="40">
        <v>0</v>
      </c>
      <c r="E229" s="40">
        <v>0</v>
      </c>
      <c r="F229" s="40">
        <v>0</v>
      </c>
      <c r="G229" s="40">
        <v>0</v>
      </c>
      <c r="H229" s="23"/>
      <c r="I229" s="23"/>
      <c r="J229" s="23"/>
      <c r="K229" s="23"/>
    </row>
    <row r="230" spans="1:11" ht="14.1" customHeight="1">
      <c r="A230" s="23"/>
      <c r="B230" s="23"/>
      <c r="C230" s="39" t="s">
        <v>58</v>
      </c>
      <c r="D230" s="40">
        <v>0</v>
      </c>
      <c r="E230" s="40">
        <v>0</v>
      </c>
      <c r="F230" s="40">
        <v>0</v>
      </c>
      <c r="G230" s="40">
        <v>0</v>
      </c>
      <c r="H230" s="23"/>
      <c r="I230" s="23"/>
      <c r="J230" s="23"/>
      <c r="K230" s="23"/>
    </row>
    <row r="231" spans="1:11" ht="14.1" customHeight="1">
      <c r="A231" s="23"/>
      <c r="B231" s="23"/>
      <c r="C231" s="39" t="s">
        <v>59</v>
      </c>
      <c r="D231" s="40">
        <v>0</v>
      </c>
      <c r="E231" s="40">
        <v>0</v>
      </c>
      <c r="F231" s="40">
        <v>0</v>
      </c>
      <c r="G231" s="40">
        <v>0</v>
      </c>
      <c r="H231" s="23"/>
      <c r="I231" s="23"/>
      <c r="J231" s="23"/>
      <c r="K231" s="23"/>
    </row>
    <row r="232" spans="1:11" ht="14.1" customHeight="1">
      <c r="A232" s="23"/>
      <c r="B232" s="23"/>
      <c r="C232" s="39" t="s">
        <v>60</v>
      </c>
      <c r="D232" s="40">
        <v>0</v>
      </c>
      <c r="E232" s="40">
        <v>0</v>
      </c>
      <c r="F232" s="40">
        <v>0</v>
      </c>
      <c r="G232" s="40">
        <v>0</v>
      </c>
      <c r="H232" s="23"/>
      <c r="I232" s="23"/>
      <c r="J232" s="23"/>
      <c r="K232" s="23"/>
    </row>
    <row r="233" spans="1:11" ht="14.1" customHeight="1">
      <c r="A233" s="23"/>
      <c r="B233" s="23"/>
      <c r="C233" s="39" t="s">
        <v>61</v>
      </c>
      <c r="D233" s="40">
        <v>0</v>
      </c>
      <c r="E233" s="40">
        <v>0</v>
      </c>
      <c r="F233" s="40">
        <v>0</v>
      </c>
      <c r="G233" s="40">
        <v>0</v>
      </c>
      <c r="H233" s="23"/>
      <c r="I233" s="23"/>
      <c r="J233" s="23"/>
      <c r="K233" s="23"/>
    </row>
    <row r="234" spans="1:11" ht="14.1" customHeight="1">
      <c r="A234" s="23"/>
      <c r="B234" s="23"/>
      <c r="C234" s="39" t="s">
        <v>62</v>
      </c>
      <c r="D234" s="40">
        <v>0</v>
      </c>
      <c r="E234" s="40">
        <v>50577000</v>
      </c>
      <c r="F234" s="40">
        <v>140000000</v>
      </c>
      <c r="G234" s="40">
        <v>90165442</v>
      </c>
      <c r="H234" s="23"/>
      <c r="I234" s="23"/>
      <c r="J234" s="23"/>
      <c r="K234" s="23"/>
    </row>
    <row r="235" spans="1:11" ht="14.1" customHeight="1">
      <c r="A235" s="23"/>
      <c r="B235" s="23"/>
      <c r="C235" s="39" t="s">
        <v>49</v>
      </c>
      <c r="D235" s="40">
        <v>0</v>
      </c>
      <c r="E235" s="40">
        <v>50577000</v>
      </c>
      <c r="F235" s="40">
        <v>140000000</v>
      </c>
      <c r="G235" s="40">
        <v>90165442</v>
      </c>
      <c r="H235" s="23"/>
      <c r="I235" s="23"/>
      <c r="J235" s="23"/>
      <c r="K235" s="23"/>
    </row>
    <row r="236" spans="1:11" ht="14.1" customHeight="1">
      <c r="A236" s="23"/>
      <c r="B236" s="23"/>
      <c r="C236" s="39" t="s">
        <v>58</v>
      </c>
      <c r="D236" s="40">
        <v>0</v>
      </c>
      <c r="E236" s="40">
        <v>0</v>
      </c>
      <c r="F236" s="40">
        <v>0</v>
      </c>
      <c r="G236" s="40">
        <v>0</v>
      </c>
      <c r="H236" s="23"/>
      <c r="I236" s="23"/>
      <c r="J236" s="23"/>
      <c r="K236" s="23"/>
    </row>
    <row r="237" spans="1:11" ht="14.1" customHeight="1">
      <c r="A237" s="23"/>
      <c r="B237" s="23"/>
      <c r="C237" s="39" t="s">
        <v>59</v>
      </c>
      <c r="D237" s="40">
        <v>0</v>
      </c>
      <c r="E237" s="40">
        <v>0</v>
      </c>
      <c r="F237" s="40">
        <v>0</v>
      </c>
      <c r="G237" s="40">
        <v>0</v>
      </c>
      <c r="H237" s="23"/>
      <c r="I237" s="23"/>
      <c r="J237" s="23"/>
      <c r="K237" s="23"/>
    </row>
    <row r="238" spans="1:11" ht="14.1" customHeight="1">
      <c r="A238" s="23"/>
      <c r="B238" s="23"/>
      <c r="C238" s="39" t="s">
        <v>60</v>
      </c>
      <c r="D238" s="40">
        <v>0</v>
      </c>
      <c r="E238" s="40">
        <v>0</v>
      </c>
      <c r="F238" s="40">
        <v>0</v>
      </c>
      <c r="G238" s="40">
        <v>0</v>
      </c>
      <c r="H238" s="23"/>
      <c r="I238" s="23"/>
      <c r="J238" s="23"/>
      <c r="K238" s="23"/>
    </row>
    <row r="239" spans="1:11" ht="14.1" customHeight="1">
      <c r="A239" s="23"/>
      <c r="B239" s="23"/>
      <c r="C239" s="39" t="s">
        <v>61</v>
      </c>
      <c r="D239" s="40">
        <v>0</v>
      </c>
      <c r="E239" s="40">
        <v>0</v>
      </c>
      <c r="F239" s="40">
        <v>0</v>
      </c>
      <c r="G239" s="40">
        <v>0</v>
      </c>
      <c r="H239" s="23"/>
      <c r="I239" s="23"/>
      <c r="J239" s="23"/>
      <c r="K239" s="23"/>
    </row>
    <row r="240" spans="1:11" ht="14.1" customHeight="1">
      <c r="A240" s="23"/>
      <c r="B240" s="23"/>
      <c r="C240" s="39" t="s">
        <v>63</v>
      </c>
      <c r="D240" s="40">
        <v>0</v>
      </c>
      <c r="E240" s="40">
        <v>0</v>
      </c>
      <c r="F240" s="40">
        <v>0</v>
      </c>
      <c r="G240" s="40">
        <v>0</v>
      </c>
      <c r="H240" s="23"/>
      <c r="I240" s="23"/>
      <c r="J240" s="23"/>
      <c r="K240" s="23"/>
    </row>
    <row r="241" spans="1:11" ht="14.1" customHeight="1">
      <c r="A241" s="23"/>
      <c r="B241" s="23"/>
      <c r="C241" s="39" t="s">
        <v>49</v>
      </c>
      <c r="D241" s="40">
        <v>0</v>
      </c>
      <c r="E241" s="40">
        <v>0</v>
      </c>
      <c r="F241" s="40">
        <v>0</v>
      </c>
      <c r="G241" s="40">
        <v>0</v>
      </c>
      <c r="H241" s="23"/>
      <c r="I241" s="23"/>
      <c r="J241" s="23"/>
      <c r="K241" s="23"/>
    </row>
    <row r="242" spans="1:11" ht="14.1" customHeight="1">
      <c r="A242" s="23"/>
      <c r="B242" s="23"/>
      <c r="C242" s="39" t="s">
        <v>58</v>
      </c>
      <c r="D242" s="40">
        <v>0</v>
      </c>
      <c r="E242" s="40">
        <v>0</v>
      </c>
      <c r="F242" s="40">
        <v>0</v>
      </c>
      <c r="G242" s="40">
        <v>0</v>
      </c>
      <c r="H242" s="23"/>
      <c r="I242" s="23"/>
      <c r="J242" s="23"/>
      <c r="K242" s="23"/>
    </row>
    <row r="243" spans="1:11" ht="14.1" customHeight="1">
      <c r="A243" s="23"/>
      <c r="B243" s="23"/>
      <c r="C243" s="39" t="s">
        <v>59</v>
      </c>
      <c r="D243" s="40">
        <v>0</v>
      </c>
      <c r="E243" s="40">
        <v>0</v>
      </c>
      <c r="F243" s="40">
        <v>0</v>
      </c>
      <c r="G243" s="40">
        <v>0</v>
      </c>
      <c r="H243" s="23"/>
      <c r="I243" s="23"/>
      <c r="J243" s="23"/>
      <c r="K243" s="23"/>
    </row>
    <row r="244" spans="1:11" ht="14.1" customHeight="1">
      <c r="A244" s="23"/>
      <c r="B244" s="23"/>
      <c r="C244" s="39" t="s">
        <v>60</v>
      </c>
      <c r="D244" s="40">
        <v>0</v>
      </c>
      <c r="E244" s="40">
        <v>0</v>
      </c>
      <c r="F244" s="40">
        <v>0</v>
      </c>
      <c r="G244" s="40">
        <v>0</v>
      </c>
      <c r="H244" s="23"/>
      <c r="I244" s="23"/>
      <c r="J244" s="23"/>
      <c r="K244" s="23"/>
    </row>
    <row r="245" spans="1:11" ht="14.1" customHeight="1">
      <c r="A245" s="23"/>
      <c r="B245" s="23"/>
      <c r="C245" s="39" t="s">
        <v>61</v>
      </c>
      <c r="D245" s="40">
        <v>0</v>
      </c>
      <c r="E245" s="40">
        <v>0</v>
      </c>
      <c r="F245" s="40">
        <v>0</v>
      </c>
      <c r="G245" s="40">
        <v>0</v>
      </c>
      <c r="H245" s="23"/>
      <c r="I245" s="23"/>
      <c r="J245" s="23"/>
      <c r="K245" s="23"/>
    </row>
    <row r="246" spans="1:11" ht="14.1" customHeight="1">
      <c r="A246" s="23"/>
      <c r="B246" s="23"/>
      <c r="C246" s="39" t="s">
        <v>64</v>
      </c>
      <c r="D246" s="40">
        <v>0</v>
      </c>
      <c r="E246" s="40">
        <v>0</v>
      </c>
      <c r="F246" s="40">
        <v>0</v>
      </c>
      <c r="G246" s="40">
        <v>0</v>
      </c>
      <c r="H246" s="23"/>
      <c r="I246" s="23"/>
      <c r="J246" s="23"/>
      <c r="K246" s="23"/>
    </row>
    <row r="247" spans="1:11" ht="14.1" customHeight="1">
      <c r="A247" s="23"/>
      <c r="B247" s="23"/>
      <c r="C247" s="39" t="s">
        <v>65</v>
      </c>
      <c r="D247" s="40">
        <v>0</v>
      </c>
      <c r="E247" s="40">
        <v>0</v>
      </c>
      <c r="F247" s="40">
        <v>0</v>
      </c>
      <c r="G247" s="40">
        <v>0</v>
      </c>
      <c r="H247" s="23"/>
      <c r="I247" s="23"/>
      <c r="J247" s="23"/>
      <c r="K247" s="23"/>
    </row>
    <row r="248" spans="1:11" ht="14.1" customHeight="1">
      <c r="A248" s="23"/>
      <c r="B248" s="23"/>
      <c r="C248" s="41" t="s">
        <v>25</v>
      </c>
      <c r="D248" s="40">
        <v>0</v>
      </c>
      <c r="E248" s="40">
        <v>50577000</v>
      </c>
      <c r="F248" s="40">
        <v>140000000</v>
      </c>
      <c r="G248" s="40">
        <v>90165442</v>
      </c>
      <c r="H248" s="23"/>
      <c r="I248" s="23"/>
      <c r="J248" s="23"/>
      <c r="K248" s="23"/>
    </row>
    <row r="249" spans="1:11" ht="14.1" customHeight="1">
      <c r="A249" s="23"/>
      <c r="B249" s="23"/>
      <c r="C249" s="32" t="s">
        <v>2412</v>
      </c>
      <c r="D249" s="1503" t="s">
        <v>2413</v>
      </c>
      <c r="E249" s="1504"/>
      <c r="F249" s="1504"/>
      <c r="G249" s="1504"/>
      <c r="H249" s="23"/>
      <c r="I249" s="23"/>
      <c r="J249" s="23"/>
      <c r="K249" s="23"/>
    </row>
    <row r="250" spans="1:11" ht="18" customHeight="1">
      <c r="A250" s="23"/>
      <c r="B250" s="23"/>
      <c r="C250" s="33" t="s">
        <v>19</v>
      </c>
      <c r="D250" s="1519" t="s">
        <v>2414</v>
      </c>
      <c r="E250" s="1520"/>
      <c r="F250" s="1520"/>
      <c r="G250" s="1520"/>
      <c r="H250" s="23"/>
      <c r="I250" s="23"/>
      <c r="J250" s="23"/>
      <c r="K250" s="23"/>
    </row>
    <row r="251" spans="1:11" ht="18" customHeight="1">
      <c r="A251" s="23"/>
      <c r="B251" s="23"/>
      <c r="C251" s="34" t="s">
        <v>20</v>
      </c>
      <c r="D251" s="1521" t="s">
        <v>18</v>
      </c>
      <c r="E251" s="1522"/>
      <c r="F251" s="1522"/>
      <c r="G251" s="1522"/>
      <c r="H251" s="23"/>
      <c r="I251" s="23"/>
      <c r="J251" s="23"/>
      <c r="K251" s="23"/>
    </row>
    <row r="252" spans="1:11" ht="18" customHeight="1">
      <c r="A252" s="23"/>
      <c r="B252" s="23"/>
      <c r="C252" s="34" t="s">
        <v>21</v>
      </c>
      <c r="D252" s="1521" t="s">
        <v>1303</v>
      </c>
      <c r="E252" s="1522"/>
      <c r="F252" s="1522"/>
      <c r="G252" s="1522"/>
      <c r="H252" s="23"/>
      <c r="I252" s="23"/>
      <c r="J252" s="23"/>
      <c r="K252" s="23"/>
    </row>
    <row r="253" spans="1:11" ht="15" customHeight="1">
      <c r="A253" s="23"/>
      <c r="B253" s="23"/>
      <c r="C253" s="35"/>
      <c r="D253" s="36">
        <v>2024</v>
      </c>
      <c r="E253" s="36">
        <v>2025</v>
      </c>
      <c r="F253" s="36">
        <v>2026</v>
      </c>
      <c r="G253" s="36">
        <v>2027</v>
      </c>
      <c r="H253" s="23"/>
      <c r="I253" s="23"/>
      <c r="J253" s="23"/>
      <c r="K253" s="23"/>
    </row>
    <row r="254" spans="1:11" ht="15" customHeight="1">
      <c r="A254" s="23"/>
      <c r="B254" s="23"/>
      <c r="C254" s="37"/>
      <c r="D254" s="38" t="s">
        <v>22</v>
      </c>
      <c r="E254" s="38" t="s">
        <v>23</v>
      </c>
      <c r="F254" s="38" t="s">
        <v>23</v>
      </c>
      <c r="G254" s="38" t="s">
        <v>23</v>
      </c>
      <c r="H254" s="23"/>
      <c r="I254" s="23"/>
      <c r="J254" s="23"/>
      <c r="K254" s="23"/>
    </row>
    <row r="255" spans="1:11" ht="14.1" customHeight="1">
      <c r="A255" s="23"/>
      <c r="B255" s="23"/>
      <c r="C255" s="27" t="s">
        <v>33</v>
      </c>
      <c r="D255" s="31" t="s">
        <v>1303</v>
      </c>
      <c r="E255" s="31" t="s">
        <v>34</v>
      </c>
      <c r="F255" s="31" t="s">
        <v>42</v>
      </c>
      <c r="G255" s="31" t="s">
        <v>42</v>
      </c>
      <c r="H255" s="23"/>
      <c r="I255" s="23"/>
      <c r="J255" s="23"/>
      <c r="K255" s="23"/>
    </row>
    <row r="256" spans="1:11" ht="14.1" customHeight="1">
      <c r="A256" s="23"/>
      <c r="B256" s="23"/>
      <c r="C256" s="27" t="s">
        <v>35</v>
      </c>
      <c r="D256" s="31" t="s">
        <v>2415</v>
      </c>
      <c r="E256" s="31" t="s">
        <v>2416</v>
      </c>
      <c r="F256" s="31" t="s">
        <v>42</v>
      </c>
      <c r="G256" s="31" t="s">
        <v>42</v>
      </c>
      <c r="H256" s="23"/>
      <c r="I256" s="23"/>
      <c r="J256" s="23"/>
      <c r="K256" s="23"/>
    </row>
    <row r="257" spans="1:11" ht="14.1" customHeight="1">
      <c r="A257" s="23"/>
      <c r="B257" s="23"/>
      <c r="C257" s="27" t="s">
        <v>40</v>
      </c>
      <c r="D257" s="31" t="s">
        <v>2417</v>
      </c>
      <c r="E257" s="31" t="s">
        <v>2416</v>
      </c>
      <c r="F257" s="31" t="s">
        <v>42</v>
      </c>
      <c r="G257" s="31" t="s">
        <v>42</v>
      </c>
      <c r="H257" s="23"/>
      <c r="I257" s="23"/>
      <c r="J257" s="23"/>
      <c r="K257" s="23"/>
    </row>
    <row r="258" spans="1:11" ht="14.1" customHeight="1">
      <c r="A258" s="23"/>
      <c r="B258" s="23"/>
      <c r="C258" s="27" t="s">
        <v>41</v>
      </c>
      <c r="D258" s="31" t="s">
        <v>18</v>
      </c>
      <c r="E258" s="31" t="s">
        <v>1792</v>
      </c>
      <c r="F258" s="31" t="s">
        <v>82</v>
      </c>
      <c r="G258" s="31" t="s">
        <v>18</v>
      </c>
      <c r="H258" s="23"/>
      <c r="I258" s="23"/>
      <c r="J258" s="23"/>
      <c r="K258" s="23"/>
    </row>
    <row r="259" spans="1:11" ht="14.1" customHeight="1">
      <c r="A259" s="23"/>
      <c r="B259" s="23"/>
      <c r="C259" s="27" t="s">
        <v>43</v>
      </c>
      <c r="D259" s="31" t="s">
        <v>18</v>
      </c>
      <c r="E259" s="31" t="s">
        <v>2418</v>
      </c>
      <c r="F259" s="31" t="s">
        <v>82</v>
      </c>
      <c r="G259" s="31" t="s">
        <v>18</v>
      </c>
      <c r="H259" s="23"/>
      <c r="I259" s="23"/>
      <c r="J259" s="23"/>
      <c r="K259" s="23"/>
    </row>
    <row r="260" spans="1:11" ht="14.1" customHeight="1">
      <c r="A260" s="23"/>
      <c r="B260" s="23"/>
      <c r="C260" s="27" t="s">
        <v>47</v>
      </c>
      <c r="D260" s="31" t="s">
        <v>18</v>
      </c>
      <c r="E260" s="31" t="s">
        <v>2419</v>
      </c>
      <c r="F260" s="31" t="s">
        <v>82</v>
      </c>
      <c r="G260" s="31" t="s">
        <v>18</v>
      </c>
      <c r="H260" s="23"/>
      <c r="I260" s="23"/>
      <c r="J260" s="23"/>
      <c r="K260" s="23"/>
    </row>
    <row r="261" spans="1:11" ht="14.1" customHeight="1">
      <c r="A261" s="23"/>
      <c r="B261" s="23"/>
      <c r="C261" s="1523" t="s">
        <v>24</v>
      </c>
      <c r="D261" s="1524"/>
      <c r="E261" s="1524"/>
      <c r="F261" s="1524"/>
      <c r="G261" s="1524"/>
      <c r="H261" s="23"/>
      <c r="I261" s="23"/>
      <c r="J261" s="23"/>
      <c r="K261" s="23"/>
    </row>
    <row r="262" spans="1:11" ht="14.1" customHeight="1">
      <c r="A262" s="23"/>
      <c r="B262" s="23"/>
      <c r="C262" s="35"/>
      <c r="D262" s="36">
        <v>2024</v>
      </c>
      <c r="E262" s="36">
        <v>2025</v>
      </c>
      <c r="F262" s="36">
        <v>2026</v>
      </c>
      <c r="G262" s="36">
        <v>2027</v>
      </c>
      <c r="H262" s="23"/>
      <c r="I262" s="23"/>
      <c r="J262" s="23"/>
      <c r="K262" s="23"/>
    </row>
    <row r="263" spans="1:11" ht="14.1" customHeight="1">
      <c r="A263" s="23"/>
      <c r="B263" s="23"/>
      <c r="C263" s="37"/>
      <c r="D263" s="38" t="s">
        <v>22</v>
      </c>
      <c r="E263" s="38" t="s">
        <v>23</v>
      </c>
      <c r="F263" s="38" t="s">
        <v>23</v>
      </c>
      <c r="G263" s="38" t="s">
        <v>23</v>
      </c>
      <c r="H263" s="23"/>
      <c r="I263" s="23"/>
      <c r="J263" s="23"/>
      <c r="K263" s="23"/>
    </row>
    <row r="264" spans="1:11" ht="14.1" customHeight="1">
      <c r="A264" s="23"/>
      <c r="B264" s="23"/>
      <c r="C264" s="39" t="s">
        <v>48</v>
      </c>
      <c r="D264" s="40">
        <v>0</v>
      </c>
      <c r="E264" s="40">
        <v>0</v>
      </c>
      <c r="F264" s="40">
        <v>0</v>
      </c>
      <c r="G264" s="40">
        <v>0</v>
      </c>
      <c r="H264" s="23"/>
      <c r="I264" s="23"/>
      <c r="J264" s="23"/>
      <c r="K264" s="23"/>
    </row>
    <row r="265" spans="1:11" ht="14.1" customHeight="1">
      <c r="A265" s="23"/>
      <c r="B265" s="23"/>
      <c r="C265" s="39" t="s">
        <v>49</v>
      </c>
      <c r="D265" s="40">
        <v>0</v>
      </c>
      <c r="E265" s="40">
        <v>0</v>
      </c>
      <c r="F265" s="40">
        <v>0</v>
      </c>
      <c r="G265" s="40">
        <v>0</v>
      </c>
      <c r="H265" s="23"/>
      <c r="I265" s="23"/>
      <c r="J265" s="23"/>
      <c r="K265" s="23"/>
    </row>
    <row r="266" spans="1:11" ht="14.1" customHeight="1">
      <c r="A266" s="23"/>
      <c r="B266" s="23"/>
      <c r="C266" s="39" t="s">
        <v>50</v>
      </c>
      <c r="D266" s="40">
        <v>0</v>
      </c>
      <c r="E266" s="40">
        <v>0</v>
      </c>
      <c r="F266" s="40">
        <v>0</v>
      </c>
      <c r="G266" s="40">
        <v>0</v>
      </c>
      <c r="H266" s="23"/>
      <c r="I266" s="23"/>
      <c r="J266" s="23"/>
      <c r="K266" s="23"/>
    </row>
    <row r="267" spans="1:11" ht="14.1" customHeight="1">
      <c r="A267" s="23"/>
      <c r="B267" s="23"/>
      <c r="C267" s="39" t="s">
        <v>51</v>
      </c>
      <c r="D267" s="40">
        <v>0</v>
      </c>
      <c r="E267" s="40">
        <v>0</v>
      </c>
      <c r="F267" s="40">
        <v>0</v>
      </c>
      <c r="G267" s="40">
        <v>0</v>
      </c>
      <c r="H267" s="23"/>
      <c r="I267" s="23"/>
      <c r="J267" s="23"/>
      <c r="K267" s="23"/>
    </row>
    <row r="268" spans="1:11" ht="14.1" customHeight="1">
      <c r="A268" s="23"/>
      <c r="B268" s="23"/>
      <c r="C268" s="39" t="s">
        <v>49</v>
      </c>
      <c r="D268" s="40">
        <v>0</v>
      </c>
      <c r="E268" s="40">
        <v>0</v>
      </c>
      <c r="F268" s="40">
        <v>0</v>
      </c>
      <c r="G268" s="40">
        <v>0</v>
      </c>
      <c r="H268" s="23"/>
      <c r="I268" s="23"/>
      <c r="J268" s="23"/>
      <c r="K268" s="23"/>
    </row>
    <row r="269" spans="1:11" ht="14.1" customHeight="1">
      <c r="A269" s="23"/>
      <c r="B269" s="23"/>
      <c r="C269" s="39" t="s">
        <v>50</v>
      </c>
      <c r="D269" s="40">
        <v>0</v>
      </c>
      <c r="E269" s="40">
        <v>0</v>
      </c>
      <c r="F269" s="40">
        <v>0</v>
      </c>
      <c r="G269" s="40">
        <v>0</v>
      </c>
      <c r="H269" s="23"/>
      <c r="I269" s="23"/>
      <c r="J269" s="23"/>
      <c r="K269" s="23"/>
    </row>
    <row r="270" spans="1:11" ht="14.1" customHeight="1">
      <c r="A270" s="23"/>
      <c r="B270" s="23"/>
      <c r="C270" s="39" t="s">
        <v>52</v>
      </c>
      <c r="D270" s="40">
        <v>0</v>
      </c>
      <c r="E270" s="40">
        <v>0</v>
      </c>
      <c r="F270" s="40">
        <v>0</v>
      </c>
      <c r="G270" s="40">
        <v>0</v>
      </c>
      <c r="H270" s="23"/>
      <c r="I270" s="23"/>
      <c r="J270" s="23"/>
      <c r="K270" s="23"/>
    </row>
    <row r="271" spans="1:11" ht="14.1" customHeight="1">
      <c r="A271" s="23"/>
      <c r="B271" s="23"/>
      <c r="C271" s="39" t="s">
        <v>49</v>
      </c>
      <c r="D271" s="40">
        <v>0</v>
      </c>
      <c r="E271" s="40">
        <v>0</v>
      </c>
      <c r="F271" s="40">
        <v>0</v>
      </c>
      <c r="G271" s="40">
        <v>0</v>
      </c>
      <c r="H271" s="23"/>
      <c r="I271" s="23"/>
      <c r="J271" s="23"/>
      <c r="K271" s="23"/>
    </row>
    <row r="272" spans="1:11" ht="14.1" customHeight="1">
      <c r="A272" s="23"/>
      <c r="B272" s="23"/>
      <c r="C272" s="39" t="s">
        <v>50</v>
      </c>
      <c r="D272" s="40">
        <v>0</v>
      </c>
      <c r="E272" s="40">
        <v>0</v>
      </c>
      <c r="F272" s="40">
        <v>0</v>
      </c>
      <c r="G272" s="40">
        <v>0</v>
      </c>
      <c r="H272" s="23"/>
      <c r="I272" s="23"/>
      <c r="J272" s="23"/>
      <c r="K272" s="23"/>
    </row>
    <row r="273" spans="1:11" ht="14.1" customHeight="1">
      <c r="A273" s="23"/>
      <c r="B273" s="23"/>
      <c r="C273" s="39" t="s">
        <v>53</v>
      </c>
      <c r="D273" s="40">
        <v>0</v>
      </c>
      <c r="E273" s="40">
        <v>0</v>
      </c>
      <c r="F273" s="40">
        <v>0</v>
      </c>
      <c r="G273" s="40">
        <v>0</v>
      </c>
      <c r="H273" s="23"/>
      <c r="I273" s="23"/>
      <c r="J273" s="23"/>
      <c r="K273" s="23"/>
    </row>
    <row r="274" spans="1:11" ht="14.1" customHeight="1">
      <c r="A274" s="23"/>
      <c r="B274" s="23"/>
      <c r="C274" s="39" t="s">
        <v>49</v>
      </c>
      <c r="D274" s="40">
        <v>0</v>
      </c>
      <c r="E274" s="40">
        <v>0</v>
      </c>
      <c r="F274" s="40">
        <v>0</v>
      </c>
      <c r="G274" s="40">
        <v>0</v>
      </c>
      <c r="H274" s="23"/>
      <c r="I274" s="23"/>
      <c r="J274" s="23"/>
      <c r="K274" s="23"/>
    </row>
    <row r="275" spans="1:11" ht="14.1" customHeight="1">
      <c r="A275" s="23"/>
      <c r="B275" s="23"/>
      <c r="C275" s="39" t="s">
        <v>50</v>
      </c>
      <c r="D275" s="40">
        <v>0</v>
      </c>
      <c r="E275" s="40">
        <v>0</v>
      </c>
      <c r="F275" s="40">
        <v>0</v>
      </c>
      <c r="G275" s="40">
        <v>0</v>
      </c>
      <c r="H275" s="23"/>
      <c r="I275" s="23"/>
      <c r="J275" s="23"/>
      <c r="K275" s="23"/>
    </row>
    <row r="276" spans="1:11" ht="14.1" customHeight="1">
      <c r="A276" s="23"/>
      <c r="B276" s="23"/>
      <c r="C276" s="39" t="s">
        <v>54</v>
      </c>
      <c r="D276" s="40">
        <v>0</v>
      </c>
      <c r="E276" s="40">
        <v>0</v>
      </c>
      <c r="F276" s="40">
        <v>0</v>
      </c>
      <c r="G276" s="40">
        <v>0</v>
      </c>
      <c r="H276" s="23"/>
      <c r="I276" s="23"/>
      <c r="J276" s="23"/>
      <c r="K276" s="23"/>
    </row>
    <row r="277" spans="1:11" ht="14.1" customHeight="1">
      <c r="A277" s="23"/>
      <c r="B277" s="23"/>
      <c r="C277" s="39" t="s">
        <v>49</v>
      </c>
      <c r="D277" s="40">
        <v>0</v>
      </c>
      <c r="E277" s="40">
        <v>0</v>
      </c>
      <c r="F277" s="40">
        <v>0</v>
      </c>
      <c r="G277" s="40">
        <v>0</v>
      </c>
      <c r="H277" s="23"/>
      <c r="I277" s="23"/>
      <c r="J277" s="23"/>
      <c r="K277" s="23"/>
    </row>
    <row r="278" spans="1:11" ht="14.1" customHeight="1">
      <c r="A278" s="23"/>
      <c r="B278" s="23"/>
      <c r="C278" s="39" t="s">
        <v>50</v>
      </c>
      <c r="D278" s="40">
        <v>0</v>
      </c>
      <c r="E278" s="40">
        <v>0</v>
      </c>
      <c r="F278" s="40">
        <v>0</v>
      </c>
      <c r="G278" s="40">
        <v>0</v>
      </c>
      <c r="H278" s="23"/>
      <c r="I278" s="23"/>
      <c r="J278" s="23"/>
      <c r="K278" s="23"/>
    </row>
    <row r="279" spans="1:11" ht="14.1" customHeight="1">
      <c r="A279" s="23"/>
      <c r="B279" s="23"/>
      <c r="C279" s="39" t="s">
        <v>55</v>
      </c>
      <c r="D279" s="40">
        <v>0</v>
      </c>
      <c r="E279" s="40">
        <v>0</v>
      </c>
      <c r="F279" s="40">
        <v>0</v>
      </c>
      <c r="G279" s="40">
        <v>0</v>
      </c>
      <c r="H279" s="23"/>
      <c r="I279" s="23"/>
      <c r="J279" s="23"/>
      <c r="K279" s="23"/>
    </row>
    <row r="280" spans="1:11" ht="14.1" customHeight="1">
      <c r="A280" s="23"/>
      <c r="B280" s="23"/>
      <c r="C280" s="39" t="s">
        <v>49</v>
      </c>
      <c r="D280" s="40">
        <v>0</v>
      </c>
      <c r="E280" s="40">
        <v>0</v>
      </c>
      <c r="F280" s="40">
        <v>0</v>
      </c>
      <c r="G280" s="40">
        <v>0</v>
      </c>
      <c r="H280" s="23"/>
      <c r="I280" s="23"/>
      <c r="J280" s="23"/>
      <c r="K280" s="23"/>
    </row>
    <row r="281" spans="1:11" ht="14.1" customHeight="1">
      <c r="A281" s="23"/>
      <c r="B281" s="23"/>
      <c r="C281" s="39" t="s">
        <v>50</v>
      </c>
      <c r="D281" s="40">
        <v>0</v>
      </c>
      <c r="E281" s="40">
        <v>0</v>
      </c>
      <c r="F281" s="40">
        <v>0</v>
      </c>
      <c r="G281" s="40">
        <v>0</v>
      </c>
      <c r="H281" s="23"/>
      <c r="I281" s="23"/>
      <c r="J281" s="23"/>
      <c r="K281" s="23"/>
    </row>
    <row r="282" spans="1:11" ht="14.1" customHeight="1">
      <c r="A282" s="23"/>
      <c r="B282" s="23"/>
      <c r="C282" s="39" t="s">
        <v>56</v>
      </c>
      <c r="D282" s="40">
        <v>0</v>
      </c>
      <c r="E282" s="40">
        <v>0</v>
      </c>
      <c r="F282" s="40">
        <v>0</v>
      </c>
      <c r="G282" s="40">
        <v>0</v>
      </c>
      <c r="H282" s="23"/>
      <c r="I282" s="23"/>
      <c r="J282" s="23"/>
      <c r="K282" s="23"/>
    </row>
    <row r="283" spans="1:11" ht="14.1" customHeight="1">
      <c r="A283" s="23"/>
      <c r="B283" s="23"/>
      <c r="C283" s="39" t="s">
        <v>49</v>
      </c>
      <c r="D283" s="40">
        <v>0</v>
      </c>
      <c r="E283" s="40">
        <v>0</v>
      </c>
      <c r="F283" s="40">
        <v>0</v>
      </c>
      <c r="G283" s="40">
        <v>0</v>
      </c>
      <c r="H283" s="23"/>
      <c r="I283" s="23"/>
      <c r="J283" s="23"/>
      <c r="K283" s="23"/>
    </row>
    <row r="284" spans="1:11" ht="14.1" customHeight="1">
      <c r="A284" s="23"/>
      <c r="B284" s="23"/>
      <c r="C284" s="39" t="s">
        <v>50</v>
      </c>
      <c r="D284" s="40">
        <v>0</v>
      </c>
      <c r="E284" s="40">
        <v>0</v>
      </c>
      <c r="F284" s="40">
        <v>0</v>
      </c>
      <c r="G284" s="40">
        <v>0</v>
      </c>
      <c r="H284" s="23"/>
      <c r="I284" s="23"/>
      <c r="J284" s="23"/>
      <c r="K284" s="23"/>
    </row>
    <row r="285" spans="1:11" ht="14.1" customHeight="1">
      <c r="A285" s="23"/>
      <c r="B285" s="23"/>
      <c r="C285" s="39" t="s">
        <v>57</v>
      </c>
      <c r="D285" s="40">
        <v>0</v>
      </c>
      <c r="E285" s="40">
        <v>0</v>
      </c>
      <c r="F285" s="40">
        <v>0</v>
      </c>
      <c r="G285" s="40">
        <v>0</v>
      </c>
      <c r="H285" s="23"/>
      <c r="I285" s="23"/>
      <c r="J285" s="23"/>
      <c r="K285" s="23"/>
    </row>
    <row r="286" spans="1:11" ht="14.1" customHeight="1">
      <c r="A286" s="23"/>
      <c r="B286" s="23"/>
      <c r="C286" s="39" t="s">
        <v>49</v>
      </c>
      <c r="D286" s="40">
        <v>0</v>
      </c>
      <c r="E286" s="40">
        <v>0</v>
      </c>
      <c r="F286" s="40">
        <v>0</v>
      </c>
      <c r="G286" s="40">
        <v>0</v>
      </c>
      <c r="H286" s="23"/>
      <c r="I286" s="23"/>
      <c r="J286" s="23"/>
      <c r="K286" s="23"/>
    </row>
    <row r="287" spans="1:11" ht="14.1" customHeight="1">
      <c r="A287" s="23"/>
      <c r="B287" s="23"/>
      <c r="C287" s="39" t="s">
        <v>58</v>
      </c>
      <c r="D287" s="40">
        <v>0</v>
      </c>
      <c r="E287" s="40">
        <v>0</v>
      </c>
      <c r="F287" s="40">
        <v>0</v>
      </c>
      <c r="G287" s="40">
        <v>0</v>
      </c>
      <c r="H287" s="23"/>
      <c r="I287" s="23"/>
      <c r="J287" s="23"/>
      <c r="K287" s="23"/>
    </row>
    <row r="288" spans="1:11" ht="14.1" customHeight="1">
      <c r="A288" s="23"/>
      <c r="B288" s="23"/>
      <c r="C288" s="39" t="s">
        <v>59</v>
      </c>
      <c r="D288" s="40">
        <v>0</v>
      </c>
      <c r="E288" s="40">
        <v>0</v>
      </c>
      <c r="F288" s="40">
        <v>0</v>
      </c>
      <c r="G288" s="40">
        <v>0</v>
      </c>
      <c r="H288" s="23"/>
      <c r="I288" s="23"/>
      <c r="J288" s="23"/>
      <c r="K288" s="23"/>
    </row>
    <row r="289" spans="1:11" ht="14.1" customHeight="1">
      <c r="A289" s="23"/>
      <c r="B289" s="23"/>
      <c r="C289" s="39" t="s">
        <v>60</v>
      </c>
      <c r="D289" s="40">
        <v>0</v>
      </c>
      <c r="E289" s="40">
        <v>0</v>
      </c>
      <c r="F289" s="40">
        <v>0</v>
      </c>
      <c r="G289" s="40">
        <v>0</v>
      </c>
      <c r="H289" s="23"/>
      <c r="I289" s="23"/>
      <c r="J289" s="23"/>
      <c r="K289" s="23"/>
    </row>
    <row r="290" spans="1:11" ht="14.1" customHeight="1">
      <c r="A290" s="23"/>
      <c r="B290" s="23"/>
      <c r="C290" s="39" t="s">
        <v>61</v>
      </c>
      <c r="D290" s="40">
        <v>0</v>
      </c>
      <c r="E290" s="40">
        <v>0</v>
      </c>
      <c r="F290" s="40">
        <v>0</v>
      </c>
      <c r="G290" s="40">
        <v>0</v>
      </c>
      <c r="H290" s="23"/>
      <c r="I290" s="23"/>
      <c r="J290" s="23"/>
      <c r="K290" s="23"/>
    </row>
    <row r="291" spans="1:11" ht="14.1" customHeight="1">
      <c r="A291" s="23"/>
      <c r="B291" s="23"/>
      <c r="C291" s="39" t="s">
        <v>62</v>
      </c>
      <c r="D291" s="40">
        <v>0</v>
      </c>
      <c r="E291" s="40">
        <v>208658000</v>
      </c>
      <c r="F291" s="40">
        <v>0</v>
      </c>
      <c r="G291" s="40">
        <v>0</v>
      </c>
      <c r="H291" s="23"/>
      <c r="I291" s="23"/>
      <c r="J291" s="23"/>
      <c r="K291" s="23"/>
    </row>
    <row r="292" spans="1:11" ht="14.1" customHeight="1">
      <c r="A292" s="23"/>
      <c r="B292" s="23"/>
      <c r="C292" s="39" t="s">
        <v>49</v>
      </c>
      <c r="D292" s="40">
        <v>0</v>
      </c>
      <c r="E292" s="40">
        <v>208658000</v>
      </c>
      <c r="F292" s="40">
        <v>0</v>
      </c>
      <c r="G292" s="40">
        <v>0</v>
      </c>
      <c r="H292" s="23"/>
      <c r="I292" s="23"/>
      <c r="J292" s="23"/>
      <c r="K292" s="23"/>
    </row>
    <row r="293" spans="1:11" ht="14.1" customHeight="1">
      <c r="A293" s="23"/>
      <c r="B293" s="23"/>
      <c r="C293" s="39" t="s">
        <v>58</v>
      </c>
      <c r="D293" s="40">
        <v>0</v>
      </c>
      <c r="E293" s="40">
        <v>0</v>
      </c>
      <c r="F293" s="40">
        <v>0</v>
      </c>
      <c r="G293" s="40">
        <v>0</v>
      </c>
      <c r="H293" s="23"/>
      <c r="I293" s="23"/>
      <c r="J293" s="23"/>
      <c r="K293" s="23"/>
    </row>
    <row r="294" spans="1:11" ht="14.1" customHeight="1">
      <c r="A294" s="23"/>
      <c r="B294" s="23"/>
      <c r="C294" s="39" t="s">
        <v>59</v>
      </c>
      <c r="D294" s="40">
        <v>0</v>
      </c>
      <c r="E294" s="40">
        <v>0</v>
      </c>
      <c r="F294" s="40">
        <v>0</v>
      </c>
      <c r="G294" s="40">
        <v>0</v>
      </c>
      <c r="H294" s="23"/>
      <c r="I294" s="23"/>
      <c r="J294" s="23"/>
      <c r="K294" s="23"/>
    </row>
    <row r="295" spans="1:11" ht="14.1" customHeight="1">
      <c r="A295" s="23"/>
      <c r="B295" s="23"/>
      <c r="C295" s="39" t="s">
        <v>60</v>
      </c>
      <c r="D295" s="40">
        <v>0</v>
      </c>
      <c r="E295" s="40">
        <v>0</v>
      </c>
      <c r="F295" s="40">
        <v>0</v>
      </c>
      <c r="G295" s="40">
        <v>0</v>
      </c>
      <c r="H295" s="23"/>
      <c r="I295" s="23"/>
      <c r="J295" s="23"/>
      <c r="K295" s="23"/>
    </row>
    <row r="296" spans="1:11" ht="14.1" customHeight="1">
      <c r="A296" s="23"/>
      <c r="B296" s="23"/>
      <c r="C296" s="39" t="s">
        <v>61</v>
      </c>
      <c r="D296" s="40">
        <v>0</v>
      </c>
      <c r="E296" s="40">
        <v>0</v>
      </c>
      <c r="F296" s="40">
        <v>0</v>
      </c>
      <c r="G296" s="40">
        <v>0</v>
      </c>
      <c r="H296" s="23"/>
      <c r="I296" s="23"/>
      <c r="J296" s="23"/>
      <c r="K296" s="23"/>
    </row>
    <row r="297" spans="1:11" ht="14.1" customHeight="1">
      <c r="A297" s="23"/>
      <c r="B297" s="23"/>
      <c r="C297" s="39" t="s">
        <v>63</v>
      </c>
      <c r="D297" s="40">
        <v>0</v>
      </c>
      <c r="E297" s="40">
        <v>0</v>
      </c>
      <c r="F297" s="40">
        <v>0</v>
      </c>
      <c r="G297" s="40">
        <v>0</v>
      </c>
      <c r="H297" s="23"/>
      <c r="I297" s="23"/>
      <c r="J297" s="23"/>
      <c r="K297" s="23"/>
    </row>
    <row r="298" spans="1:11" ht="14.1" customHeight="1">
      <c r="A298" s="23"/>
      <c r="B298" s="23"/>
      <c r="C298" s="39" t="s">
        <v>49</v>
      </c>
      <c r="D298" s="40">
        <v>0</v>
      </c>
      <c r="E298" s="40">
        <v>0</v>
      </c>
      <c r="F298" s="40">
        <v>0</v>
      </c>
      <c r="G298" s="40">
        <v>0</v>
      </c>
      <c r="H298" s="23"/>
      <c r="I298" s="23"/>
      <c r="J298" s="23"/>
      <c r="K298" s="23"/>
    </row>
    <row r="299" spans="1:11" ht="14.1" customHeight="1">
      <c r="A299" s="23"/>
      <c r="B299" s="23"/>
      <c r="C299" s="39" t="s">
        <v>58</v>
      </c>
      <c r="D299" s="40">
        <v>0</v>
      </c>
      <c r="E299" s="40">
        <v>0</v>
      </c>
      <c r="F299" s="40">
        <v>0</v>
      </c>
      <c r="G299" s="40">
        <v>0</v>
      </c>
      <c r="H299" s="23"/>
      <c r="I299" s="23"/>
      <c r="J299" s="23"/>
      <c r="K299" s="23"/>
    </row>
    <row r="300" spans="1:11" ht="14.1" customHeight="1">
      <c r="A300" s="23"/>
      <c r="B300" s="23"/>
      <c r="C300" s="39" t="s">
        <v>59</v>
      </c>
      <c r="D300" s="40">
        <v>0</v>
      </c>
      <c r="E300" s="40">
        <v>0</v>
      </c>
      <c r="F300" s="40">
        <v>0</v>
      </c>
      <c r="G300" s="40">
        <v>0</v>
      </c>
      <c r="H300" s="23"/>
      <c r="I300" s="23"/>
      <c r="J300" s="23"/>
      <c r="K300" s="23"/>
    </row>
    <row r="301" spans="1:11" ht="14.1" customHeight="1">
      <c r="A301" s="23"/>
      <c r="B301" s="23"/>
      <c r="C301" s="39" t="s">
        <v>60</v>
      </c>
      <c r="D301" s="40">
        <v>0</v>
      </c>
      <c r="E301" s="40">
        <v>0</v>
      </c>
      <c r="F301" s="40">
        <v>0</v>
      </c>
      <c r="G301" s="40">
        <v>0</v>
      </c>
      <c r="H301" s="23"/>
      <c r="I301" s="23"/>
      <c r="J301" s="23"/>
      <c r="K301" s="23"/>
    </row>
    <row r="302" spans="1:11" ht="14.1" customHeight="1">
      <c r="A302" s="23"/>
      <c r="B302" s="23"/>
      <c r="C302" s="39" t="s">
        <v>61</v>
      </c>
      <c r="D302" s="40">
        <v>0</v>
      </c>
      <c r="E302" s="40">
        <v>0</v>
      </c>
      <c r="F302" s="40">
        <v>0</v>
      </c>
      <c r="G302" s="40">
        <v>0</v>
      </c>
      <c r="H302" s="23"/>
      <c r="I302" s="23"/>
      <c r="J302" s="23"/>
      <c r="K302" s="23"/>
    </row>
    <row r="303" spans="1:11" ht="14.1" customHeight="1">
      <c r="A303" s="23"/>
      <c r="B303" s="23"/>
      <c r="C303" s="39" t="s">
        <v>64</v>
      </c>
      <c r="D303" s="40">
        <v>0</v>
      </c>
      <c r="E303" s="40">
        <v>0</v>
      </c>
      <c r="F303" s="40">
        <v>0</v>
      </c>
      <c r="G303" s="40">
        <v>0</v>
      </c>
      <c r="H303" s="23"/>
      <c r="I303" s="23"/>
      <c r="J303" s="23"/>
      <c r="K303" s="23"/>
    </row>
    <row r="304" spans="1:11" ht="14.1" customHeight="1">
      <c r="A304" s="23"/>
      <c r="B304" s="23"/>
      <c r="C304" s="39" t="s">
        <v>65</v>
      </c>
      <c r="D304" s="40">
        <v>0</v>
      </c>
      <c r="E304" s="40">
        <v>0</v>
      </c>
      <c r="F304" s="40">
        <v>0</v>
      </c>
      <c r="G304" s="40">
        <v>0</v>
      </c>
      <c r="H304" s="23"/>
      <c r="I304" s="23"/>
      <c r="J304" s="23"/>
      <c r="K304" s="23"/>
    </row>
    <row r="305" spans="1:11" ht="14.1" customHeight="1">
      <c r="A305" s="23"/>
      <c r="B305" s="23"/>
      <c r="C305" s="41" t="s">
        <v>25</v>
      </c>
      <c r="D305" s="40">
        <v>0</v>
      </c>
      <c r="E305" s="40">
        <v>208658000</v>
      </c>
      <c r="F305" s="40">
        <v>0</v>
      </c>
      <c r="G305" s="40">
        <v>0</v>
      </c>
      <c r="H305" s="23"/>
      <c r="I305" s="23"/>
      <c r="J305" s="23"/>
      <c r="K305" s="23"/>
    </row>
    <row r="306" spans="1:11" ht="14.1" customHeight="1">
      <c r="A306" s="23"/>
      <c r="B306" s="23"/>
      <c r="C306" s="33" t="s">
        <v>19</v>
      </c>
      <c r="D306" s="1519" t="s">
        <v>2420</v>
      </c>
      <c r="E306" s="1520"/>
      <c r="F306" s="1520"/>
      <c r="G306" s="1520"/>
      <c r="H306" s="23"/>
      <c r="I306" s="23"/>
      <c r="J306" s="23"/>
      <c r="K306" s="23"/>
    </row>
    <row r="307" spans="1:11" ht="14.1" customHeight="1">
      <c r="A307" s="23"/>
      <c r="B307" s="23"/>
      <c r="C307" s="34" t="s">
        <v>20</v>
      </c>
      <c r="D307" s="1521" t="s">
        <v>18</v>
      </c>
      <c r="E307" s="1522"/>
      <c r="F307" s="1522"/>
      <c r="G307" s="1522"/>
      <c r="H307" s="23"/>
      <c r="I307" s="23"/>
      <c r="J307" s="23"/>
      <c r="K307" s="23"/>
    </row>
    <row r="308" spans="1:11" ht="14.1" customHeight="1">
      <c r="A308" s="23"/>
      <c r="B308" s="23"/>
      <c r="C308" s="34" t="s">
        <v>21</v>
      </c>
      <c r="D308" s="1521" t="s">
        <v>1303</v>
      </c>
      <c r="E308" s="1522"/>
      <c r="F308" s="1522"/>
      <c r="G308" s="1522"/>
      <c r="H308" s="23"/>
      <c r="I308" s="23"/>
      <c r="J308" s="23"/>
      <c r="K308" s="23"/>
    </row>
    <row r="309" spans="1:11" ht="15" customHeight="1">
      <c r="A309" s="23"/>
      <c r="B309" s="23"/>
      <c r="C309" s="35"/>
      <c r="D309" s="36">
        <v>2024</v>
      </c>
      <c r="E309" s="36">
        <v>2025</v>
      </c>
      <c r="F309" s="36">
        <v>2026</v>
      </c>
      <c r="G309" s="36">
        <v>2027</v>
      </c>
      <c r="H309" s="23"/>
      <c r="I309" s="23"/>
      <c r="J309" s="23"/>
      <c r="K309" s="23"/>
    </row>
    <row r="310" spans="1:11" ht="15" customHeight="1">
      <c r="A310" s="23"/>
      <c r="B310" s="23"/>
      <c r="C310" s="37"/>
      <c r="D310" s="38" t="s">
        <v>22</v>
      </c>
      <c r="E310" s="38" t="s">
        <v>23</v>
      </c>
      <c r="F310" s="38" t="s">
        <v>23</v>
      </c>
      <c r="G310" s="38" t="s">
        <v>23</v>
      </c>
      <c r="H310" s="23"/>
      <c r="I310" s="23"/>
      <c r="J310" s="23"/>
      <c r="K310" s="23"/>
    </row>
    <row r="311" spans="1:11" ht="14.1" customHeight="1">
      <c r="A311" s="23"/>
      <c r="B311" s="23"/>
      <c r="C311" s="27" t="s">
        <v>33</v>
      </c>
      <c r="D311" s="31" t="s">
        <v>1303</v>
      </c>
      <c r="E311" s="31" t="s">
        <v>34</v>
      </c>
      <c r="F311" s="31" t="s">
        <v>42</v>
      </c>
      <c r="G311" s="31" t="s">
        <v>42</v>
      </c>
      <c r="H311" s="23"/>
      <c r="I311" s="23"/>
      <c r="J311" s="23"/>
      <c r="K311" s="23"/>
    </row>
    <row r="312" spans="1:11" ht="14.1" customHeight="1">
      <c r="A312" s="23"/>
      <c r="B312" s="23"/>
      <c r="C312" s="27" t="s">
        <v>35</v>
      </c>
      <c r="D312" s="31" t="s">
        <v>2421</v>
      </c>
      <c r="E312" s="31" t="s">
        <v>2422</v>
      </c>
      <c r="F312" s="31" t="s">
        <v>42</v>
      </c>
      <c r="G312" s="31" t="s">
        <v>42</v>
      </c>
      <c r="H312" s="23"/>
      <c r="I312" s="23"/>
      <c r="J312" s="23"/>
      <c r="K312" s="23"/>
    </row>
    <row r="313" spans="1:11" ht="14.1" customHeight="1">
      <c r="A313" s="23"/>
      <c r="B313" s="23"/>
      <c r="C313" s="27" t="s">
        <v>40</v>
      </c>
      <c r="D313" s="31" t="s">
        <v>2423</v>
      </c>
      <c r="E313" s="31" t="s">
        <v>2422</v>
      </c>
      <c r="F313" s="31" t="s">
        <v>42</v>
      </c>
      <c r="G313" s="31" t="s">
        <v>42</v>
      </c>
      <c r="H313" s="23"/>
      <c r="I313" s="23"/>
      <c r="J313" s="23"/>
      <c r="K313" s="23"/>
    </row>
    <row r="314" spans="1:11" ht="14.1" customHeight="1">
      <c r="A314" s="23"/>
      <c r="B314" s="23"/>
      <c r="C314" s="27" t="s">
        <v>41</v>
      </c>
      <c r="D314" s="31" t="s">
        <v>18</v>
      </c>
      <c r="E314" s="31" t="s">
        <v>1792</v>
      </c>
      <c r="F314" s="31" t="s">
        <v>82</v>
      </c>
      <c r="G314" s="31" t="s">
        <v>18</v>
      </c>
      <c r="H314" s="23"/>
      <c r="I314" s="23"/>
      <c r="J314" s="23"/>
      <c r="K314" s="23"/>
    </row>
    <row r="315" spans="1:11" ht="14.1" customHeight="1">
      <c r="A315" s="23"/>
      <c r="B315" s="23"/>
      <c r="C315" s="27" t="s">
        <v>43</v>
      </c>
      <c r="D315" s="31" t="s">
        <v>18</v>
      </c>
      <c r="E315" s="31" t="s">
        <v>2424</v>
      </c>
      <c r="F315" s="31" t="s">
        <v>82</v>
      </c>
      <c r="G315" s="31" t="s">
        <v>18</v>
      </c>
      <c r="H315" s="23"/>
      <c r="I315" s="23"/>
      <c r="J315" s="23"/>
      <c r="K315" s="23"/>
    </row>
    <row r="316" spans="1:11" ht="14.1" customHeight="1">
      <c r="A316" s="23"/>
      <c r="B316" s="23"/>
      <c r="C316" s="27" t="s">
        <v>47</v>
      </c>
      <c r="D316" s="31" t="s">
        <v>18</v>
      </c>
      <c r="E316" s="31" t="s">
        <v>2425</v>
      </c>
      <c r="F316" s="31" t="s">
        <v>82</v>
      </c>
      <c r="G316" s="31" t="s">
        <v>18</v>
      </c>
      <c r="H316" s="23"/>
      <c r="I316" s="23"/>
      <c r="J316" s="23"/>
      <c r="K316" s="23"/>
    </row>
    <row r="317" spans="1:11" ht="14.1" customHeight="1">
      <c r="A317" s="23"/>
      <c r="B317" s="23"/>
      <c r="C317" s="1523" t="s">
        <v>24</v>
      </c>
      <c r="D317" s="1524"/>
      <c r="E317" s="1524"/>
      <c r="F317" s="1524"/>
      <c r="G317" s="1524"/>
      <c r="H317" s="23"/>
      <c r="I317" s="23"/>
      <c r="J317" s="23"/>
      <c r="K317" s="23"/>
    </row>
    <row r="318" spans="1:11" ht="14.1" customHeight="1">
      <c r="A318" s="23"/>
      <c r="B318" s="23"/>
      <c r="C318" s="35"/>
      <c r="D318" s="36">
        <v>2024</v>
      </c>
      <c r="E318" s="36">
        <v>2025</v>
      </c>
      <c r="F318" s="36">
        <v>2026</v>
      </c>
      <c r="G318" s="36">
        <v>2027</v>
      </c>
      <c r="H318" s="23"/>
      <c r="I318" s="23"/>
      <c r="J318" s="23"/>
      <c r="K318" s="23"/>
    </row>
    <row r="319" spans="1:11" ht="14.1" customHeight="1">
      <c r="A319" s="23"/>
      <c r="B319" s="23"/>
      <c r="C319" s="37"/>
      <c r="D319" s="38" t="s">
        <v>22</v>
      </c>
      <c r="E319" s="38" t="s">
        <v>23</v>
      </c>
      <c r="F319" s="38" t="s">
        <v>23</v>
      </c>
      <c r="G319" s="38" t="s">
        <v>23</v>
      </c>
      <c r="H319" s="23"/>
      <c r="I319" s="23"/>
      <c r="J319" s="23"/>
      <c r="K319" s="23"/>
    </row>
    <row r="320" spans="1:11" ht="14.1" customHeight="1">
      <c r="A320" s="23"/>
      <c r="B320" s="23"/>
      <c r="C320" s="39" t="s">
        <v>48</v>
      </c>
      <c r="D320" s="40">
        <v>0</v>
      </c>
      <c r="E320" s="40">
        <v>0</v>
      </c>
      <c r="F320" s="40">
        <v>0</v>
      </c>
      <c r="G320" s="40">
        <v>0</v>
      </c>
      <c r="H320" s="23"/>
      <c r="I320" s="23"/>
      <c r="J320" s="23"/>
      <c r="K320" s="23"/>
    </row>
    <row r="321" spans="1:11" ht="14.1" customHeight="1">
      <c r="A321" s="23"/>
      <c r="B321" s="23"/>
      <c r="C321" s="39" t="s">
        <v>49</v>
      </c>
      <c r="D321" s="40">
        <v>0</v>
      </c>
      <c r="E321" s="40">
        <v>0</v>
      </c>
      <c r="F321" s="40">
        <v>0</v>
      </c>
      <c r="G321" s="40">
        <v>0</v>
      </c>
      <c r="H321" s="23"/>
      <c r="I321" s="23"/>
      <c r="J321" s="23"/>
      <c r="K321" s="23"/>
    </row>
    <row r="322" spans="1:11" ht="14.1" customHeight="1">
      <c r="A322" s="23"/>
      <c r="B322" s="23"/>
      <c r="C322" s="39" t="s">
        <v>50</v>
      </c>
      <c r="D322" s="40">
        <v>0</v>
      </c>
      <c r="E322" s="40">
        <v>0</v>
      </c>
      <c r="F322" s="40">
        <v>0</v>
      </c>
      <c r="G322" s="40">
        <v>0</v>
      </c>
      <c r="H322" s="23"/>
      <c r="I322" s="23"/>
      <c r="J322" s="23"/>
      <c r="K322" s="23"/>
    </row>
    <row r="323" spans="1:11" ht="14.1" customHeight="1">
      <c r="A323" s="23"/>
      <c r="B323" s="23"/>
      <c r="C323" s="39" t="s">
        <v>51</v>
      </c>
      <c r="D323" s="40">
        <v>0</v>
      </c>
      <c r="E323" s="40">
        <v>0</v>
      </c>
      <c r="F323" s="40">
        <v>0</v>
      </c>
      <c r="G323" s="40">
        <v>0</v>
      </c>
      <c r="H323" s="23"/>
      <c r="I323" s="23"/>
      <c r="J323" s="23"/>
      <c r="K323" s="23"/>
    </row>
    <row r="324" spans="1:11" ht="14.1" customHeight="1">
      <c r="A324" s="23"/>
      <c r="B324" s="23"/>
      <c r="C324" s="39" t="s">
        <v>49</v>
      </c>
      <c r="D324" s="40">
        <v>0</v>
      </c>
      <c r="E324" s="40">
        <v>0</v>
      </c>
      <c r="F324" s="40">
        <v>0</v>
      </c>
      <c r="G324" s="40">
        <v>0</v>
      </c>
      <c r="H324" s="23"/>
      <c r="I324" s="23"/>
      <c r="J324" s="23"/>
      <c r="K324" s="23"/>
    </row>
    <row r="325" spans="1:11" ht="14.1" customHeight="1">
      <c r="A325" s="23"/>
      <c r="B325" s="23"/>
      <c r="C325" s="39" t="s">
        <v>50</v>
      </c>
      <c r="D325" s="40">
        <v>0</v>
      </c>
      <c r="E325" s="40">
        <v>0</v>
      </c>
      <c r="F325" s="40">
        <v>0</v>
      </c>
      <c r="G325" s="40">
        <v>0</v>
      </c>
      <c r="H325" s="23"/>
      <c r="I325" s="23"/>
      <c r="J325" s="23"/>
      <c r="K325" s="23"/>
    </row>
    <row r="326" spans="1:11" ht="14.1" customHeight="1">
      <c r="A326" s="23"/>
      <c r="B326" s="23"/>
      <c r="C326" s="39" t="s">
        <v>52</v>
      </c>
      <c r="D326" s="40">
        <v>0</v>
      </c>
      <c r="E326" s="40">
        <v>0</v>
      </c>
      <c r="F326" s="40">
        <v>0</v>
      </c>
      <c r="G326" s="40">
        <v>0</v>
      </c>
      <c r="H326" s="23"/>
      <c r="I326" s="23"/>
      <c r="J326" s="23"/>
      <c r="K326" s="23"/>
    </row>
    <row r="327" spans="1:11" ht="14.1" customHeight="1">
      <c r="A327" s="23"/>
      <c r="B327" s="23"/>
      <c r="C327" s="39" t="s">
        <v>49</v>
      </c>
      <c r="D327" s="40">
        <v>0</v>
      </c>
      <c r="E327" s="40">
        <v>0</v>
      </c>
      <c r="F327" s="40">
        <v>0</v>
      </c>
      <c r="G327" s="40">
        <v>0</v>
      </c>
      <c r="H327" s="23"/>
      <c r="I327" s="23"/>
      <c r="J327" s="23"/>
      <c r="K327" s="23"/>
    </row>
    <row r="328" spans="1:11" ht="14.1" customHeight="1">
      <c r="A328" s="23"/>
      <c r="B328" s="23"/>
      <c r="C328" s="39" t="s">
        <v>50</v>
      </c>
      <c r="D328" s="40">
        <v>0</v>
      </c>
      <c r="E328" s="40">
        <v>0</v>
      </c>
      <c r="F328" s="40">
        <v>0</v>
      </c>
      <c r="G328" s="40">
        <v>0</v>
      </c>
      <c r="H328" s="23"/>
      <c r="I328" s="23"/>
      <c r="J328" s="23"/>
      <c r="K328" s="23"/>
    </row>
    <row r="329" spans="1:11" ht="14.1" customHeight="1">
      <c r="A329" s="23"/>
      <c r="B329" s="23"/>
      <c r="C329" s="39" t="s">
        <v>53</v>
      </c>
      <c r="D329" s="40">
        <v>0</v>
      </c>
      <c r="E329" s="40">
        <v>0</v>
      </c>
      <c r="F329" s="40">
        <v>0</v>
      </c>
      <c r="G329" s="40">
        <v>0</v>
      </c>
      <c r="H329" s="23"/>
      <c r="I329" s="23"/>
      <c r="J329" s="23"/>
      <c r="K329" s="23"/>
    </row>
    <row r="330" spans="1:11" ht="14.1" customHeight="1">
      <c r="A330" s="23"/>
      <c r="B330" s="23"/>
      <c r="C330" s="39" t="s">
        <v>49</v>
      </c>
      <c r="D330" s="40">
        <v>0</v>
      </c>
      <c r="E330" s="40">
        <v>0</v>
      </c>
      <c r="F330" s="40">
        <v>0</v>
      </c>
      <c r="G330" s="40">
        <v>0</v>
      </c>
      <c r="H330" s="23"/>
      <c r="I330" s="23"/>
      <c r="J330" s="23"/>
      <c r="K330" s="23"/>
    </row>
    <row r="331" spans="1:11" ht="14.1" customHeight="1">
      <c r="A331" s="23"/>
      <c r="B331" s="23"/>
      <c r="C331" s="39" t="s">
        <v>50</v>
      </c>
      <c r="D331" s="40">
        <v>0</v>
      </c>
      <c r="E331" s="40">
        <v>0</v>
      </c>
      <c r="F331" s="40">
        <v>0</v>
      </c>
      <c r="G331" s="40">
        <v>0</v>
      </c>
      <c r="H331" s="23"/>
      <c r="I331" s="23"/>
      <c r="J331" s="23"/>
      <c r="K331" s="23"/>
    </row>
    <row r="332" spans="1:11" ht="14.1" customHeight="1">
      <c r="A332" s="23"/>
      <c r="B332" s="23"/>
      <c r="C332" s="39" t="s">
        <v>54</v>
      </c>
      <c r="D332" s="40">
        <v>0</v>
      </c>
      <c r="E332" s="40">
        <v>0</v>
      </c>
      <c r="F332" s="40">
        <v>0</v>
      </c>
      <c r="G332" s="40">
        <v>0</v>
      </c>
      <c r="H332" s="23"/>
      <c r="I332" s="23"/>
      <c r="J332" s="23"/>
      <c r="K332" s="23"/>
    </row>
    <row r="333" spans="1:11" ht="14.1" customHeight="1">
      <c r="A333" s="23"/>
      <c r="B333" s="23"/>
      <c r="C333" s="39" t="s">
        <v>49</v>
      </c>
      <c r="D333" s="40">
        <v>0</v>
      </c>
      <c r="E333" s="40">
        <v>0</v>
      </c>
      <c r="F333" s="40">
        <v>0</v>
      </c>
      <c r="G333" s="40">
        <v>0</v>
      </c>
      <c r="H333" s="23"/>
      <c r="I333" s="23"/>
      <c r="J333" s="23"/>
      <c r="K333" s="23"/>
    </row>
    <row r="334" spans="1:11" ht="14.1" customHeight="1">
      <c r="A334" s="23"/>
      <c r="B334" s="23"/>
      <c r="C334" s="39" t="s">
        <v>50</v>
      </c>
      <c r="D334" s="40">
        <v>0</v>
      </c>
      <c r="E334" s="40">
        <v>0</v>
      </c>
      <c r="F334" s="40">
        <v>0</v>
      </c>
      <c r="G334" s="40">
        <v>0</v>
      </c>
      <c r="H334" s="23"/>
      <c r="I334" s="23"/>
      <c r="J334" s="23"/>
      <c r="K334" s="23"/>
    </row>
    <row r="335" spans="1:11" ht="14.1" customHeight="1">
      <c r="A335" s="23"/>
      <c r="B335" s="23"/>
      <c r="C335" s="39" t="s">
        <v>55</v>
      </c>
      <c r="D335" s="40">
        <v>0</v>
      </c>
      <c r="E335" s="40">
        <v>0</v>
      </c>
      <c r="F335" s="40">
        <v>0</v>
      </c>
      <c r="G335" s="40">
        <v>0</v>
      </c>
      <c r="H335" s="23"/>
      <c r="I335" s="23"/>
      <c r="J335" s="23"/>
      <c r="K335" s="23"/>
    </row>
    <row r="336" spans="1:11" ht="14.1" customHeight="1">
      <c r="A336" s="23"/>
      <c r="B336" s="23"/>
      <c r="C336" s="39" t="s">
        <v>49</v>
      </c>
      <c r="D336" s="40">
        <v>0</v>
      </c>
      <c r="E336" s="40">
        <v>0</v>
      </c>
      <c r="F336" s="40">
        <v>0</v>
      </c>
      <c r="G336" s="40">
        <v>0</v>
      </c>
      <c r="H336" s="23"/>
      <c r="I336" s="23"/>
      <c r="J336" s="23"/>
      <c r="K336" s="23"/>
    </row>
    <row r="337" spans="1:11" ht="14.1" customHeight="1">
      <c r="A337" s="23"/>
      <c r="B337" s="23"/>
      <c r="C337" s="39" t="s">
        <v>50</v>
      </c>
      <c r="D337" s="40">
        <v>0</v>
      </c>
      <c r="E337" s="40">
        <v>0</v>
      </c>
      <c r="F337" s="40">
        <v>0</v>
      </c>
      <c r="G337" s="40">
        <v>0</v>
      </c>
      <c r="H337" s="23"/>
      <c r="I337" s="23"/>
      <c r="J337" s="23"/>
      <c r="K337" s="23"/>
    </row>
    <row r="338" spans="1:11" ht="14.1" customHeight="1">
      <c r="A338" s="23"/>
      <c r="B338" s="23"/>
      <c r="C338" s="39" t="s">
        <v>56</v>
      </c>
      <c r="D338" s="40">
        <v>0</v>
      </c>
      <c r="E338" s="40">
        <v>0</v>
      </c>
      <c r="F338" s="40">
        <v>0</v>
      </c>
      <c r="G338" s="40">
        <v>0</v>
      </c>
      <c r="H338" s="23"/>
      <c r="I338" s="23"/>
      <c r="J338" s="23"/>
      <c r="K338" s="23"/>
    </row>
    <row r="339" spans="1:11" ht="14.1" customHeight="1">
      <c r="A339" s="23"/>
      <c r="B339" s="23"/>
      <c r="C339" s="39" t="s">
        <v>49</v>
      </c>
      <c r="D339" s="40">
        <v>0</v>
      </c>
      <c r="E339" s="40">
        <v>0</v>
      </c>
      <c r="F339" s="40">
        <v>0</v>
      </c>
      <c r="G339" s="40">
        <v>0</v>
      </c>
      <c r="H339" s="23"/>
      <c r="I339" s="23"/>
      <c r="J339" s="23"/>
      <c r="K339" s="23"/>
    </row>
    <row r="340" spans="1:11" ht="14.1" customHeight="1">
      <c r="A340" s="23"/>
      <c r="B340" s="23"/>
      <c r="C340" s="39" t="s">
        <v>50</v>
      </c>
      <c r="D340" s="40">
        <v>0</v>
      </c>
      <c r="E340" s="40">
        <v>0</v>
      </c>
      <c r="F340" s="40">
        <v>0</v>
      </c>
      <c r="G340" s="40">
        <v>0</v>
      </c>
      <c r="H340" s="23"/>
      <c r="I340" s="23"/>
      <c r="J340" s="23"/>
      <c r="K340" s="23"/>
    </row>
    <row r="341" spans="1:11" ht="14.1" customHeight="1">
      <c r="A341" s="23"/>
      <c r="B341" s="23"/>
      <c r="C341" s="39" t="s">
        <v>57</v>
      </c>
      <c r="D341" s="40">
        <v>0</v>
      </c>
      <c r="E341" s="40">
        <v>0</v>
      </c>
      <c r="F341" s="40">
        <v>0</v>
      </c>
      <c r="G341" s="40">
        <v>0</v>
      </c>
      <c r="H341" s="23"/>
      <c r="I341" s="23"/>
      <c r="J341" s="23"/>
      <c r="K341" s="23"/>
    </row>
    <row r="342" spans="1:11" ht="14.1" customHeight="1">
      <c r="A342" s="23"/>
      <c r="B342" s="23"/>
      <c r="C342" s="39" t="s">
        <v>49</v>
      </c>
      <c r="D342" s="40">
        <v>0</v>
      </c>
      <c r="E342" s="40">
        <v>0</v>
      </c>
      <c r="F342" s="40">
        <v>0</v>
      </c>
      <c r="G342" s="40">
        <v>0</v>
      </c>
      <c r="H342" s="23"/>
      <c r="I342" s="23"/>
      <c r="J342" s="23"/>
      <c r="K342" s="23"/>
    </row>
    <row r="343" spans="1:11" ht="14.1" customHeight="1">
      <c r="A343" s="23"/>
      <c r="B343" s="23"/>
      <c r="C343" s="39" t="s">
        <v>58</v>
      </c>
      <c r="D343" s="40">
        <v>0</v>
      </c>
      <c r="E343" s="40">
        <v>0</v>
      </c>
      <c r="F343" s="40">
        <v>0</v>
      </c>
      <c r="G343" s="40">
        <v>0</v>
      </c>
      <c r="H343" s="23"/>
      <c r="I343" s="23"/>
      <c r="J343" s="23"/>
      <c r="K343" s="23"/>
    </row>
    <row r="344" spans="1:11" ht="14.1" customHeight="1">
      <c r="A344" s="23"/>
      <c r="B344" s="23"/>
      <c r="C344" s="39" t="s">
        <v>59</v>
      </c>
      <c r="D344" s="40">
        <v>0</v>
      </c>
      <c r="E344" s="40">
        <v>0</v>
      </c>
      <c r="F344" s="40">
        <v>0</v>
      </c>
      <c r="G344" s="40">
        <v>0</v>
      </c>
      <c r="H344" s="23"/>
      <c r="I344" s="23"/>
      <c r="J344" s="23"/>
      <c r="K344" s="23"/>
    </row>
    <row r="345" spans="1:11" ht="14.1" customHeight="1">
      <c r="A345" s="23"/>
      <c r="B345" s="23"/>
      <c r="C345" s="39" t="s">
        <v>60</v>
      </c>
      <c r="D345" s="40">
        <v>0</v>
      </c>
      <c r="E345" s="40">
        <v>0</v>
      </c>
      <c r="F345" s="40">
        <v>0</v>
      </c>
      <c r="G345" s="40">
        <v>0</v>
      </c>
      <c r="H345" s="23"/>
      <c r="I345" s="23"/>
      <c r="J345" s="23"/>
      <c r="K345" s="23"/>
    </row>
    <row r="346" spans="1:11" ht="14.1" customHeight="1">
      <c r="A346" s="23"/>
      <c r="B346" s="23"/>
      <c r="C346" s="39" t="s">
        <v>61</v>
      </c>
      <c r="D346" s="40">
        <v>0</v>
      </c>
      <c r="E346" s="40">
        <v>0</v>
      </c>
      <c r="F346" s="40">
        <v>0</v>
      </c>
      <c r="G346" s="40">
        <v>0</v>
      </c>
      <c r="H346" s="23"/>
      <c r="I346" s="23"/>
      <c r="J346" s="23"/>
      <c r="K346" s="23"/>
    </row>
    <row r="347" spans="1:11" ht="14.1" customHeight="1">
      <c r="A347" s="23"/>
      <c r="B347" s="23"/>
      <c r="C347" s="39" t="s">
        <v>62</v>
      </c>
      <c r="D347" s="40">
        <v>0</v>
      </c>
      <c r="E347" s="40">
        <v>2760000</v>
      </c>
      <c r="F347" s="40">
        <v>0</v>
      </c>
      <c r="G347" s="40">
        <v>0</v>
      </c>
      <c r="H347" s="23"/>
      <c r="I347" s="23"/>
      <c r="J347" s="23"/>
      <c r="K347" s="23"/>
    </row>
    <row r="348" spans="1:11" ht="14.1" customHeight="1">
      <c r="A348" s="23"/>
      <c r="B348" s="23"/>
      <c r="C348" s="39" t="s">
        <v>49</v>
      </c>
      <c r="D348" s="40">
        <v>0</v>
      </c>
      <c r="E348" s="40">
        <v>2760000</v>
      </c>
      <c r="F348" s="40">
        <v>0</v>
      </c>
      <c r="G348" s="40">
        <v>0</v>
      </c>
      <c r="H348" s="23"/>
      <c r="I348" s="23"/>
      <c r="J348" s="23"/>
      <c r="K348" s="23"/>
    </row>
    <row r="349" spans="1:11" ht="14.1" customHeight="1">
      <c r="A349" s="23"/>
      <c r="B349" s="23"/>
      <c r="C349" s="39" t="s">
        <v>58</v>
      </c>
      <c r="D349" s="40">
        <v>0</v>
      </c>
      <c r="E349" s="40">
        <v>0</v>
      </c>
      <c r="F349" s="40">
        <v>0</v>
      </c>
      <c r="G349" s="40">
        <v>0</v>
      </c>
      <c r="H349" s="23"/>
      <c r="I349" s="23"/>
      <c r="J349" s="23"/>
      <c r="K349" s="23"/>
    </row>
    <row r="350" spans="1:11" ht="14.1" customHeight="1">
      <c r="A350" s="23"/>
      <c r="B350" s="23"/>
      <c r="C350" s="39" t="s">
        <v>59</v>
      </c>
      <c r="D350" s="40">
        <v>0</v>
      </c>
      <c r="E350" s="40">
        <v>0</v>
      </c>
      <c r="F350" s="40">
        <v>0</v>
      </c>
      <c r="G350" s="40">
        <v>0</v>
      </c>
      <c r="H350" s="23"/>
      <c r="I350" s="23"/>
      <c r="J350" s="23"/>
      <c r="K350" s="23"/>
    </row>
    <row r="351" spans="1:11" ht="14.1" customHeight="1">
      <c r="A351" s="23"/>
      <c r="B351" s="23"/>
      <c r="C351" s="39" t="s">
        <v>60</v>
      </c>
      <c r="D351" s="40">
        <v>0</v>
      </c>
      <c r="E351" s="40">
        <v>0</v>
      </c>
      <c r="F351" s="40">
        <v>0</v>
      </c>
      <c r="G351" s="40">
        <v>0</v>
      </c>
      <c r="H351" s="23"/>
      <c r="I351" s="23"/>
      <c r="J351" s="23"/>
      <c r="K351" s="23"/>
    </row>
    <row r="352" spans="1:11" ht="14.1" customHeight="1">
      <c r="A352" s="23"/>
      <c r="B352" s="23"/>
      <c r="C352" s="39" t="s">
        <v>61</v>
      </c>
      <c r="D352" s="40">
        <v>0</v>
      </c>
      <c r="E352" s="40">
        <v>0</v>
      </c>
      <c r="F352" s="40">
        <v>0</v>
      </c>
      <c r="G352" s="40">
        <v>0</v>
      </c>
      <c r="H352" s="23"/>
      <c r="I352" s="23"/>
      <c r="J352" s="23"/>
      <c r="K352" s="23"/>
    </row>
    <row r="353" spans="1:11" ht="14.1" customHeight="1">
      <c r="A353" s="23"/>
      <c r="B353" s="23"/>
      <c r="C353" s="39" t="s">
        <v>63</v>
      </c>
      <c r="D353" s="40">
        <v>0</v>
      </c>
      <c r="E353" s="40">
        <v>0</v>
      </c>
      <c r="F353" s="40">
        <v>0</v>
      </c>
      <c r="G353" s="40">
        <v>0</v>
      </c>
      <c r="H353" s="23"/>
      <c r="I353" s="23"/>
      <c r="J353" s="23"/>
      <c r="K353" s="23"/>
    </row>
    <row r="354" spans="1:11" ht="14.1" customHeight="1">
      <c r="A354" s="23"/>
      <c r="B354" s="23"/>
      <c r="C354" s="39" t="s">
        <v>49</v>
      </c>
      <c r="D354" s="40">
        <v>0</v>
      </c>
      <c r="E354" s="40">
        <v>0</v>
      </c>
      <c r="F354" s="40">
        <v>0</v>
      </c>
      <c r="G354" s="40">
        <v>0</v>
      </c>
      <c r="H354" s="23"/>
      <c r="I354" s="23"/>
      <c r="J354" s="23"/>
      <c r="K354" s="23"/>
    </row>
    <row r="355" spans="1:11" ht="14.1" customHeight="1">
      <c r="A355" s="23"/>
      <c r="B355" s="23"/>
      <c r="C355" s="39" t="s">
        <v>58</v>
      </c>
      <c r="D355" s="40">
        <v>0</v>
      </c>
      <c r="E355" s="40">
        <v>0</v>
      </c>
      <c r="F355" s="40">
        <v>0</v>
      </c>
      <c r="G355" s="40">
        <v>0</v>
      </c>
      <c r="H355" s="23"/>
      <c r="I355" s="23"/>
      <c r="J355" s="23"/>
      <c r="K355" s="23"/>
    </row>
    <row r="356" spans="1:11" ht="14.1" customHeight="1">
      <c r="A356" s="23"/>
      <c r="B356" s="23"/>
      <c r="C356" s="39" t="s">
        <v>59</v>
      </c>
      <c r="D356" s="40">
        <v>0</v>
      </c>
      <c r="E356" s="40">
        <v>0</v>
      </c>
      <c r="F356" s="40">
        <v>0</v>
      </c>
      <c r="G356" s="40">
        <v>0</v>
      </c>
      <c r="H356" s="23"/>
      <c r="I356" s="23"/>
      <c r="J356" s="23"/>
      <c r="K356" s="23"/>
    </row>
    <row r="357" spans="1:11" ht="14.1" customHeight="1">
      <c r="A357" s="23"/>
      <c r="B357" s="23"/>
      <c r="C357" s="39" t="s">
        <v>60</v>
      </c>
      <c r="D357" s="40">
        <v>0</v>
      </c>
      <c r="E357" s="40">
        <v>0</v>
      </c>
      <c r="F357" s="40">
        <v>0</v>
      </c>
      <c r="G357" s="40">
        <v>0</v>
      </c>
      <c r="H357" s="23"/>
      <c r="I357" s="23"/>
      <c r="J357" s="23"/>
      <c r="K357" s="23"/>
    </row>
    <row r="358" spans="1:11" ht="14.1" customHeight="1">
      <c r="A358" s="23"/>
      <c r="B358" s="23"/>
      <c r="C358" s="39" t="s">
        <v>61</v>
      </c>
      <c r="D358" s="40">
        <v>0</v>
      </c>
      <c r="E358" s="40">
        <v>0</v>
      </c>
      <c r="F358" s="40">
        <v>0</v>
      </c>
      <c r="G358" s="40">
        <v>0</v>
      </c>
      <c r="H358" s="23"/>
      <c r="I358" s="23"/>
      <c r="J358" s="23"/>
      <c r="K358" s="23"/>
    </row>
    <row r="359" spans="1:11" ht="14.1" customHeight="1">
      <c r="A359" s="23"/>
      <c r="B359" s="23"/>
      <c r="C359" s="39" t="s">
        <v>64</v>
      </c>
      <c r="D359" s="40">
        <v>0</v>
      </c>
      <c r="E359" s="40">
        <v>0</v>
      </c>
      <c r="F359" s="40">
        <v>0</v>
      </c>
      <c r="G359" s="40">
        <v>0</v>
      </c>
      <c r="H359" s="23"/>
      <c r="I359" s="23"/>
      <c r="J359" s="23"/>
      <c r="K359" s="23"/>
    </row>
    <row r="360" spans="1:11" ht="14.1" customHeight="1">
      <c r="A360" s="23"/>
      <c r="B360" s="23"/>
      <c r="C360" s="39" t="s">
        <v>65</v>
      </c>
      <c r="D360" s="40">
        <v>0</v>
      </c>
      <c r="E360" s="40">
        <v>0</v>
      </c>
      <c r="F360" s="40">
        <v>0</v>
      </c>
      <c r="G360" s="40">
        <v>0</v>
      </c>
      <c r="H360" s="23"/>
      <c r="I360" s="23"/>
      <c r="J360" s="23"/>
      <c r="K360" s="23"/>
    </row>
    <row r="361" spans="1:11" ht="14.1" customHeight="1">
      <c r="A361" s="23"/>
      <c r="B361" s="23"/>
      <c r="C361" s="41" t="s">
        <v>25</v>
      </c>
      <c r="D361" s="40">
        <v>0</v>
      </c>
      <c r="E361" s="40">
        <v>2760000</v>
      </c>
      <c r="F361" s="40">
        <v>0</v>
      </c>
      <c r="G361" s="40">
        <v>0</v>
      </c>
      <c r="H361" s="23"/>
      <c r="I361" s="23"/>
      <c r="J361" s="23"/>
      <c r="K361" s="23"/>
    </row>
    <row r="362" spans="1:11" ht="14.1" customHeight="1">
      <c r="A362" s="23"/>
      <c r="B362" s="23"/>
      <c r="C362" s="33" t="s">
        <v>19</v>
      </c>
      <c r="D362" s="1519" t="s">
        <v>2426</v>
      </c>
      <c r="E362" s="1520"/>
      <c r="F362" s="1520"/>
      <c r="G362" s="1520"/>
      <c r="H362" s="23"/>
      <c r="I362" s="23"/>
      <c r="J362" s="23"/>
      <c r="K362" s="23"/>
    </row>
    <row r="363" spans="1:11" ht="14.1" customHeight="1">
      <c r="A363" s="23"/>
      <c r="B363" s="23"/>
      <c r="C363" s="34" t="s">
        <v>20</v>
      </c>
      <c r="D363" s="1521" t="s">
        <v>18</v>
      </c>
      <c r="E363" s="1522"/>
      <c r="F363" s="1522"/>
      <c r="G363" s="1522"/>
      <c r="H363" s="23"/>
      <c r="I363" s="23"/>
      <c r="J363" s="23"/>
      <c r="K363" s="23"/>
    </row>
    <row r="364" spans="1:11" ht="14.1" customHeight="1">
      <c r="A364" s="23"/>
      <c r="B364" s="23"/>
      <c r="C364" s="34" t="s">
        <v>21</v>
      </c>
      <c r="D364" s="1521" t="s">
        <v>1303</v>
      </c>
      <c r="E364" s="1522"/>
      <c r="F364" s="1522"/>
      <c r="G364" s="1522"/>
      <c r="H364" s="23"/>
      <c r="I364" s="23"/>
      <c r="J364" s="23"/>
      <c r="K364" s="23"/>
    </row>
    <row r="365" spans="1:11" ht="15" customHeight="1">
      <c r="A365" s="23"/>
      <c r="B365" s="23"/>
      <c r="C365" s="35"/>
      <c r="D365" s="36">
        <v>2024</v>
      </c>
      <c r="E365" s="36">
        <v>2025</v>
      </c>
      <c r="F365" s="36">
        <v>2026</v>
      </c>
      <c r="G365" s="36">
        <v>2027</v>
      </c>
      <c r="H365" s="23"/>
      <c r="I365" s="23"/>
      <c r="J365" s="23"/>
      <c r="K365" s="23"/>
    </row>
    <row r="366" spans="1:11" ht="15" customHeight="1">
      <c r="A366" s="23"/>
      <c r="B366" s="23"/>
      <c r="C366" s="37"/>
      <c r="D366" s="38" t="s">
        <v>22</v>
      </c>
      <c r="E366" s="38" t="s">
        <v>23</v>
      </c>
      <c r="F366" s="38" t="s">
        <v>23</v>
      </c>
      <c r="G366" s="38" t="s">
        <v>23</v>
      </c>
      <c r="H366" s="23"/>
      <c r="I366" s="23"/>
      <c r="J366" s="23"/>
      <c r="K366" s="23"/>
    </row>
    <row r="367" spans="1:11" ht="14.1" customHeight="1">
      <c r="A367" s="23"/>
      <c r="B367" s="23"/>
      <c r="C367" s="27" t="s">
        <v>33</v>
      </c>
      <c r="D367" s="31" t="s">
        <v>1303</v>
      </c>
      <c r="E367" s="31" t="s">
        <v>34</v>
      </c>
      <c r="F367" s="31" t="s">
        <v>42</v>
      </c>
      <c r="G367" s="31" t="s">
        <v>42</v>
      </c>
      <c r="H367" s="23"/>
      <c r="I367" s="23"/>
      <c r="J367" s="23"/>
      <c r="K367" s="23"/>
    </row>
    <row r="368" spans="1:11" ht="14.1" customHeight="1">
      <c r="A368" s="23"/>
      <c r="B368" s="23"/>
      <c r="C368" s="27" t="s">
        <v>35</v>
      </c>
      <c r="D368" s="31" t="s">
        <v>2427</v>
      </c>
      <c r="E368" s="31" t="s">
        <v>2428</v>
      </c>
      <c r="F368" s="31" t="s">
        <v>42</v>
      </c>
      <c r="G368" s="31" t="s">
        <v>42</v>
      </c>
      <c r="H368" s="23"/>
      <c r="I368" s="23"/>
      <c r="J368" s="23"/>
      <c r="K368" s="23"/>
    </row>
    <row r="369" spans="1:11" ht="14.1" customHeight="1">
      <c r="A369" s="23"/>
      <c r="B369" s="23"/>
      <c r="C369" s="27" t="s">
        <v>40</v>
      </c>
      <c r="D369" s="31" t="s">
        <v>2429</v>
      </c>
      <c r="E369" s="31" t="s">
        <v>2428</v>
      </c>
      <c r="F369" s="31" t="s">
        <v>42</v>
      </c>
      <c r="G369" s="31" t="s">
        <v>42</v>
      </c>
      <c r="H369" s="23"/>
      <c r="I369" s="23"/>
      <c r="J369" s="23"/>
      <c r="K369" s="23"/>
    </row>
    <row r="370" spans="1:11" ht="14.1" customHeight="1">
      <c r="A370" s="23"/>
      <c r="B370" s="23"/>
      <c r="C370" s="27" t="s">
        <v>41</v>
      </c>
      <c r="D370" s="31" t="s">
        <v>18</v>
      </c>
      <c r="E370" s="31" t="s">
        <v>1792</v>
      </c>
      <c r="F370" s="31" t="s">
        <v>82</v>
      </c>
      <c r="G370" s="31" t="s">
        <v>18</v>
      </c>
      <c r="H370" s="23"/>
      <c r="I370" s="23"/>
      <c r="J370" s="23"/>
      <c r="K370" s="23"/>
    </row>
    <row r="371" spans="1:11" ht="14.1" customHeight="1">
      <c r="A371" s="23"/>
      <c r="B371" s="23"/>
      <c r="C371" s="27" t="s">
        <v>43</v>
      </c>
      <c r="D371" s="31" t="s">
        <v>18</v>
      </c>
      <c r="E371" s="31" t="s">
        <v>99</v>
      </c>
      <c r="F371" s="31" t="s">
        <v>82</v>
      </c>
      <c r="G371" s="31" t="s">
        <v>18</v>
      </c>
      <c r="H371" s="23"/>
      <c r="I371" s="23"/>
      <c r="J371" s="23"/>
      <c r="K371" s="23"/>
    </row>
    <row r="372" spans="1:11" ht="14.1" customHeight="1">
      <c r="A372" s="23"/>
      <c r="B372" s="23"/>
      <c r="C372" s="27" t="s">
        <v>47</v>
      </c>
      <c r="D372" s="31" t="s">
        <v>18</v>
      </c>
      <c r="E372" s="31" t="s">
        <v>2430</v>
      </c>
      <c r="F372" s="31" t="s">
        <v>82</v>
      </c>
      <c r="G372" s="31" t="s">
        <v>18</v>
      </c>
      <c r="H372" s="23"/>
      <c r="I372" s="23"/>
      <c r="J372" s="23"/>
      <c r="K372" s="23"/>
    </row>
    <row r="373" spans="1:11" ht="14.1" customHeight="1">
      <c r="A373" s="23"/>
      <c r="B373" s="23"/>
      <c r="C373" s="1523" t="s">
        <v>24</v>
      </c>
      <c r="D373" s="1524"/>
      <c r="E373" s="1524"/>
      <c r="F373" s="1524"/>
      <c r="G373" s="1524"/>
      <c r="H373" s="23"/>
      <c r="I373" s="23"/>
      <c r="J373" s="23"/>
      <c r="K373" s="23"/>
    </row>
    <row r="374" spans="1:11" ht="14.1" customHeight="1">
      <c r="A374" s="23"/>
      <c r="B374" s="23"/>
      <c r="C374" s="35"/>
      <c r="D374" s="36">
        <v>2024</v>
      </c>
      <c r="E374" s="36">
        <v>2025</v>
      </c>
      <c r="F374" s="36">
        <v>2026</v>
      </c>
      <c r="G374" s="36">
        <v>2027</v>
      </c>
      <c r="H374" s="23"/>
      <c r="I374" s="23"/>
      <c r="J374" s="23"/>
      <c r="K374" s="23"/>
    </row>
    <row r="375" spans="1:11" ht="14.1" customHeight="1">
      <c r="A375" s="23"/>
      <c r="B375" s="23"/>
      <c r="C375" s="37"/>
      <c r="D375" s="38" t="s">
        <v>22</v>
      </c>
      <c r="E375" s="38" t="s">
        <v>23</v>
      </c>
      <c r="F375" s="38" t="s">
        <v>23</v>
      </c>
      <c r="G375" s="38" t="s">
        <v>23</v>
      </c>
      <c r="H375" s="23"/>
      <c r="I375" s="23"/>
      <c r="J375" s="23"/>
      <c r="K375" s="23"/>
    </row>
    <row r="376" spans="1:11" ht="14.1" customHeight="1">
      <c r="A376" s="23"/>
      <c r="B376" s="23"/>
      <c r="C376" s="39" t="s">
        <v>48</v>
      </c>
      <c r="D376" s="40">
        <v>0</v>
      </c>
      <c r="E376" s="40">
        <v>0</v>
      </c>
      <c r="F376" s="40">
        <v>0</v>
      </c>
      <c r="G376" s="40">
        <v>0</v>
      </c>
      <c r="H376" s="23"/>
      <c r="I376" s="23"/>
      <c r="J376" s="23"/>
      <c r="K376" s="23"/>
    </row>
    <row r="377" spans="1:11" ht="14.1" customHeight="1">
      <c r="A377" s="23"/>
      <c r="B377" s="23"/>
      <c r="C377" s="39" t="s">
        <v>49</v>
      </c>
      <c r="D377" s="40">
        <v>0</v>
      </c>
      <c r="E377" s="40">
        <v>0</v>
      </c>
      <c r="F377" s="40">
        <v>0</v>
      </c>
      <c r="G377" s="40">
        <v>0</v>
      </c>
      <c r="H377" s="23"/>
      <c r="I377" s="23"/>
      <c r="J377" s="23"/>
      <c r="K377" s="23"/>
    </row>
    <row r="378" spans="1:11" ht="14.1" customHeight="1">
      <c r="A378" s="23"/>
      <c r="B378" s="23"/>
      <c r="C378" s="39" t="s">
        <v>50</v>
      </c>
      <c r="D378" s="40">
        <v>0</v>
      </c>
      <c r="E378" s="40">
        <v>0</v>
      </c>
      <c r="F378" s="40">
        <v>0</v>
      </c>
      <c r="G378" s="40">
        <v>0</v>
      </c>
      <c r="H378" s="23"/>
      <c r="I378" s="23"/>
      <c r="J378" s="23"/>
      <c r="K378" s="23"/>
    </row>
    <row r="379" spans="1:11" ht="14.1" customHeight="1">
      <c r="A379" s="23"/>
      <c r="B379" s="23"/>
      <c r="C379" s="39" t="s">
        <v>51</v>
      </c>
      <c r="D379" s="40">
        <v>0</v>
      </c>
      <c r="E379" s="40">
        <v>0</v>
      </c>
      <c r="F379" s="40">
        <v>0</v>
      </c>
      <c r="G379" s="40">
        <v>0</v>
      </c>
      <c r="H379" s="23"/>
      <c r="I379" s="23"/>
      <c r="J379" s="23"/>
      <c r="K379" s="23"/>
    </row>
    <row r="380" spans="1:11" ht="14.1" customHeight="1">
      <c r="A380" s="23"/>
      <c r="B380" s="23"/>
      <c r="C380" s="39" t="s">
        <v>49</v>
      </c>
      <c r="D380" s="40">
        <v>0</v>
      </c>
      <c r="E380" s="40">
        <v>0</v>
      </c>
      <c r="F380" s="40">
        <v>0</v>
      </c>
      <c r="G380" s="40">
        <v>0</v>
      </c>
      <c r="H380" s="23"/>
      <c r="I380" s="23"/>
      <c r="J380" s="23"/>
      <c r="K380" s="23"/>
    </row>
    <row r="381" spans="1:11" ht="14.1" customHeight="1">
      <c r="A381" s="23"/>
      <c r="B381" s="23"/>
      <c r="C381" s="39" t="s">
        <v>50</v>
      </c>
      <c r="D381" s="40">
        <v>0</v>
      </c>
      <c r="E381" s="40">
        <v>0</v>
      </c>
      <c r="F381" s="40">
        <v>0</v>
      </c>
      <c r="G381" s="40">
        <v>0</v>
      </c>
      <c r="H381" s="23"/>
      <c r="I381" s="23"/>
      <c r="J381" s="23"/>
      <c r="K381" s="23"/>
    </row>
    <row r="382" spans="1:11" ht="14.1" customHeight="1">
      <c r="A382" s="23"/>
      <c r="B382" s="23"/>
      <c r="C382" s="39" t="s">
        <v>52</v>
      </c>
      <c r="D382" s="40">
        <v>0</v>
      </c>
      <c r="E382" s="40">
        <v>0</v>
      </c>
      <c r="F382" s="40">
        <v>0</v>
      </c>
      <c r="G382" s="40">
        <v>0</v>
      </c>
      <c r="H382" s="23"/>
      <c r="I382" s="23"/>
      <c r="J382" s="23"/>
      <c r="K382" s="23"/>
    </row>
    <row r="383" spans="1:11" ht="14.1" customHeight="1">
      <c r="A383" s="23"/>
      <c r="B383" s="23"/>
      <c r="C383" s="39" t="s">
        <v>49</v>
      </c>
      <c r="D383" s="40">
        <v>0</v>
      </c>
      <c r="E383" s="40">
        <v>0</v>
      </c>
      <c r="F383" s="40">
        <v>0</v>
      </c>
      <c r="G383" s="40">
        <v>0</v>
      </c>
      <c r="H383" s="23"/>
      <c r="I383" s="23"/>
      <c r="J383" s="23"/>
      <c r="K383" s="23"/>
    </row>
    <row r="384" spans="1:11" ht="14.1" customHeight="1">
      <c r="A384" s="23"/>
      <c r="B384" s="23"/>
      <c r="C384" s="39" t="s">
        <v>50</v>
      </c>
      <c r="D384" s="40">
        <v>0</v>
      </c>
      <c r="E384" s="40">
        <v>0</v>
      </c>
      <c r="F384" s="40">
        <v>0</v>
      </c>
      <c r="G384" s="40">
        <v>0</v>
      </c>
      <c r="H384" s="23"/>
      <c r="I384" s="23"/>
      <c r="J384" s="23"/>
      <c r="K384" s="23"/>
    </row>
    <row r="385" spans="1:11" ht="14.1" customHeight="1">
      <c r="A385" s="23"/>
      <c r="B385" s="23"/>
      <c r="C385" s="39" t="s">
        <v>53</v>
      </c>
      <c r="D385" s="40">
        <v>0</v>
      </c>
      <c r="E385" s="40">
        <v>0</v>
      </c>
      <c r="F385" s="40">
        <v>0</v>
      </c>
      <c r="G385" s="40">
        <v>0</v>
      </c>
      <c r="H385" s="23"/>
      <c r="I385" s="23"/>
      <c r="J385" s="23"/>
      <c r="K385" s="23"/>
    </row>
    <row r="386" spans="1:11" ht="14.1" customHeight="1">
      <c r="A386" s="23"/>
      <c r="B386" s="23"/>
      <c r="C386" s="39" t="s">
        <v>49</v>
      </c>
      <c r="D386" s="40">
        <v>0</v>
      </c>
      <c r="E386" s="40">
        <v>0</v>
      </c>
      <c r="F386" s="40">
        <v>0</v>
      </c>
      <c r="G386" s="40">
        <v>0</v>
      </c>
      <c r="H386" s="23"/>
      <c r="I386" s="23"/>
      <c r="J386" s="23"/>
      <c r="K386" s="23"/>
    </row>
    <row r="387" spans="1:11" ht="14.1" customHeight="1">
      <c r="A387" s="23"/>
      <c r="B387" s="23"/>
      <c r="C387" s="39" t="s">
        <v>50</v>
      </c>
      <c r="D387" s="40">
        <v>0</v>
      </c>
      <c r="E387" s="40">
        <v>0</v>
      </c>
      <c r="F387" s="40">
        <v>0</v>
      </c>
      <c r="G387" s="40">
        <v>0</v>
      </c>
      <c r="H387" s="23"/>
      <c r="I387" s="23"/>
      <c r="J387" s="23"/>
      <c r="K387" s="23"/>
    </row>
    <row r="388" spans="1:11" ht="14.1" customHeight="1">
      <c r="A388" s="23"/>
      <c r="B388" s="23"/>
      <c r="C388" s="39" t="s">
        <v>54</v>
      </c>
      <c r="D388" s="40">
        <v>0</v>
      </c>
      <c r="E388" s="40">
        <v>0</v>
      </c>
      <c r="F388" s="40">
        <v>0</v>
      </c>
      <c r="G388" s="40">
        <v>0</v>
      </c>
      <c r="H388" s="23"/>
      <c r="I388" s="23"/>
      <c r="J388" s="23"/>
      <c r="K388" s="23"/>
    </row>
    <row r="389" spans="1:11" ht="14.1" customHeight="1">
      <c r="A389" s="23"/>
      <c r="B389" s="23"/>
      <c r="C389" s="39" t="s">
        <v>49</v>
      </c>
      <c r="D389" s="40">
        <v>0</v>
      </c>
      <c r="E389" s="40">
        <v>0</v>
      </c>
      <c r="F389" s="40">
        <v>0</v>
      </c>
      <c r="G389" s="40">
        <v>0</v>
      </c>
      <c r="H389" s="23"/>
      <c r="I389" s="23"/>
      <c r="J389" s="23"/>
      <c r="K389" s="23"/>
    </row>
    <row r="390" spans="1:11" ht="14.1" customHeight="1">
      <c r="A390" s="23"/>
      <c r="B390" s="23"/>
      <c r="C390" s="39" t="s">
        <v>50</v>
      </c>
      <c r="D390" s="40">
        <v>0</v>
      </c>
      <c r="E390" s="40">
        <v>0</v>
      </c>
      <c r="F390" s="40">
        <v>0</v>
      </c>
      <c r="G390" s="40">
        <v>0</v>
      </c>
      <c r="H390" s="23"/>
      <c r="I390" s="23"/>
      <c r="J390" s="23"/>
      <c r="K390" s="23"/>
    </row>
    <row r="391" spans="1:11" ht="14.1" customHeight="1">
      <c r="A391" s="23"/>
      <c r="B391" s="23"/>
      <c r="C391" s="39" t="s">
        <v>55</v>
      </c>
      <c r="D391" s="40">
        <v>0</v>
      </c>
      <c r="E391" s="40">
        <v>0</v>
      </c>
      <c r="F391" s="40">
        <v>0</v>
      </c>
      <c r="G391" s="40">
        <v>0</v>
      </c>
      <c r="H391" s="23"/>
      <c r="I391" s="23"/>
      <c r="J391" s="23"/>
      <c r="K391" s="23"/>
    </row>
    <row r="392" spans="1:11" ht="14.1" customHeight="1">
      <c r="A392" s="23"/>
      <c r="B392" s="23"/>
      <c r="C392" s="39" t="s">
        <v>49</v>
      </c>
      <c r="D392" s="40">
        <v>0</v>
      </c>
      <c r="E392" s="40">
        <v>0</v>
      </c>
      <c r="F392" s="40">
        <v>0</v>
      </c>
      <c r="G392" s="40">
        <v>0</v>
      </c>
      <c r="H392" s="23"/>
      <c r="I392" s="23"/>
      <c r="J392" s="23"/>
      <c r="K392" s="23"/>
    </row>
    <row r="393" spans="1:11" ht="14.1" customHeight="1">
      <c r="A393" s="23"/>
      <c r="B393" s="23"/>
      <c r="C393" s="39" t="s">
        <v>50</v>
      </c>
      <c r="D393" s="40">
        <v>0</v>
      </c>
      <c r="E393" s="40">
        <v>0</v>
      </c>
      <c r="F393" s="40">
        <v>0</v>
      </c>
      <c r="G393" s="40">
        <v>0</v>
      </c>
      <c r="H393" s="23"/>
      <c r="I393" s="23"/>
      <c r="J393" s="23"/>
      <c r="K393" s="23"/>
    </row>
    <row r="394" spans="1:11" ht="14.1" customHeight="1">
      <c r="A394" s="23"/>
      <c r="B394" s="23"/>
      <c r="C394" s="39" t="s">
        <v>56</v>
      </c>
      <c r="D394" s="40">
        <v>0</v>
      </c>
      <c r="E394" s="40">
        <v>0</v>
      </c>
      <c r="F394" s="40">
        <v>0</v>
      </c>
      <c r="G394" s="40">
        <v>0</v>
      </c>
      <c r="H394" s="23"/>
      <c r="I394" s="23"/>
      <c r="J394" s="23"/>
      <c r="K394" s="23"/>
    </row>
    <row r="395" spans="1:11" ht="14.1" customHeight="1">
      <c r="A395" s="23"/>
      <c r="B395" s="23"/>
      <c r="C395" s="39" t="s">
        <v>49</v>
      </c>
      <c r="D395" s="40">
        <v>0</v>
      </c>
      <c r="E395" s="40">
        <v>0</v>
      </c>
      <c r="F395" s="40">
        <v>0</v>
      </c>
      <c r="G395" s="40">
        <v>0</v>
      </c>
      <c r="H395" s="23"/>
      <c r="I395" s="23"/>
      <c r="J395" s="23"/>
      <c r="K395" s="23"/>
    </row>
    <row r="396" spans="1:11" ht="14.1" customHeight="1">
      <c r="A396" s="23"/>
      <c r="B396" s="23"/>
      <c r="C396" s="39" t="s">
        <v>50</v>
      </c>
      <c r="D396" s="40">
        <v>0</v>
      </c>
      <c r="E396" s="40">
        <v>0</v>
      </c>
      <c r="F396" s="40">
        <v>0</v>
      </c>
      <c r="G396" s="40">
        <v>0</v>
      </c>
      <c r="H396" s="23"/>
      <c r="I396" s="23"/>
      <c r="J396" s="23"/>
      <c r="K396" s="23"/>
    </row>
    <row r="397" spans="1:11" ht="14.1" customHeight="1">
      <c r="A397" s="23"/>
      <c r="B397" s="23"/>
      <c r="C397" s="39" t="s">
        <v>57</v>
      </c>
      <c r="D397" s="40">
        <v>0</v>
      </c>
      <c r="E397" s="40">
        <v>0</v>
      </c>
      <c r="F397" s="40">
        <v>0</v>
      </c>
      <c r="G397" s="40">
        <v>0</v>
      </c>
      <c r="H397" s="23"/>
      <c r="I397" s="23"/>
      <c r="J397" s="23"/>
      <c r="K397" s="23"/>
    </row>
    <row r="398" spans="1:11" ht="14.1" customHeight="1">
      <c r="A398" s="23"/>
      <c r="B398" s="23"/>
      <c r="C398" s="39" t="s">
        <v>49</v>
      </c>
      <c r="D398" s="40">
        <v>0</v>
      </c>
      <c r="E398" s="40">
        <v>0</v>
      </c>
      <c r="F398" s="40">
        <v>0</v>
      </c>
      <c r="G398" s="40">
        <v>0</v>
      </c>
      <c r="H398" s="23"/>
      <c r="I398" s="23"/>
      <c r="J398" s="23"/>
      <c r="K398" s="23"/>
    </row>
    <row r="399" spans="1:11" ht="14.1" customHeight="1">
      <c r="A399" s="23"/>
      <c r="B399" s="23"/>
      <c r="C399" s="39" t="s">
        <v>58</v>
      </c>
      <c r="D399" s="40">
        <v>0</v>
      </c>
      <c r="E399" s="40">
        <v>0</v>
      </c>
      <c r="F399" s="40">
        <v>0</v>
      </c>
      <c r="G399" s="40">
        <v>0</v>
      </c>
      <c r="H399" s="23"/>
      <c r="I399" s="23"/>
      <c r="J399" s="23"/>
      <c r="K399" s="23"/>
    </row>
    <row r="400" spans="1:11" ht="14.1" customHeight="1">
      <c r="A400" s="23"/>
      <c r="B400" s="23"/>
      <c r="C400" s="39" t="s">
        <v>59</v>
      </c>
      <c r="D400" s="40">
        <v>0</v>
      </c>
      <c r="E400" s="40">
        <v>0</v>
      </c>
      <c r="F400" s="40">
        <v>0</v>
      </c>
      <c r="G400" s="40">
        <v>0</v>
      </c>
      <c r="H400" s="23"/>
      <c r="I400" s="23"/>
      <c r="J400" s="23"/>
      <c r="K400" s="23"/>
    </row>
    <row r="401" spans="1:11" ht="14.1" customHeight="1">
      <c r="A401" s="23"/>
      <c r="B401" s="23"/>
      <c r="C401" s="39" t="s">
        <v>60</v>
      </c>
      <c r="D401" s="40">
        <v>0</v>
      </c>
      <c r="E401" s="40">
        <v>0</v>
      </c>
      <c r="F401" s="40">
        <v>0</v>
      </c>
      <c r="G401" s="40">
        <v>0</v>
      </c>
      <c r="H401" s="23"/>
      <c r="I401" s="23"/>
      <c r="J401" s="23"/>
      <c r="K401" s="23"/>
    </row>
    <row r="402" spans="1:11" ht="14.1" customHeight="1">
      <c r="A402" s="23"/>
      <c r="B402" s="23"/>
      <c r="C402" s="39" t="s">
        <v>61</v>
      </c>
      <c r="D402" s="40">
        <v>0</v>
      </c>
      <c r="E402" s="40">
        <v>0</v>
      </c>
      <c r="F402" s="40">
        <v>0</v>
      </c>
      <c r="G402" s="40">
        <v>0</v>
      </c>
      <c r="H402" s="23"/>
      <c r="I402" s="23"/>
      <c r="J402" s="23"/>
      <c r="K402" s="23"/>
    </row>
    <row r="403" spans="1:11" ht="14.1" customHeight="1">
      <c r="A403" s="23"/>
      <c r="B403" s="23"/>
      <c r="C403" s="39" t="s">
        <v>62</v>
      </c>
      <c r="D403" s="40">
        <v>0</v>
      </c>
      <c r="E403" s="40">
        <v>596000</v>
      </c>
      <c r="F403" s="40">
        <v>0</v>
      </c>
      <c r="G403" s="40">
        <v>0</v>
      </c>
      <c r="H403" s="23"/>
      <c r="I403" s="23"/>
      <c r="J403" s="23"/>
      <c r="K403" s="23"/>
    </row>
    <row r="404" spans="1:11" ht="14.1" customHeight="1">
      <c r="A404" s="23"/>
      <c r="B404" s="23"/>
      <c r="C404" s="39" t="s">
        <v>49</v>
      </c>
      <c r="D404" s="40">
        <v>0</v>
      </c>
      <c r="E404" s="40">
        <v>596000</v>
      </c>
      <c r="F404" s="40">
        <v>0</v>
      </c>
      <c r="G404" s="40">
        <v>0</v>
      </c>
      <c r="H404" s="23"/>
      <c r="I404" s="23"/>
      <c r="J404" s="23"/>
      <c r="K404" s="23"/>
    </row>
    <row r="405" spans="1:11" ht="14.1" customHeight="1">
      <c r="A405" s="23"/>
      <c r="B405" s="23"/>
      <c r="C405" s="39" t="s">
        <v>58</v>
      </c>
      <c r="D405" s="40">
        <v>0</v>
      </c>
      <c r="E405" s="40">
        <v>0</v>
      </c>
      <c r="F405" s="40">
        <v>0</v>
      </c>
      <c r="G405" s="40">
        <v>0</v>
      </c>
      <c r="H405" s="23"/>
      <c r="I405" s="23"/>
      <c r="J405" s="23"/>
      <c r="K405" s="23"/>
    </row>
    <row r="406" spans="1:11" ht="14.1" customHeight="1">
      <c r="A406" s="23"/>
      <c r="B406" s="23"/>
      <c r="C406" s="39" t="s">
        <v>59</v>
      </c>
      <c r="D406" s="40">
        <v>0</v>
      </c>
      <c r="E406" s="40">
        <v>0</v>
      </c>
      <c r="F406" s="40">
        <v>0</v>
      </c>
      <c r="G406" s="40">
        <v>0</v>
      </c>
      <c r="H406" s="23"/>
      <c r="I406" s="23"/>
      <c r="J406" s="23"/>
      <c r="K406" s="23"/>
    </row>
    <row r="407" spans="1:11" ht="14.1" customHeight="1">
      <c r="A407" s="23"/>
      <c r="B407" s="23"/>
      <c r="C407" s="39" t="s">
        <v>60</v>
      </c>
      <c r="D407" s="40">
        <v>0</v>
      </c>
      <c r="E407" s="40">
        <v>0</v>
      </c>
      <c r="F407" s="40">
        <v>0</v>
      </c>
      <c r="G407" s="40">
        <v>0</v>
      </c>
      <c r="H407" s="23"/>
      <c r="I407" s="23"/>
      <c r="J407" s="23"/>
      <c r="K407" s="23"/>
    </row>
    <row r="408" spans="1:11" ht="14.1" customHeight="1">
      <c r="A408" s="23"/>
      <c r="B408" s="23"/>
      <c r="C408" s="39" t="s">
        <v>61</v>
      </c>
      <c r="D408" s="40">
        <v>0</v>
      </c>
      <c r="E408" s="40">
        <v>0</v>
      </c>
      <c r="F408" s="40">
        <v>0</v>
      </c>
      <c r="G408" s="40">
        <v>0</v>
      </c>
      <c r="H408" s="23"/>
      <c r="I408" s="23"/>
      <c r="J408" s="23"/>
      <c r="K408" s="23"/>
    </row>
    <row r="409" spans="1:11" ht="14.1" customHeight="1">
      <c r="A409" s="23"/>
      <c r="B409" s="23"/>
      <c r="C409" s="39" t="s">
        <v>63</v>
      </c>
      <c r="D409" s="40">
        <v>0</v>
      </c>
      <c r="E409" s="40">
        <v>0</v>
      </c>
      <c r="F409" s="40">
        <v>0</v>
      </c>
      <c r="G409" s="40">
        <v>0</v>
      </c>
      <c r="H409" s="23"/>
      <c r="I409" s="23"/>
      <c r="J409" s="23"/>
      <c r="K409" s="23"/>
    </row>
    <row r="410" spans="1:11" ht="14.1" customHeight="1">
      <c r="A410" s="23"/>
      <c r="B410" s="23"/>
      <c r="C410" s="39" t="s">
        <v>49</v>
      </c>
      <c r="D410" s="40">
        <v>0</v>
      </c>
      <c r="E410" s="40">
        <v>0</v>
      </c>
      <c r="F410" s="40">
        <v>0</v>
      </c>
      <c r="G410" s="40">
        <v>0</v>
      </c>
      <c r="H410" s="23"/>
      <c r="I410" s="23"/>
      <c r="J410" s="23"/>
      <c r="K410" s="23"/>
    </row>
    <row r="411" spans="1:11" ht="14.1" customHeight="1">
      <c r="A411" s="23"/>
      <c r="B411" s="23"/>
      <c r="C411" s="39" t="s">
        <v>58</v>
      </c>
      <c r="D411" s="40">
        <v>0</v>
      </c>
      <c r="E411" s="40">
        <v>0</v>
      </c>
      <c r="F411" s="40">
        <v>0</v>
      </c>
      <c r="G411" s="40">
        <v>0</v>
      </c>
      <c r="H411" s="23"/>
      <c r="I411" s="23"/>
      <c r="J411" s="23"/>
      <c r="K411" s="23"/>
    </row>
    <row r="412" spans="1:11" ht="14.1" customHeight="1">
      <c r="A412" s="23"/>
      <c r="B412" s="23"/>
      <c r="C412" s="39" t="s">
        <v>59</v>
      </c>
      <c r="D412" s="40">
        <v>0</v>
      </c>
      <c r="E412" s="40">
        <v>0</v>
      </c>
      <c r="F412" s="40">
        <v>0</v>
      </c>
      <c r="G412" s="40">
        <v>0</v>
      </c>
      <c r="H412" s="23"/>
      <c r="I412" s="23"/>
      <c r="J412" s="23"/>
      <c r="K412" s="23"/>
    </row>
    <row r="413" spans="1:11" ht="14.1" customHeight="1">
      <c r="A413" s="23"/>
      <c r="B413" s="23"/>
      <c r="C413" s="39" t="s">
        <v>60</v>
      </c>
      <c r="D413" s="40">
        <v>0</v>
      </c>
      <c r="E413" s="40">
        <v>0</v>
      </c>
      <c r="F413" s="40">
        <v>0</v>
      </c>
      <c r="G413" s="40">
        <v>0</v>
      </c>
      <c r="H413" s="23"/>
      <c r="I413" s="23"/>
      <c r="J413" s="23"/>
      <c r="K413" s="23"/>
    </row>
    <row r="414" spans="1:11" ht="14.1" customHeight="1">
      <c r="A414" s="23"/>
      <c r="B414" s="23"/>
      <c r="C414" s="39" t="s">
        <v>61</v>
      </c>
      <c r="D414" s="40">
        <v>0</v>
      </c>
      <c r="E414" s="40">
        <v>0</v>
      </c>
      <c r="F414" s="40">
        <v>0</v>
      </c>
      <c r="G414" s="40">
        <v>0</v>
      </c>
      <c r="H414" s="23"/>
      <c r="I414" s="23"/>
      <c r="J414" s="23"/>
      <c r="K414" s="23"/>
    </row>
    <row r="415" spans="1:11" ht="14.1" customHeight="1">
      <c r="A415" s="23"/>
      <c r="B415" s="23"/>
      <c r="C415" s="39" t="s">
        <v>64</v>
      </c>
      <c r="D415" s="40">
        <v>0</v>
      </c>
      <c r="E415" s="40">
        <v>0</v>
      </c>
      <c r="F415" s="40">
        <v>0</v>
      </c>
      <c r="G415" s="40">
        <v>0</v>
      </c>
      <c r="H415" s="23"/>
      <c r="I415" s="23"/>
      <c r="J415" s="23"/>
      <c r="K415" s="23"/>
    </row>
    <row r="416" spans="1:11" ht="14.1" customHeight="1">
      <c r="A416" s="23"/>
      <c r="B416" s="23"/>
      <c r="C416" s="39" t="s">
        <v>65</v>
      </c>
      <c r="D416" s="40">
        <v>0</v>
      </c>
      <c r="E416" s="40">
        <v>0</v>
      </c>
      <c r="F416" s="40">
        <v>0</v>
      </c>
      <c r="G416" s="40">
        <v>0</v>
      </c>
      <c r="H416" s="23"/>
      <c r="I416" s="23"/>
      <c r="J416" s="23"/>
      <c r="K416" s="23"/>
    </row>
    <row r="417" spans="1:11" ht="14.1" customHeight="1">
      <c r="A417" s="23"/>
      <c r="B417" s="23"/>
      <c r="C417" s="41" t="s">
        <v>25</v>
      </c>
      <c r="D417" s="40">
        <v>0</v>
      </c>
      <c r="E417" s="40">
        <v>596000</v>
      </c>
      <c r="F417" s="40">
        <v>0</v>
      </c>
      <c r="G417" s="40">
        <v>0</v>
      </c>
      <c r="H417" s="23"/>
      <c r="I417" s="23"/>
      <c r="J417" s="23"/>
      <c r="K417" s="23"/>
    </row>
    <row r="418" spans="1:11" ht="14.1" customHeight="1">
      <c r="A418" s="23"/>
      <c r="B418" s="23"/>
      <c r="C418" s="32" t="s">
        <v>18</v>
      </c>
      <c r="D418" s="1503" t="s">
        <v>2431</v>
      </c>
      <c r="E418" s="1504"/>
      <c r="F418" s="1504"/>
      <c r="G418" s="1504"/>
      <c r="H418" s="23"/>
      <c r="I418" s="23"/>
      <c r="J418" s="23"/>
      <c r="K418" s="23"/>
    </row>
    <row r="419" spans="1:11" ht="14.1" customHeight="1">
      <c r="A419" s="23"/>
      <c r="B419" s="23"/>
      <c r="C419" s="33" t="s">
        <v>19</v>
      </c>
      <c r="D419" s="1519" t="s">
        <v>2432</v>
      </c>
      <c r="E419" s="1520"/>
      <c r="F419" s="1520"/>
      <c r="G419" s="1520"/>
      <c r="H419" s="23"/>
      <c r="I419" s="23"/>
      <c r="J419" s="23"/>
      <c r="K419" s="23"/>
    </row>
    <row r="420" spans="1:11" ht="14.1" customHeight="1">
      <c r="A420" s="23"/>
      <c r="B420" s="23"/>
      <c r="C420" s="34" t="s">
        <v>20</v>
      </c>
      <c r="D420" s="1521" t="s">
        <v>2432</v>
      </c>
      <c r="E420" s="1522"/>
      <c r="F420" s="1522"/>
      <c r="G420" s="1522"/>
      <c r="H420" s="23"/>
      <c r="I420" s="23"/>
      <c r="J420" s="23"/>
      <c r="K420" s="23"/>
    </row>
    <row r="421" spans="1:11" ht="14.1" customHeight="1">
      <c r="A421" s="23"/>
      <c r="B421" s="23"/>
      <c r="C421" s="34" t="s">
        <v>21</v>
      </c>
      <c r="D421" s="1521" t="s">
        <v>918</v>
      </c>
      <c r="E421" s="1522"/>
      <c r="F421" s="1522"/>
      <c r="G421" s="1522"/>
      <c r="H421" s="23"/>
      <c r="I421" s="23"/>
      <c r="J421" s="23"/>
      <c r="K421" s="23"/>
    </row>
    <row r="422" spans="1:11" ht="15" customHeight="1">
      <c r="A422" s="23"/>
      <c r="B422" s="23"/>
      <c r="C422" s="35"/>
      <c r="D422" s="36">
        <v>2024</v>
      </c>
      <c r="E422" s="36">
        <v>2025</v>
      </c>
      <c r="F422" s="36">
        <v>2026</v>
      </c>
      <c r="G422" s="36">
        <v>2027</v>
      </c>
      <c r="H422" s="23"/>
      <c r="I422" s="23"/>
      <c r="J422" s="23"/>
      <c r="K422" s="23"/>
    </row>
    <row r="423" spans="1:11" ht="15" customHeight="1">
      <c r="A423" s="23"/>
      <c r="B423" s="23"/>
      <c r="C423" s="37"/>
      <c r="D423" s="38" t="s">
        <v>22</v>
      </c>
      <c r="E423" s="38" t="s">
        <v>23</v>
      </c>
      <c r="F423" s="38" t="s">
        <v>23</v>
      </c>
      <c r="G423" s="38" t="s">
        <v>23</v>
      </c>
      <c r="H423" s="23"/>
      <c r="I423" s="23"/>
      <c r="J423" s="23"/>
      <c r="K423" s="23"/>
    </row>
    <row r="424" spans="1:11" ht="14.1" customHeight="1">
      <c r="A424" s="23"/>
      <c r="B424" s="23"/>
      <c r="C424" s="27" t="s">
        <v>33</v>
      </c>
      <c r="D424" s="31" t="s">
        <v>18</v>
      </c>
      <c r="E424" s="31" t="s">
        <v>42</v>
      </c>
      <c r="F424" s="31" t="s">
        <v>74</v>
      </c>
      <c r="G424" s="31" t="s">
        <v>74</v>
      </c>
      <c r="H424" s="23"/>
      <c r="I424" s="23"/>
      <c r="J424" s="23"/>
      <c r="K424" s="23"/>
    </row>
    <row r="425" spans="1:11" ht="14.1" customHeight="1">
      <c r="A425" s="23"/>
      <c r="B425" s="23"/>
      <c r="C425" s="27" t="s">
        <v>35</v>
      </c>
      <c r="D425" s="31" t="s">
        <v>18</v>
      </c>
      <c r="E425" s="31" t="s">
        <v>42</v>
      </c>
      <c r="F425" s="31" t="s">
        <v>2433</v>
      </c>
      <c r="G425" s="31" t="s">
        <v>2434</v>
      </c>
      <c r="H425" s="23"/>
      <c r="I425" s="23"/>
      <c r="J425" s="23"/>
      <c r="K425" s="23"/>
    </row>
    <row r="426" spans="1:11" ht="14.1" customHeight="1">
      <c r="A426" s="23"/>
      <c r="B426" s="23"/>
      <c r="C426" s="27" t="s">
        <v>40</v>
      </c>
      <c r="D426" s="31" t="s">
        <v>42</v>
      </c>
      <c r="E426" s="31" t="s">
        <v>42</v>
      </c>
      <c r="F426" s="31" t="s">
        <v>2435</v>
      </c>
      <c r="G426" s="31" t="s">
        <v>2436</v>
      </c>
      <c r="H426" s="23"/>
      <c r="I426" s="23"/>
      <c r="J426" s="23"/>
      <c r="K426" s="23"/>
    </row>
    <row r="427" spans="1:11" ht="14.1" customHeight="1">
      <c r="A427" s="23"/>
      <c r="B427" s="23"/>
      <c r="C427" s="27" t="s">
        <v>41</v>
      </c>
      <c r="D427" s="31" t="s">
        <v>18</v>
      </c>
      <c r="E427" s="31" t="s">
        <v>18</v>
      </c>
      <c r="F427" s="31" t="s">
        <v>18</v>
      </c>
      <c r="G427" s="31" t="s">
        <v>42</v>
      </c>
      <c r="H427" s="23"/>
      <c r="I427" s="23"/>
      <c r="J427" s="23"/>
      <c r="K427" s="23"/>
    </row>
    <row r="428" spans="1:11" ht="14.1" customHeight="1">
      <c r="A428" s="23"/>
      <c r="B428" s="23"/>
      <c r="C428" s="27" t="s">
        <v>43</v>
      </c>
      <c r="D428" s="31" t="s">
        <v>18</v>
      </c>
      <c r="E428" s="31" t="s">
        <v>18</v>
      </c>
      <c r="F428" s="31" t="s">
        <v>18</v>
      </c>
      <c r="G428" s="31" t="s">
        <v>2437</v>
      </c>
      <c r="H428" s="23"/>
      <c r="I428" s="23"/>
      <c r="J428" s="23"/>
      <c r="K428" s="23"/>
    </row>
    <row r="429" spans="1:11" ht="14.1" customHeight="1">
      <c r="A429" s="23"/>
      <c r="B429" s="23"/>
      <c r="C429" s="27" t="s">
        <v>47</v>
      </c>
      <c r="D429" s="31" t="s">
        <v>18</v>
      </c>
      <c r="E429" s="31" t="s">
        <v>18</v>
      </c>
      <c r="F429" s="31" t="s">
        <v>18</v>
      </c>
      <c r="G429" s="31" t="s">
        <v>2437</v>
      </c>
      <c r="H429" s="23"/>
      <c r="I429" s="23"/>
      <c r="J429" s="23"/>
      <c r="K429" s="23"/>
    </row>
    <row r="430" spans="1:11" ht="14.1" customHeight="1">
      <c r="A430" s="23"/>
      <c r="B430" s="23"/>
      <c r="C430" s="1523" t="s">
        <v>24</v>
      </c>
      <c r="D430" s="1524"/>
      <c r="E430" s="1524"/>
      <c r="F430" s="1524"/>
      <c r="G430" s="1524"/>
      <c r="H430" s="23"/>
      <c r="I430" s="23"/>
      <c r="J430" s="23"/>
      <c r="K430" s="23"/>
    </row>
    <row r="431" spans="1:11" ht="14.1" customHeight="1">
      <c r="A431" s="23"/>
      <c r="B431" s="23"/>
      <c r="C431" s="35"/>
      <c r="D431" s="36">
        <v>2024</v>
      </c>
      <c r="E431" s="36">
        <v>2025</v>
      </c>
      <c r="F431" s="36">
        <v>2026</v>
      </c>
      <c r="G431" s="36">
        <v>2027</v>
      </c>
      <c r="H431" s="23"/>
      <c r="I431" s="23"/>
      <c r="J431" s="23"/>
      <c r="K431" s="23"/>
    </row>
    <row r="432" spans="1:11" ht="14.1" customHeight="1">
      <c r="A432" s="23"/>
      <c r="B432" s="23"/>
      <c r="C432" s="37"/>
      <c r="D432" s="38" t="s">
        <v>22</v>
      </c>
      <c r="E432" s="38" t="s">
        <v>23</v>
      </c>
      <c r="F432" s="38" t="s">
        <v>23</v>
      </c>
      <c r="G432" s="38" t="s">
        <v>23</v>
      </c>
      <c r="H432" s="23"/>
      <c r="I432" s="23"/>
      <c r="J432" s="23"/>
      <c r="K432" s="23"/>
    </row>
    <row r="433" spans="1:11" ht="14.1" customHeight="1">
      <c r="A433" s="23"/>
      <c r="B433" s="23"/>
      <c r="C433" s="39" t="s">
        <v>48</v>
      </c>
      <c r="D433" s="42" t="s">
        <v>18</v>
      </c>
      <c r="E433" s="40">
        <v>0</v>
      </c>
      <c r="F433" s="40">
        <v>0</v>
      </c>
      <c r="G433" s="40">
        <v>0</v>
      </c>
      <c r="H433" s="23"/>
      <c r="I433" s="23"/>
      <c r="J433" s="23"/>
      <c r="K433" s="23"/>
    </row>
    <row r="434" spans="1:11" ht="14.1" customHeight="1">
      <c r="A434" s="23"/>
      <c r="B434" s="23"/>
      <c r="C434" s="39" t="s">
        <v>49</v>
      </c>
      <c r="D434" s="42" t="s">
        <v>18</v>
      </c>
      <c r="E434" s="40">
        <v>0</v>
      </c>
      <c r="F434" s="40">
        <v>0</v>
      </c>
      <c r="G434" s="40">
        <v>0</v>
      </c>
      <c r="H434" s="23"/>
      <c r="I434" s="23"/>
      <c r="J434" s="23"/>
      <c r="K434" s="23"/>
    </row>
    <row r="435" spans="1:11" ht="14.1" customHeight="1">
      <c r="A435" s="23"/>
      <c r="B435" s="23"/>
      <c r="C435" s="39" t="s">
        <v>50</v>
      </c>
      <c r="D435" s="42" t="s">
        <v>18</v>
      </c>
      <c r="E435" s="40">
        <v>0</v>
      </c>
      <c r="F435" s="40">
        <v>0</v>
      </c>
      <c r="G435" s="40">
        <v>0</v>
      </c>
      <c r="H435" s="23"/>
      <c r="I435" s="23"/>
      <c r="J435" s="23"/>
      <c r="K435" s="23"/>
    </row>
    <row r="436" spans="1:11" ht="14.1" customHeight="1">
      <c r="A436" s="23"/>
      <c r="B436" s="23"/>
      <c r="C436" s="39" t="s">
        <v>51</v>
      </c>
      <c r="D436" s="42" t="s">
        <v>18</v>
      </c>
      <c r="E436" s="40">
        <v>0</v>
      </c>
      <c r="F436" s="40">
        <v>0</v>
      </c>
      <c r="G436" s="40">
        <v>0</v>
      </c>
      <c r="H436" s="23"/>
      <c r="I436" s="23"/>
      <c r="J436" s="23"/>
      <c r="K436" s="23"/>
    </row>
    <row r="437" spans="1:11" ht="14.1" customHeight="1">
      <c r="A437" s="23"/>
      <c r="B437" s="23"/>
      <c r="C437" s="39" t="s">
        <v>49</v>
      </c>
      <c r="D437" s="42" t="s">
        <v>18</v>
      </c>
      <c r="E437" s="40">
        <v>0</v>
      </c>
      <c r="F437" s="40">
        <v>0</v>
      </c>
      <c r="G437" s="40">
        <v>0</v>
      </c>
      <c r="H437" s="23"/>
      <c r="I437" s="23"/>
      <c r="J437" s="23"/>
      <c r="K437" s="23"/>
    </row>
    <row r="438" spans="1:11" ht="14.1" customHeight="1">
      <c r="A438" s="23"/>
      <c r="B438" s="23"/>
      <c r="C438" s="39" t="s">
        <v>50</v>
      </c>
      <c r="D438" s="42" t="s">
        <v>18</v>
      </c>
      <c r="E438" s="40">
        <v>0</v>
      </c>
      <c r="F438" s="40">
        <v>0</v>
      </c>
      <c r="G438" s="40">
        <v>0</v>
      </c>
      <c r="H438" s="23"/>
      <c r="I438" s="23"/>
      <c r="J438" s="23"/>
      <c r="K438" s="23"/>
    </row>
    <row r="439" spans="1:11" ht="14.1" customHeight="1">
      <c r="A439" s="23"/>
      <c r="B439" s="23"/>
      <c r="C439" s="39" t="s">
        <v>52</v>
      </c>
      <c r="D439" s="42" t="s">
        <v>18</v>
      </c>
      <c r="E439" s="40">
        <v>0</v>
      </c>
      <c r="F439" s="40">
        <v>0</v>
      </c>
      <c r="G439" s="40">
        <v>0</v>
      </c>
      <c r="H439" s="23"/>
      <c r="I439" s="23"/>
      <c r="J439" s="23"/>
      <c r="K439" s="23"/>
    </row>
    <row r="440" spans="1:11" ht="14.1" customHeight="1">
      <c r="A440" s="23"/>
      <c r="B440" s="23"/>
      <c r="C440" s="39" t="s">
        <v>49</v>
      </c>
      <c r="D440" s="42" t="s">
        <v>18</v>
      </c>
      <c r="E440" s="40">
        <v>0</v>
      </c>
      <c r="F440" s="40">
        <v>0</v>
      </c>
      <c r="G440" s="40">
        <v>0</v>
      </c>
      <c r="H440" s="23"/>
      <c r="I440" s="23"/>
      <c r="J440" s="23"/>
      <c r="K440" s="23"/>
    </row>
    <row r="441" spans="1:11" ht="14.1" customHeight="1">
      <c r="A441" s="23"/>
      <c r="B441" s="23"/>
      <c r="C441" s="39" t="s">
        <v>50</v>
      </c>
      <c r="D441" s="42" t="s">
        <v>18</v>
      </c>
      <c r="E441" s="40">
        <v>0</v>
      </c>
      <c r="F441" s="40">
        <v>0</v>
      </c>
      <c r="G441" s="40">
        <v>0</v>
      </c>
      <c r="H441" s="23"/>
      <c r="I441" s="23"/>
      <c r="J441" s="23"/>
      <c r="K441" s="23"/>
    </row>
    <row r="442" spans="1:11" ht="14.1" customHeight="1">
      <c r="A442" s="23"/>
      <c r="B442" s="23"/>
      <c r="C442" s="39" t="s">
        <v>53</v>
      </c>
      <c r="D442" s="42" t="s">
        <v>18</v>
      </c>
      <c r="E442" s="40">
        <v>0</v>
      </c>
      <c r="F442" s="40">
        <v>0</v>
      </c>
      <c r="G442" s="40">
        <v>0</v>
      </c>
      <c r="H442" s="23"/>
      <c r="I442" s="23"/>
      <c r="J442" s="23"/>
      <c r="K442" s="23"/>
    </row>
    <row r="443" spans="1:11" ht="14.1" customHeight="1">
      <c r="A443" s="23"/>
      <c r="B443" s="23"/>
      <c r="C443" s="39" t="s">
        <v>49</v>
      </c>
      <c r="D443" s="42" t="s">
        <v>18</v>
      </c>
      <c r="E443" s="40">
        <v>0</v>
      </c>
      <c r="F443" s="40">
        <v>0</v>
      </c>
      <c r="G443" s="40">
        <v>0</v>
      </c>
      <c r="H443" s="23"/>
      <c r="I443" s="23"/>
      <c r="J443" s="23"/>
      <c r="K443" s="23"/>
    </row>
    <row r="444" spans="1:11" ht="14.1" customHeight="1">
      <c r="A444" s="23"/>
      <c r="B444" s="23"/>
      <c r="C444" s="39" t="s">
        <v>50</v>
      </c>
      <c r="D444" s="42" t="s">
        <v>18</v>
      </c>
      <c r="E444" s="40">
        <v>0</v>
      </c>
      <c r="F444" s="40">
        <v>0</v>
      </c>
      <c r="G444" s="40">
        <v>0</v>
      </c>
      <c r="H444" s="23"/>
      <c r="I444" s="23"/>
      <c r="J444" s="23"/>
      <c r="K444" s="23"/>
    </row>
    <row r="445" spans="1:11" ht="14.1" customHeight="1">
      <c r="A445" s="23"/>
      <c r="B445" s="23"/>
      <c r="C445" s="39" t="s">
        <v>54</v>
      </c>
      <c r="D445" s="42" t="s">
        <v>18</v>
      </c>
      <c r="E445" s="40">
        <v>0</v>
      </c>
      <c r="F445" s="40">
        <v>0</v>
      </c>
      <c r="G445" s="40">
        <v>0</v>
      </c>
      <c r="H445" s="23"/>
      <c r="I445" s="23"/>
      <c r="J445" s="23"/>
      <c r="K445" s="23"/>
    </row>
    <row r="446" spans="1:11" ht="14.1" customHeight="1">
      <c r="A446" s="23"/>
      <c r="B446" s="23"/>
      <c r="C446" s="39" t="s">
        <v>49</v>
      </c>
      <c r="D446" s="42" t="s">
        <v>18</v>
      </c>
      <c r="E446" s="40">
        <v>0</v>
      </c>
      <c r="F446" s="40">
        <v>0</v>
      </c>
      <c r="G446" s="40">
        <v>0</v>
      </c>
      <c r="H446" s="23"/>
      <c r="I446" s="23"/>
      <c r="J446" s="23"/>
      <c r="K446" s="23"/>
    </row>
    <row r="447" spans="1:11" ht="14.1" customHeight="1">
      <c r="A447" s="23"/>
      <c r="B447" s="23"/>
      <c r="C447" s="39" t="s">
        <v>50</v>
      </c>
      <c r="D447" s="42" t="s">
        <v>18</v>
      </c>
      <c r="E447" s="40">
        <v>0</v>
      </c>
      <c r="F447" s="40">
        <v>0</v>
      </c>
      <c r="G447" s="40">
        <v>0</v>
      </c>
      <c r="H447" s="23"/>
      <c r="I447" s="23"/>
      <c r="J447" s="23"/>
      <c r="K447" s="23"/>
    </row>
    <row r="448" spans="1:11" ht="14.1" customHeight="1">
      <c r="A448" s="23"/>
      <c r="B448" s="23"/>
      <c r="C448" s="39" t="s">
        <v>55</v>
      </c>
      <c r="D448" s="42" t="s">
        <v>18</v>
      </c>
      <c r="E448" s="40">
        <v>0</v>
      </c>
      <c r="F448" s="40">
        <v>0</v>
      </c>
      <c r="G448" s="40">
        <v>0</v>
      </c>
      <c r="H448" s="23"/>
      <c r="I448" s="23"/>
      <c r="J448" s="23"/>
      <c r="K448" s="23"/>
    </row>
    <row r="449" spans="1:11" ht="14.1" customHeight="1">
      <c r="A449" s="23"/>
      <c r="B449" s="23"/>
      <c r="C449" s="39" t="s">
        <v>49</v>
      </c>
      <c r="D449" s="42" t="s">
        <v>18</v>
      </c>
      <c r="E449" s="40">
        <v>0</v>
      </c>
      <c r="F449" s="40">
        <v>0</v>
      </c>
      <c r="G449" s="40">
        <v>0</v>
      </c>
      <c r="H449" s="23"/>
      <c r="I449" s="23"/>
      <c r="J449" s="23"/>
      <c r="K449" s="23"/>
    </row>
    <row r="450" spans="1:11" ht="14.1" customHeight="1">
      <c r="A450" s="23"/>
      <c r="B450" s="23"/>
      <c r="C450" s="39" t="s">
        <v>50</v>
      </c>
      <c r="D450" s="42" t="s">
        <v>18</v>
      </c>
      <c r="E450" s="40">
        <v>0</v>
      </c>
      <c r="F450" s="40">
        <v>0</v>
      </c>
      <c r="G450" s="40">
        <v>0</v>
      </c>
      <c r="H450" s="23"/>
      <c r="I450" s="23"/>
      <c r="J450" s="23"/>
      <c r="K450" s="23"/>
    </row>
    <row r="451" spans="1:11" ht="14.1" customHeight="1">
      <c r="A451" s="23"/>
      <c r="B451" s="23"/>
      <c r="C451" s="39" t="s">
        <v>56</v>
      </c>
      <c r="D451" s="42" t="s">
        <v>18</v>
      </c>
      <c r="E451" s="40">
        <v>0</v>
      </c>
      <c r="F451" s="40">
        <v>0</v>
      </c>
      <c r="G451" s="40">
        <v>0</v>
      </c>
      <c r="H451" s="23"/>
      <c r="I451" s="23"/>
      <c r="J451" s="23"/>
      <c r="K451" s="23"/>
    </row>
    <row r="452" spans="1:11" ht="14.1" customHeight="1">
      <c r="A452" s="23"/>
      <c r="B452" s="23"/>
      <c r="C452" s="39" t="s">
        <v>49</v>
      </c>
      <c r="D452" s="42" t="s">
        <v>18</v>
      </c>
      <c r="E452" s="40">
        <v>0</v>
      </c>
      <c r="F452" s="40">
        <v>0</v>
      </c>
      <c r="G452" s="40">
        <v>0</v>
      </c>
      <c r="H452" s="23"/>
      <c r="I452" s="23"/>
      <c r="J452" s="23"/>
      <c r="K452" s="23"/>
    </row>
    <row r="453" spans="1:11" ht="14.1" customHeight="1">
      <c r="A453" s="23"/>
      <c r="B453" s="23"/>
      <c r="C453" s="39" t="s">
        <v>50</v>
      </c>
      <c r="D453" s="42" t="s">
        <v>18</v>
      </c>
      <c r="E453" s="40">
        <v>0</v>
      </c>
      <c r="F453" s="40">
        <v>0</v>
      </c>
      <c r="G453" s="40">
        <v>0</v>
      </c>
      <c r="H453" s="23"/>
      <c r="I453" s="23"/>
      <c r="J453" s="23"/>
      <c r="K453" s="23"/>
    </row>
    <row r="454" spans="1:11" ht="14.1" customHeight="1">
      <c r="A454" s="23"/>
      <c r="B454" s="23"/>
      <c r="C454" s="39" t="s">
        <v>57</v>
      </c>
      <c r="D454" s="42" t="s">
        <v>18</v>
      </c>
      <c r="E454" s="40">
        <v>0</v>
      </c>
      <c r="F454" s="40">
        <v>0</v>
      </c>
      <c r="G454" s="40">
        <v>0</v>
      </c>
      <c r="H454" s="23"/>
      <c r="I454" s="23"/>
      <c r="J454" s="23"/>
      <c r="K454" s="23"/>
    </row>
    <row r="455" spans="1:11" ht="14.1" customHeight="1">
      <c r="A455" s="23"/>
      <c r="B455" s="23"/>
      <c r="C455" s="39" t="s">
        <v>49</v>
      </c>
      <c r="D455" s="42" t="s">
        <v>18</v>
      </c>
      <c r="E455" s="40">
        <v>0</v>
      </c>
      <c r="F455" s="40">
        <v>0</v>
      </c>
      <c r="G455" s="40">
        <v>0</v>
      </c>
      <c r="H455" s="23"/>
      <c r="I455" s="23"/>
      <c r="J455" s="23"/>
      <c r="K455" s="23"/>
    </row>
    <row r="456" spans="1:11" ht="14.1" customHeight="1">
      <c r="A456" s="23"/>
      <c r="B456" s="23"/>
      <c r="C456" s="39" t="s">
        <v>58</v>
      </c>
      <c r="D456" s="42" t="s">
        <v>18</v>
      </c>
      <c r="E456" s="40">
        <v>0</v>
      </c>
      <c r="F456" s="40">
        <v>0</v>
      </c>
      <c r="G456" s="40">
        <v>0</v>
      </c>
      <c r="H456" s="23"/>
      <c r="I456" s="23"/>
      <c r="J456" s="23"/>
      <c r="K456" s="23"/>
    </row>
    <row r="457" spans="1:11" ht="14.1" customHeight="1">
      <c r="A457" s="23"/>
      <c r="B457" s="23"/>
      <c r="C457" s="39" t="s">
        <v>59</v>
      </c>
      <c r="D457" s="42" t="s">
        <v>18</v>
      </c>
      <c r="E457" s="40">
        <v>0</v>
      </c>
      <c r="F457" s="40">
        <v>0</v>
      </c>
      <c r="G457" s="40">
        <v>0</v>
      </c>
      <c r="H457" s="23"/>
      <c r="I457" s="23"/>
      <c r="J457" s="23"/>
      <c r="K457" s="23"/>
    </row>
    <row r="458" spans="1:11" ht="14.1" customHeight="1">
      <c r="A458" s="23"/>
      <c r="B458" s="23"/>
      <c r="C458" s="39" t="s">
        <v>60</v>
      </c>
      <c r="D458" s="42" t="s">
        <v>18</v>
      </c>
      <c r="E458" s="40">
        <v>0</v>
      </c>
      <c r="F458" s="40">
        <v>0</v>
      </c>
      <c r="G458" s="40">
        <v>0</v>
      </c>
      <c r="H458" s="23"/>
      <c r="I458" s="23"/>
      <c r="J458" s="23"/>
      <c r="K458" s="23"/>
    </row>
    <row r="459" spans="1:11" ht="14.1" customHeight="1">
      <c r="A459" s="23"/>
      <c r="B459" s="23"/>
      <c r="C459" s="39" t="s">
        <v>61</v>
      </c>
      <c r="D459" s="42" t="s">
        <v>18</v>
      </c>
      <c r="E459" s="40">
        <v>0</v>
      </c>
      <c r="F459" s="40">
        <v>0</v>
      </c>
      <c r="G459" s="40">
        <v>0</v>
      </c>
      <c r="H459" s="23"/>
      <c r="I459" s="23"/>
      <c r="J459" s="23"/>
      <c r="K459" s="23"/>
    </row>
    <row r="460" spans="1:11" ht="14.1" customHeight="1">
      <c r="A460" s="23"/>
      <c r="B460" s="23"/>
      <c r="C460" s="39" t="s">
        <v>62</v>
      </c>
      <c r="D460" s="42" t="s">
        <v>18</v>
      </c>
      <c r="E460" s="40">
        <v>0</v>
      </c>
      <c r="F460" s="40">
        <v>58254988</v>
      </c>
      <c r="G460" s="40">
        <v>49834558</v>
      </c>
      <c r="H460" s="23"/>
      <c r="I460" s="23"/>
      <c r="J460" s="23"/>
      <c r="K460" s="23"/>
    </row>
    <row r="461" spans="1:11" ht="14.1" customHeight="1">
      <c r="A461" s="23"/>
      <c r="B461" s="23"/>
      <c r="C461" s="39" t="s">
        <v>49</v>
      </c>
      <c r="D461" s="42" t="s">
        <v>18</v>
      </c>
      <c r="E461" s="40">
        <v>0</v>
      </c>
      <c r="F461" s="40">
        <v>58254988</v>
      </c>
      <c r="G461" s="40">
        <v>49834558</v>
      </c>
      <c r="H461" s="23"/>
      <c r="I461" s="23"/>
      <c r="J461" s="23"/>
      <c r="K461" s="23"/>
    </row>
    <row r="462" spans="1:11" ht="14.1" customHeight="1">
      <c r="A462" s="23"/>
      <c r="B462" s="23"/>
      <c r="C462" s="39" t="s">
        <v>58</v>
      </c>
      <c r="D462" s="42" t="s">
        <v>18</v>
      </c>
      <c r="E462" s="40">
        <v>0</v>
      </c>
      <c r="F462" s="40">
        <v>0</v>
      </c>
      <c r="G462" s="40">
        <v>0</v>
      </c>
      <c r="H462" s="23"/>
      <c r="I462" s="23"/>
      <c r="J462" s="23"/>
      <c r="K462" s="23"/>
    </row>
    <row r="463" spans="1:11" ht="14.1" customHeight="1">
      <c r="A463" s="23"/>
      <c r="B463" s="23"/>
      <c r="C463" s="39" t="s">
        <v>59</v>
      </c>
      <c r="D463" s="42" t="s">
        <v>18</v>
      </c>
      <c r="E463" s="40">
        <v>0</v>
      </c>
      <c r="F463" s="40">
        <v>0</v>
      </c>
      <c r="G463" s="40">
        <v>0</v>
      </c>
      <c r="H463" s="23"/>
      <c r="I463" s="23"/>
      <c r="J463" s="23"/>
      <c r="K463" s="23"/>
    </row>
    <row r="464" spans="1:11" ht="14.1" customHeight="1">
      <c r="A464" s="23"/>
      <c r="B464" s="23"/>
      <c r="C464" s="39" t="s">
        <v>60</v>
      </c>
      <c r="D464" s="42" t="s">
        <v>18</v>
      </c>
      <c r="E464" s="40">
        <v>0</v>
      </c>
      <c r="F464" s="40">
        <v>0</v>
      </c>
      <c r="G464" s="40">
        <v>0</v>
      </c>
      <c r="H464" s="23"/>
      <c r="I464" s="23"/>
      <c r="J464" s="23"/>
      <c r="K464" s="23"/>
    </row>
    <row r="465" spans="1:11" ht="14.1" customHeight="1">
      <c r="A465" s="23"/>
      <c r="B465" s="23"/>
      <c r="C465" s="39" t="s">
        <v>61</v>
      </c>
      <c r="D465" s="42" t="s">
        <v>18</v>
      </c>
      <c r="E465" s="40">
        <v>0</v>
      </c>
      <c r="F465" s="40">
        <v>0</v>
      </c>
      <c r="G465" s="40">
        <v>0</v>
      </c>
      <c r="H465" s="23"/>
      <c r="I465" s="23"/>
      <c r="J465" s="23"/>
      <c r="K465" s="23"/>
    </row>
    <row r="466" spans="1:11" ht="14.1" customHeight="1">
      <c r="A466" s="23"/>
      <c r="B466" s="23"/>
      <c r="C466" s="39" t="s">
        <v>63</v>
      </c>
      <c r="D466" s="42" t="s">
        <v>18</v>
      </c>
      <c r="E466" s="40">
        <v>0</v>
      </c>
      <c r="F466" s="40">
        <v>0</v>
      </c>
      <c r="G466" s="40">
        <v>0</v>
      </c>
      <c r="H466" s="23"/>
      <c r="I466" s="23"/>
      <c r="J466" s="23"/>
      <c r="K466" s="23"/>
    </row>
    <row r="467" spans="1:11" ht="14.1" customHeight="1">
      <c r="A467" s="23"/>
      <c r="B467" s="23"/>
      <c r="C467" s="39" t="s">
        <v>49</v>
      </c>
      <c r="D467" s="42" t="s">
        <v>18</v>
      </c>
      <c r="E467" s="40">
        <v>0</v>
      </c>
      <c r="F467" s="40">
        <v>0</v>
      </c>
      <c r="G467" s="40">
        <v>0</v>
      </c>
      <c r="H467" s="23"/>
      <c r="I467" s="23"/>
      <c r="J467" s="23"/>
      <c r="K467" s="23"/>
    </row>
    <row r="468" spans="1:11" ht="14.1" customHeight="1">
      <c r="A468" s="23"/>
      <c r="B468" s="23"/>
      <c r="C468" s="39" t="s">
        <v>58</v>
      </c>
      <c r="D468" s="42" t="s">
        <v>18</v>
      </c>
      <c r="E468" s="40">
        <v>0</v>
      </c>
      <c r="F468" s="40">
        <v>0</v>
      </c>
      <c r="G468" s="40">
        <v>0</v>
      </c>
      <c r="H468" s="23"/>
      <c r="I468" s="23"/>
      <c r="J468" s="23"/>
      <c r="K468" s="23"/>
    </row>
    <row r="469" spans="1:11" ht="14.1" customHeight="1">
      <c r="A469" s="23"/>
      <c r="B469" s="23"/>
      <c r="C469" s="39" t="s">
        <v>59</v>
      </c>
      <c r="D469" s="42" t="s">
        <v>18</v>
      </c>
      <c r="E469" s="40">
        <v>0</v>
      </c>
      <c r="F469" s="40">
        <v>0</v>
      </c>
      <c r="G469" s="40">
        <v>0</v>
      </c>
      <c r="H469" s="23"/>
      <c r="I469" s="23"/>
      <c r="J469" s="23"/>
      <c r="K469" s="23"/>
    </row>
    <row r="470" spans="1:11" ht="14.1" customHeight="1">
      <c r="A470" s="23"/>
      <c r="B470" s="23"/>
      <c r="C470" s="39" t="s">
        <v>60</v>
      </c>
      <c r="D470" s="42" t="s">
        <v>18</v>
      </c>
      <c r="E470" s="40">
        <v>0</v>
      </c>
      <c r="F470" s="40">
        <v>0</v>
      </c>
      <c r="G470" s="40">
        <v>0</v>
      </c>
      <c r="H470" s="23"/>
      <c r="I470" s="23"/>
      <c r="J470" s="23"/>
      <c r="K470" s="23"/>
    </row>
    <row r="471" spans="1:11" ht="14.1" customHeight="1">
      <c r="A471" s="23"/>
      <c r="B471" s="23"/>
      <c r="C471" s="39" t="s">
        <v>61</v>
      </c>
      <c r="D471" s="42" t="s">
        <v>18</v>
      </c>
      <c r="E471" s="40">
        <v>0</v>
      </c>
      <c r="F471" s="40">
        <v>0</v>
      </c>
      <c r="G471" s="40">
        <v>0</v>
      </c>
      <c r="H471" s="23"/>
      <c r="I471" s="23"/>
      <c r="J471" s="23"/>
      <c r="K471" s="23"/>
    </row>
    <row r="472" spans="1:11" ht="14.1" customHeight="1">
      <c r="A472" s="23"/>
      <c r="B472" s="23"/>
      <c r="C472" s="39" t="s">
        <v>64</v>
      </c>
      <c r="D472" s="42" t="s">
        <v>18</v>
      </c>
      <c r="E472" s="40">
        <v>0</v>
      </c>
      <c r="F472" s="40">
        <v>0</v>
      </c>
      <c r="G472" s="40">
        <v>0</v>
      </c>
      <c r="H472" s="23"/>
      <c r="I472" s="23"/>
      <c r="J472" s="23"/>
      <c r="K472" s="23"/>
    </row>
    <row r="473" spans="1:11" ht="14.1" customHeight="1">
      <c r="A473" s="23"/>
      <c r="B473" s="23"/>
      <c r="C473" s="39" t="s">
        <v>65</v>
      </c>
      <c r="D473" s="42" t="s">
        <v>18</v>
      </c>
      <c r="E473" s="40">
        <v>0</v>
      </c>
      <c r="F473" s="40">
        <v>0</v>
      </c>
      <c r="G473" s="40">
        <v>0</v>
      </c>
      <c r="H473" s="23"/>
      <c r="I473" s="23"/>
      <c r="J473" s="23"/>
      <c r="K473" s="23"/>
    </row>
    <row r="474" spans="1:11" ht="14.1" customHeight="1">
      <c r="A474" s="23"/>
      <c r="B474" s="23"/>
      <c r="C474" s="41" t="s">
        <v>25</v>
      </c>
      <c r="D474" s="40">
        <v>0</v>
      </c>
      <c r="E474" s="40">
        <v>0</v>
      </c>
      <c r="F474" s="40">
        <v>58254988</v>
      </c>
      <c r="G474" s="40">
        <v>49834558</v>
      </c>
      <c r="H474" s="23"/>
      <c r="I474" s="23"/>
      <c r="J474" s="23"/>
      <c r="K474" s="23"/>
    </row>
    <row r="475" spans="1:11" ht="15" customHeight="1">
      <c r="A475" s="23"/>
      <c r="B475" s="23"/>
      <c r="C475" s="43" t="s">
        <v>18</v>
      </c>
      <c r="D475" s="44" t="s">
        <v>18</v>
      </c>
      <c r="E475" s="44" t="s">
        <v>18</v>
      </c>
      <c r="F475" s="44" t="s">
        <v>18</v>
      </c>
      <c r="G475" s="44" t="s">
        <v>18</v>
      </c>
      <c r="H475" s="23"/>
      <c r="I475" s="23"/>
      <c r="J475" s="23"/>
      <c r="K475" s="23"/>
    </row>
    <row r="476" spans="1:11" ht="15" customHeight="1">
      <c r="A476" s="23"/>
      <c r="B476" s="23"/>
      <c r="C476" s="26" t="s">
        <v>168</v>
      </c>
      <c r="D476" s="45">
        <v>0</v>
      </c>
      <c r="E476" s="45">
        <v>1749613000</v>
      </c>
      <c r="F476" s="45">
        <v>1580613000</v>
      </c>
      <c r="G476" s="45">
        <v>1571613000</v>
      </c>
      <c r="H476" s="23"/>
      <c r="I476" s="23"/>
      <c r="J476" s="23"/>
      <c r="K476" s="23"/>
    </row>
    <row r="477" spans="1:11" ht="15" customHeight="1">
      <c r="A477" s="23"/>
      <c r="B477" s="23"/>
      <c r="C477" s="27" t="s">
        <v>48</v>
      </c>
      <c r="D477" s="46">
        <v>0</v>
      </c>
      <c r="E477" s="46">
        <v>1010496000</v>
      </c>
      <c r="F477" s="46">
        <v>1008729000</v>
      </c>
      <c r="G477" s="46">
        <v>1006591000</v>
      </c>
      <c r="H477" s="23"/>
      <c r="I477" s="23"/>
      <c r="J477" s="23"/>
      <c r="K477" s="23"/>
    </row>
    <row r="478" spans="1:11" ht="15" customHeight="1">
      <c r="A478" s="23"/>
      <c r="B478" s="23"/>
      <c r="C478" s="27" t="s">
        <v>49</v>
      </c>
      <c r="D478" s="46">
        <v>0</v>
      </c>
      <c r="E478" s="46">
        <v>1010496000</v>
      </c>
      <c r="F478" s="46">
        <v>1008729000</v>
      </c>
      <c r="G478" s="46">
        <v>1006591000</v>
      </c>
      <c r="H478" s="23"/>
      <c r="I478" s="23"/>
      <c r="J478" s="23"/>
      <c r="K478" s="23"/>
    </row>
    <row r="479" spans="1:11" ht="15" customHeight="1">
      <c r="A479" s="23"/>
      <c r="B479" s="23"/>
      <c r="C479" s="27" t="s">
        <v>50</v>
      </c>
      <c r="D479" s="46">
        <v>0</v>
      </c>
      <c r="E479" s="46">
        <v>0</v>
      </c>
      <c r="F479" s="46">
        <v>0</v>
      </c>
      <c r="G479" s="46">
        <v>0</v>
      </c>
      <c r="H479" s="23"/>
      <c r="I479" s="23"/>
      <c r="J479" s="23"/>
      <c r="K479" s="23"/>
    </row>
    <row r="480" spans="1:11" ht="15" customHeight="1">
      <c r="A480" s="23"/>
      <c r="B480" s="23"/>
      <c r="C480" s="27" t="s">
        <v>51</v>
      </c>
      <c r="D480" s="46">
        <v>0</v>
      </c>
      <c r="E480" s="46">
        <v>101000000</v>
      </c>
      <c r="F480" s="46">
        <v>102767000</v>
      </c>
      <c r="G480" s="46">
        <v>104905000</v>
      </c>
      <c r="H480" s="23"/>
      <c r="I480" s="23"/>
      <c r="J480" s="23"/>
      <c r="K480" s="23"/>
    </row>
    <row r="481" spans="1:11" ht="15" customHeight="1">
      <c r="A481" s="23"/>
      <c r="B481" s="23"/>
      <c r="C481" s="27" t="s">
        <v>49</v>
      </c>
      <c r="D481" s="46">
        <v>0</v>
      </c>
      <c r="E481" s="46">
        <v>101000000</v>
      </c>
      <c r="F481" s="46">
        <v>102767000</v>
      </c>
      <c r="G481" s="46">
        <v>104905000</v>
      </c>
      <c r="H481" s="23"/>
      <c r="I481" s="23"/>
      <c r="J481" s="23"/>
      <c r="K481" s="23"/>
    </row>
    <row r="482" spans="1:11" ht="15" customHeight="1">
      <c r="A482" s="23"/>
      <c r="B482" s="23"/>
      <c r="C482" s="27" t="s">
        <v>50</v>
      </c>
      <c r="D482" s="46">
        <v>0</v>
      </c>
      <c r="E482" s="46">
        <v>0</v>
      </c>
      <c r="F482" s="46">
        <v>0</v>
      </c>
      <c r="G482" s="46">
        <v>0</v>
      </c>
      <c r="H482" s="23"/>
      <c r="I482" s="23"/>
      <c r="J482" s="23"/>
      <c r="K482" s="23"/>
    </row>
    <row r="483" spans="1:11" ht="15" customHeight="1">
      <c r="A483" s="23"/>
      <c r="B483" s="23"/>
      <c r="C483" s="27" t="s">
        <v>52</v>
      </c>
      <c r="D483" s="46">
        <v>0</v>
      </c>
      <c r="E483" s="46">
        <v>248117000</v>
      </c>
      <c r="F483" s="46">
        <v>249117000</v>
      </c>
      <c r="G483" s="46">
        <v>250117000</v>
      </c>
      <c r="H483" s="23"/>
      <c r="I483" s="23"/>
      <c r="J483" s="23"/>
      <c r="K483" s="23"/>
    </row>
    <row r="484" spans="1:11" ht="15" customHeight="1">
      <c r="A484" s="23"/>
      <c r="B484" s="23"/>
      <c r="C484" s="27" t="s">
        <v>49</v>
      </c>
      <c r="D484" s="46">
        <v>0</v>
      </c>
      <c r="E484" s="46">
        <v>248117000</v>
      </c>
      <c r="F484" s="46">
        <v>249117000</v>
      </c>
      <c r="G484" s="46">
        <v>250117000</v>
      </c>
      <c r="H484" s="23"/>
      <c r="I484" s="23"/>
      <c r="J484" s="23"/>
      <c r="K484" s="23"/>
    </row>
    <row r="485" spans="1:11" ht="15" customHeight="1">
      <c r="A485" s="23"/>
      <c r="B485" s="23"/>
      <c r="C485" s="27" t="s">
        <v>50</v>
      </c>
      <c r="D485" s="46">
        <v>0</v>
      </c>
      <c r="E485" s="46">
        <v>0</v>
      </c>
      <c r="F485" s="46">
        <v>0</v>
      </c>
      <c r="G485" s="46">
        <v>0</v>
      </c>
      <c r="H485" s="23"/>
      <c r="I485" s="23"/>
      <c r="J485" s="23"/>
      <c r="K485" s="23"/>
    </row>
    <row r="486" spans="1:11" ht="15" customHeight="1">
      <c r="A486" s="23"/>
      <c r="B486" s="23"/>
      <c r="C486" s="27" t="s">
        <v>53</v>
      </c>
      <c r="D486" s="46">
        <v>0</v>
      </c>
      <c r="E486" s="46">
        <v>0</v>
      </c>
      <c r="F486" s="46">
        <v>0</v>
      </c>
      <c r="G486" s="46">
        <v>0</v>
      </c>
      <c r="H486" s="23"/>
      <c r="I486" s="23"/>
      <c r="J486" s="23"/>
      <c r="K486" s="23"/>
    </row>
    <row r="487" spans="1:11" ht="15" customHeight="1">
      <c r="A487" s="23"/>
      <c r="B487" s="23"/>
      <c r="C487" s="27" t="s">
        <v>49</v>
      </c>
      <c r="D487" s="46">
        <v>0</v>
      </c>
      <c r="E487" s="46">
        <v>0</v>
      </c>
      <c r="F487" s="46">
        <v>0</v>
      </c>
      <c r="G487" s="46">
        <v>0</v>
      </c>
      <c r="H487" s="23"/>
      <c r="I487" s="23"/>
      <c r="J487" s="23"/>
      <c r="K487" s="23"/>
    </row>
    <row r="488" spans="1:11" ht="15" customHeight="1">
      <c r="A488" s="23"/>
      <c r="B488" s="23"/>
      <c r="C488" s="27" t="s">
        <v>50</v>
      </c>
      <c r="D488" s="46">
        <v>0</v>
      </c>
      <c r="E488" s="46">
        <v>0</v>
      </c>
      <c r="F488" s="46">
        <v>0</v>
      </c>
      <c r="G488" s="46">
        <v>0</v>
      </c>
      <c r="H488" s="23"/>
      <c r="I488" s="23"/>
      <c r="J488" s="23"/>
      <c r="K488" s="23"/>
    </row>
    <row r="489" spans="1:11" ht="20.100000000000001" customHeight="1">
      <c r="A489" s="23"/>
      <c r="B489" s="23"/>
      <c r="C489" s="27" t="s">
        <v>169</v>
      </c>
      <c r="D489" s="47">
        <v>0</v>
      </c>
      <c r="E489" s="47">
        <v>0</v>
      </c>
      <c r="F489" s="47">
        <v>0</v>
      </c>
      <c r="G489" s="47">
        <v>0</v>
      </c>
      <c r="H489" s="23"/>
      <c r="I489" s="23"/>
      <c r="J489" s="23"/>
      <c r="K489" s="23"/>
    </row>
    <row r="490" spans="1:11" ht="15" customHeight="1">
      <c r="A490" s="23"/>
      <c r="B490" s="23"/>
      <c r="C490" s="27" t="s">
        <v>49</v>
      </c>
      <c r="D490" s="46">
        <v>0</v>
      </c>
      <c r="E490" s="46">
        <v>0</v>
      </c>
      <c r="F490" s="46">
        <v>0</v>
      </c>
      <c r="G490" s="46">
        <v>0</v>
      </c>
      <c r="H490" s="23"/>
      <c r="I490" s="23"/>
      <c r="J490" s="23"/>
      <c r="K490" s="23"/>
    </row>
    <row r="491" spans="1:11" ht="15" customHeight="1">
      <c r="A491" s="23"/>
      <c r="B491" s="23"/>
      <c r="C491" s="27" t="s">
        <v>50</v>
      </c>
      <c r="D491" s="46">
        <v>0</v>
      </c>
      <c r="E491" s="46">
        <v>0</v>
      </c>
      <c r="F491" s="46">
        <v>0</v>
      </c>
      <c r="G491" s="46">
        <v>0</v>
      </c>
      <c r="H491" s="23"/>
      <c r="I491" s="23"/>
      <c r="J491" s="23"/>
      <c r="K491" s="23"/>
    </row>
    <row r="492" spans="1:11" ht="15" customHeight="1">
      <c r="A492" s="23"/>
      <c r="B492" s="23"/>
      <c r="C492" s="27" t="s">
        <v>55</v>
      </c>
      <c r="D492" s="46">
        <v>0</v>
      </c>
      <c r="E492" s="46">
        <v>0</v>
      </c>
      <c r="F492" s="46">
        <v>0</v>
      </c>
      <c r="G492" s="46">
        <v>0</v>
      </c>
      <c r="H492" s="23"/>
      <c r="I492" s="23"/>
      <c r="J492" s="23"/>
      <c r="K492" s="23"/>
    </row>
    <row r="493" spans="1:11" ht="15" customHeight="1">
      <c r="A493" s="23"/>
      <c r="B493" s="23"/>
      <c r="C493" s="27" t="s">
        <v>49</v>
      </c>
      <c r="D493" s="46">
        <v>0</v>
      </c>
      <c r="E493" s="46">
        <v>0</v>
      </c>
      <c r="F493" s="46">
        <v>0</v>
      </c>
      <c r="G493" s="46">
        <v>0</v>
      </c>
      <c r="H493" s="23"/>
      <c r="I493" s="23"/>
      <c r="J493" s="23"/>
      <c r="K493" s="23"/>
    </row>
    <row r="494" spans="1:11" ht="15" customHeight="1">
      <c r="A494" s="23"/>
      <c r="B494" s="23"/>
      <c r="C494" s="27" t="s">
        <v>50</v>
      </c>
      <c r="D494" s="46">
        <v>0</v>
      </c>
      <c r="E494" s="46">
        <v>0</v>
      </c>
      <c r="F494" s="46">
        <v>0</v>
      </c>
      <c r="G494" s="46">
        <v>0</v>
      </c>
      <c r="H494" s="23"/>
      <c r="I494" s="23"/>
      <c r="J494" s="23"/>
      <c r="K494" s="23"/>
    </row>
    <row r="495" spans="1:11" ht="15" customHeight="1">
      <c r="A495" s="23"/>
      <c r="B495" s="23"/>
      <c r="C495" s="27" t="s">
        <v>56</v>
      </c>
      <c r="D495" s="46">
        <v>0</v>
      </c>
      <c r="E495" s="46">
        <v>0</v>
      </c>
      <c r="F495" s="46">
        <v>0</v>
      </c>
      <c r="G495" s="46">
        <v>0</v>
      </c>
      <c r="H495" s="23"/>
      <c r="I495" s="23"/>
      <c r="J495" s="23"/>
      <c r="K495" s="23"/>
    </row>
    <row r="496" spans="1:11" ht="15" customHeight="1">
      <c r="A496" s="23"/>
      <c r="B496" s="23"/>
      <c r="C496" s="27" t="s">
        <v>49</v>
      </c>
      <c r="D496" s="46">
        <v>0</v>
      </c>
      <c r="E496" s="46">
        <v>0</v>
      </c>
      <c r="F496" s="46">
        <v>0</v>
      </c>
      <c r="G496" s="46">
        <v>0</v>
      </c>
      <c r="H496" s="23"/>
      <c r="I496" s="23"/>
      <c r="J496" s="23"/>
      <c r="K496" s="23"/>
    </row>
    <row r="497" spans="1:11" ht="15" customHeight="1">
      <c r="A497" s="23"/>
      <c r="B497" s="23"/>
      <c r="C497" s="27" t="s">
        <v>50</v>
      </c>
      <c r="D497" s="46">
        <v>0</v>
      </c>
      <c r="E497" s="46">
        <v>0</v>
      </c>
      <c r="F497" s="46">
        <v>0</v>
      </c>
      <c r="G497" s="46">
        <v>0</v>
      </c>
      <c r="H497" s="23"/>
      <c r="I497" s="23"/>
      <c r="J497" s="23"/>
      <c r="K497" s="23"/>
    </row>
    <row r="498" spans="1:11" ht="15" customHeight="1">
      <c r="A498" s="23"/>
      <c r="B498" s="23"/>
      <c r="C498" s="27" t="s">
        <v>57</v>
      </c>
      <c r="D498" s="46">
        <v>0</v>
      </c>
      <c r="E498" s="46">
        <v>0</v>
      </c>
      <c r="F498" s="46">
        <v>0</v>
      </c>
      <c r="G498" s="46">
        <v>0</v>
      </c>
      <c r="H498" s="23"/>
      <c r="I498" s="23"/>
      <c r="J498" s="23"/>
      <c r="K498" s="23"/>
    </row>
    <row r="499" spans="1:11" ht="15" customHeight="1">
      <c r="A499" s="23"/>
      <c r="B499" s="23"/>
      <c r="C499" s="27" t="s">
        <v>49</v>
      </c>
      <c r="D499" s="46">
        <v>0</v>
      </c>
      <c r="E499" s="46">
        <v>0</v>
      </c>
      <c r="F499" s="46">
        <v>0</v>
      </c>
      <c r="G499" s="46">
        <v>0</v>
      </c>
      <c r="H499" s="23"/>
      <c r="I499" s="23"/>
      <c r="J499" s="23"/>
      <c r="K499" s="23"/>
    </row>
    <row r="500" spans="1:11" ht="15" customHeight="1">
      <c r="A500" s="23"/>
      <c r="B500" s="23"/>
      <c r="C500" s="27" t="s">
        <v>58</v>
      </c>
      <c r="D500" s="46">
        <v>0</v>
      </c>
      <c r="E500" s="46">
        <v>0</v>
      </c>
      <c r="F500" s="46">
        <v>0</v>
      </c>
      <c r="G500" s="46">
        <v>0</v>
      </c>
      <c r="H500" s="23"/>
      <c r="I500" s="23"/>
      <c r="J500" s="23"/>
      <c r="K500" s="23"/>
    </row>
    <row r="501" spans="1:11" ht="15" customHeight="1">
      <c r="A501" s="23"/>
      <c r="B501" s="23"/>
      <c r="C501" s="27" t="s">
        <v>59</v>
      </c>
      <c r="D501" s="46">
        <v>0</v>
      </c>
      <c r="E501" s="46">
        <v>0</v>
      </c>
      <c r="F501" s="46">
        <v>0</v>
      </c>
      <c r="G501" s="46">
        <v>0</v>
      </c>
      <c r="H501" s="23"/>
      <c r="I501" s="23"/>
      <c r="J501" s="23"/>
      <c r="K501" s="23"/>
    </row>
    <row r="502" spans="1:11" ht="15" customHeight="1">
      <c r="A502" s="23"/>
      <c r="B502" s="23"/>
      <c r="C502" s="27" t="s">
        <v>60</v>
      </c>
      <c r="D502" s="46">
        <v>0</v>
      </c>
      <c r="E502" s="46">
        <v>0</v>
      </c>
      <c r="F502" s="46">
        <v>0</v>
      </c>
      <c r="G502" s="46">
        <v>0</v>
      </c>
      <c r="H502" s="23"/>
      <c r="I502" s="23"/>
      <c r="J502" s="23"/>
      <c r="K502" s="23"/>
    </row>
    <row r="503" spans="1:11" ht="15" customHeight="1">
      <c r="A503" s="23"/>
      <c r="B503" s="23"/>
      <c r="C503" s="27" t="s">
        <v>61</v>
      </c>
      <c r="D503" s="46">
        <v>0</v>
      </c>
      <c r="E503" s="46">
        <v>0</v>
      </c>
      <c r="F503" s="46">
        <v>0</v>
      </c>
      <c r="G503" s="46">
        <v>0</v>
      </c>
      <c r="H503" s="23"/>
      <c r="I503" s="23"/>
      <c r="J503" s="23"/>
      <c r="K503" s="23"/>
    </row>
    <row r="504" spans="1:11" ht="15" customHeight="1">
      <c r="A504" s="23"/>
      <c r="B504" s="23"/>
      <c r="C504" s="27" t="s">
        <v>62</v>
      </c>
      <c r="D504" s="46">
        <v>0</v>
      </c>
      <c r="E504" s="46">
        <v>390000000</v>
      </c>
      <c r="F504" s="46">
        <v>220000000</v>
      </c>
      <c r="G504" s="46">
        <v>210000000</v>
      </c>
      <c r="H504" s="23"/>
      <c r="I504" s="23"/>
      <c r="J504" s="23"/>
      <c r="K504" s="23"/>
    </row>
    <row r="505" spans="1:11" ht="15" customHeight="1">
      <c r="A505" s="23"/>
      <c r="B505" s="23"/>
      <c r="C505" s="27" t="s">
        <v>49</v>
      </c>
      <c r="D505" s="46">
        <v>0</v>
      </c>
      <c r="E505" s="46">
        <v>390000000</v>
      </c>
      <c r="F505" s="46">
        <v>220000000</v>
      </c>
      <c r="G505" s="46">
        <v>210000000</v>
      </c>
      <c r="H505" s="23"/>
      <c r="I505" s="23"/>
      <c r="J505" s="23"/>
      <c r="K505" s="23"/>
    </row>
    <row r="506" spans="1:11" ht="15" customHeight="1">
      <c r="A506" s="23"/>
      <c r="B506" s="23"/>
      <c r="C506" s="27" t="s">
        <v>58</v>
      </c>
      <c r="D506" s="46">
        <v>0</v>
      </c>
      <c r="E506" s="46">
        <v>0</v>
      </c>
      <c r="F506" s="46">
        <v>0</v>
      </c>
      <c r="G506" s="46">
        <v>0</v>
      </c>
      <c r="H506" s="23"/>
      <c r="I506" s="23"/>
      <c r="J506" s="23"/>
      <c r="K506" s="23"/>
    </row>
    <row r="507" spans="1:11" ht="15" customHeight="1">
      <c r="A507" s="23"/>
      <c r="B507" s="23"/>
      <c r="C507" s="27" t="s">
        <v>59</v>
      </c>
      <c r="D507" s="46">
        <v>0</v>
      </c>
      <c r="E507" s="46">
        <v>0</v>
      </c>
      <c r="F507" s="46">
        <v>0</v>
      </c>
      <c r="G507" s="46">
        <v>0</v>
      </c>
      <c r="H507" s="23"/>
      <c r="I507" s="23"/>
      <c r="J507" s="23"/>
      <c r="K507" s="23"/>
    </row>
    <row r="508" spans="1:11" ht="15" customHeight="1">
      <c r="A508" s="23"/>
      <c r="B508" s="23"/>
      <c r="C508" s="27" t="s">
        <v>60</v>
      </c>
      <c r="D508" s="46">
        <v>0</v>
      </c>
      <c r="E508" s="46">
        <v>0</v>
      </c>
      <c r="F508" s="46">
        <v>0</v>
      </c>
      <c r="G508" s="46">
        <v>0</v>
      </c>
      <c r="H508" s="23"/>
      <c r="I508" s="23"/>
      <c r="J508" s="23"/>
      <c r="K508" s="23"/>
    </row>
    <row r="509" spans="1:11" ht="15" customHeight="1">
      <c r="A509" s="23"/>
      <c r="B509" s="23"/>
      <c r="C509" s="27" t="s">
        <v>61</v>
      </c>
      <c r="D509" s="46">
        <v>0</v>
      </c>
      <c r="E509" s="46">
        <v>0</v>
      </c>
      <c r="F509" s="46">
        <v>0</v>
      </c>
      <c r="G509" s="46">
        <v>0</v>
      </c>
      <c r="H509" s="23"/>
      <c r="I509" s="23"/>
      <c r="J509" s="23"/>
      <c r="K509" s="23"/>
    </row>
    <row r="510" spans="1:11" ht="15" customHeight="1">
      <c r="A510" s="23"/>
      <c r="B510" s="23"/>
      <c r="C510" s="27" t="s">
        <v>63</v>
      </c>
      <c r="D510" s="46">
        <v>0</v>
      </c>
      <c r="E510" s="46">
        <v>0</v>
      </c>
      <c r="F510" s="46">
        <v>0</v>
      </c>
      <c r="G510" s="46">
        <v>0</v>
      </c>
      <c r="H510" s="23"/>
      <c r="I510" s="23"/>
      <c r="J510" s="23"/>
      <c r="K510" s="23"/>
    </row>
    <row r="511" spans="1:11" ht="15" customHeight="1">
      <c r="A511" s="23"/>
      <c r="B511" s="23"/>
      <c r="C511" s="27" t="s">
        <v>49</v>
      </c>
      <c r="D511" s="46">
        <v>0</v>
      </c>
      <c r="E511" s="46">
        <v>0</v>
      </c>
      <c r="F511" s="46">
        <v>0</v>
      </c>
      <c r="G511" s="46">
        <v>0</v>
      </c>
      <c r="H511" s="23"/>
      <c r="I511" s="23"/>
      <c r="J511" s="23"/>
      <c r="K511" s="23"/>
    </row>
    <row r="512" spans="1:11" ht="15" customHeight="1">
      <c r="A512" s="23"/>
      <c r="B512" s="23"/>
      <c r="C512" s="27" t="s">
        <v>58</v>
      </c>
      <c r="D512" s="46">
        <v>0</v>
      </c>
      <c r="E512" s="46">
        <v>0</v>
      </c>
      <c r="F512" s="46">
        <v>0</v>
      </c>
      <c r="G512" s="46">
        <v>0</v>
      </c>
      <c r="H512" s="23"/>
      <c r="I512" s="23"/>
      <c r="J512" s="23"/>
      <c r="K512" s="23"/>
    </row>
    <row r="513" spans="1:11" ht="15" customHeight="1">
      <c r="A513" s="23"/>
      <c r="B513" s="23"/>
      <c r="C513" s="27" t="s">
        <v>59</v>
      </c>
      <c r="D513" s="46">
        <v>0</v>
      </c>
      <c r="E513" s="46">
        <v>0</v>
      </c>
      <c r="F513" s="46">
        <v>0</v>
      </c>
      <c r="G513" s="46">
        <v>0</v>
      </c>
      <c r="H513" s="23"/>
      <c r="I513" s="23"/>
      <c r="J513" s="23"/>
      <c r="K513" s="23"/>
    </row>
    <row r="514" spans="1:11" ht="15" customHeight="1">
      <c r="A514" s="23"/>
      <c r="B514" s="23"/>
      <c r="C514" s="27" t="s">
        <v>60</v>
      </c>
      <c r="D514" s="46">
        <v>0</v>
      </c>
      <c r="E514" s="46">
        <v>0</v>
      </c>
      <c r="F514" s="46">
        <v>0</v>
      </c>
      <c r="G514" s="46">
        <v>0</v>
      </c>
      <c r="H514" s="23"/>
      <c r="I514" s="23"/>
      <c r="J514" s="23"/>
      <c r="K514" s="23"/>
    </row>
    <row r="515" spans="1:11" ht="15" customHeight="1">
      <c r="A515" s="23"/>
      <c r="B515" s="23"/>
      <c r="C515" s="27" t="s">
        <v>61</v>
      </c>
      <c r="D515" s="46">
        <v>0</v>
      </c>
      <c r="E515" s="46">
        <v>0</v>
      </c>
      <c r="F515" s="46">
        <v>0</v>
      </c>
      <c r="G515" s="46">
        <v>0</v>
      </c>
      <c r="H515" s="23"/>
      <c r="I515" s="23"/>
      <c r="J515" s="23"/>
      <c r="K515" s="23"/>
    </row>
    <row r="516" spans="1:11" ht="15" customHeight="1">
      <c r="A516" s="23"/>
      <c r="B516" s="23"/>
      <c r="C516" s="27" t="s">
        <v>64</v>
      </c>
      <c r="D516" s="46">
        <v>0</v>
      </c>
      <c r="E516" s="46">
        <v>0</v>
      </c>
      <c r="F516" s="46">
        <v>0</v>
      </c>
      <c r="G516" s="46">
        <v>0</v>
      </c>
      <c r="H516" s="23"/>
      <c r="I516" s="23"/>
      <c r="J516" s="23"/>
      <c r="K516" s="23"/>
    </row>
    <row r="517" spans="1:11" ht="15" customHeight="1">
      <c r="A517" s="23"/>
      <c r="B517" s="23"/>
      <c r="C517" s="27" t="s">
        <v>65</v>
      </c>
      <c r="D517" s="46">
        <v>0</v>
      </c>
      <c r="E517" s="46">
        <v>0</v>
      </c>
      <c r="F517" s="46">
        <v>0</v>
      </c>
      <c r="G517" s="46">
        <v>0</v>
      </c>
      <c r="H517" s="23"/>
      <c r="I517" s="23"/>
      <c r="J517" s="23"/>
      <c r="K517" s="23"/>
    </row>
    <row r="518" spans="1:11" ht="20.100000000000001" customHeight="1">
      <c r="A518" s="23"/>
      <c r="B518" s="23"/>
      <c r="C518" s="48" t="s">
        <v>18</v>
      </c>
      <c r="D518" s="23"/>
      <c r="E518" s="23"/>
      <c r="F518" s="23"/>
      <c r="G518" s="23"/>
      <c r="H518" s="23"/>
      <c r="I518" s="23"/>
      <c r="J518" s="23"/>
      <c r="K518" s="23"/>
    </row>
  </sheetData>
  <mergeCells count="49">
    <mergeCell ref="C430:G430"/>
    <mergeCell ref="D364:G364"/>
    <mergeCell ref="C373:G373"/>
    <mergeCell ref="D418:G418"/>
    <mergeCell ref="D419:G419"/>
    <mergeCell ref="D420:G420"/>
    <mergeCell ref="D421:G421"/>
    <mergeCell ref="D363:G363"/>
    <mergeCell ref="C204:G204"/>
    <mergeCell ref="D249:G249"/>
    <mergeCell ref="D250:G250"/>
    <mergeCell ref="D251:G251"/>
    <mergeCell ref="D252:G252"/>
    <mergeCell ref="C261:G261"/>
    <mergeCell ref="D306:G306"/>
    <mergeCell ref="D307:G307"/>
    <mergeCell ref="D308:G308"/>
    <mergeCell ref="C317:G317"/>
    <mergeCell ref="D362:G362"/>
    <mergeCell ref="D195:G195"/>
    <mergeCell ref="D80:G80"/>
    <mergeCell ref="D81:G81"/>
    <mergeCell ref="D82:G82"/>
    <mergeCell ref="D83:G83"/>
    <mergeCell ref="C92:G92"/>
    <mergeCell ref="D137:G137"/>
    <mergeCell ref="D138:G138"/>
    <mergeCell ref="D139:G139"/>
    <mergeCell ref="C148:G148"/>
    <mergeCell ref="D193:G193"/>
    <mergeCell ref="D194:G194"/>
    <mergeCell ref="C79:G79"/>
    <mergeCell ref="D7:G7"/>
    <mergeCell ref="C8:G8"/>
    <mergeCell ref="C9:G9"/>
    <mergeCell ref="D10:G10"/>
    <mergeCell ref="D14:G14"/>
    <mergeCell ref="C21:G21"/>
    <mergeCell ref="D22:G22"/>
    <mergeCell ref="D23:G23"/>
    <mergeCell ref="D24:G24"/>
    <mergeCell ref="D25:G25"/>
    <mergeCell ref="C34:G34"/>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13"/>
  <sheetViews>
    <sheetView zoomScaleNormal="100" workbookViewId="0">
      <selection activeCell="F404" sqref="F404"/>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1543</v>
      </c>
      <c r="E3" s="1510"/>
      <c r="F3" s="1510"/>
      <c r="G3" s="1510"/>
      <c r="H3" s="23"/>
      <c r="I3" s="23"/>
      <c r="J3" s="23"/>
      <c r="K3" s="23"/>
    </row>
    <row r="4" spans="1:11" ht="14.1" customHeight="1">
      <c r="A4" s="23"/>
      <c r="B4" s="23"/>
      <c r="C4" s="25" t="s">
        <v>4</v>
      </c>
      <c r="D4" s="1509" t="s">
        <v>111</v>
      </c>
      <c r="E4" s="1510"/>
      <c r="F4" s="1510"/>
      <c r="G4" s="1510"/>
      <c r="H4" s="23"/>
      <c r="I4" s="23"/>
      <c r="J4" s="23"/>
      <c r="K4" s="23"/>
    </row>
    <row r="5" spans="1:11" ht="14.1" customHeight="1">
      <c r="A5" s="23"/>
      <c r="B5" s="23"/>
      <c r="C5" s="25" t="s">
        <v>6</v>
      </c>
      <c r="D5" s="1509" t="s">
        <v>1544</v>
      </c>
      <c r="E5" s="1510"/>
      <c r="F5" s="1510"/>
      <c r="G5" s="1510"/>
      <c r="H5" s="23"/>
      <c r="I5" s="23"/>
      <c r="J5" s="23"/>
      <c r="K5" s="23"/>
    </row>
    <row r="6" spans="1:11" ht="14.1" customHeight="1">
      <c r="A6" s="23"/>
      <c r="B6" s="23"/>
      <c r="C6" s="25" t="s">
        <v>8</v>
      </c>
      <c r="D6" s="1509" t="s">
        <v>595</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72.95" customHeight="1">
      <c r="A9" s="23"/>
      <c r="B9" s="23"/>
      <c r="C9" s="1515" t="s">
        <v>1545</v>
      </c>
      <c r="D9" s="1516"/>
      <c r="E9" s="1516"/>
      <c r="F9" s="1516"/>
      <c r="G9" s="1516"/>
      <c r="H9" s="23"/>
      <c r="I9" s="23"/>
      <c r="J9" s="23"/>
      <c r="K9" s="23"/>
    </row>
    <row r="10" spans="1:11" ht="41.25" customHeight="1">
      <c r="A10" s="23"/>
      <c r="B10" s="23"/>
      <c r="C10" s="26" t="s">
        <v>14</v>
      </c>
      <c r="D10" s="1517" t="s">
        <v>1546</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20.100000000000001" customHeight="1">
      <c r="A13" s="23"/>
      <c r="B13" s="23"/>
      <c r="C13" s="27" t="s">
        <v>1547</v>
      </c>
      <c r="D13" s="31" t="s">
        <v>18</v>
      </c>
      <c r="E13" s="31" t="s">
        <v>1548</v>
      </c>
      <c r="F13" s="31" t="s">
        <v>1548</v>
      </c>
      <c r="G13" s="31" t="s">
        <v>18</v>
      </c>
      <c r="H13" s="23"/>
      <c r="I13" s="23"/>
      <c r="J13" s="23"/>
      <c r="K13" s="23"/>
    </row>
    <row r="14" spans="1:11" ht="14.1" customHeight="1">
      <c r="A14" s="23"/>
      <c r="B14" s="23"/>
      <c r="C14" s="27" t="s">
        <v>1549</v>
      </c>
      <c r="D14" s="31" t="s">
        <v>18</v>
      </c>
      <c r="E14" s="31" t="s">
        <v>1550</v>
      </c>
      <c r="F14" s="31" t="s">
        <v>1550</v>
      </c>
      <c r="G14" s="31" t="s">
        <v>18</v>
      </c>
      <c r="H14" s="23"/>
      <c r="I14" s="23"/>
      <c r="J14" s="23"/>
      <c r="K14" s="23"/>
    </row>
    <row r="15" spans="1:11" ht="28.5" customHeight="1">
      <c r="A15" s="23"/>
      <c r="B15" s="23"/>
      <c r="C15" s="26" t="s">
        <v>16</v>
      </c>
      <c r="D15" s="1517" t="s">
        <v>1551</v>
      </c>
      <c r="E15" s="1518"/>
      <c r="F15" s="1518"/>
      <c r="G15" s="1518"/>
      <c r="H15" s="23"/>
      <c r="I15" s="23"/>
      <c r="J15" s="23"/>
      <c r="K15" s="23"/>
    </row>
    <row r="16" spans="1:11">
      <c r="A16" s="23"/>
      <c r="B16" s="23"/>
      <c r="C16" s="27" t="s">
        <v>187</v>
      </c>
      <c r="D16" s="28">
        <v>2024</v>
      </c>
      <c r="E16" s="28">
        <v>2025</v>
      </c>
      <c r="F16" s="28">
        <v>2026</v>
      </c>
      <c r="G16" s="28">
        <v>2027</v>
      </c>
      <c r="H16" s="23"/>
      <c r="I16" s="23"/>
      <c r="J16" s="23"/>
      <c r="K16" s="23"/>
    </row>
    <row r="17" spans="1:11" ht="14.1" customHeight="1">
      <c r="A17" s="23"/>
      <c r="B17" s="23"/>
      <c r="C17" s="29"/>
      <c r="D17" s="30" t="s">
        <v>22</v>
      </c>
      <c r="E17" s="30" t="s">
        <v>23</v>
      </c>
      <c r="F17" s="30" t="s">
        <v>23</v>
      </c>
      <c r="G17" s="30" t="s">
        <v>23</v>
      </c>
      <c r="H17" s="23"/>
      <c r="I17" s="23"/>
      <c r="J17" s="23"/>
      <c r="K17" s="23"/>
    </row>
    <row r="18" spans="1:11" ht="20.100000000000001" customHeight="1">
      <c r="A18" s="23"/>
      <c r="B18" s="23"/>
      <c r="C18" s="27" t="s">
        <v>1552</v>
      </c>
      <c r="D18" s="31" t="s">
        <v>18</v>
      </c>
      <c r="E18" s="31" t="s">
        <v>72</v>
      </c>
      <c r="F18" s="31" t="s">
        <v>1553</v>
      </c>
      <c r="G18" s="31" t="s">
        <v>1554</v>
      </c>
      <c r="H18" s="23"/>
      <c r="I18" s="23"/>
      <c r="J18" s="23"/>
      <c r="K18" s="23"/>
    </row>
    <row r="19" spans="1:11" ht="20.100000000000001" customHeight="1">
      <c r="A19" s="23"/>
      <c r="B19" s="23"/>
      <c r="C19" s="27" t="s">
        <v>1555</v>
      </c>
      <c r="D19" s="31" t="s">
        <v>18</v>
      </c>
      <c r="E19" s="31" t="s">
        <v>1282</v>
      </c>
      <c r="F19" s="31" t="s">
        <v>1556</v>
      </c>
      <c r="G19" s="31" t="s">
        <v>1557</v>
      </c>
      <c r="H19" s="23"/>
      <c r="I19" s="23"/>
      <c r="J19" s="23"/>
      <c r="K19" s="23"/>
    </row>
    <row r="20" spans="1:11" ht="14.1" customHeight="1">
      <c r="A20" s="23"/>
      <c r="B20" s="23"/>
      <c r="C20" s="1503" t="s">
        <v>27</v>
      </c>
      <c r="D20" s="1504"/>
      <c r="E20" s="1504"/>
      <c r="F20" s="1504"/>
      <c r="G20" s="1504"/>
      <c r="H20" s="23"/>
      <c r="I20" s="23"/>
      <c r="J20" s="23"/>
      <c r="K20" s="23"/>
    </row>
    <row r="21" spans="1:11" ht="14.1" customHeight="1">
      <c r="A21" s="23"/>
      <c r="B21" s="23"/>
      <c r="C21" s="32" t="s">
        <v>1558</v>
      </c>
      <c r="D21" s="1503" t="s">
        <v>1559</v>
      </c>
      <c r="E21" s="1504"/>
      <c r="F21" s="1504"/>
      <c r="G21" s="1504"/>
      <c r="H21" s="23"/>
      <c r="I21" s="23"/>
      <c r="J21" s="23"/>
      <c r="K21" s="23"/>
    </row>
    <row r="22" spans="1:11">
      <c r="A22" s="23"/>
      <c r="B22" s="23"/>
      <c r="C22" s="33" t="s">
        <v>19</v>
      </c>
      <c r="D22" s="1519" t="s">
        <v>1560</v>
      </c>
      <c r="E22" s="1520"/>
      <c r="F22" s="1520"/>
      <c r="G22" s="1520"/>
      <c r="H22" s="23"/>
      <c r="I22" s="23"/>
      <c r="J22" s="23"/>
      <c r="K22" s="23"/>
    </row>
    <row r="23" spans="1:11" ht="18" customHeight="1">
      <c r="A23" s="23"/>
      <c r="B23" s="23"/>
      <c r="C23" s="34" t="s">
        <v>20</v>
      </c>
      <c r="D23" s="1521" t="s">
        <v>1561</v>
      </c>
      <c r="E23" s="1522"/>
      <c r="F23" s="1522"/>
      <c r="G23" s="1522"/>
      <c r="H23" s="23"/>
      <c r="I23" s="23"/>
      <c r="J23" s="23"/>
      <c r="K23" s="23"/>
    </row>
    <row r="24" spans="1:11">
      <c r="A24" s="23"/>
      <c r="B24" s="23"/>
      <c r="C24" s="34" t="s">
        <v>21</v>
      </c>
      <c r="D24" s="1521" t="s">
        <v>130</v>
      </c>
      <c r="E24" s="1522"/>
      <c r="F24" s="1522"/>
      <c r="G24" s="1522"/>
      <c r="H24" s="23"/>
      <c r="I24" s="23"/>
      <c r="J24" s="23"/>
      <c r="K24" s="23"/>
    </row>
    <row r="25" spans="1:11" ht="15" customHeight="1">
      <c r="A25" s="23"/>
      <c r="B25" s="23"/>
      <c r="C25" s="35"/>
      <c r="D25" s="36">
        <v>2024</v>
      </c>
      <c r="E25" s="36">
        <v>2025</v>
      </c>
      <c r="F25" s="36">
        <v>2026</v>
      </c>
      <c r="G25" s="36">
        <v>2027</v>
      </c>
      <c r="H25" s="23"/>
      <c r="I25" s="23"/>
      <c r="J25" s="23"/>
      <c r="K25" s="23"/>
    </row>
    <row r="26" spans="1:11" ht="15" customHeight="1">
      <c r="A26" s="23"/>
      <c r="B26" s="23"/>
      <c r="C26" s="37"/>
      <c r="D26" s="38" t="s">
        <v>22</v>
      </c>
      <c r="E26" s="38" t="s">
        <v>23</v>
      </c>
      <c r="F26" s="38" t="s">
        <v>23</v>
      </c>
      <c r="G26" s="38" t="s">
        <v>23</v>
      </c>
      <c r="H26" s="23"/>
      <c r="I26" s="23"/>
      <c r="J26" s="23"/>
      <c r="K26" s="23"/>
    </row>
    <row r="27" spans="1:11" ht="14.1" customHeight="1">
      <c r="A27" s="23"/>
      <c r="B27" s="23"/>
      <c r="C27" s="27" t="s">
        <v>33</v>
      </c>
      <c r="D27" s="31" t="s">
        <v>1562</v>
      </c>
      <c r="E27" s="31" t="s">
        <v>1563</v>
      </c>
      <c r="F27" s="31" t="s">
        <v>1564</v>
      </c>
      <c r="G27" s="31" t="s">
        <v>1565</v>
      </c>
      <c r="H27" s="23"/>
      <c r="I27" s="23"/>
      <c r="J27" s="23"/>
      <c r="K27" s="23"/>
    </row>
    <row r="28" spans="1:11" ht="14.1" customHeight="1">
      <c r="A28" s="23"/>
      <c r="B28" s="23"/>
      <c r="C28" s="27" t="s">
        <v>35</v>
      </c>
      <c r="D28" s="31" t="s">
        <v>1566</v>
      </c>
      <c r="E28" s="31" t="s">
        <v>1567</v>
      </c>
      <c r="F28" s="31" t="s">
        <v>1568</v>
      </c>
      <c r="G28" s="31" t="s">
        <v>1569</v>
      </c>
      <c r="H28" s="23"/>
      <c r="I28" s="23"/>
      <c r="J28" s="23"/>
      <c r="K28" s="23"/>
    </row>
    <row r="29" spans="1:11" ht="14.1" customHeight="1">
      <c r="A29" s="23"/>
      <c r="B29" s="23"/>
      <c r="C29" s="27" t="s">
        <v>40</v>
      </c>
      <c r="D29" s="31" t="s">
        <v>1570</v>
      </c>
      <c r="E29" s="31" t="s">
        <v>1571</v>
      </c>
      <c r="F29" s="31" t="s">
        <v>1572</v>
      </c>
      <c r="G29" s="31" t="s">
        <v>1573</v>
      </c>
      <c r="H29" s="23"/>
      <c r="I29" s="23"/>
      <c r="J29" s="23"/>
      <c r="K29" s="23"/>
    </row>
    <row r="30" spans="1:11" ht="14.1" customHeight="1">
      <c r="A30" s="23"/>
      <c r="B30" s="23"/>
      <c r="C30" s="27" t="s">
        <v>41</v>
      </c>
      <c r="D30" s="31" t="s">
        <v>18</v>
      </c>
      <c r="E30" s="31" t="s">
        <v>1574</v>
      </c>
      <c r="F30" s="31" t="s">
        <v>1575</v>
      </c>
      <c r="G30" s="31" t="s">
        <v>1576</v>
      </c>
      <c r="H30" s="23"/>
      <c r="I30" s="23"/>
      <c r="J30" s="23"/>
      <c r="K30" s="23"/>
    </row>
    <row r="31" spans="1:11" ht="14.1" customHeight="1">
      <c r="A31" s="23"/>
      <c r="B31" s="23"/>
      <c r="C31" s="27" t="s">
        <v>43</v>
      </c>
      <c r="D31" s="31" t="s">
        <v>18</v>
      </c>
      <c r="E31" s="31" t="s">
        <v>1577</v>
      </c>
      <c r="F31" s="31" t="s">
        <v>1578</v>
      </c>
      <c r="G31" s="31" t="s">
        <v>1579</v>
      </c>
      <c r="H31" s="23"/>
      <c r="I31" s="23"/>
      <c r="J31" s="23"/>
      <c r="K31" s="23"/>
    </row>
    <row r="32" spans="1:11" ht="14.1" customHeight="1">
      <c r="A32" s="23"/>
      <c r="B32" s="23"/>
      <c r="C32" s="27" t="s">
        <v>47</v>
      </c>
      <c r="D32" s="31" t="s">
        <v>18</v>
      </c>
      <c r="E32" s="31" t="s">
        <v>1580</v>
      </c>
      <c r="F32" s="31" t="s">
        <v>1581</v>
      </c>
      <c r="G32" s="31" t="s">
        <v>1582</v>
      </c>
      <c r="H32" s="23"/>
      <c r="I32" s="23"/>
      <c r="J32" s="23"/>
      <c r="K32" s="23"/>
    </row>
    <row r="33" spans="1:11" ht="14.1" customHeight="1">
      <c r="A33" s="23"/>
      <c r="B33" s="23"/>
      <c r="C33" s="1523" t="s">
        <v>24</v>
      </c>
      <c r="D33" s="1524"/>
      <c r="E33" s="1524"/>
      <c r="F33" s="1524"/>
      <c r="G33" s="1524"/>
      <c r="H33" s="23"/>
      <c r="I33" s="23"/>
      <c r="J33" s="23"/>
      <c r="K33" s="23"/>
    </row>
    <row r="34" spans="1:11" ht="14.1" customHeight="1">
      <c r="A34" s="23"/>
      <c r="B34" s="23"/>
      <c r="C34" s="35"/>
      <c r="D34" s="36">
        <v>2024</v>
      </c>
      <c r="E34" s="36">
        <v>2025</v>
      </c>
      <c r="F34" s="36">
        <v>2026</v>
      </c>
      <c r="G34" s="36">
        <v>2027</v>
      </c>
      <c r="H34" s="23"/>
      <c r="I34" s="23"/>
      <c r="J34" s="23"/>
      <c r="K34" s="23"/>
    </row>
    <row r="35" spans="1:11" ht="14.1" customHeight="1">
      <c r="A35" s="23"/>
      <c r="B35" s="23"/>
      <c r="C35" s="37"/>
      <c r="D35" s="38" t="s">
        <v>22</v>
      </c>
      <c r="E35" s="38" t="s">
        <v>23</v>
      </c>
      <c r="F35" s="38" t="s">
        <v>23</v>
      </c>
      <c r="G35" s="38" t="s">
        <v>23</v>
      </c>
      <c r="H35" s="23"/>
      <c r="I35" s="23"/>
      <c r="J35" s="23"/>
      <c r="K35" s="23"/>
    </row>
    <row r="36" spans="1:11" ht="14.1" customHeight="1">
      <c r="A36" s="23"/>
      <c r="B36" s="23"/>
      <c r="C36" s="39" t="s">
        <v>48</v>
      </c>
      <c r="D36" s="40">
        <v>0</v>
      </c>
      <c r="E36" s="40">
        <v>177941000</v>
      </c>
      <c r="F36" s="40">
        <v>177941000</v>
      </c>
      <c r="G36" s="40">
        <v>177941000</v>
      </c>
      <c r="H36" s="23"/>
      <c r="I36" s="23"/>
      <c r="J36" s="23"/>
      <c r="K36" s="23"/>
    </row>
    <row r="37" spans="1:11" ht="14.1" customHeight="1">
      <c r="A37" s="23"/>
      <c r="B37" s="23"/>
      <c r="C37" s="39" t="s">
        <v>49</v>
      </c>
      <c r="D37" s="40">
        <v>0</v>
      </c>
      <c r="E37" s="40">
        <v>160158000</v>
      </c>
      <c r="F37" s="40">
        <v>160158000</v>
      </c>
      <c r="G37" s="40">
        <v>160158000</v>
      </c>
      <c r="H37" s="23"/>
      <c r="I37" s="23"/>
      <c r="J37" s="23"/>
      <c r="K37" s="23"/>
    </row>
    <row r="38" spans="1:11" ht="14.1" customHeight="1">
      <c r="A38" s="23"/>
      <c r="B38" s="23"/>
      <c r="C38" s="39" t="s">
        <v>50</v>
      </c>
      <c r="D38" s="40">
        <v>0</v>
      </c>
      <c r="E38" s="40">
        <v>17783000</v>
      </c>
      <c r="F38" s="40">
        <v>17783000</v>
      </c>
      <c r="G38" s="40">
        <v>17783000</v>
      </c>
      <c r="H38" s="23"/>
      <c r="I38" s="23"/>
      <c r="J38" s="23"/>
      <c r="K38" s="23"/>
    </row>
    <row r="39" spans="1:11" ht="14.1" customHeight="1">
      <c r="A39" s="23"/>
      <c r="B39" s="23"/>
      <c r="C39" s="39" t="s">
        <v>51</v>
      </c>
      <c r="D39" s="40">
        <v>0</v>
      </c>
      <c r="E39" s="40">
        <v>30097000</v>
      </c>
      <c r="F39" s="40">
        <v>30097000</v>
      </c>
      <c r="G39" s="40">
        <v>30097000</v>
      </c>
      <c r="H39" s="23"/>
      <c r="I39" s="23"/>
      <c r="J39" s="23"/>
      <c r="K39" s="23"/>
    </row>
    <row r="40" spans="1:11" ht="14.1" customHeight="1">
      <c r="A40" s="23"/>
      <c r="B40" s="23"/>
      <c r="C40" s="39" t="s">
        <v>49</v>
      </c>
      <c r="D40" s="40">
        <v>0</v>
      </c>
      <c r="E40" s="40">
        <v>27130000</v>
      </c>
      <c r="F40" s="40">
        <v>27130000</v>
      </c>
      <c r="G40" s="40">
        <v>27130000</v>
      </c>
      <c r="H40" s="23"/>
      <c r="I40" s="23"/>
      <c r="J40" s="23"/>
      <c r="K40" s="23"/>
    </row>
    <row r="41" spans="1:11" ht="14.1" customHeight="1">
      <c r="A41" s="23"/>
      <c r="B41" s="23"/>
      <c r="C41" s="39" t="s">
        <v>50</v>
      </c>
      <c r="D41" s="40">
        <v>0</v>
      </c>
      <c r="E41" s="40">
        <v>2967000</v>
      </c>
      <c r="F41" s="40">
        <v>2967000</v>
      </c>
      <c r="G41" s="40">
        <v>2967000</v>
      </c>
      <c r="H41" s="23"/>
      <c r="I41" s="23"/>
      <c r="J41" s="23"/>
      <c r="K41" s="23"/>
    </row>
    <row r="42" spans="1:11" ht="14.1" customHeight="1">
      <c r="A42" s="23"/>
      <c r="B42" s="23"/>
      <c r="C42" s="39" t="s">
        <v>52</v>
      </c>
      <c r="D42" s="40">
        <v>0</v>
      </c>
      <c r="E42" s="40">
        <v>36508000</v>
      </c>
      <c r="F42" s="40">
        <v>39265000</v>
      </c>
      <c r="G42" s="40">
        <v>224464000</v>
      </c>
      <c r="H42" s="23"/>
      <c r="I42" s="23"/>
      <c r="J42" s="23"/>
      <c r="K42" s="23"/>
    </row>
    <row r="43" spans="1:11" ht="14.1" customHeight="1">
      <c r="A43" s="23"/>
      <c r="B43" s="23"/>
      <c r="C43" s="39" t="s">
        <v>49</v>
      </c>
      <c r="D43" s="40">
        <v>0</v>
      </c>
      <c r="E43" s="40">
        <v>11955000</v>
      </c>
      <c r="F43" s="40">
        <v>14712000</v>
      </c>
      <c r="G43" s="40">
        <v>199911000</v>
      </c>
      <c r="H43" s="23"/>
      <c r="I43" s="23"/>
      <c r="J43" s="23"/>
      <c r="K43" s="23"/>
    </row>
    <row r="44" spans="1:11" ht="14.1" customHeight="1">
      <c r="A44" s="23"/>
      <c r="B44" s="23"/>
      <c r="C44" s="39" t="s">
        <v>50</v>
      </c>
      <c r="D44" s="40">
        <v>0</v>
      </c>
      <c r="E44" s="40">
        <v>24553000</v>
      </c>
      <c r="F44" s="40">
        <v>24553000</v>
      </c>
      <c r="G44" s="40">
        <v>24553000</v>
      </c>
      <c r="H44" s="23"/>
      <c r="I44" s="23"/>
      <c r="J44" s="23"/>
      <c r="K44" s="23"/>
    </row>
    <row r="45" spans="1:11" ht="14.1" customHeight="1">
      <c r="A45" s="23"/>
      <c r="B45" s="23"/>
      <c r="C45" s="39" t="s">
        <v>53</v>
      </c>
      <c r="D45" s="40">
        <v>0</v>
      </c>
      <c r="E45" s="40">
        <v>0</v>
      </c>
      <c r="F45" s="40">
        <v>0</v>
      </c>
      <c r="G45" s="40">
        <v>0</v>
      </c>
      <c r="H45" s="23"/>
      <c r="I45" s="23"/>
      <c r="J45" s="23"/>
      <c r="K45" s="23"/>
    </row>
    <row r="46" spans="1:11" ht="14.1" customHeight="1">
      <c r="A46" s="23"/>
      <c r="B46" s="23"/>
      <c r="C46" s="39" t="s">
        <v>49</v>
      </c>
      <c r="D46" s="40">
        <v>0</v>
      </c>
      <c r="E46" s="40">
        <v>0</v>
      </c>
      <c r="F46" s="40">
        <v>0</v>
      </c>
      <c r="G46" s="40">
        <v>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54</v>
      </c>
      <c r="D48" s="40">
        <v>0</v>
      </c>
      <c r="E48" s="40">
        <v>0</v>
      </c>
      <c r="F48" s="40">
        <v>0</v>
      </c>
      <c r="G48" s="40">
        <v>0</v>
      </c>
      <c r="H48" s="23"/>
      <c r="I48" s="23"/>
      <c r="J48" s="23"/>
      <c r="K48" s="23"/>
    </row>
    <row r="49" spans="1:11" ht="14.1" customHeight="1">
      <c r="A49" s="23"/>
      <c r="B49" s="23"/>
      <c r="C49" s="39" t="s">
        <v>49</v>
      </c>
      <c r="D49" s="40">
        <v>0</v>
      </c>
      <c r="E49" s="40">
        <v>0</v>
      </c>
      <c r="F49" s="40">
        <v>0</v>
      </c>
      <c r="G49" s="40">
        <v>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55</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56</v>
      </c>
      <c r="D54" s="40">
        <v>0</v>
      </c>
      <c r="E54" s="40">
        <v>0</v>
      </c>
      <c r="F54" s="40">
        <v>0</v>
      </c>
      <c r="G54" s="40">
        <v>0</v>
      </c>
      <c r="H54" s="23"/>
      <c r="I54" s="23"/>
      <c r="J54" s="23"/>
      <c r="K54" s="23"/>
    </row>
    <row r="55" spans="1:11" ht="14.1" customHeight="1">
      <c r="A55" s="23"/>
      <c r="B55" s="23"/>
      <c r="C55" s="39" t="s">
        <v>49</v>
      </c>
      <c r="D55" s="40">
        <v>0</v>
      </c>
      <c r="E55" s="40">
        <v>0</v>
      </c>
      <c r="F55" s="40">
        <v>0</v>
      </c>
      <c r="G55" s="40">
        <v>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57</v>
      </c>
      <c r="D57" s="40">
        <v>0</v>
      </c>
      <c r="E57" s="40">
        <v>0</v>
      </c>
      <c r="F57" s="40">
        <v>0</v>
      </c>
      <c r="G57" s="40">
        <v>0</v>
      </c>
      <c r="H57" s="23"/>
      <c r="I57" s="23"/>
      <c r="J57" s="23"/>
      <c r="K57" s="23"/>
    </row>
    <row r="58" spans="1:11" ht="14.1" customHeight="1">
      <c r="A58" s="23"/>
      <c r="B58" s="23"/>
      <c r="C58" s="39" t="s">
        <v>49</v>
      </c>
      <c r="D58" s="40">
        <v>0</v>
      </c>
      <c r="E58" s="40">
        <v>0</v>
      </c>
      <c r="F58" s="40">
        <v>0</v>
      </c>
      <c r="G58" s="40">
        <v>0</v>
      </c>
      <c r="H58" s="23"/>
      <c r="I58" s="23"/>
      <c r="J58" s="23"/>
      <c r="K58" s="23"/>
    </row>
    <row r="59" spans="1:11" ht="14.1" customHeight="1">
      <c r="A59" s="23"/>
      <c r="B59" s="23"/>
      <c r="C59" s="39" t="s">
        <v>58</v>
      </c>
      <c r="D59" s="40">
        <v>0</v>
      </c>
      <c r="E59" s="40">
        <v>0</v>
      </c>
      <c r="F59" s="40">
        <v>0</v>
      </c>
      <c r="G59" s="40">
        <v>0</v>
      </c>
      <c r="H59" s="23"/>
      <c r="I59" s="23"/>
      <c r="J59" s="23"/>
      <c r="K59" s="23"/>
    </row>
    <row r="60" spans="1:11" ht="14.1" customHeight="1">
      <c r="A60" s="23"/>
      <c r="B60" s="23"/>
      <c r="C60" s="39" t="s">
        <v>59</v>
      </c>
      <c r="D60" s="40">
        <v>0</v>
      </c>
      <c r="E60" s="40">
        <v>0</v>
      </c>
      <c r="F60" s="40">
        <v>0</v>
      </c>
      <c r="G60" s="40">
        <v>0</v>
      </c>
      <c r="H60" s="23"/>
      <c r="I60" s="23"/>
      <c r="J60" s="23"/>
      <c r="K60" s="23"/>
    </row>
    <row r="61" spans="1:11" ht="14.1" customHeight="1">
      <c r="A61" s="23"/>
      <c r="B61" s="23"/>
      <c r="C61" s="39" t="s">
        <v>60</v>
      </c>
      <c r="D61" s="40">
        <v>0</v>
      </c>
      <c r="E61" s="40">
        <v>0</v>
      </c>
      <c r="F61" s="40">
        <v>0</v>
      </c>
      <c r="G61" s="40">
        <v>0</v>
      </c>
      <c r="H61" s="23"/>
      <c r="I61" s="23"/>
      <c r="J61" s="23"/>
      <c r="K61" s="23"/>
    </row>
    <row r="62" spans="1:11" ht="14.1" customHeight="1">
      <c r="A62" s="23"/>
      <c r="B62" s="23"/>
      <c r="C62" s="39" t="s">
        <v>61</v>
      </c>
      <c r="D62" s="40">
        <v>0</v>
      </c>
      <c r="E62" s="40">
        <v>0</v>
      </c>
      <c r="F62" s="40">
        <v>0</v>
      </c>
      <c r="G62" s="40">
        <v>0</v>
      </c>
      <c r="H62" s="23"/>
      <c r="I62" s="23"/>
      <c r="J62" s="23"/>
      <c r="K62" s="23"/>
    </row>
    <row r="63" spans="1:11" ht="14.1" customHeight="1">
      <c r="A63" s="23"/>
      <c r="B63" s="23"/>
      <c r="C63" s="39" t="s">
        <v>62</v>
      </c>
      <c r="D63" s="40">
        <v>0</v>
      </c>
      <c r="E63" s="40">
        <v>0</v>
      </c>
      <c r="F63" s="40">
        <v>0</v>
      </c>
      <c r="G63" s="40">
        <v>0</v>
      </c>
      <c r="H63" s="23"/>
      <c r="I63" s="23"/>
      <c r="J63" s="23"/>
      <c r="K63" s="23"/>
    </row>
    <row r="64" spans="1:11" ht="14.1" customHeight="1">
      <c r="A64" s="23"/>
      <c r="B64" s="23"/>
      <c r="C64" s="39" t="s">
        <v>49</v>
      </c>
      <c r="D64" s="40">
        <v>0</v>
      </c>
      <c r="E64" s="40">
        <v>0</v>
      </c>
      <c r="F64" s="40">
        <v>0</v>
      </c>
      <c r="G64" s="40">
        <v>0</v>
      </c>
      <c r="H64" s="23"/>
      <c r="I64" s="23"/>
      <c r="J64" s="23"/>
      <c r="K64" s="23"/>
    </row>
    <row r="65" spans="1:11" ht="14.1" customHeight="1">
      <c r="A65" s="23"/>
      <c r="B65" s="23"/>
      <c r="C65" s="39" t="s">
        <v>58</v>
      </c>
      <c r="D65" s="40">
        <v>0</v>
      </c>
      <c r="E65" s="40">
        <v>0</v>
      </c>
      <c r="F65" s="40">
        <v>0</v>
      </c>
      <c r="G65" s="40">
        <v>0</v>
      </c>
      <c r="H65" s="23"/>
      <c r="I65" s="23"/>
      <c r="J65" s="23"/>
      <c r="K65" s="23"/>
    </row>
    <row r="66" spans="1:11" ht="14.1" customHeight="1">
      <c r="A66" s="23"/>
      <c r="B66" s="23"/>
      <c r="C66" s="39" t="s">
        <v>59</v>
      </c>
      <c r="D66" s="40">
        <v>0</v>
      </c>
      <c r="E66" s="40">
        <v>0</v>
      </c>
      <c r="F66" s="40">
        <v>0</v>
      </c>
      <c r="G66" s="40">
        <v>0</v>
      </c>
      <c r="H66" s="23"/>
      <c r="I66" s="23"/>
      <c r="J66" s="23"/>
      <c r="K66" s="23"/>
    </row>
    <row r="67" spans="1:11" ht="14.1" customHeight="1">
      <c r="A67" s="23"/>
      <c r="B67" s="23"/>
      <c r="C67" s="39" t="s">
        <v>60</v>
      </c>
      <c r="D67" s="40">
        <v>0</v>
      </c>
      <c r="E67" s="40">
        <v>0</v>
      </c>
      <c r="F67" s="40">
        <v>0</v>
      </c>
      <c r="G67" s="40">
        <v>0</v>
      </c>
      <c r="H67" s="23"/>
      <c r="I67" s="23"/>
      <c r="J67" s="23"/>
      <c r="K67" s="23"/>
    </row>
    <row r="68" spans="1:11" ht="14.1" customHeight="1">
      <c r="A68" s="23"/>
      <c r="B68" s="23"/>
      <c r="C68" s="39" t="s">
        <v>61</v>
      </c>
      <c r="D68" s="40">
        <v>0</v>
      </c>
      <c r="E68" s="40">
        <v>0</v>
      </c>
      <c r="F68" s="40">
        <v>0</v>
      </c>
      <c r="G68" s="40">
        <v>0</v>
      </c>
      <c r="H68" s="23"/>
      <c r="I68" s="23"/>
      <c r="J68" s="23"/>
      <c r="K68" s="23"/>
    </row>
    <row r="69" spans="1:11" ht="14.1" customHeight="1">
      <c r="A69" s="23"/>
      <c r="B69" s="23"/>
      <c r="C69" s="39" t="s">
        <v>63</v>
      </c>
      <c r="D69" s="40">
        <v>0</v>
      </c>
      <c r="E69" s="40">
        <v>0</v>
      </c>
      <c r="F69" s="40">
        <v>0</v>
      </c>
      <c r="G69" s="40">
        <v>0</v>
      </c>
      <c r="H69" s="23"/>
      <c r="I69" s="23"/>
      <c r="J69" s="23"/>
      <c r="K69" s="23"/>
    </row>
    <row r="70" spans="1:11" ht="14.1" customHeight="1">
      <c r="A70" s="23"/>
      <c r="B70" s="23"/>
      <c r="C70" s="39" t="s">
        <v>49</v>
      </c>
      <c r="D70" s="40">
        <v>0</v>
      </c>
      <c r="E70" s="40">
        <v>0</v>
      </c>
      <c r="F70" s="40">
        <v>0</v>
      </c>
      <c r="G70" s="40">
        <v>0</v>
      </c>
      <c r="H70" s="23"/>
      <c r="I70" s="23"/>
      <c r="J70" s="23"/>
      <c r="K70" s="23"/>
    </row>
    <row r="71" spans="1:11" ht="14.1" customHeight="1">
      <c r="A71" s="23"/>
      <c r="B71" s="23"/>
      <c r="C71" s="39" t="s">
        <v>58</v>
      </c>
      <c r="D71" s="40">
        <v>0</v>
      </c>
      <c r="E71" s="40">
        <v>0</v>
      </c>
      <c r="F71" s="40">
        <v>0</v>
      </c>
      <c r="G71" s="40">
        <v>0</v>
      </c>
      <c r="H71" s="23"/>
      <c r="I71" s="23"/>
      <c r="J71" s="23"/>
      <c r="K71" s="23"/>
    </row>
    <row r="72" spans="1:11" ht="14.1" customHeight="1">
      <c r="A72" s="23"/>
      <c r="B72" s="23"/>
      <c r="C72" s="39" t="s">
        <v>59</v>
      </c>
      <c r="D72" s="40">
        <v>0</v>
      </c>
      <c r="E72" s="40">
        <v>0</v>
      </c>
      <c r="F72" s="40">
        <v>0</v>
      </c>
      <c r="G72" s="40">
        <v>0</v>
      </c>
      <c r="H72" s="23"/>
      <c r="I72" s="23"/>
      <c r="J72" s="23"/>
      <c r="K72" s="23"/>
    </row>
    <row r="73" spans="1:11" ht="14.1" customHeight="1">
      <c r="A73" s="23"/>
      <c r="B73" s="23"/>
      <c r="C73" s="39" t="s">
        <v>60</v>
      </c>
      <c r="D73" s="40">
        <v>0</v>
      </c>
      <c r="E73" s="40">
        <v>0</v>
      </c>
      <c r="F73" s="40">
        <v>0</v>
      </c>
      <c r="G73" s="40">
        <v>0</v>
      </c>
      <c r="H73" s="23"/>
      <c r="I73" s="23"/>
      <c r="J73" s="23"/>
      <c r="K73" s="23"/>
    </row>
    <row r="74" spans="1:11" ht="14.1" customHeight="1">
      <c r="A74" s="23"/>
      <c r="B74" s="23"/>
      <c r="C74" s="39" t="s">
        <v>61</v>
      </c>
      <c r="D74" s="40">
        <v>0</v>
      </c>
      <c r="E74" s="40">
        <v>0</v>
      </c>
      <c r="F74" s="40">
        <v>0</v>
      </c>
      <c r="G74" s="40">
        <v>0</v>
      </c>
      <c r="H74" s="23"/>
      <c r="I74" s="23"/>
      <c r="J74" s="23"/>
      <c r="K74" s="23"/>
    </row>
    <row r="75" spans="1:11" ht="14.1" customHeight="1">
      <c r="A75" s="23"/>
      <c r="B75" s="23"/>
      <c r="C75" s="39" t="s">
        <v>64</v>
      </c>
      <c r="D75" s="40">
        <v>0</v>
      </c>
      <c r="E75" s="40">
        <v>0</v>
      </c>
      <c r="F75" s="40">
        <v>0</v>
      </c>
      <c r="G75" s="40">
        <v>0</v>
      </c>
      <c r="H75" s="23"/>
      <c r="I75" s="23"/>
      <c r="J75" s="23"/>
      <c r="K75" s="23"/>
    </row>
    <row r="76" spans="1:11" ht="14.1" customHeight="1">
      <c r="A76" s="23"/>
      <c r="B76" s="23"/>
      <c r="C76" s="39" t="s">
        <v>65</v>
      </c>
      <c r="D76" s="40">
        <v>0</v>
      </c>
      <c r="E76" s="40">
        <v>0</v>
      </c>
      <c r="F76" s="40">
        <v>0</v>
      </c>
      <c r="G76" s="40">
        <v>0</v>
      </c>
      <c r="H76" s="23"/>
      <c r="I76" s="23"/>
      <c r="J76" s="23"/>
      <c r="K76" s="23"/>
    </row>
    <row r="77" spans="1:11" ht="14.1" customHeight="1">
      <c r="A77" s="23"/>
      <c r="B77" s="23"/>
      <c r="C77" s="41" t="s">
        <v>25</v>
      </c>
      <c r="D77" s="40">
        <v>0</v>
      </c>
      <c r="E77" s="40">
        <v>244546000</v>
      </c>
      <c r="F77" s="40">
        <v>247303000</v>
      </c>
      <c r="G77" s="40">
        <v>432502000</v>
      </c>
      <c r="H77" s="23"/>
      <c r="I77" s="23"/>
      <c r="J77" s="23"/>
      <c r="K77" s="23"/>
    </row>
    <row r="78" spans="1:11" ht="14.1" customHeight="1">
      <c r="A78" s="23"/>
      <c r="B78" s="23"/>
      <c r="C78" s="1503" t="s">
        <v>66</v>
      </c>
      <c r="D78" s="1504"/>
      <c r="E78" s="1504"/>
      <c r="F78" s="1504"/>
      <c r="G78" s="1504"/>
      <c r="H78" s="23"/>
      <c r="I78" s="23"/>
      <c r="J78" s="23"/>
      <c r="K78" s="23"/>
    </row>
    <row r="79" spans="1:11" ht="14.1" customHeight="1">
      <c r="A79" s="23"/>
      <c r="B79" s="23"/>
      <c r="C79" s="32" t="s">
        <v>1583</v>
      </c>
      <c r="D79" s="1503" t="s">
        <v>1584</v>
      </c>
      <c r="E79" s="1504"/>
      <c r="F79" s="1504"/>
      <c r="G79" s="1504"/>
      <c r="H79" s="23"/>
      <c r="I79" s="23"/>
      <c r="J79" s="23"/>
      <c r="K79" s="23"/>
    </row>
    <row r="80" spans="1:11">
      <c r="A80" s="23"/>
      <c r="B80" s="23"/>
      <c r="C80" s="33" t="s">
        <v>19</v>
      </c>
      <c r="D80" s="1519" t="s">
        <v>1585</v>
      </c>
      <c r="E80" s="1520"/>
      <c r="F80" s="1520"/>
      <c r="G80" s="1520"/>
      <c r="H80" s="23"/>
      <c r="I80" s="23"/>
      <c r="J80" s="23"/>
      <c r="K80" s="23"/>
    </row>
    <row r="81" spans="1:11" ht="18" customHeight="1">
      <c r="A81" s="23"/>
      <c r="B81" s="23"/>
      <c r="C81" s="34" t="s">
        <v>20</v>
      </c>
      <c r="D81" s="1521" t="s">
        <v>1586</v>
      </c>
      <c r="E81" s="1522"/>
      <c r="F81" s="1522"/>
      <c r="G81" s="1522"/>
      <c r="H81" s="23"/>
      <c r="I81" s="23"/>
      <c r="J81" s="23"/>
      <c r="K81" s="23"/>
    </row>
    <row r="82" spans="1:11">
      <c r="A82" s="23"/>
      <c r="B82" s="23"/>
      <c r="C82" s="34" t="s">
        <v>21</v>
      </c>
      <c r="D82" s="1521" t="s">
        <v>130</v>
      </c>
      <c r="E82" s="1522"/>
      <c r="F82" s="1522"/>
      <c r="G82" s="1522"/>
      <c r="H82" s="23"/>
      <c r="I82" s="23"/>
      <c r="J82" s="23"/>
      <c r="K82" s="23"/>
    </row>
    <row r="83" spans="1:11" ht="15" customHeight="1">
      <c r="A83" s="23"/>
      <c r="B83" s="23"/>
      <c r="C83" s="35"/>
      <c r="D83" s="36">
        <v>2024</v>
      </c>
      <c r="E83" s="36">
        <v>2025</v>
      </c>
      <c r="F83" s="36">
        <v>2026</v>
      </c>
      <c r="G83" s="36">
        <v>2027</v>
      </c>
      <c r="H83" s="23"/>
      <c r="I83" s="23"/>
      <c r="J83" s="23"/>
      <c r="K83" s="23"/>
    </row>
    <row r="84" spans="1:11" ht="15" customHeight="1">
      <c r="A84" s="23"/>
      <c r="B84" s="23"/>
      <c r="C84" s="37"/>
      <c r="D84" s="38" t="s">
        <v>22</v>
      </c>
      <c r="E84" s="38" t="s">
        <v>23</v>
      </c>
      <c r="F84" s="38" t="s">
        <v>23</v>
      </c>
      <c r="G84" s="38" t="s">
        <v>23</v>
      </c>
      <c r="H84" s="23"/>
      <c r="I84" s="23"/>
      <c r="J84" s="23"/>
      <c r="K84" s="23"/>
    </row>
    <row r="85" spans="1:11" ht="14.1" customHeight="1">
      <c r="A85" s="23"/>
      <c r="B85" s="23"/>
      <c r="C85" s="27" t="s">
        <v>33</v>
      </c>
      <c r="D85" s="31" t="s">
        <v>340</v>
      </c>
      <c r="E85" s="31" t="s">
        <v>1587</v>
      </c>
      <c r="F85" s="31" t="s">
        <v>72</v>
      </c>
      <c r="G85" s="31" t="s">
        <v>72</v>
      </c>
      <c r="H85" s="23"/>
      <c r="I85" s="23"/>
      <c r="J85" s="23"/>
      <c r="K85" s="23"/>
    </row>
    <row r="86" spans="1:11" ht="14.1" customHeight="1">
      <c r="A86" s="23"/>
      <c r="B86" s="23"/>
      <c r="C86" s="27" t="s">
        <v>35</v>
      </c>
      <c r="D86" s="31" t="s">
        <v>1588</v>
      </c>
      <c r="E86" s="31" t="s">
        <v>1589</v>
      </c>
      <c r="F86" s="31" t="s">
        <v>1590</v>
      </c>
      <c r="G86" s="31" t="s">
        <v>1590</v>
      </c>
      <c r="H86" s="23"/>
      <c r="I86" s="23"/>
      <c r="J86" s="23"/>
      <c r="K86" s="23"/>
    </row>
    <row r="87" spans="1:11" ht="14.1" customHeight="1">
      <c r="A87" s="23"/>
      <c r="B87" s="23"/>
      <c r="C87" s="27" t="s">
        <v>40</v>
      </c>
      <c r="D87" s="31" t="s">
        <v>1591</v>
      </c>
      <c r="E87" s="31" t="s">
        <v>1592</v>
      </c>
      <c r="F87" s="31" t="s">
        <v>1593</v>
      </c>
      <c r="G87" s="31" t="s">
        <v>1593</v>
      </c>
      <c r="H87" s="23"/>
      <c r="I87" s="23"/>
      <c r="J87" s="23"/>
      <c r="K87" s="23"/>
    </row>
    <row r="88" spans="1:11" ht="14.1" customHeight="1">
      <c r="A88" s="23"/>
      <c r="B88" s="23"/>
      <c r="C88" s="27" t="s">
        <v>41</v>
      </c>
      <c r="D88" s="31" t="s">
        <v>18</v>
      </c>
      <c r="E88" s="31" t="s">
        <v>1594</v>
      </c>
      <c r="F88" s="31" t="s">
        <v>1595</v>
      </c>
      <c r="G88" s="31" t="s">
        <v>42</v>
      </c>
      <c r="H88" s="23"/>
      <c r="I88" s="23"/>
      <c r="J88" s="23"/>
      <c r="K88" s="23"/>
    </row>
    <row r="89" spans="1:11" ht="14.1" customHeight="1">
      <c r="A89" s="23"/>
      <c r="B89" s="23"/>
      <c r="C89" s="27" t="s">
        <v>43</v>
      </c>
      <c r="D89" s="31" t="s">
        <v>18</v>
      </c>
      <c r="E89" s="31" t="s">
        <v>1596</v>
      </c>
      <c r="F89" s="31" t="s">
        <v>1597</v>
      </c>
      <c r="G89" s="31" t="s">
        <v>42</v>
      </c>
      <c r="H89" s="23"/>
      <c r="I89" s="23"/>
      <c r="J89" s="23"/>
      <c r="K89" s="23"/>
    </row>
    <row r="90" spans="1:11" ht="14.1" customHeight="1">
      <c r="A90" s="23"/>
      <c r="B90" s="23"/>
      <c r="C90" s="27" t="s">
        <v>47</v>
      </c>
      <c r="D90" s="31" t="s">
        <v>18</v>
      </c>
      <c r="E90" s="31" t="s">
        <v>1598</v>
      </c>
      <c r="F90" s="31" t="s">
        <v>1599</v>
      </c>
      <c r="G90" s="31" t="s">
        <v>42</v>
      </c>
      <c r="H90" s="23"/>
      <c r="I90" s="23"/>
      <c r="J90" s="23"/>
      <c r="K90" s="23"/>
    </row>
    <row r="91" spans="1:11" ht="14.1" customHeight="1">
      <c r="A91" s="23"/>
      <c r="B91" s="23"/>
      <c r="C91" s="1523" t="s">
        <v>24</v>
      </c>
      <c r="D91" s="1524"/>
      <c r="E91" s="1524"/>
      <c r="F91" s="1524"/>
      <c r="G91" s="1524"/>
      <c r="H91" s="23"/>
      <c r="I91" s="23"/>
      <c r="J91" s="23"/>
      <c r="K91" s="23"/>
    </row>
    <row r="92" spans="1:11" ht="14.1" customHeight="1">
      <c r="A92" s="23"/>
      <c r="B92" s="23"/>
      <c r="C92" s="35"/>
      <c r="D92" s="36">
        <v>2024</v>
      </c>
      <c r="E92" s="36">
        <v>2025</v>
      </c>
      <c r="F92" s="36">
        <v>2026</v>
      </c>
      <c r="G92" s="36">
        <v>2027</v>
      </c>
      <c r="H92" s="23"/>
      <c r="I92" s="23"/>
      <c r="J92" s="23"/>
      <c r="K92" s="23"/>
    </row>
    <row r="93" spans="1:11" ht="14.1" customHeight="1">
      <c r="A93" s="23"/>
      <c r="B93" s="23"/>
      <c r="C93" s="37"/>
      <c r="D93" s="38" t="s">
        <v>22</v>
      </c>
      <c r="E93" s="38" t="s">
        <v>23</v>
      </c>
      <c r="F93" s="38" t="s">
        <v>23</v>
      </c>
      <c r="G93" s="38" t="s">
        <v>23</v>
      </c>
      <c r="H93" s="23"/>
      <c r="I93" s="23"/>
      <c r="J93" s="23"/>
      <c r="K93" s="23"/>
    </row>
    <row r="94" spans="1:11" ht="14.1" customHeight="1">
      <c r="A94" s="23"/>
      <c r="B94" s="23"/>
      <c r="C94" s="39" t="s">
        <v>48</v>
      </c>
      <c r="D94" s="40">
        <v>0</v>
      </c>
      <c r="E94" s="40">
        <v>0</v>
      </c>
      <c r="F94" s="40">
        <v>0</v>
      </c>
      <c r="G94" s="40">
        <v>0</v>
      </c>
      <c r="H94" s="23"/>
      <c r="I94" s="23"/>
      <c r="J94" s="23"/>
      <c r="K94" s="23"/>
    </row>
    <row r="95" spans="1:11" ht="14.1" customHeight="1">
      <c r="A95" s="23"/>
      <c r="B95" s="23"/>
      <c r="C95" s="39" t="s">
        <v>49</v>
      </c>
      <c r="D95" s="40">
        <v>0</v>
      </c>
      <c r="E95" s="40">
        <v>0</v>
      </c>
      <c r="F95" s="40">
        <v>0</v>
      </c>
      <c r="G95" s="40">
        <v>0</v>
      </c>
      <c r="H95" s="23"/>
      <c r="I95" s="23"/>
      <c r="J95" s="23"/>
      <c r="K95" s="23"/>
    </row>
    <row r="96" spans="1:11" ht="14.1" customHeight="1">
      <c r="A96" s="23"/>
      <c r="B96" s="23"/>
      <c r="C96" s="39" t="s">
        <v>50</v>
      </c>
      <c r="D96" s="40">
        <v>0</v>
      </c>
      <c r="E96" s="40">
        <v>0</v>
      </c>
      <c r="F96" s="40">
        <v>0</v>
      </c>
      <c r="G96" s="40">
        <v>0</v>
      </c>
      <c r="H96" s="23"/>
      <c r="I96" s="23"/>
      <c r="J96" s="23"/>
      <c r="K96" s="23"/>
    </row>
    <row r="97" spans="1:11" ht="14.1" customHeight="1">
      <c r="A97" s="23"/>
      <c r="B97" s="23"/>
      <c r="C97" s="39" t="s">
        <v>51</v>
      </c>
      <c r="D97" s="40">
        <v>0</v>
      </c>
      <c r="E97" s="40">
        <v>0</v>
      </c>
      <c r="F97" s="40">
        <v>0</v>
      </c>
      <c r="G97" s="40">
        <v>0</v>
      </c>
      <c r="H97" s="23"/>
      <c r="I97" s="23"/>
      <c r="J97" s="23"/>
      <c r="K97" s="23"/>
    </row>
    <row r="98" spans="1:11" ht="14.1" customHeight="1">
      <c r="A98" s="23"/>
      <c r="B98" s="23"/>
      <c r="C98" s="39" t="s">
        <v>49</v>
      </c>
      <c r="D98" s="40">
        <v>0</v>
      </c>
      <c r="E98" s="40">
        <v>0</v>
      </c>
      <c r="F98" s="40">
        <v>0</v>
      </c>
      <c r="G98" s="40">
        <v>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52</v>
      </c>
      <c r="D100" s="40">
        <v>0</v>
      </c>
      <c r="E100" s="40">
        <v>0</v>
      </c>
      <c r="F100" s="40">
        <v>0</v>
      </c>
      <c r="G100" s="40">
        <v>0</v>
      </c>
      <c r="H100" s="23"/>
      <c r="I100" s="23"/>
      <c r="J100" s="23"/>
      <c r="K100" s="23"/>
    </row>
    <row r="101" spans="1:11" ht="14.1" customHeight="1">
      <c r="A101" s="23"/>
      <c r="B101" s="23"/>
      <c r="C101" s="39" t="s">
        <v>49</v>
      </c>
      <c r="D101" s="40">
        <v>0</v>
      </c>
      <c r="E101" s="40">
        <v>0</v>
      </c>
      <c r="F101" s="40">
        <v>0</v>
      </c>
      <c r="G101" s="40">
        <v>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53</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54</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55</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56</v>
      </c>
      <c r="D112" s="40">
        <v>0</v>
      </c>
      <c r="E112" s="40">
        <v>0</v>
      </c>
      <c r="F112" s="40">
        <v>0</v>
      </c>
      <c r="G112" s="40">
        <v>0</v>
      </c>
      <c r="H112" s="23"/>
      <c r="I112" s="23"/>
      <c r="J112" s="23"/>
      <c r="K112" s="23"/>
    </row>
    <row r="113" spans="1:11" ht="14.1" customHeight="1">
      <c r="A113" s="23"/>
      <c r="B113" s="23"/>
      <c r="C113" s="39" t="s">
        <v>49</v>
      </c>
      <c r="D113" s="40">
        <v>0</v>
      </c>
      <c r="E113" s="40">
        <v>0</v>
      </c>
      <c r="F113" s="40">
        <v>0</v>
      </c>
      <c r="G113" s="40">
        <v>0</v>
      </c>
      <c r="H113" s="23"/>
      <c r="I113" s="23"/>
      <c r="J113" s="23"/>
      <c r="K113" s="23"/>
    </row>
    <row r="114" spans="1:11" ht="14.1" customHeight="1">
      <c r="A114" s="23"/>
      <c r="B114" s="23"/>
      <c r="C114" s="39" t="s">
        <v>50</v>
      </c>
      <c r="D114" s="40">
        <v>0</v>
      </c>
      <c r="E114" s="40">
        <v>0</v>
      </c>
      <c r="F114" s="40">
        <v>0</v>
      </c>
      <c r="G114" s="40">
        <v>0</v>
      </c>
      <c r="H114" s="23"/>
      <c r="I114" s="23"/>
      <c r="J114" s="23"/>
      <c r="K114" s="23"/>
    </row>
    <row r="115" spans="1:11" ht="14.1" customHeight="1">
      <c r="A115" s="23"/>
      <c r="B115" s="23"/>
      <c r="C115" s="39" t="s">
        <v>57</v>
      </c>
      <c r="D115" s="40">
        <v>0</v>
      </c>
      <c r="E115" s="40">
        <v>0</v>
      </c>
      <c r="F115" s="40">
        <v>0</v>
      </c>
      <c r="G115" s="40">
        <v>0</v>
      </c>
      <c r="H115" s="23"/>
      <c r="I115" s="23"/>
      <c r="J115" s="23"/>
      <c r="K115" s="23"/>
    </row>
    <row r="116" spans="1:11" ht="14.1" customHeight="1">
      <c r="A116" s="23"/>
      <c r="B116" s="23"/>
      <c r="C116" s="39" t="s">
        <v>49</v>
      </c>
      <c r="D116" s="40">
        <v>0</v>
      </c>
      <c r="E116" s="40">
        <v>0</v>
      </c>
      <c r="F116" s="40">
        <v>0</v>
      </c>
      <c r="G116" s="40">
        <v>0</v>
      </c>
      <c r="H116" s="23"/>
      <c r="I116" s="23"/>
      <c r="J116" s="23"/>
      <c r="K116" s="23"/>
    </row>
    <row r="117" spans="1:11" ht="14.1" customHeight="1">
      <c r="A117" s="23"/>
      <c r="B117" s="23"/>
      <c r="C117" s="39" t="s">
        <v>58</v>
      </c>
      <c r="D117" s="40">
        <v>0</v>
      </c>
      <c r="E117" s="40">
        <v>0</v>
      </c>
      <c r="F117" s="40">
        <v>0</v>
      </c>
      <c r="G117" s="40">
        <v>0</v>
      </c>
      <c r="H117" s="23"/>
      <c r="I117" s="23"/>
      <c r="J117" s="23"/>
      <c r="K117" s="23"/>
    </row>
    <row r="118" spans="1:11" ht="14.1" customHeight="1">
      <c r="A118" s="23"/>
      <c r="B118" s="23"/>
      <c r="C118" s="39" t="s">
        <v>59</v>
      </c>
      <c r="D118" s="40">
        <v>0</v>
      </c>
      <c r="E118" s="40">
        <v>0</v>
      </c>
      <c r="F118" s="40">
        <v>0</v>
      </c>
      <c r="G118" s="40">
        <v>0</v>
      </c>
      <c r="H118" s="23"/>
      <c r="I118" s="23"/>
      <c r="J118" s="23"/>
      <c r="K118" s="23"/>
    </row>
    <row r="119" spans="1:11" ht="14.1" customHeight="1">
      <c r="A119" s="23"/>
      <c r="B119" s="23"/>
      <c r="C119" s="39" t="s">
        <v>60</v>
      </c>
      <c r="D119" s="40">
        <v>0</v>
      </c>
      <c r="E119" s="40">
        <v>0</v>
      </c>
      <c r="F119" s="40">
        <v>0</v>
      </c>
      <c r="G119" s="40">
        <v>0</v>
      </c>
      <c r="H119" s="23"/>
      <c r="I119" s="23"/>
      <c r="J119" s="23"/>
      <c r="K119" s="23"/>
    </row>
    <row r="120" spans="1:11" ht="14.1" customHeight="1">
      <c r="A120" s="23"/>
      <c r="B120" s="23"/>
      <c r="C120" s="39" t="s">
        <v>61</v>
      </c>
      <c r="D120" s="40">
        <v>0</v>
      </c>
      <c r="E120" s="40">
        <v>0</v>
      </c>
      <c r="F120" s="40">
        <v>0</v>
      </c>
      <c r="G120" s="40">
        <v>0</v>
      </c>
      <c r="H120" s="23"/>
      <c r="I120" s="23"/>
      <c r="J120" s="23"/>
      <c r="K120" s="23"/>
    </row>
    <row r="121" spans="1:11" ht="14.1" customHeight="1">
      <c r="A121" s="23"/>
      <c r="B121" s="23"/>
      <c r="C121" s="39" t="s">
        <v>62</v>
      </c>
      <c r="D121" s="40">
        <v>0</v>
      </c>
      <c r="E121" s="40">
        <v>6400000</v>
      </c>
      <c r="F121" s="40">
        <v>8270000</v>
      </c>
      <c r="G121" s="40">
        <v>8270000</v>
      </c>
      <c r="H121" s="23"/>
      <c r="I121" s="23"/>
      <c r="J121" s="23"/>
      <c r="K121" s="23"/>
    </row>
    <row r="122" spans="1:11" ht="14.1" customHeight="1">
      <c r="A122" s="23"/>
      <c r="B122" s="23"/>
      <c r="C122" s="39" t="s">
        <v>49</v>
      </c>
      <c r="D122" s="40">
        <v>0</v>
      </c>
      <c r="E122" s="40">
        <v>6400000</v>
      </c>
      <c r="F122" s="40">
        <v>8270000</v>
      </c>
      <c r="G122" s="40">
        <v>8270000</v>
      </c>
      <c r="H122" s="23"/>
      <c r="I122" s="23"/>
      <c r="J122" s="23"/>
      <c r="K122" s="23"/>
    </row>
    <row r="123" spans="1:11" ht="14.1" customHeight="1">
      <c r="A123" s="23"/>
      <c r="B123" s="23"/>
      <c r="C123" s="39" t="s">
        <v>58</v>
      </c>
      <c r="D123" s="40">
        <v>0</v>
      </c>
      <c r="E123" s="40">
        <v>0</v>
      </c>
      <c r="F123" s="40">
        <v>0</v>
      </c>
      <c r="G123" s="40">
        <v>0</v>
      </c>
      <c r="H123" s="23"/>
      <c r="I123" s="23"/>
      <c r="J123" s="23"/>
      <c r="K123" s="23"/>
    </row>
    <row r="124" spans="1:11" ht="14.1" customHeight="1">
      <c r="A124" s="23"/>
      <c r="B124" s="23"/>
      <c r="C124" s="39" t="s">
        <v>59</v>
      </c>
      <c r="D124" s="40">
        <v>0</v>
      </c>
      <c r="E124" s="40">
        <v>0</v>
      </c>
      <c r="F124" s="40">
        <v>0</v>
      </c>
      <c r="G124" s="40">
        <v>0</v>
      </c>
      <c r="H124" s="23"/>
      <c r="I124" s="23"/>
      <c r="J124" s="23"/>
      <c r="K124" s="23"/>
    </row>
    <row r="125" spans="1:11" ht="14.1" customHeight="1">
      <c r="A125" s="23"/>
      <c r="B125" s="23"/>
      <c r="C125" s="39" t="s">
        <v>60</v>
      </c>
      <c r="D125" s="40">
        <v>0</v>
      </c>
      <c r="E125" s="40">
        <v>0</v>
      </c>
      <c r="F125" s="40">
        <v>0</v>
      </c>
      <c r="G125" s="40">
        <v>0</v>
      </c>
      <c r="H125" s="23"/>
      <c r="I125" s="23"/>
      <c r="J125" s="23"/>
      <c r="K125" s="23"/>
    </row>
    <row r="126" spans="1:11" ht="14.1" customHeight="1">
      <c r="A126" s="23"/>
      <c r="B126" s="23"/>
      <c r="C126" s="39" t="s">
        <v>61</v>
      </c>
      <c r="D126" s="40">
        <v>0</v>
      </c>
      <c r="E126" s="40">
        <v>0</v>
      </c>
      <c r="F126" s="40">
        <v>0</v>
      </c>
      <c r="G126" s="40">
        <v>0</v>
      </c>
      <c r="H126" s="23"/>
      <c r="I126" s="23"/>
      <c r="J126" s="23"/>
      <c r="K126" s="23"/>
    </row>
    <row r="127" spans="1:11" ht="14.1" customHeight="1">
      <c r="A127" s="23"/>
      <c r="B127" s="23"/>
      <c r="C127" s="39" t="s">
        <v>63</v>
      </c>
      <c r="D127" s="40">
        <v>0</v>
      </c>
      <c r="E127" s="40">
        <v>0</v>
      </c>
      <c r="F127" s="40">
        <v>0</v>
      </c>
      <c r="G127" s="40">
        <v>0</v>
      </c>
      <c r="H127" s="23"/>
      <c r="I127" s="23"/>
      <c r="J127" s="23"/>
      <c r="K127" s="23"/>
    </row>
    <row r="128" spans="1:11" ht="14.1" customHeight="1">
      <c r="A128" s="23"/>
      <c r="B128" s="23"/>
      <c r="C128" s="39" t="s">
        <v>49</v>
      </c>
      <c r="D128" s="40">
        <v>0</v>
      </c>
      <c r="E128" s="40">
        <v>0</v>
      </c>
      <c r="F128" s="40">
        <v>0</v>
      </c>
      <c r="G128" s="40">
        <v>0</v>
      </c>
      <c r="H128" s="23"/>
      <c r="I128" s="23"/>
      <c r="J128" s="23"/>
      <c r="K128" s="23"/>
    </row>
    <row r="129" spans="1:11" ht="14.1" customHeight="1">
      <c r="A129" s="23"/>
      <c r="B129" s="23"/>
      <c r="C129" s="39" t="s">
        <v>58</v>
      </c>
      <c r="D129" s="40">
        <v>0</v>
      </c>
      <c r="E129" s="40">
        <v>0</v>
      </c>
      <c r="F129" s="40">
        <v>0</v>
      </c>
      <c r="G129" s="40">
        <v>0</v>
      </c>
      <c r="H129" s="23"/>
      <c r="I129" s="23"/>
      <c r="J129" s="23"/>
      <c r="K129" s="23"/>
    </row>
    <row r="130" spans="1:11" ht="14.1" customHeight="1">
      <c r="A130" s="23"/>
      <c r="B130" s="23"/>
      <c r="C130" s="39" t="s">
        <v>59</v>
      </c>
      <c r="D130" s="40">
        <v>0</v>
      </c>
      <c r="E130" s="40">
        <v>0</v>
      </c>
      <c r="F130" s="40">
        <v>0</v>
      </c>
      <c r="G130" s="40">
        <v>0</v>
      </c>
      <c r="H130" s="23"/>
      <c r="I130" s="23"/>
      <c r="J130" s="23"/>
      <c r="K130" s="23"/>
    </row>
    <row r="131" spans="1:11" ht="14.1" customHeight="1">
      <c r="A131" s="23"/>
      <c r="B131" s="23"/>
      <c r="C131" s="39" t="s">
        <v>60</v>
      </c>
      <c r="D131" s="40">
        <v>0</v>
      </c>
      <c r="E131" s="40">
        <v>0</v>
      </c>
      <c r="F131" s="40">
        <v>0</v>
      </c>
      <c r="G131" s="40">
        <v>0</v>
      </c>
      <c r="H131" s="23"/>
      <c r="I131" s="23"/>
      <c r="J131" s="23"/>
      <c r="K131" s="23"/>
    </row>
    <row r="132" spans="1:11" ht="14.1" customHeight="1">
      <c r="A132" s="23"/>
      <c r="B132" s="23"/>
      <c r="C132" s="39" t="s">
        <v>61</v>
      </c>
      <c r="D132" s="40">
        <v>0</v>
      </c>
      <c r="E132" s="40">
        <v>0</v>
      </c>
      <c r="F132" s="40">
        <v>0</v>
      </c>
      <c r="G132" s="40">
        <v>0</v>
      </c>
      <c r="H132" s="23"/>
      <c r="I132" s="23"/>
      <c r="J132" s="23"/>
      <c r="K132" s="23"/>
    </row>
    <row r="133" spans="1:11" ht="14.1" customHeight="1">
      <c r="A133" s="23"/>
      <c r="B133" s="23"/>
      <c r="C133" s="39" t="s">
        <v>64</v>
      </c>
      <c r="D133" s="40">
        <v>0</v>
      </c>
      <c r="E133" s="40">
        <v>0</v>
      </c>
      <c r="F133" s="40">
        <v>0</v>
      </c>
      <c r="G133" s="40">
        <v>0</v>
      </c>
      <c r="H133" s="23"/>
      <c r="I133" s="23"/>
      <c r="J133" s="23"/>
      <c r="K133" s="23"/>
    </row>
    <row r="134" spans="1:11" ht="14.1" customHeight="1">
      <c r="A134" s="23"/>
      <c r="B134" s="23"/>
      <c r="C134" s="39" t="s">
        <v>65</v>
      </c>
      <c r="D134" s="40">
        <v>0</v>
      </c>
      <c r="E134" s="40">
        <v>0</v>
      </c>
      <c r="F134" s="40">
        <v>0</v>
      </c>
      <c r="G134" s="40">
        <v>0</v>
      </c>
      <c r="H134" s="23"/>
      <c r="I134" s="23"/>
      <c r="J134" s="23"/>
      <c r="K134" s="23"/>
    </row>
    <row r="135" spans="1:11" ht="14.1" customHeight="1">
      <c r="A135" s="23"/>
      <c r="B135" s="23"/>
      <c r="C135" s="41" t="s">
        <v>25</v>
      </c>
      <c r="D135" s="40">
        <v>0</v>
      </c>
      <c r="E135" s="40">
        <v>6400000</v>
      </c>
      <c r="F135" s="40">
        <v>8270000</v>
      </c>
      <c r="G135" s="40">
        <v>8270000</v>
      </c>
      <c r="H135" s="23"/>
      <c r="I135" s="23"/>
      <c r="J135" s="23"/>
      <c r="K135" s="23"/>
    </row>
    <row r="136" spans="1:11">
      <c r="A136" s="23"/>
      <c r="B136" s="23"/>
      <c r="C136" s="33" t="s">
        <v>19</v>
      </c>
      <c r="D136" s="1519" t="s">
        <v>1600</v>
      </c>
      <c r="E136" s="1520"/>
      <c r="F136" s="1520"/>
      <c r="G136" s="1520"/>
      <c r="H136" s="23"/>
      <c r="I136" s="23"/>
      <c r="J136" s="23"/>
      <c r="K136" s="23"/>
    </row>
    <row r="137" spans="1:11" ht="18" customHeight="1">
      <c r="A137" s="23"/>
      <c r="B137" s="23"/>
      <c r="C137" s="34" t="s">
        <v>20</v>
      </c>
      <c r="D137" s="1521" t="s">
        <v>1601</v>
      </c>
      <c r="E137" s="1522"/>
      <c r="F137" s="1522"/>
      <c r="G137" s="1522"/>
      <c r="H137" s="23"/>
      <c r="I137" s="23"/>
      <c r="J137" s="23"/>
      <c r="K137" s="23"/>
    </row>
    <row r="138" spans="1:11">
      <c r="A138" s="23"/>
      <c r="B138" s="23"/>
      <c r="C138" s="34" t="s">
        <v>21</v>
      </c>
      <c r="D138" s="1521" t="s">
        <v>130</v>
      </c>
      <c r="E138" s="1522"/>
      <c r="F138" s="1522"/>
      <c r="G138" s="1522"/>
      <c r="H138" s="23"/>
      <c r="I138" s="23"/>
      <c r="J138" s="23"/>
      <c r="K138" s="23"/>
    </row>
    <row r="139" spans="1:11" ht="15" customHeight="1">
      <c r="A139" s="23"/>
      <c r="B139" s="23"/>
      <c r="C139" s="35"/>
      <c r="D139" s="36">
        <v>2024</v>
      </c>
      <c r="E139" s="36">
        <v>2025</v>
      </c>
      <c r="F139" s="36">
        <v>2026</v>
      </c>
      <c r="G139" s="36">
        <v>2027</v>
      </c>
      <c r="H139" s="23"/>
      <c r="I139" s="23"/>
      <c r="J139" s="23"/>
      <c r="K139" s="23"/>
    </row>
    <row r="140" spans="1:11" ht="15" customHeight="1">
      <c r="A140" s="23"/>
      <c r="B140" s="23"/>
      <c r="C140" s="37"/>
      <c r="D140" s="38" t="s">
        <v>22</v>
      </c>
      <c r="E140" s="38" t="s">
        <v>23</v>
      </c>
      <c r="F140" s="38" t="s">
        <v>23</v>
      </c>
      <c r="G140" s="38" t="s">
        <v>23</v>
      </c>
      <c r="H140" s="23"/>
      <c r="I140" s="23"/>
      <c r="J140" s="23"/>
      <c r="K140" s="23"/>
    </row>
    <row r="141" spans="1:11" ht="14.1" customHeight="1">
      <c r="A141" s="23"/>
      <c r="B141" s="23"/>
      <c r="C141" s="27" t="s">
        <v>33</v>
      </c>
      <c r="D141" s="31" t="s">
        <v>1602</v>
      </c>
      <c r="E141" s="31" t="s">
        <v>42</v>
      </c>
      <c r="F141" s="31" t="s">
        <v>34</v>
      </c>
      <c r="G141" s="31" t="s">
        <v>34</v>
      </c>
      <c r="H141" s="23"/>
      <c r="I141" s="23"/>
      <c r="J141" s="23"/>
      <c r="K141" s="23"/>
    </row>
    <row r="142" spans="1:11" ht="14.1" customHeight="1">
      <c r="A142" s="23"/>
      <c r="B142" s="23"/>
      <c r="C142" s="27" t="s">
        <v>35</v>
      </c>
      <c r="D142" s="31" t="s">
        <v>1603</v>
      </c>
      <c r="E142" s="31" t="s">
        <v>42</v>
      </c>
      <c r="F142" s="31" t="s">
        <v>1604</v>
      </c>
      <c r="G142" s="31" t="s">
        <v>1604</v>
      </c>
      <c r="H142" s="23"/>
      <c r="I142" s="23"/>
      <c r="J142" s="23"/>
      <c r="K142" s="23"/>
    </row>
    <row r="143" spans="1:11" ht="14.1" customHeight="1">
      <c r="A143" s="23"/>
      <c r="B143" s="23"/>
      <c r="C143" s="27" t="s">
        <v>40</v>
      </c>
      <c r="D143" s="31" t="s">
        <v>1605</v>
      </c>
      <c r="E143" s="31" t="s">
        <v>42</v>
      </c>
      <c r="F143" s="31" t="s">
        <v>1604</v>
      </c>
      <c r="G143" s="31" t="s">
        <v>1604</v>
      </c>
      <c r="H143" s="23"/>
      <c r="I143" s="23"/>
      <c r="J143" s="23"/>
      <c r="K143" s="23"/>
    </row>
    <row r="144" spans="1:11" ht="14.1" customHeight="1">
      <c r="A144" s="23"/>
      <c r="B144" s="23"/>
      <c r="C144" s="27" t="s">
        <v>41</v>
      </c>
      <c r="D144" s="31" t="s">
        <v>18</v>
      </c>
      <c r="E144" s="31" t="s">
        <v>82</v>
      </c>
      <c r="F144" s="31" t="s">
        <v>18</v>
      </c>
      <c r="G144" s="31" t="s">
        <v>42</v>
      </c>
      <c r="H144" s="23"/>
      <c r="I144" s="23"/>
      <c r="J144" s="23"/>
      <c r="K144" s="23"/>
    </row>
    <row r="145" spans="1:11" ht="14.1" customHeight="1">
      <c r="A145" s="23"/>
      <c r="B145" s="23"/>
      <c r="C145" s="27" t="s">
        <v>43</v>
      </c>
      <c r="D145" s="31" t="s">
        <v>18</v>
      </c>
      <c r="E145" s="31" t="s">
        <v>82</v>
      </c>
      <c r="F145" s="31" t="s">
        <v>18</v>
      </c>
      <c r="G145" s="31" t="s">
        <v>42</v>
      </c>
      <c r="H145" s="23"/>
      <c r="I145" s="23"/>
      <c r="J145" s="23"/>
      <c r="K145" s="23"/>
    </row>
    <row r="146" spans="1:11" ht="14.1" customHeight="1">
      <c r="A146" s="23"/>
      <c r="B146" s="23"/>
      <c r="C146" s="27" t="s">
        <v>47</v>
      </c>
      <c r="D146" s="31" t="s">
        <v>18</v>
      </c>
      <c r="E146" s="31" t="s">
        <v>82</v>
      </c>
      <c r="F146" s="31" t="s">
        <v>18</v>
      </c>
      <c r="G146" s="31" t="s">
        <v>42</v>
      </c>
      <c r="H146" s="23"/>
      <c r="I146" s="23"/>
      <c r="J146" s="23"/>
      <c r="K146" s="23"/>
    </row>
    <row r="147" spans="1:11" ht="14.1" customHeight="1">
      <c r="A147" s="23"/>
      <c r="B147" s="23"/>
      <c r="C147" s="1523" t="s">
        <v>24</v>
      </c>
      <c r="D147" s="1524"/>
      <c r="E147" s="1524"/>
      <c r="F147" s="1524"/>
      <c r="G147" s="1524"/>
      <c r="H147" s="23"/>
      <c r="I147" s="23"/>
      <c r="J147" s="23"/>
      <c r="K147" s="23"/>
    </row>
    <row r="148" spans="1:11" ht="14.1" customHeight="1">
      <c r="A148" s="23"/>
      <c r="B148" s="23"/>
      <c r="C148" s="35"/>
      <c r="D148" s="36">
        <v>2024</v>
      </c>
      <c r="E148" s="36">
        <v>2025</v>
      </c>
      <c r="F148" s="36">
        <v>2026</v>
      </c>
      <c r="G148" s="36">
        <v>2027</v>
      </c>
      <c r="H148" s="23"/>
      <c r="I148" s="23"/>
      <c r="J148" s="23"/>
      <c r="K148" s="23"/>
    </row>
    <row r="149" spans="1:11" ht="14.1" customHeight="1">
      <c r="A149" s="23"/>
      <c r="B149" s="23"/>
      <c r="C149" s="37"/>
      <c r="D149" s="38" t="s">
        <v>22</v>
      </c>
      <c r="E149" s="38" t="s">
        <v>23</v>
      </c>
      <c r="F149" s="38" t="s">
        <v>23</v>
      </c>
      <c r="G149" s="38" t="s">
        <v>23</v>
      </c>
      <c r="H149" s="23"/>
      <c r="I149" s="23"/>
      <c r="J149" s="23"/>
      <c r="K149" s="23"/>
    </row>
    <row r="150" spans="1:11" ht="14.1" customHeight="1">
      <c r="A150" s="23"/>
      <c r="B150" s="23"/>
      <c r="C150" s="39" t="s">
        <v>48</v>
      </c>
      <c r="D150" s="40">
        <v>0</v>
      </c>
      <c r="E150" s="40">
        <v>0</v>
      </c>
      <c r="F150" s="40">
        <v>0</v>
      </c>
      <c r="G150" s="40">
        <v>0</v>
      </c>
      <c r="H150" s="23"/>
      <c r="I150" s="23"/>
      <c r="J150" s="23"/>
      <c r="K150" s="23"/>
    </row>
    <row r="151" spans="1:11" ht="14.1" customHeight="1">
      <c r="A151" s="23"/>
      <c r="B151" s="23"/>
      <c r="C151" s="39" t="s">
        <v>49</v>
      </c>
      <c r="D151" s="40">
        <v>0</v>
      </c>
      <c r="E151" s="40">
        <v>0</v>
      </c>
      <c r="F151" s="40">
        <v>0</v>
      </c>
      <c r="G151" s="40">
        <v>0</v>
      </c>
      <c r="H151" s="23"/>
      <c r="I151" s="23"/>
      <c r="J151" s="23"/>
      <c r="K151" s="23"/>
    </row>
    <row r="152" spans="1:11" ht="14.1" customHeight="1">
      <c r="A152" s="23"/>
      <c r="B152" s="23"/>
      <c r="C152" s="39" t="s">
        <v>50</v>
      </c>
      <c r="D152" s="40">
        <v>0</v>
      </c>
      <c r="E152" s="40">
        <v>0</v>
      </c>
      <c r="F152" s="40">
        <v>0</v>
      </c>
      <c r="G152" s="40">
        <v>0</v>
      </c>
      <c r="H152" s="23"/>
      <c r="I152" s="23"/>
      <c r="J152" s="23"/>
      <c r="K152" s="23"/>
    </row>
    <row r="153" spans="1:11" ht="14.1" customHeight="1">
      <c r="A153" s="23"/>
      <c r="B153" s="23"/>
      <c r="C153" s="39" t="s">
        <v>51</v>
      </c>
      <c r="D153" s="40">
        <v>0</v>
      </c>
      <c r="E153" s="40">
        <v>0</v>
      </c>
      <c r="F153" s="40">
        <v>0</v>
      </c>
      <c r="G153" s="40">
        <v>0</v>
      </c>
      <c r="H153" s="23"/>
      <c r="I153" s="23"/>
      <c r="J153" s="23"/>
      <c r="K153" s="23"/>
    </row>
    <row r="154" spans="1:11" ht="14.1" customHeight="1">
      <c r="A154" s="23"/>
      <c r="B154" s="23"/>
      <c r="C154" s="39" t="s">
        <v>49</v>
      </c>
      <c r="D154" s="40">
        <v>0</v>
      </c>
      <c r="E154" s="40">
        <v>0</v>
      </c>
      <c r="F154" s="40">
        <v>0</v>
      </c>
      <c r="G154" s="40">
        <v>0</v>
      </c>
      <c r="H154" s="23"/>
      <c r="I154" s="23"/>
      <c r="J154" s="23"/>
      <c r="K154" s="23"/>
    </row>
    <row r="155" spans="1:11" ht="14.1" customHeight="1">
      <c r="A155" s="23"/>
      <c r="B155" s="23"/>
      <c r="C155" s="39" t="s">
        <v>50</v>
      </c>
      <c r="D155" s="40">
        <v>0</v>
      </c>
      <c r="E155" s="40">
        <v>0</v>
      </c>
      <c r="F155" s="40">
        <v>0</v>
      </c>
      <c r="G155" s="40">
        <v>0</v>
      </c>
      <c r="H155" s="23"/>
      <c r="I155" s="23"/>
      <c r="J155" s="23"/>
      <c r="K155" s="23"/>
    </row>
    <row r="156" spans="1:11" ht="14.1" customHeight="1">
      <c r="A156" s="23"/>
      <c r="B156" s="23"/>
      <c r="C156" s="39" t="s">
        <v>52</v>
      </c>
      <c r="D156" s="40">
        <v>0</v>
      </c>
      <c r="E156" s="40">
        <v>0</v>
      </c>
      <c r="F156" s="40">
        <v>0</v>
      </c>
      <c r="G156" s="40">
        <v>0</v>
      </c>
      <c r="H156" s="23"/>
      <c r="I156" s="23"/>
      <c r="J156" s="23"/>
      <c r="K156" s="23"/>
    </row>
    <row r="157" spans="1:11" ht="14.1" customHeight="1">
      <c r="A157" s="23"/>
      <c r="B157" s="23"/>
      <c r="C157" s="39" t="s">
        <v>49</v>
      </c>
      <c r="D157" s="40">
        <v>0</v>
      </c>
      <c r="E157" s="40">
        <v>0</v>
      </c>
      <c r="F157" s="40">
        <v>0</v>
      </c>
      <c r="G157" s="40">
        <v>0</v>
      </c>
      <c r="H157" s="23"/>
      <c r="I157" s="23"/>
      <c r="J157" s="23"/>
      <c r="K157" s="23"/>
    </row>
    <row r="158" spans="1:11" ht="14.1" customHeight="1">
      <c r="A158" s="23"/>
      <c r="B158" s="23"/>
      <c r="C158" s="39" t="s">
        <v>50</v>
      </c>
      <c r="D158" s="40">
        <v>0</v>
      </c>
      <c r="E158" s="40">
        <v>0</v>
      </c>
      <c r="F158" s="40">
        <v>0</v>
      </c>
      <c r="G158" s="40">
        <v>0</v>
      </c>
      <c r="H158" s="23"/>
      <c r="I158" s="23"/>
      <c r="J158" s="23"/>
      <c r="K158" s="23"/>
    </row>
    <row r="159" spans="1:11" ht="14.1" customHeight="1">
      <c r="A159" s="23"/>
      <c r="B159" s="23"/>
      <c r="C159" s="39" t="s">
        <v>53</v>
      </c>
      <c r="D159" s="40">
        <v>0</v>
      </c>
      <c r="E159" s="40">
        <v>0</v>
      </c>
      <c r="F159" s="40">
        <v>0</v>
      </c>
      <c r="G159" s="40">
        <v>0</v>
      </c>
      <c r="H159" s="23"/>
      <c r="I159" s="23"/>
      <c r="J159" s="23"/>
      <c r="K159" s="23"/>
    </row>
    <row r="160" spans="1:11" ht="14.1" customHeight="1">
      <c r="A160" s="23"/>
      <c r="B160" s="23"/>
      <c r="C160" s="39" t="s">
        <v>49</v>
      </c>
      <c r="D160" s="40">
        <v>0</v>
      </c>
      <c r="E160" s="40">
        <v>0</v>
      </c>
      <c r="F160" s="40">
        <v>0</v>
      </c>
      <c r="G160" s="40">
        <v>0</v>
      </c>
      <c r="H160" s="23"/>
      <c r="I160" s="23"/>
      <c r="J160" s="23"/>
      <c r="K160" s="23"/>
    </row>
    <row r="161" spans="1:11" ht="14.1" customHeight="1">
      <c r="A161" s="23"/>
      <c r="B161" s="23"/>
      <c r="C161" s="39" t="s">
        <v>50</v>
      </c>
      <c r="D161" s="40">
        <v>0</v>
      </c>
      <c r="E161" s="40">
        <v>0</v>
      </c>
      <c r="F161" s="40">
        <v>0</v>
      </c>
      <c r="G161" s="40">
        <v>0</v>
      </c>
      <c r="H161" s="23"/>
      <c r="I161" s="23"/>
      <c r="J161" s="23"/>
      <c r="K161" s="23"/>
    </row>
    <row r="162" spans="1:11" ht="14.1" customHeight="1">
      <c r="A162" s="23"/>
      <c r="B162" s="23"/>
      <c r="C162" s="39" t="s">
        <v>54</v>
      </c>
      <c r="D162" s="40">
        <v>0</v>
      </c>
      <c r="E162" s="40">
        <v>0</v>
      </c>
      <c r="F162" s="40">
        <v>0</v>
      </c>
      <c r="G162" s="40">
        <v>0</v>
      </c>
      <c r="H162" s="23"/>
      <c r="I162" s="23"/>
      <c r="J162" s="23"/>
      <c r="K162" s="23"/>
    </row>
    <row r="163" spans="1:11" ht="14.1" customHeight="1">
      <c r="A163" s="23"/>
      <c r="B163" s="23"/>
      <c r="C163" s="39" t="s">
        <v>49</v>
      </c>
      <c r="D163" s="40">
        <v>0</v>
      </c>
      <c r="E163" s="40">
        <v>0</v>
      </c>
      <c r="F163" s="40">
        <v>0</v>
      </c>
      <c r="G163" s="40">
        <v>0</v>
      </c>
      <c r="H163" s="23"/>
      <c r="I163" s="23"/>
      <c r="J163" s="23"/>
      <c r="K163" s="23"/>
    </row>
    <row r="164" spans="1:11" ht="14.1" customHeight="1">
      <c r="A164" s="23"/>
      <c r="B164" s="23"/>
      <c r="C164" s="39" t="s">
        <v>50</v>
      </c>
      <c r="D164" s="40">
        <v>0</v>
      </c>
      <c r="E164" s="40">
        <v>0</v>
      </c>
      <c r="F164" s="40">
        <v>0</v>
      </c>
      <c r="G164" s="40">
        <v>0</v>
      </c>
      <c r="H164" s="23"/>
      <c r="I164" s="23"/>
      <c r="J164" s="23"/>
      <c r="K164" s="23"/>
    </row>
    <row r="165" spans="1:11" ht="14.1" customHeight="1">
      <c r="A165" s="23"/>
      <c r="B165" s="23"/>
      <c r="C165" s="39" t="s">
        <v>55</v>
      </c>
      <c r="D165" s="40">
        <v>0</v>
      </c>
      <c r="E165" s="40">
        <v>0</v>
      </c>
      <c r="F165" s="40">
        <v>0</v>
      </c>
      <c r="G165" s="40">
        <v>0</v>
      </c>
      <c r="H165" s="23"/>
      <c r="I165" s="23"/>
      <c r="J165" s="23"/>
      <c r="K165" s="23"/>
    </row>
    <row r="166" spans="1:11" ht="14.1" customHeight="1">
      <c r="A166" s="23"/>
      <c r="B166" s="23"/>
      <c r="C166" s="39" t="s">
        <v>49</v>
      </c>
      <c r="D166" s="40">
        <v>0</v>
      </c>
      <c r="E166" s="40">
        <v>0</v>
      </c>
      <c r="F166" s="40">
        <v>0</v>
      </c>
      <c r="G166" s="40">
        <v>0</v>
      </c>
      <c r="H166" s="23"/>
      <c r="I166" s="23"/>
      <c r="J166" s="23"/>
      <c r="K166" s="23"/>
    </row>
    <row r="167" spans="1:11" ht="14.1" customHeight="1">
      <c r="A167" s="23"/>
      <c r="B167" s="23"/>
      <c r="C167" s="39" t="s">
        <v>50</v>
      </c>
      <c r="D167" s="40">
        <v>0</v>
      </c>
      <c r="E167" s="40">
        <v>0</v>
      </c>
      <c r="F167" s="40">
        <v>0</v>
      </c>
      <c r="G167" s="40">
        <v>0</v>
      </c>
      <c r="H167" s="23"/>
      <c r="I167" s="23"/>
      <c r="J167" s="23"/>
      <c r="K167" s="23"/>
    </row>
    <row r="168" spans="1:11" ht="14.1" customHeight="1">
      <c r="A168" s="23"/>
      <c r="B168" s="23"/>
      <c r="C168" s="39" t="s">
        <v>56</v>
      </c>
      <c r="D168" s="40">
        <v>0</v>
      </c>
      <c r="E168" s="40">
        <v>0</v>
      </c>
      <c r="F168" s="40">
        <v>0</v>
      </c>
      <c r="G168" s="40">
        <v>0</v>
      </c>
      <c r="H168" s="23"/>
      <c r="I168" s="23"/>
      <c r="J168" s="23"/>
      <c r="K168" s="23"/>
    </row>
    <row r="169" spans="1:11" ht="14.1" customHeight="1">
      <c r="A169" s="23"/>
      <c r="B169" s="23"/>
      <c r="C169" s="39" t="s">
        <v>49</v>
      </c>
      <c r="D169" s="40">
        <v>0</v>
      </c>
      <c r="E169" s="40">
        <v>0</v>
      </c>
      <c r="F169" s="40">
        <v>0</v>
      </c>
      <c r="G169" s="40">
        <v>0</v>
      </c>
      <c r="H169" s="23"/>
      <c r="I169" s="23"/>
      <c r="J169" s="23"/>
      <c r="K169" s="23"/>
    </row>
    <row r="170" spans="1:11" ht="14.1" customHeight="1">
      <c r="A170" s="23"/>
      <c r="B170" s="23"/>
      <c r="C170" s="39" t="s">
        <v>50</v>
      </c>
      <c r="D170" s="40">
        <v>0</v>
      </c>
      <c r="E170" s="40">
        <v>0</v>
      </c>
      <c r="F170" s="40">
        <v>0</v>
      </c>
      <c r="G170" s="40">
        <v>0</v>
      </c>
      <c r="H170" s="23"/>
      <c r="I170" s="23"/>
      <c r="J170" s="23"/>
      <c r="K170" s="23"/>
    </row>
    <row r="171" spans="1:11" ht="14.1" customHeight="1">
      <c r="A171" s="23"/>
      <c r="B171" s="23"/>
      <c r="C171" s="39" t="s">
        <v>57</v>
      </c>
      <c r="D171" s="40">
        <v>0</v>
      </c>
      <c r="E171" s="40">
        <v>0</v>
      </c>
      <c r="F171" s="40">
        <v>0</v>
      </c>
      <c r="G171" s="40">
        <v>0</v>
      </c>
      <c r="H171" s="23"/>
      <c r="I171" s="23"/>
      <c r="J171" s="23"/>
      <c r="K171" s="23"/>
    </row>
    <row r="172" spans="1:11" ht="14.1" customHeight="1">
      <c r="A172" s="23"/>
      <c r="B172" s="23"/>
      <c r="C172" s="39" t="s">
        <v>49</v>
      </c>
      <c r="D172" s="40">
        <v>0</v>
      </c>
      <c r="E172" s="40">
        <v>0</v>
      </c>
      <c r="F172" s="40">
        <v>0</v>
      </c>
      <c r="G172" s="40">
        <v>0</v>
      </c>
      <c r="H172" s="23"/>
      <c r="I172" s="23"/>
      <c r="J172" s="23"/>
      <c r="K172" s="23"/>
    </row>
    <row r="173" spans="1:11" ht="14.1" customHeight="1">
      <c r="A173" s="23"/>
      <c r="B173" s="23"/>
      <c r="C173" s="39" t="s">
        <v>58</v>
      </c>
      <c r="D173" s="40">
        <v>0</v>
      </c>
      <c r="E173" s="40">
        <v>0</v>
      </c>
      <c r="F173" s="40">
        <v>0</v>
      </c>
      <c r="G173" s="40">
        <v>0</v>
      </c>
      <c r="H173" s="23"/>
      <c r="I173" s="23"/>
      <c r="J173" s="23"/>
      <c r="K173" s="23"/>
    </row>
    <row r="174" spans="1:11" ht="14.1" customHeight="1">
      <c r="A174" s="23"/>
      <c r="B174" s="23"/>
      <c r="C174" s="39" t="s">
        <v>59</v>
      </c>
      <c r="D174" s="40">
        <v>0</v>
      </c>
      <c r="E174" s="40">
        <v>0</v>
      </c>
      <c r="F174" s="40">
        <v>0</v>
      </c>
      <c r="G174" s="40">
        <v>0</v>
      </c>
      <c r="H174" s="23"/>
      <c r="I174" s="23"/>
      <c r="J174" s="23"/>
      <c r="K174" s="23"/>
    </row>
    <row r="175" spans="1:11" ht="14.1" customHeight="1">
      <c r="A175" s="23"/>
      <c r="B175" s="23"/>
      <c r="C175" s="39" t="s">
        <v>60</v>
      </c>
      <c r="D175" s="40">
        <v>0</v>
      </c>
      <c r="E175" s="40">
        <v>0</v>
      </c>
      <c r="F175" s="40">
        <v>0</v>
      </c>
      <c r="G175" s="40">
        <v>0</v>
      </c>
      <c r="H175" s="23"/>
      <c r="I175" s="23"/>
      <c r="J175" s="23"/>
      <c r="K175" s="23"/>
    </row>
    <row r="176" spans="1:11" ht="14.1" customHeight="1">
      <c r="A176" s="23"/>
      <c r="B176" s="23"/>
      <c r="C176" s="39" t="s">
        <v>61</v>
      </c>
      <c r="D176" s="40">
        <v>0</v>
      </c>
      <c r="E176" s="40">
        <v>0</v>
      </c>
      <c r="F176" s="40">
        <v>0</v>
      </c>
      <c r="G176" s="40">
        <v>0</v>
      </c>
      <c r="H176" s="23"/>
      <c r="I176" s="23"/>
      <c r="J176" s="23"/>
      <c r="K176" s="23"/>
    </row>
    <row r="177" spans="1:11" ht="14.1" customHeight="1">
      <c r="A177" s="23"/>
      <c r="B177" s="23"/>
      <c r="C177" s="39" t="s">
        <v>62</v>
      </c>
      <c r="D177" s="40">
        <v>0</v>
      </c>
      <c r="E177" s="40">
        <v>0</v>
      </c>
      <c r="F177" s="40">
        <v>2330000</v>
      </c>
      <c r="G177" s="40">
        <v>2330000</v>
      </c>
      <c r="H177" s="23"/>
      <c r="I177" s="23"/>
      <c r="J177" s="23"/>
      <c r="K177" s="23"/>
    </row>
    <row r="178" spans="1:11" ht="14.1" customHeight="1">
      <c r="A178" s="23"/>
      <c r="B178" s="23"/>
      <c r="C178" s="39" t="s">
        <v>49</v>
      </c>
      <c r="D178" s="40">
        <v>0</v>
      </c>
      <c r="E178" s="40">
        <v>0</v>
      </c>
      <c r="F178" s="40">
        <v>2330000</v>
      </c>
      <c r="G178" s="40">
        <v>2330000</v>
      </c>
      <c r="H178" s="23"/>
      <c r="I178" s="23"/>
      <c r="J178" s="23"/>
      <c r="K178" s="23"/>
    </row>
    <row r="179" spans="1:11" ht="14.1" customHeight="1">
      <c r="A179" s="23"/>
      <c r="B179" s="23"/>
      <c r="C179" s="39" t="s">
        <v>58</v>
      </c>
      <c r="D179" s="40">
        <v>0</v>
      </c>
      <c r="E179" s="40">
        <v>0</v>
      </c>
      <c r="F179" s="40">
        <v>0</v>
      </c>
      <c r="G179" s="40">
        <v>0</v>
      </c>
      <c r="H179" s="23"/>
      <c r="I179" s="23"/>
      <c r="J179" s="23"/>
      <c r="K179" s="23"/>
    </row>
    <row r="180" spans="1:11" ht="14.1" customHeight="1">
      <c r="A180" s="23"/>
      <c r="B180" s="23"/>
      <c r="C180" s="39" t="s">
        <v>59</v>
      </c>
      <c r="D180" s="40">
        <v>0</v>
      </c>
      <c r="E180" s="40">
        <v>0</v>
      </c>
      <c r="F180" s="40">
        <v>0</v>
      </c>
      <c r="G180" s="40">
        <v>0</v>
      </c>
      <c r="H180" s="23"/>
      <c r="I180" s="23"/>
      <c r="J180" s="23"/>
      <c r="K180" s="23"/>
    </row>
    <row r="181" spans="1:11" ht="14.1" customHeight="1">
      <c r="A181" s="23"/>
      <c r="B181" s="23"/>
      <c r="C181" s="39" t="s">
        <v>60</v>
      </c>
      <c r="D181" s="40">
        <v>0</v>
      </c>
      <c r="E181" s="40">
        <v>0</v>
      </c>
      <c r="F181" s="40">
        <v>0</v>
      </c>
      <c r="G181" s="40">
        <v>0</v>
      </c>
      <c r="H181" s="23"/>
      <c r="I181" s="23"/>
      <c r="J181" s="23"/>
      <c r="K181" s="23"/>
    </row>
    <row r="182" spans="1:11" ht="14.1" customHeight="1">
      <c r="A182" s="23"/>
      <c r="B182" s="23"/>
      <c r="C182" s="39" t="s">
        <v>61</v>
      </c>
      <c r="D182" s="40">
        <v>0</v>
      </c>
      <c r="E182" s="40">
        <v>0</v>
      </c>
      <c r="F182" s="40">
        <v>0</v>
      </c>
      <c r="G182" s="40">
        <v>0</v>
      </c>
      <c r="H182" s="23"/>
      <c r="I182" s="23"/>
      <c r="J182" s="23"/>
      <c r="K182" s="23"/>
    </row>
    <row r="183" spans="1:11" ht="14.1" customHeight="1">
      <c r="A183" s="23"/>
      <c r="B183" s="23"/>
      <c r="C183" s="39" t="s">
        <v>63</v>
      </c>
      <c r="D183" s="40">
        <v>0</v>
      </c>
      <c r="E183" s="40">
        <v>0</v>
      </c>
      <c r="F183" s="40">
        <v>0</v>
      </c>
      <c r="G183" s="40">
        <v>0</v>
      </c>
      <c r="H183" s="23"/>
      <c r="I183" s="23"/>
      <c r="J183" s="23"/>
      <c r="K183" s="23"/>
    </row>
    <row r="184" spans="1:11" ht="14.1" customHeight="1">
      <c r="A184" s="23"/>
      <c r="B184" s="23"/>
      <c r="C184" s="39" t="s">
        <v>49</v>
      </c>
      <c r="D184" s="40">
        <v>0</v>
      </c>
      <c r="E184" s="40">
        <v>0</v>
      </c>
      <c r="F184" s="40">
        <v>0</v>
      </c>
      <c r="G184" s="40">
        <v>0</v>
      </c>
      <c r="H184" s="23"/>
      <c r="I184" s="23"/>
      <c r="J184" s="23"/>
      <c r="K184" s="23"/>
    </row>
    <row r="185" spans="1:11" ht="14.1" customHeight="1">
      <c r="A185" s="23"/>
      <c r="B185" s="23"/>
      <c r="C185" s="39" t="s">
        <v>58</v>
      </c>
      <c r="D185" s="40">
        <v>0</v>
      </c>
      <c r="E185" s="40">
        <v>0</v>
      </c>
      <c r="F185" s="40">
        <v>0</v>
      </c>
      <c r="G185" s="40">
        <v>0</v>
      </c>
      <c r="H185" s="23"/>
      <c r="I185" s="23"/>
      <c r="J185" s="23"/>
      <c r="K185" s="23"/>
    </row>
    <row r="186" spans="1:11" ht="14.1" customHeight="1">
      <c r="A186" s="23"/>
      <c r="B186" s="23"/>
      <c r="C186" s="39" t="s">
        <v>59</v>
      </c>
      <c r="D186" s="40">
        <v>0</v>
      </c>
      <c r="E186" s="40">
        <v>0</v>
      </c>
      <c r="F186" s="40">
        <v>0</v>
      </c>
      <c r="G186" s="40">
        <v>0</v>
      </c>
      <c r="H186" s="23"/>
      <c r="I186" s="23"/>
      <c r="J186" s="23"/>
      <c r="K186" s="23"/>
    </row>
    <row r="187" spans="1:11" ht="14.1" customHeight="1">
      <c r="A187" s="23"/>
      <c r="B187" s="23"/>
      <c r="C187" s="39" t="s">
        <v>60</v>
      </c>
      <c r="D187" s="40">
        <v>0</v>
      </c>
      <c r="E187" s="40">
        <v>0</v>
      </c>
      <c r="F187" s="40">
        <v>0</v>
      </c>
      <c r="G187" s="40">
        <v>0</v>
      </c>
      <c r="H187" s="23"/>
      <c r="I187" s="23"/>
      <c r="J187" s="23"/>
      <c r="K187" s="23"/>
    </row>
    <row r="188" spans="1:11" ht="14.1" customHeight="1">
      <c r="A188" s="23"/>
      <c r="B188" s="23"/>
      <c r="C188" s="39" t="s">
        <v>61</v>
      </c>
      <c r="D188" s="40">
        <v>0</v>
      </c>
      <c r="E188" s="40">
        <v>0</v>
      </c>
      <c r="F188" s="40">
        <v>0</v>
      </c>
      <c r="G188" s="40">
        <v>0</v>
      </c>
      <c r="H188" s="23"/>
      <c r="I188" s="23"/>
      <c r="J188" s="23"/>
      <c r="K188" s="23"/>
    </row>
    <row r="189" spans="1:11" ht="14.1" customHeight="1">
      <c r="A189" s="23"/>
      <c r="B189" s="23"/>
      <c r="C189" s="39" t="s">
        <v>64</v>
      </c>
      <c r="D189" s="40">
        <v>0</v>
      </c>
      <c r="E189" s="40">
        <v>0</v>
      </c>
      <c r="F189" s="40">
        <v>0</v>
      </c>
      <c r="G189" s="40">
        <v>0</v>
      </c>
      <c r="H189" s="23"/>
      <c r="I189" s="23"/>
      <c r="J189" s="23"/>
      <c r="K189" s="23"/>
    </row>
    <row r="190" spans="1:11" ht="14.1" customHeight="1">
      <c r="A190" s="23"/>
      <c r="B190" s="23"/>
      <c r="C190" s="39" t="s">
        <v>65</v>
      </c>
      <c r="D190" s="40">
        <v>0</v>
      </c>
      <c r="E190" s="40">
        <v>0</v>
      </c>
      <c r="F190" s="40">
        <v>0</v>
      </c>
      <c r="G190" s="40">
        <v>0</v>
      </c>
      <c r="H190" s="23"/>
      <c r="I190" s="23"/>
      <c r="J190" s="23"/>
      <c r="K190" s="23"/>
    </row>
    <row r="191" spans="1:11" ht="14.1" customHeight="1">
      <c r="A191" s="23"/>
      <c r="B191" s="23"/>
      <c r="C191" s="41" t="s">
        <v>25</v>
      </c>
      <c r="D191" s="40">
        <v>0</v>
      </c>
      <c r="E191" s="40">
        <v>0</v>
      </c>
      <c r="F191" s="40">
        <v>2330000</v>
      </c>
      <c r="G191" s="40">
        <v>2330000</v>
      </c>
      <c r="H191" s="23"/>
      <c r="I191" s="23"/>
      <c r="J191" s="23"/>
      <c r="K191" s="23"/>
    </row>
    <row r="192" spans="1:11" ht="14.1" customHeight="1">
      <c r="A192" s="23"/>
      <c r="B192" s="23"/>
      <c r="C192" s="32" t="s">
        <v>1606</v>
      </c>
      <c r="D192" s="1503" t="s">
        <v>1607</v>
      </c>
      <c r="E192" s="1504"/>
      <c r="F192" s="1504"/>
      <c r="G192" s="1504"/>
      <c r="H192" s="23"/>
      <c r="I192" s="23"/>
      <c r="J192" s="23"/>
      <c r="K192" s="23"/>
    </row>
    <row r="193" spans="1:11" ht="14.1" customHeight="1">
      <c r="A193" s="23"/>
      <c r="B193" s="23"/>
      <c r="C193" s="33" t="s">
        <v>19</v>
      </c>
      <c r="D193" s="1519" t="s">
        <v>1608</v>
      </c>
      <c r="E193" s="1520"/>
      <c r="F193" s="1520"/>
      <c r="G193" s="1520"/>
      <c r="H193" s="23"/>
      <c r="I193" s="23"/>
      <c r="J193" s="23"/>
      <c r="K193" s="23"/>
    </row>
    <row r="194" spans="1:11" ht="14.1" customHeight="1">
      <c r="A194" s="23"/>
      <c r="B194" s="23"/>
      <c r="C194" s="34" t="s">
        <v>20</v>
      </c>
      <c r="D194" s="1521" t="s">
        <v>551</v>
      </c>
      <c r="E194" s="1522"/>
      <c r="F194" s="1522"/>
      <c r="G194" s="1522"/>
      <c r="H194" s="23"/>
      <c r="I194" s="23"/>
      <c r="J194" s="23"/>
      <c r="K194" s="23"/>
    </row>
    <row r="195" spans="1:11" ht="14.1" customHeight="1">
      <c r="A195" s="23"/>
      <c r="B195" s="23"/>
      <c r="C195" s="34" t="s">
        <v>21</v>
      </c>
      <c r="D195" s="1521" t="s">
        <v>1609</v>
      </c>
      <c r="E195" s="1522"/>
      <c r="F195" s="1522"/>
      <c r="G195" s="1522"/>
      <c r="H195" s="23"/>
      <c r="I195" s="23"/>
      <c r="J195" s="23"/>
      <c r="K195" s="23"/>
    </row>
    <row r="196" spans="1:11" ht="15" customHeight="1">
      <c r="A196" s="23"/>
      <c r="B196" s="23"/>
      <c r="C196" s="35"/>
      <c r="D196" s="36">
        <v>2024</v>
      </c>
      <c r="E196" s="36">
        <v>2025</v>
      </c>
      <c r="F196" s="36">
        <v>2026</v>
      </c>
      <c r="G196" s="36">
        <v>2027</v>
      </c>
      <c r="H196" s="23"/>
      <c r="I196" s="23"/>
      <c r="J196" s="23"/>
      <c r="K196" s="23"/>
    </row>
    <row r="197" spans="1:11" ht="15" customHeight="1">
      <c r="A197" s="23"/>
      <c r="B197" s="23"/>
      <c r="C197" s="37"/>
      <c r="D197" s="38" t="s">
        <v>22</v>
      </c>
      <c r="E197" s="38" t="s">
        <v>23</v>
      </c>
      <c r="F197" s="38" t="s">
        <v>23</v>
      </c>
      <c r="G197" s="38" t="s">
        <v>23</v>
      </c>
      <c r="H197" s="23"/>
      <c r="I197" s="23"/>
      <c r="J197" s="23"/>
      <c r="K197" s="23"/>
    </row>
    <row r="198" spans="1:11" ht="14.1" customHeight="1">
      <c r="A198" s="23"/>
      <c r="B198" s="23"/>
      <c r="C198" s="27" t="s">
        <v>33</v>
      </c>
      <c r="D198" s="31" t="s">
        <v>34</v>
      </c>
      <c r="E198" s="31" t="s">
        <v>34</v>
      </c>
      <c r="F198" s="31" t="s">
        <v>34</v>
      </c>
      <c r="G198" s="31" t="s">
        <v>34</v>
      </c>
      <c r="H198" s="23"/>
      <c r="I198" s="23"/>
      <c r="J198" s="23"/>
      <c r="K198" s="23"/>
    </row>
    <row r="199" spans="1:11" ht="14.1" customHeight="1">
      <c r="A199" s="23"/>
      <c r="B199" s="23"/>
      <c r="C199" s="27" t="s">
        <v>35</v>
      </c>
      <c r="D199" s="31" t="s">
        <v>1610</v>
      </c>
      <c r="E199" s="31" t="s">
        <v>1611</v>
      </c>
      <c r="F199" s="31" t="s">
        <v>327</v>
      </c>
      <c r="G199" s="31" t="s">
        <v>327</v>
      </c>
      <c r="H199" s="23"/>
      <c r="I199" s="23"/>
      <c r="J199" s="23"/>
      <c r="K199" s="23"/>
    </row>
    <row r="200" spans="1:11" ht="14.1" customHeight="1">
      <c r="A200" s="23"/>
      <c r="B200" s="23"/>
      <c r="C200" s="27" t="s">
        <v>40</v>
      </c>
      <c r="D200" s="31" t="s">
        <v>1610</v>
      </c>
      <c r="E200" s="31" t="s">
        <v>1611</v>
      </c>
      <c r="F200" s="31" t="s">
        <v>327</v>
      </c>
      <c r="G200" s="31" t="s">
        <v>327</v>
      </c>
      <c r="H200" s="23"/>
      <c r="I200" s="23"/>
      <c r="J200" s="23"/>
      <c r="K200" s="23"/>
    </row>
    <row r="201" spans="1:11" ht="14.1" customHeight="1">
      <c r="A201" s="23"/>
      <c r="B201" s="23"/>
      <c r="C201" s="27" t="s">
        <v>41</v>
      </c>
      <c r="D201" s="31" t="s">
        <v>18</v>
      </c>
      <c r="E201" s="31" t="s">
        <v>42</v>
      </c>
      <c r="F201" s="31" t="s">
        <v>42</v>
      </c>
      <c r="G201" s="31" t="s">
        <v>42</v>
      </c>
      <c r="H201" s="23"/>
      <c r="I201" s="23"/>
      <c r="J201" s="23"/>
      <c r="K201" s="23"/>
    </row>
    <row r="202" spans="1:11" ht="14.1" customHeight="1">
      <c r="A202" s="23"/>
      <c r="B202" s="23"/>
      <c r="C202" s="27" t="s">
        <v>43</v>
      </c>
      <c r="D202" s="31" t="s">
        <v>18</v>
      </c>
      <c r="E202" s="31" t="s">
        <v>1612</v>
      </c>
      <c r="F202" s="31" t="s">
        <v>1613</v>
      </c>
      <c r="G202" s="31" t="s">
        <v>42</v>
      </c>
      <c r="H202" s="23"/>
      <c r="I202" s="23"/>
      <c r="J202" s="23"/>
      <c r="K202" s="23"/>
    </row>
    <row r="203" spans="1:11" ht="14.1" customHeight="1">
      <c r="A203" s="23"/>
      <c r="B203" s="23"/>
      <c r="C203" s="27" t="s">
        <v>47</v>
      </c>
      <c r="D203" s="31" t="s">
        <v>18</v>
      </c>
      <c r="E203" s="31" t="s">
        <v>1612</v>
      </c>
      <c r="F203" s="31" t="s">
        <v>1613</v>
      </c>
      <c r="G203" s="31" t="s">
        <v>42</v>
      </c>
      <c r="H203" s="23"/>
      <c r="I203" s="23"/>
      <c r="J203" s="23"/>
      <c r="K203" s="23"/>
    </row>
    <row r="204" spans="1:11" ht="14.1" customHeight="1">
      <c r="A204" s="23"/>
      <c r="B204" s="23"/>
      <c r="C204" s="1523" t="s">
        <v>24</v>
      </c>
      <c r="D204" s="1524"/>
      <c r="E204" s="1524"/>
      <c r="F204" s="1524"/>
      <c r="G204" s="1524"/>
      <c r="H204" s="23"/>
      <c r="I204" s="23"/>
      <c r="J204" s="23"/>
      <c r="K204" s="23"/>
    </row>
    <row r="205" spans="1:11" ht="14.1" customHeight="1">
      <c r="A205" s="23"/>
      <c r="B205" s="23"/>
      <c r="C205" s="35"/>
      <c r="D205" s="36">
        <v>2024</v>
      </c>
      <c r="E205" s="36">
        <v>2025</v>
      </c>
      <c r="F205" s="36">
        <v>2026</v>
      </c>
      <c r="G205" s="36">
        <v>2027</v>
      </c>
      <c r="H205" s="23"/>
      <c r="I205" s="23"/>
      <c r="J205" s="23"/>
      <c r="K205" s="23"/>
    </row>
    <row r="206" spans="1:11" ht="14.1" customHeight="1">
      <c r="A206" s="23"/>
      <c r="B206" s="23"/>
      <c r="C206" s="37"/>
      <c r="D206" s="38" t="s">
        <v>22</v>
      </c>
      <c r="E206" s="38" t="s">
        <v>23</v>
      </c>
      <c r="F206" s="38" t="s">
        <v>23</v>
      </c>
      <c r="G206" s="38" t="s">
        <v>23</v>
      </c>
      <c r="H206" s="23"/>
      <c r="I206" s="23"/>
      <c r="J206" s="23"/>
      <c r="K206" s="23"/>
    </row>
    <row r="207" spans="1:11" ht="14.1" customHeight="1">
      <c r="A207" s="23"/>
      <c r="B207" s="23"/>
      <c r="C207" s="39" t="s">
        <v>48</v>
      </c>
      <c r="D207" s="40">
        <v>0</v>
      </c>
      <c r="E207" s="40">
        <v>0</v>
      </c>
      <c r="F207" s="40">
        <v>0</v>
      </c>
      <c r="G207" s="40">
        <v>0</v>
      </c>
      <c r="H207" s="23"/>
      <c r="I207" s="23"/>
      <c r="J207" s="23"/>
      <c r="K207" s="23"/>
    </row>
    <row r="208" spans="1:11" ht="14.1" customHeight="1">
      <c r="A208" s="23"/>
      <c r="B208" s="23"/>
      <c r="C208" s="39" t="s">
        <v>49</v>
      </c>
      <c r="D208" s="40">
        <v>0</v>
      </c>
      <c r="E208" s="40">
        <v>0</v>
      </c>
      <c r="F208" s="40">
        <v>0</v>
      </c>
      <c r="G208" s="40">
        <v>0</v>
      </c>
      <c r="H208" s="23"/>
      <c r="I208" s="23"/>
      <c r="J208" s="23"/>
      <c r="K208" s="23"/>
    </row>
    <row r="209" spans="1:11" ht="14.1" customHeight="1">
      <c r="A209" s="23"/>
      <c r="B209" s="23"/>
      <c r="C209" s="39" t="s">
        <v>50</v>
      </c>
      <c r="D209" s="40">
        <v>0</v>
      </c>
      <c r="E209" s="40">
        <v>0</v>
      </c>
      <c r="F209" s="40">
        <v>0</v>
      </c>
      <c r="G209" s="40">
        <v>0</v>
      </c>
      <c r="H209" s="23"/>
      <c r="I209" s="23"/>
      <c r="J209" s="23"/>
      <c r="K209" s="23"/>
    </row>
    <row r="210" spans="1:11" ht="14.1" customHeight="1">
      <c r="A210" s="23"/>
      <c r="B210" s="23"/>
      <c r="C210" s="39" t="s">
        <v>51</v>
      </c>
      <c r="D210" s="40">
        <v>0</v>
      </c>
      <c r="E210" s="40">
        <v>0</v>
      </c>
      <c r="F210" s="40">
        <v>0</v>
      </c>
      <c r="G210" s="40">
        <v>0</v>
      </c>
      <c r="H210" s="23"/>
      <c r="I210" s="23"/>
      <c r="J210" s="23"/>
      <c r="K210" s="23"/>
    </row>
    <row r="211" spans="1:11" ht="14.1" customHeight="1">
      <c r="A211" s="23"/>
      <c r="B211" s="23"/>
      <c r="C211" s="39" t="s">
        <v>49</v>
      </c>
      <c r="D211" s="40">
        <v>0</v>
      </c>
      <c r="E211" s="40">
        <v>0</v>
      </c>
      <c r="F211" s="40">
        <v>0</v>
      </c>
      <c r="G211" s="40">
        <v>0</v>
      </c>
      <c r="H211" s="23"/>
      <c r="I211" s="23"/>
      <c r="J211" s="23"/>
      <c r="K211" s="23"/>
    </row>
    <row r="212" spans="1:11" ht="14.1" customHeight="1">
      <c r="A212" s="23"/>
      <c r="B212" s="23"/>
      <c r="C212" s="39" t="s">
        <v>50</v>
      </c>
      <c r="D212" s="40">
        <v>0</v>
      </c>
      <c r="E212" s="40">
        <v>0</v>
      </c>
      <c r="F212" s="40">
        <v>0</v>
      </c>
      <c r="G212" s="40">
        <v>0</v>
      </c>
      <c r="H212" s="23"/>
      <c r="I212" s="23"/>
      <c r="J212" s="23"/>
      <c r="K212" s="23"/>
    </row>
    <row r="213" spans="1:11" ht="14.1" customHeight="1">
      <c r="A213" s="23"/>
      <c r="B213" s="23"/>
      <c r="C213" s="39" t="s">
        <v>52</v>
      </c>
      <c r="D213" s="40">
        <v>0</v>
      </c>
      <c r="E213" s="40">
        <v>0</v>
      </c>
      <c r="F213" s="40">
        <v>0</v>
      </c>
      <c r="G213" s="40">
        <v>0</v>
      </c>
      <c r="H213" s="23"/>
      <c r="I213" s="23"/>
      <c r="J213" s="23"/>
      <c r="K213" s="23"/>
    </row>
    <row r="214" spans="1:11" ht="14.1" customHeight="1">
      <c r="A214" s="23"/>
      <c r="B214" s="23"/>
      <c r="C214" s="39" t="s">
        <v>49</v>
      </c>
      <c r="D214" s="40">
        <v>0</v>
      </c>
      <c r="E214" s="40">
        <v>0</v>
      </c>
      <c r="F214" s="40">
        <v>0</v>
      </c>
      <c r="G214" s="40">
        <v>0</v>
      </c>
      <c r="H214" s="23"/>
      <c r="I214" s="23"/>
      <c r="J214" s="23"/>
      <c r="K214" s="23"/>
    </row>
    <row r="215" spans="1:11" ht="14.1" customHeight="1">
      <c r="A215" s="23"/>
      <c r="B215" s="23"/>
      <c r="C215" s="39" t="s">
        <v>50</v>
      </c>
      <c r="D215" s="40">
        <v>0</v>
      </c>
      <c r="E215" s="40">
        <v>0</v>
      </c>
      <c r="F215" s="40">
        <v>0</v>
      </c>
      <c r="G215" s="40">
        <v>0</v>
      </c>
      <c r="H215" s="23"/>
      <c r="I215" s="23"/>
      <c r="J215" s="23"/>
      <c r="K215" s="23"/>
    </row>
    <row r="216" spans="1:11" ht="14.1" customHeight="1">
      <c r="A216" s="23"/>
      <c r="B216" s="23"/>
      <c r="C216" s="39" t="s">
        <v>53</v>
      </c>
      <c r="D216" s="40">
        <v>0</v>
      </c>
      <c r="E216" s="40">
        <v>0</v>
      </c>
      <c r="F216" s="40">
        <v>0</v>
      </c>
      <c r="G216" s="40">
        <v>0</v>
      </c>
      <c r="H216" s="23"/>
      <c r="I216" s="23"/>
      <c r="J216" s="23"/>
      <c r="K216" s="23"/>
    </row>
    <row r="217" spans="1:11" ht="14.1" customHeight="1">
      <c r="A217" s="23"/>
      <c r="B217" s="23"/>
      <c r="C217" s="39" t="s">
        <v>49</v>
      </c>
      <c r="D217" s="40">
        <v>0</v>
      </c>
      <c r="E217" s="40">
        <v>0</v>
      </c>
      <c r="F217" s="40">
        <v>0</v>
      </c>
      <c r="G217" s="40">
        <v>0</v>
      </c>
      <c r="H217" s="23"/>
      <c r="I217" s="23"/>
      <c r="J217" s="23"/>
      <c r="K217" s="23"/>
    </row>
    <row r="218" spans="1:11" ht="14.1" customHeight="1">
      <c r="A218" s="23"/>
      <c r="B218" s="23"/>
      <c r="C218" s="39" t="s">
        <v>50</v>
      </c>
      <c r="D218" s="40">
        <v>0</v>
      </c>
      <c r="E218" s="40">
        <v>0</v>
      </c>
      <c r="F218" s="40">
        <v>0</v>
      </c>
      <c r="G218" s="40">
        <v>0</v>
      </c>
      <c r="H218" s="23"/>
      <c r="I218" s="23"/>
      <c r="J218" s="23"/>
      <c r="K218" s="23"/>
    </row>
    <row r="219" spans="1:11" ht="14.1" customHeight="1">
      <c r="A219" s="23"/>
      <c r="B219" s="23"/>
      <c r="C219" s="39" t="s">
        <v>54</v>
      </c>
      <c r="D219" s="40">
        <v>0</v>
      </c>
      <c r="E219" s="40">
        <v>0</v>
      </c>
      <c r="F219" s="40">
        <v>0</v>
      </c>
      <c r="G219" s="40">
        <v>0</v>
      </c>
      <c r="H219" s="23"/>
      <c r="I219" s="23"/>
      <c r="J219" s="23"/>
      <c r="K219" s="23"/>
    </row>
    <row r="220" spans="1:11" ht="14.1" customHeight="1">
      <c r="A220" s="23"/>
      <c r="B220" s="23"/>
      <c r="C220" s="39" t="s">
        <v>49</v>
      </c>
      <c r="D220" s="40">
        <v>0</v>
      </c>
      <c r="E220" s="40">
        <v>0</v>
      </c>
      <c r="F220" s="40">
        <v>0</v>
      </c>
      <c r="G220" s="40">
        <v>0</v>
      </c>
      <c r="H220" s="23"/>
      <c r="I220" s="23"/>
      <c r="J220" s="23"/>
      <c r="K220" s="23"/>
    </row>
    <row r="221" spans="1:11" ht="14.1" customHeight="1">
      <c r="A221" s="23"/>
      <c r="B221" s="23"/>
      <c r="C221" s="39" t="s">
        <v>50</v>
      </c>
      <c r="D221" s="40">
        <v>0</v>
      </c>
      <c r="E221" s="40">
        <v>0</v>
      </c>
      <c r="F221" s="40">
        <v>0</v>
      </c>
      <c r="G221" s="40">
        <v>0</v>
      </c>
      <c r="H221" s="23"/>
      <c r="I221" s="23"/>
      <c r="J221" s="23"/>
      <c r="K221" s="23"/>
    </row>
    <row r="222" spans="1:11" ht="14.1" customHeight="1">
      <c r="A222" s="23"/>
      <c r="B222" s="23"/>
      <c r="C222" s="39" t="s">
        <v>55</v>
      </c>
      <c r="D222" s="40">
        <v>0</v>
      </c>
      <c r="E222" s="40">
        <v>0</v>
      </c>
      <c r="F222" s="40">
        <v>0</v>
      </c>
      <c r="G222" s="40">
        <v>0</v>
      </c>
      <c r="H222" s="23"/>
      <c r="I222" s="23"/>
      <c r="J222" s="23"/>
      <c r="K222" s="23"/>
    </row>
    <row r="223" spans="1:11" ht="14.1" customHeight="1">
      <c r="A223" s="23"/>
      <c r="B223" s="23"/>
      <c r="C223" s="39" t="s">
        <v>49</v>
      </c>
      <c r="D223" s="40">
        <v>0</v>
      </c>
      <c r="E223" s="40">
        <v>0</v>
      </c>
      <c r="F223" s="40">
        <v>0</v>
      </c>
      <c r="G223" s="40">
        <v>0</v>
      </c>
      <c r="H223" s="23"/>
      <c r="I223" s="23"/>
      <c r="J223" s="23"/>
      <c r="K223" s="23"/>
    </row>
    <row r="224" spans="1:11" ht="14.1" customHeight="1">
      <c r="A224" s="23"/>
      <c r="B224" s="23"/>
      <c r="C224" s="39" t="s">
        <v>50</v>
      </c>
      <c r="D224" s="40">
        <v>0</v>
      </c>
      <c r="E224" s="40">
        <v>0</v>
      </c>
      <c r="F224" s="40">
        <v>0</v>
      </c>
      <c r="G224" s="40">
        <v>0</v>
      </c>
      <c r="H224" s="23"/>
      <c r="I224" s="23"/>
      <c r="J224" s="23"/>
      <c r="K224" s="23"/>
    </row>
    <row r="225" spans="1:11" ht="14.1" customHeight="1">
      <c r="A225" s="23"/>
      <c r="B225" s="23"/>
      <c r="C225" s="39" t="s">
        <v>56</v>
      </c>
      <c r="D225" s="40">
        <v>0</v>
      </c>
      <c r="E225" s="40">
        <v>0</v>
      </c>
      <c r="F225" s="40">
        <v>0</v>
      </c>
      <c r="G225" s="40">
        <v>0</v>
      </c>
      <c r="H225" s="23"/>
      <c r="I225" s="23"/>
      <c r="J225" s="23"/>
      <c r="K225" s="23"/>
    </row>
    <row r="226" spans="1:11" ht="14.1" customHeight="1">
      <c r="A226" s="23"/>
      <c r="B226" s="23"/>
      <c r="C226" s="39" t="s">
        <v>49</v>
      </c>
      <c r="D226" s="40">
        <v>0</v>
      </c>
      <c r="E226" s="40">
        <v>0</v>
      </c>
      <c r="F226" s="40">
        <v>0</v>
      </c>
      <c r="G226" s="40">
        <v>0</v>
      </c>
      <c r="H226" s="23"/>
      <c r="I226" s="23"/>
      <c r="J226" s="23"/>
      <c r="K226" s="23"/>
    </row>
    <row r="227" spans="1:11" ht="14.1" customHeight="1">
      <c r="A227" s="23"/>
      <c r="B227" s="23"/>
      <c r="C227" s="39" t="s">
        <v>50</v>
      </c>
      <c r="D227" s="40">
        <v>0</v>
      </c>
      <c r="E227" s="40">
        <v>0</v>
      </c>
      <c r="F227" s="40">
        <v>0</v>
      </c>
      <c r="G227" s="40">
        <v>0</v>
      </c>
      <c r="H227" s="23"/>
      <c r="I227" s="23"/>
      <c r="J227" s="23"/>
      <c r="K227" s="23"/>
    </row>
    <row r="228" spans="1:11" ht="14.1" customHeight="1">
      <c r="A228" s="23"/>
      <c r="B228" s="23"/>
      <c r="C228" s="39" t="s">
        <v>57</v>
      </c>
      <c r="D228" s="40">
        <v>0</v>
      </c>
      <c r="E228" s="40">
        <v>0</v>
      </c>
      <c r="F228" s="40">
        <v>0</v>
      </c>
      <c r="G228" s="40">
        <v>0</v>
      </c>
      <c r="H228" s="23"/>
      <c r="I228" s="23"/>
      <c r="J228" s="23"/>
      <c r="K228" s="23"/>
    </row>
    <row r="229" spans="1:11" ht="14.1" customHeight="1">
      <c r="A229" s="23"/>
      <c r="B229" s="23"/>
      <c r="C229" s="39" t="s">
        <v>49</v>
      </c>
      <c r="D229" s="40">
        <v>0</v>
      </c>
      <c r="E229" s="40">
        <v>0</v>
      </c>
      <c r="F229" s="40">
        <v>0</v>
      </c>
      <c r="G229" s="40">
        <v>0</v>
      </c>
      <c r="H229" s="23"/>
      <c r="I229" s="23"/>
      <c r="J229" s="23"/>
      <c r="K229" s="23"/>
    </row>
    <row r="230" spans="1:11" ht="14.1" customHeight="1">
      <c r="A230" s="23"/>
      <c r="B230" s="23"/>
      <c r="C230" s="39" t="s">
        <v>58</v>
      </c>
      <c r="D230" s="40">
        <v>0</v>
      </c>
      <c r="E230" s="40">
        <v>0</v>
      </c>
      <c r="F230" s="40">
        <v>0</v>
      </c>
      <c r="G230" s="40">
        <v>0</v>
      </c>
      <c r="H230" s="23"/>
      <c r="I230" s="23"/>
      <c r="J230" s="23"/>
      <c r="K230" s="23"/>
    </row>
    <row r="231" spans="1:11" ht="14.1" customHeight="1">
      <c r="A231" s="23"/>
      <c r="B231" s="23"/>
      <c r="C231" s="39" t="s">
        <v>59</v>
      </c>
      <c r="D231" s="40">
        <v>0</v>
      </c>
      <c r="E231" s="40">
        <v>0</v>
      </c>
      <c r="F231" s="40">
        <v>0</v>
      </c>
      <c r="G231" s="40">
        <v>0</v>
      </c>
      <c r="H231" s="23"/>
      <c r="I231" s="23"/>
      <c r="J231" s="23"/>
      <c r="K231" s="23"/>
    </row>
    <row r="232" spans="1:11" ht="14.1" customHeight="1">
      <c r="A232" s="23"/>
      <c r="B232" s="23"/>
      <c r="C232" s="39" t="s">
        <v>60</v>
      </c>
      <c r="D232" s="40">
        <v>0</v>
      </c>
      <c r="E232" s="40">
        <v>0</v>
      </c>
      <c r="F232" s="40">
        <v>0</v>
      </c>
      <c r="G232" s="40">
        <v>0</v>
      </c>
      <c r="H232" s="23"/>
      <c r="I232" s="23"/>
      <c r="J232" s="23"/>
      <c r="K232" s="23"/>
    </row>
    <row r="233" spans="1:11" ht="14.1" customHeight="1">
      <c r="A233" s="23"/>
      <c r="B233" s="23"/>
      <c r="C233" s="39" t="s">
        <v>61</v>
      </c>
      <c r="D233" s="40">
        <v>0</v>
      </c>
      <c r="E233" s="40">
        <v>0</v>
      </c>
      <c r="F233" s="40">
        <v>0</v>
      </c>
      <c r="G233" s="40">
        <v>0</v>
      </c>
      <c r="H233" s="23"/>
      <c r="I233" s="23"/>
      <c r="J233" s="23"/>
      <c r="K233" s="23"/>
    </row>
    <row r="234" spans="1:11" ht="14.1" customHeight="1">
      <c r="A234" s="23"/>
      <c r="B234" s="23"/>
      <c r="C234" s="39" t="s">
        <v>62</v>
      </c>
      <c r="D234" s="40">
        <v>0</v>
      </c>
      <c r="E234" s="40">
        <v>9200000</v>
      </c>
      <c r="F234" s="40">
        <v>5000000</v>
      </c>
      <c r="G234" s="40">
        <v>5000000</v>
      </c>
      <c r="H234" s="23"/>
      <c r="I234" s="23"/>
      <c r="J234" s="23"/>
      <c r="K234" s="23"/>
    </row>
    <row r="235" spans="1:11" ht="14.1" customHeight="1">
      <c r="A235" s="23"/>
      <c r="B235" s="23"/>
      <c r="C235" s="39" t="s">
        <v>49</v>
      </c>
      <c r="D235" s="40">
        <v>0</v>
      </c>
      <c r="E235" s="40">
        <v>0</v>
      </c>
      <c r="F235" s="40">
        <v>0</v>
      </c>
      <c r="G235" s="40">
        <v>0</v>
      </c>
      <c r="H235" s="23"/>
      <c r="I235" s="23"/>
      <c r="J235" s="23"/>
      <c r="K235" s="23"/>
    </row>
    <row r="236" spans="1:11" ht="14.1" customHeight="1">
      <c r="A236" s="23"/>
      <c r="B236" s="23"/>
      <c r="C236" s="39" t="s">
        <v>58</v>
      </c>
      <c r="D236" s="40">
        <v>0</v>
      </c>
      <c r="E236" s="40">
        <v>0</v>
      </c>
      <c r="F236" s="40">
        <v>0</v>
      </c>
      <c r="G236" s="40">
        <v>0</v>
      </c>
      <c r="H236" s="23"/>
      <c r="I236" s="23"/>
      <c r="J236" s="23"/>
      <c r="K236" s="23"/>
    </row>
    <row r="237" spans="1:11" ht="14.1" customHeight="1">
      <c r="A237" s="23"/>
      <c r="B237" s="23"/>
      <c r="C237" s="39" t="s">
        <v>59</v>
      </c>
      <c r="D237" s="40">
        <v>0</v>
      </c>
      <c r="E237" s="40">
        <v>0</v>
      </c>
      <c r="F237" s="40">
        <v>0</v>
      </c>
      <c r="G237" s="40">
        <v>0</v>
      </c>
      <c r="H237" s="23"/>
      <c r="I237" s="23"/>
      <c r="J237" s="23"/>
      <c r="K237" s="23"/>
    </row>
    <row r="238" spans="1:11" ht="14.1" customHeight="1">
      <c r="A238" s="23"/>
      <c r="B238" s="23"/>
      <c r="C238" s="39" t="s">
        <v>60</v>
      </c>
      <c r="D238" s="40">
        <v>0</v>
      </c>
      <c r="E238" s="40">
        <v>0</v>
      </c>
      <c r="F238" s="40">
        <v>0</v>
      </c>
      <c r="G238" s="40">
        <v>0</v>
      </c>
      <c r="H238" s="23"/>
      <c r="I238" s="23"/>
      <c r="J238" s="23"/>
      <c r="K238" s="23"/>
    </row>
    <row r="239" spans="1:11" ht="14.1" customHeight="1">
      <c r="A239" s="23"/>
      <c r="B239" s="23"/>
      <c r="C239" s="39" t="s">
        <v>61</v>
      </c>
      <c r="D239" s="40">
        <v>0</v>
      </c>
      <c r="E239" s="40">
        <v>9200000</v>
      </c>
      <c r="F239" s="40">
        <v>5000000</v>
      </c>
      <c r="G239" s="40">
        <v>5000000</v>
      </c>
      <c r="H239" s="23"/>
      <c r="I239" s="23"/>
      <c r="J239" s="23"/>
      <c r="K239" s="23"/>
    </row>
    <row r="240" spans="1:11" ht="14.1" customHeight="1">
      <c r="A240" s="23"/>
      <c r="B240" s="23"/>
      <c r="C240" s="39" t="s">
        <v>63</v>
      </c>
      <c r="D240" s="40">
        <v>0</v>
      </c>
      <c r="E240" s="40">
        <v>0</v>
      </c>
      <c r="F240" s="40">
        <v>0</v>
      </c>
      <c r="G240" s="40">
        <v>0</v>
      </c>
      <c r="H240" s="23"/>
      <c r="I240" s="23"/>
      <c r="J240" s="23"/>
      <c r="K240" s="23"/>
    </row>
    <row r="241" spans="1:11" ht="14.1" customHeight="1">
      <c r="A241" s="23"/>
      <c r="B241" s="23"/>
      <c r="C241" s="39" t="s">
        <v>49</v>
      </c>
      <c r="D241" s="40">
        <v>0</v>
      </c>
      <c r="E241" s="40">
        <v>0</v>
      </c>
      <c r="F241" s="40">
        <v>0</v>
      </c>
      <c r="G241" s="40">
        <v>0</v>
      </c>
      <c r="H241" s="23"/>
      <c r="I241" s="23"/>
      <c r="J241" s="23"/>
      <c r="K241" s="23"/>
    </row>
    <row r="242" spans="1:11" ht="14.1" customHeight="1">
      <c r="A242" s="23"/>
      <c r="B242" s="23"/>
      <c r="C242" s="39" t="s">
        <v>58</v>
      </c>
      <c r="D242" s="40">
        <v>0</v>
      </c>
      <c r="E242" s="40">
        <v>0</v>
      </c>
      <c r="F242" s="40">
        <v>0</v>
      </c>
      <c r="G242" s="40">
        <v>0</v>
      </c>
      <c r="H242" s="23"/>
      <c r="I242" s="23"/>
      <c r="J242" s="23"/>
      <c r="K242" s="23"/>
    </row>
    <row r="243" spans="1:11" ht="14.1" customHeight="1">
      <c r="A243" s="23"/>
      <c r="B243" s="23"/>
      <c r="C243" s="39" t="s">
        <v>59</v>
      </c>
      <c r="D243" s="40">
        <v>0</v>
      </c>
      <c r="E243" s="40">
        <v>0</v>
      </c>
      <c r="F243" s="40">
        <v>0</v>
      </c>
      <c r="G243" s="40">
        <v>0</v>
      </c>
      <c r="H243" s="23"/>
      <c r="I243" s="23"/>
      <c r="J243" s="23"/>
      <c r="K243" s="23"/>
    </row>
    <row r="244" spans="1:11" ht="14.1" customHeight="1">
      <c r="A244" s="23"/>
      <c r="B244" s="23"/>
      <c r="C244" s="39" t="s">
        <v>60</v>
      </c>
      <c r="D244" s="40">
        <v>0</v>
      </c>
      <c r="E244" s="40">
        <v>0</v>
      </c>
      <c r="F244" s="40">
        <v>0</v>
      </c>
      <c r="G244" s="40">
        <v>0</v>
      </c>
      <c r="H244" s="23"/>
      <c r="I244" s="23"/>
      <c r="J244" s="23"/>
      <c r="K244" s="23"/>
    </row>
    <row r="245" spans="1:11" ht="14.1" customHeight="1">
      <c r="A245" s="23"/>
      <c r="B245" s="23"/>
      <c r="C245" s="39" t="s">
        <v>61</v>
      </c>
      <c r="D245" s="40">
        <v>0</v>
      </c>
      <c r="E245" s="40">
        <v>0</v>
      </c>
      <c r="F245" s="40">
        <v>0</v>
      </c>
      <c r="G245" s="40">
        <v>0</v>
      </c>
      <c r="H245" s="23"/>
      <c r="I245" s="23"/>
      <c r="J245" s="23"/>
      <c r="K245" s="23"/>
    </row>
    <row r="246" spans="1:11" ht="14.1" customHeight="1">
      <c r="A246" s="23"/>
      <c r="B246" s="23"/>
      <c r="C246" s="39" t="s">
        <v>64</v>
      </c>
      <c r="D246" s="40">
        <v>0</v>
      </c>
      <c r="E246" s="40">
        <v>0</v>
      </c>
      <c r="F246" s="40">
        <v>0</v>
      </c>
      <c r="G246" s="40">
        <v>0</v>
      </c>
      <c r="H246" s="23"/>
      <c r="I246" s="23"/>
      <c r="J246" s="23"/>
      <c r="K246" s="23"/>
    </row>
    <row r="247" spans="1:11" ht="14.1" customHeight="1">
      <c r="A247" s="23"/>
      <c r="B247" s="23"/>
      <c r="C247" s="39" t="s">
        <v>65</v>
      </c>
      <c r="D247" s="40">
        <v>0</v>
      </c>
      <c r="E247" s="40">
        <v>0</v>
      </c>
      <c r="F247" s="40">
        <v>0</v>
      </c>
      <c r="G247" s="40">
        <v>0</v>
      </c>
      <c r="H247" s="23"/>
      <c r="I247" s="23"/>
      <c r="J247" s="23"/>
      <c r="K247" s="23"/>
    </row>
    <row r="248" spans="1:11" ht="14.1" customHeight="1">
      <c r="A248" s="23"/>
      <c r="B248" s="23"/>
      <c r="C248" s="41" t="s">
        <v>25</v>
      </c>
      <c r="D248" s="40">
        <v>0</v>
      </c>
      <c r="E248" s="40">
        <v>9200000</v>
      </c>
      <c r="F248" s="40">
        <v>5000000</v>
      </c>
      <c r="G248" s="40">
        <v>5000000</v>
      </c>
      <c r="H248" s="23"/>
      <c r="I248" s="23"/>
      <c r="J248" s="23"/>
      <c r="K248" s="23"/>
    </row>
    <row r="249" spans="1:11" ht="14.1" customHeight="1">
      <c r="A249" s="23"/>
      <c r="B249" s="23"/>
      <c r="C249" s="32" t="s">
        <v>1614</v>
      </c>
      <c r="D249" s="1503" t="s">
        <v>1615</v>
      </c>
      <c r="E249" s="1504"/>
      <c r="F249" s="1504"/>
      <c r="G249" s="1504"/>
      <c r="H249" s="23"/>
      <c r="I249" s="23"/>
      <c r="J249" s="23"/>
      <c r="K249" s="23"/>
    </row>
    <row r="250" spans="1:11" ht="14.1" customHeight="1">
      <c r="A250" s="23"/>
      <c r="B250" s="23"/>
      <c r="C250" s="33" t="s">
        <v>19</v>
      </c>
      <c r="D250" s="1519" t="s">
        <v>1616</v>
      </c>
      <c r="E250" s="1520"/>
      <c r="F250" s="1520"/>
      <c r="G250" s="1520"/>
      <c r="H250" s="23"/>
      <c r="I250" s="23"/>
      <c r="J250" s="23"/>
      <c r="K250" s="23"/>
    </row>
    <row r="251" spans="1:11" ht="14.1" customHeight="1">
      <c r="A251" s="23"/>
      <c r="B251" s="23"/>
      <c r="C251" s="34" t="s">
        <v>20</v>
      </c>
      <c r="D251" s="1521" t="s">
        <v>18</v>
      </c>
      <c r="E251" s="1522"/>
      <c r="F251" s="1522"/>
      <c r="G251" s="1522"/>
      <c r="H251" s="23"/>
      <c r="I251" s="23"/>
      <c r="J251" s="23"/>
      <c r="K251" s="23"/>
    </row>
    <row r="252" spans="1:11" ht="14.1" customHeight="1">
      <c r="A252" s="23"/>
      <c r="B252" s="23"/>
      <c r="C252" s="34" t="s">
        <v>21</v>
      </c>
      <c r="D252" s="1521" t="s">
        <v>1617</v>
      </c>
      <c r="E252" s="1522"/>
      <c r="F252" s="1522"/>
      <c r="G252" s="1522"/>
      <c r="H252" s="23"/>
      <c r="I252" s="23"/>
      <c r="J252" s="23"/>
      <c r="K252" s="23"/>
    </row>
    <row r="253" spans="1:11" ht="15" customHeight="1">
      <c r="A253" s="23"/>
      <c r="B253" s="23"/>
      <c r="C253" s="35"/>
      <c r="D253" s="36">
        <v>2024</v>
      </c>
      <c r="E253" s="36">
        <v>2025</v>
      </c>
      <c r="F253" s="36">
        <v>2026</v>
      </c>
      <c r="G253" s="36">
        <v>2027</v>
      </c>
      <c r="H253" s="23"/>
      <c r="I253" s="23"/>
      <c r="J253" s="23"/>
      <c r="K253" s="23"/>
    </row>
    <row r="254" spans="1:11" ht="15" customHeight="1">
      <c r="A254" s="23"/>
      <c r="B254" s="23"/>
      <c r="C254" s="37"/>
      <c r="D254" s="38" t="s">
        <v>22</v>
      </c>
      <c r="E254" s="38" t="s">
        <v>23</v>
      </c>
      <c r="F254" s="38" t="s">
        <v>23</v>
      </c>
      <c r="G254" s="38" t="s">
        <v>23</v>
      </c>
      <c r="H254" s="23"/>
      <c r="I254" s="23"/>
      <c r="J254" s="23"/>
      <c r="K254" s="23"/>
    </row>
    <row r="255" spans="1:11" ht="14.1" customHeight="1">
      <c r="A255" s="23"/>
      <c r="B255" s="23"/>
      <c r="C255" s="27" t="s">
        <v>33</v>
      </c>
      <c r="D255" s="31" t="s">
        <v>34</v>
      </c>
      <c r="E255" s="31" t="s">
        <v>34</v>
      </c>
      <c r="F255" s="31" t="s">
        <v>34</v>
      </c>
      <c r="G255" s="31" t="s">
        <v>34</v>
      </c>
      <c r="H255" s="23"/>
      <c r="I255" s="23"/>
      <c r="J255" s="23"/>
      <c r="K255" s="23"/>
    </row>
    <row r="256" spans="1:11" ht="14.1" customHeight="1">
      <c r="A256" s="23"/>
      <c r="B256" s="23"/>
      <c r="C256" s="27" t="s">
        <v>35</v>
      </c>
      <c r="D256" s="31" t="s">
        <v>1618</v>
      </c>
      <c r="E256" s="31" t="s">
        <v>1618</v>
      </c>
      <c r="F256" s="31" t="s">
        <v>1618</v>
      </c>
      <c r="G256" s="31" t="s">
        <v>1618</v>
      </c>
      <c r="H256" s="23"/>
      <c r="I256" s="23"/>
      <c r="J256" s="23"/>
      <c r="K256" s="23"/>
    </row>
    <row r="257" spans="1:11" ht="14.1" customHeight="1">
      <c r="A257" s="23"/>
      <c r="B257" s="23"/>
      <c r="C257" s="27" t="s">
        <v>40</v>
      </c>
      <c r="D257" s="31" t="s">
        <v>1618</v>
      </c>
      <c r="E257" s="31" t="s">
        <v>1618</v>
      </c>
      <c r="F257" s="31" t="s">
        <v>1618</v>
      </c>
      <c r="G257" s="31" t="s">
        <v>1618</v>
      </c>
      <c r="H257" s="23"/>
      <c r="I257" s="23"/>
      <c r="J257" s="23"/>
      <c r="K257" s="23"/>
    </row>
    <row r="258" spans="1:11" ht="14.1" customHeight="1">
      <c r="A258" s="23"/>
      <c r="B258" s="23"/>
      <c r="C258" s="27" t="s">
        <v>41</v>
      </c>
      <c r="D258" s="31" t="s">
        <v>18</v>
      </c>
      <c r="E258" s="31" t="s">
        <v>42</v>
      </c>
      <c r="F258" s="31" t="s">
        <v>42</v>
      </c>
      <c r="G258" s="31" t="s">
        <v>42</v>
      </c>
      <c r="H258" s="23"/>
      <c r="I258" s="23"/>
      <c r="J258" s="23"/>
      <c r="K258" s="23"/>
    </row>
    <row r="259" spans="1:11" ht="14.1" customHeight="1">
      <c r="A259" s="23"/>
      <c r="B259" s="23"/>
      <c r="C259" s="27" t="s">
        <v>43</v>
      </c>
      <c r="D259" s="31" t="s">
        <v>18</v>
      </c>
      <c r="E259" s="31" t="s">
        <v>42</v>
      </c>
      <c r="F259" s="31" t="s">
        <v>42</v>
      </c>
      <c r="G259" s="31" t="s">
        <v>42</v>
      </c>
      <c r="H259" s="23"/>
      <c r="I259" s="23"/>
      <c r="J259" s="23"/>
      <c r="K259" s="23"/>
    </row>
    <row r="260" spans="1:11" ht="14.1" customHeight="1">
      <c r="A260" s="23"/>
      <c r="B260" s="23"/>
      <c r="C260" s="27" t="s">
        <v>47</v>
      </c>
      <c r="D260" s="31" t="s">
        <v>18</v>
      </c>
      <c r="E260" s="31" t="s">
        <v>42</v>
      </c>
      <c r="F260" s="31" t="s">
        <v>42</v>
      </c>
      <c r="G260" s="31" t="s">
        <v>42</v>
      </c>
      <c r="H260" s="23"/>
      <c r="I260" s="23"/>
      <c r="J260" s="23"/>
      <c r="K260" s="23"/>
    </row>
    <row r="261" spans="1:11" ht="14.1" customHeight="1">
      <c r="A261" s="23"/>
      <c r="B261" s="23"/>
      <c r="C261" s="1523" t="s">
        <v>24</v>
      </c>
      <c r="D261" s="1524"/>
      <c r="E261" s="1524"/>
      <c r="F261" s="1524"/>
      <c r="G261" s="1524"/>
      <c r="H261" s="23"/>
      <c r="I261" s="23"/>
      <c r="J261" s="23"/>
      <c r="K261" s="23"/>
    </row>
    <row r="262" spans="1:11" ht="14.1" customHeight="1">
      <c r="A262" s="23"/>
      <c r="B262" s="23"/>
      <c r="C262" s="35"/>
      <c r="D262" s="36">
        <v>2024</v>
      </c>
      <c r="E262" s="36">
        <v>2025</v>
      </c>
      <c r="F262" s="36">
        <v>2026</v>
      </c>
      <c r="G262" s="36">
        <v>2027</v>
      </c>
      <c r="H262" s="23"/>
      <c r="I262" s="23"/>
      <c r="J262" s="23"/>
      <c r="K262" s="23"/>
    </row>
    <row r="263" spans="1:11" ht="14.1" customHeight="1">
      <c r="A263" s="23"/>
      <c r="B263" s="23"/>
      <c r="C263" s="37"/>
      <c r="D263" s="38" t="s">
        <v>22</v>
      </c>
      <c r="E263" s="38" t="s">
        <v>23</v>
      </c>
      <c r="F263" s="38" t="s">
        <v>23</v>
      </c>
      <c r="G263" s="38" t="s">
        <v>23</v>
      </c>
      <c r="H263" s="23"/>
      <c r="I263" s="23"/>
      <c r="J263" s="23"/>
      <c r="K263" s="23"/>
    </row>
    <row r="264" spans="1:11" ht="14.1" customHeight="1">
      <c r="A264" s="23"/>
      <c r="B264" s="23"/>
      <c r="C264" s="39" t="s">
        <v>48</v>
      </c>
      <c r="D264" s="40">
        <v>0</v>
      </c>
      <c r="E264" s="40">
        <v>0</v>
      </c>
      <c r="F264" s="40">
        <v>0</v>
      </c>
      <c r="G264" s="40">
        <v>0</v>
      </c>
      <c r="H264" s="23"/>
      <c r="I264" s="23"/>
      <c r="J264" s="23"/>
      <c r="K264" s="23"/>
    </row>
    <row r="265" spans="1:11" ht="14.1" customHeight="1">
      <c r="A265" s="23"/>
      <c r="B265" s="23"/>
      <c r="C265" s="39" t="s">
        <v>49</v>
      </c>
      <c r="D265" s="40">
        <v>0</v>
      </c>
      <c r="E265" s="40">
        <v>0</v>
      </c>
      <c r="F265" s="40">
        <v>0</v>
      </c>
      <c r="G265" s="40">
        <v>0</v>
      </c>
      <c r="H265" s="23"/>
      <c r="I265" s="23"/>
      <c r="J265" s="23"/>
      <c r="K265" s="23"/>
    </row>
    <row r="266" spans="1:11" ht="14.1" customHeight="1">
      <c r="A266" s="23"/>
      <c r="B266" s="23"/>
      <c r="C266" s="39" t="s">
        <v>50</v>
      </c>
      <c r="D266" s="40">
        <v>0</v>
      </c>
      <c r="E266" s="40">
        <v>0</v>
      </c>
      <c r="F266" s="40">
        <v>0</v>
      </c>
      <c r="G266" s="40">
        <v>0</v>
      </c>
      <c r="H266" s="23"/>
      <c r="I266" s="23"/>
      <c r="J266" s="23"/>
      <c r="K266" s="23"/>
    </row>
    <row r="267" spans="1:11" ht="14.1" customHeight="1">
      <c r="A267" s="23"/>
      <c r="B267" s="23"/>
      <c r="C267" s="39" t="s">
        <v>51</v>
      </c>
      <c r="D267" s="40">
        <v>0</v>
      </c>
      <c r="E267" s="40">
        <v>0</v>
      </c>
      <c r="F267" s="40">
        <v>0</v>
      </c>
      <c r="G267" s="40">
        <v>0</v>
      </c>
      <c r="H267" s="23"/>
      <c r="I267" s="23"/>
      <c r="J267" s="23"/>
      <c r="K267" s="23"/>
    </row>
    <row r="268" spans="1:11" ht="14.1" customHeight="1">
      <c r="A268" s="23"/>
      <c r="B268" s="23"/>
      <c r="C268" s="39" t="s">
        <v>49</v>
      </c>
      <c r="D268" s="40">
        <v>0</v>
      </c>
      <c r="E268" s="40">
        <v>0</v>
      </c>
      <c r="F268" s="40">
        <v>0</v>
      </c>
      <c r="G268" s="40">
        <v>0</v>
      </c>
      <c r="H268" s="23"/>
      <c r="I268" s="23"/>
      <c r="J268" s="23"/>
      <c r="K268" s="23"/>
    </row>
    <row r="269" spans="1:11" ht="14.1" customHeight="1">
      <c r="A269" s="23"/>
      <c r="B269" s="23"/>
      <c r="C269" s="39" t="s">
        <v>50</v>
      </c>
      <c r="D269" s="40">
        <v>0</v>
      </c>
      <c r="E269" s="40">
        <v>0</v>
      </c>
      <c r="F269" s="40">
        <v>0</v>
      </c>
      <c r="G269" s="40">
        <v>0</v>
      </c>
      <c r="H269" s="23"/>
      <c r="I269" s="23"/>
      <c r="J269" s="23"/>
      <c r="K269" s="23"/>
    </row>
    <row r="270" spans="1:11" ht="14.1" customHeight="1">
      <c r="A270" s="23"/>
      <c r="B270" s="23"/>
      <c r="C270" s="39" t="s">
        <v>52</v>
      </c>
      <c r="D270" s="40">
        <v>0</v>
      </c>
      <c r="E270" s="40">
        <v>0</v>
      </c>
      <c r="F270" s="40">
        <v>0</v>
      </c>
      <c r="G270" s="40">
        <v>0</v>
      </c>
      <c r="H270" s="23"/>
      <c r="I270" s="23"/>
      <c r="J270" s="23"/>
      <c r="K270" s="23"/>
    </row>
    <row r="271" spans="1:11" ht="14.1" customHeight="1">
      <c r="A271" s="23"/>
      <c r="B271" s="23"/>
      <c r="C271" s="39" t="s">
        <v>49</v>
      </c>
      <c r="D271" s="40">
        <v>0</v>
      </c>
      <c r="E271" s="40">
        <v>0</v>
      </c>
      <c r="F271" s="40">
        <v>0</v>
      </c>
      <c r="G271" s="40">
        <v>0</v>
      </c>
      <c r="H271" s="23"/>
      <c r="I271" s="23"/>
      <c r="J271" s="23"/>
      <c r="K271" s="23"/>
    </row>
    <row r="272" spans="1:11" ht="14.1" customHeight="1">
      <c r="A272" s="23"/>
      <c r="B272" s="23"/>
      <c r="C272" s="39" t="s">
        <v>50</v>
      </c>
      <c r="D272" s="40">
        <v>0</v>
      </c>
      <c r="E272" s="40">
        <v>0</v>
      </c>
      <c r="F272" s="40">
        <v>0</v>
      </c>
      <c r="G272" s="40">
        <v>0</v>
      </c>
      <c r="H272" s="23"/>
      <c r="I272" s="23"/>
      <c r="J272" s="23"/>
      <c r="K272" s="23"/>
    </row>
    <row r="273" spans="1:11" ht="14.1" customHeight="1">
      <c r="A273" s="23"/>
      <c r="B273" s="23"/>
      <c r="C273" s="39" t="s">
        <v>53</v>
      </c>
      <c r="D273" s="40">
        <v>0</v>
      </c>
      <c r="E273" s="40">
        <v>0</v>
      </c>
      <c r="F273" s="40">
        <v>0</v>
      </c>
      <c r="G273" s="40">
        <v>0</v>
      </c>
      <c r="H273" s="23"/>
      <c r="I273" s="23"/>
      <c r="J273" s="23"/>
      <c r="K273" s="23"/>
    </row>
    <row r="274" spans="1:11" ht="14.1" customHeight="1">
      <c r="A274" s="23"/>
      <c r="B274" s="23"/>
      <c r="C274" s="39" t="s">
        <v>49</v>
      </c>
      <c r="D274" s="40">
        <v>0</v>
      </c>
      <c r="E274" s="40">
        <v>0</v>
      </c>
      <c r="F274" s="40">
        <v>0</v>
      </c>
      <c r="G274" s="40">
        <v>0</v>
      </c>
      <c r="H274" s="23"/>
      <c r="I274" s="23"/>
      <c r="J274" s="23"/>
      <c r="K274" s="23"/>
    </row>
    <row r="275" spans="1:11" ht="14.1" customHeight="1">
      <c r="A275" s="23"/>
      <c r="B275" s="23"/>
      <c r="C275" s="39" t="s">
        <v>50</v>
      </c>
      <c r="D275" s="40">
        <v>0</v>
      </c>
      <c r="E275" s="40">
        <v>0</v>
      </c>
      <c r="F275" s="40">
        <v>0</v>
      </c>
      <c r="G275" s="40">
        <v>0</v>
      </c>
      <c r="H275" s="23"/>
      <c r="I275" s="23"/>
      <c r="J275" s="23"/>
      <c r="K275" s="23"/>
    </row>
    <row r="276" spans="1:11" ht="14.1" customHeight="1">
      <c r="A276" s="23"/>
      <c r="B276" s="23"/>
      <c r="C276" s="39" t="s">
        <v>54</v>
      </c>
      <c r="D276" s="40">
        <v>0</v>
      </c>
      <c r="E276" s="40">
        <v>0</v>
      </c>
      <c r="F276" s="40">
        <v>0</v>
      </c>
      <c r="G276" s="40">
        <v>0</v>
      </c>
      <c r="H276" s="23"/>
      <c r="I276" s="23"/>
      <c r="J276" s="23"/>
      <c r="K276" s="23"/>
    </row>
    <row r="277" spans="1:11" ht="14.1" customHeight="1">
      <c r="A277" s="23"/>
      <c r="B277" s="23"/>
      <c r="C277" s="39" t="s">
        <v>49</v>
      </c>
      <c r="D277" s="40">
        <v>0</v>
      </c>
      <c r="E277" s="40">
        <v>0</v>
      </c>
      <c r="F277" s="40">
        <v>0</v>
      </c>
      <c r="G277" s="40">
        <v>0</v>
      </c>
      <c r="H277" s="23"/>
      <c r="I277" s="23"/>
      <c r="J277" s="23"/>
      <c r="K277" s="23"/>
    </row>
    <row r="278" spans="1:11" ht="14.1" customHeight="1">
      <c r="A278" s="23"/>
      <c r="B278" s="23"/>
      <c r="C278" s="39" t="s">
        <v>50</v>
      </c>
      <c r="D278" s="40">
        <v>0</v>
      </c>
      <c r="E278" s="40">
        <v>0</v>
      </c>
      <c r="F278" s="40">
        <v>0</v>
      </c>
      <c r="G278" s="40">
        <v>0</v>
      </c>
      <c r="H278" s="23"/>
      <c r="I278" s="23"/>
      <c r="J278" s="23"/>
      <c r="K278" s="23"/>
    </row>
    <row r="279" spans="1:11" ht="14.1" customHeight="1">
      <c r="A279" s="23"/>
      <c r="B279" s="23"/>
      <c r="C279" s="39" t="s">
        <v>55</v>
      </c>
      <c r="D279" s="40">
        <v>0</v>
      </c>
      <c r="E279" s="40">
        <v>0</v>
      </c>
      <c r="F279" s="40">
        <v>0</v>
      </c>
      <c r="G279" s="40">
        <v>0</v>
      </c>
      <c r="H279" s="23"/>
      <c r="I279" s="23"/>
      <c r="J279" s="23"/>
      <c r="K279" s="23"/>
    </row>
    <row r="280" spans="1:11" ht="14.1" customHeight="1">
      <c r="A280" s="23"/>
      <c r="B280" s="23"/>
      <c r="C280" s="39" t="s">
        <v>49</v>
      </c>
      <c r="D280" s="40">
        <v>0</v>
      </c>
      <c r="E280" s="40">
        <v>0</v>
      </c>
      <c r="F280" s="40">
        <v>0</v>
      </c>
      <c r="G280" s="40">
        <v>0</v>
      </c>
      <c r="H280" s="23"/>
      <c r="I280" s="23"/>
      <c r="J280" s="23"/>
      <c r="K280" s="23"/>
    </row>
    <row r="281" spans="1:11" ht="14.1" customHeight="1">
      <c r="A281" s="23"/>
      <c r="B281" s="23"/>
      <c r="C281" s="39" t="s">
        <v>50</v>
      </c>
      <c r="D281" s="40">
        <v>0</v>
      </c>
      <c r="E281" s="40">
        <v>0</v>
      </c>
      <c r="F281" s="40">
        <v>0</v>
      </c>
      <c r="G281" s="40">
        <v>0</v>
      </c>
      <c r="H281" s="23"/>
      <c r="I281" s="23"/>
      <c r="J281" s="23"/>
      <c r="K281" s="23"/>
    </row>
    <row r="282" spans="1:11" ht="14.1" customHeight="1">
      <c r="A282" s="23"/>
      <c r="B282" s="23"/>
      <c r="C282" s="39" t="s">
        <v>56</v>
      </c>
      <c r="D282" s="40">
        <v>0</v>
      </c>
      <c r="E282" s="40">
        <v>0</v>
      </c>
      <c r="F282" s="40">
        <v>0</v>
      </c>
      <c r="G282" s="40">
        <v>0</v>
      </c>
      <c r="H282" s="23"/>
      <c r="I282" s="23"/>
      <c r="J282" s="23"/>
      <c r="K282" s="23"/>
    </row>
    <row r="283" spans="1:11" ht="14.1" customHeight="1">
      <c r="A283" s="23"/>
      <c r="B283" s="23"/>
      <c r="C283" s="39" t="s">
        <v>49</v>
      </c>
      <c r="D283" s="40">
        <v>0</v>
      </c>
      <c r="E283" s="40">
        <v>0</v>
      </c>
      <c r="F283" s="40">
        <v>0</v>
      </c>
      <c r="G283" s="40">
        <v>0</v>
      </c>
      <c r="H283" s="23"/>
      <c r="I283" s="23"/>
      <c r="J283" s="23"/>
      <c r="K283" s="23"/>
    </row>
    <row r="284" spans="1:11" ht="14.1" customHeight="1">
      <c r="A284" s="23"/>
      <c r="B284" s="23"/>
      <c r="C284" s="39" t="s">
        <v>50</v>
      </c>
      <c r="D284" s="40">
        <v>0</v>
      </c>
      <c r="E284" s="40">
        <v>0</v>
      </c>
      <c r="F284" s="40">
        <v>0</v>
      </c>
      <c r="G284" s="40">
        <v>0</v>
      </c>
      <c r="H284" s="23"/>
      <c r="I284" s="23"/>
      <c r="J284" s="23"/>
      <c r="K284" s="23"/>
    </row>
    <row r="285" spans="1:11" ht="14.1" customHeight="1">
      <c r="A285" s="23"/>
      <c r="B285" s="23"/>
      <c r="C285" s="39" t="s">
        <v>57</v>
      </c>
      <c r="D285" s="40">
        <v>0</v>
      </c>
      <c r="E285" s="40">
        <v>0</v>
      </c>
      <c r="F285" s="40">
        <v>0</v>
      </c>
      <c r="G285" s="40">
        <v>0</v>
      </c>
      <c r="H285" s="23"/>
      <c r="I285" s="23"/>
      <c r="J285" s="23"/>
      <c r="K285" s="23"/>
    </row>
    <row r="286" spans="1:11" ht="14.1" customHeight="1">
      <c r="A286" s="23"/>
      <c r="B286" s="23"/>
      <c r="C286" s="39" t="s">
        <v>49</v>
      </c>
      <c r="D286" s="40">
        <v>0</v>
      </c>
      <c r="E286" s="40">
        <v>0</v>
      </c>
      <c r="F286" s="40">
        <v>0</v>
      </c>
      <c r="G286" s="40">
        <v>0</v>
      </c>
      <c r="H286" s="23"/>
      <c r="I286" s="23"/>
      <c r="J286" s="23"/>
      <c r="K286" s="23"/>
    </row>
    <row r="287" spans="1:11" ht="14.1" customHeight="1">
      <c r="A287" s="23"/>
      <c r="B287" s="23"/>
      <c r="C287" s="39" t="s">
        <v>58</v>
      </c>
      <c r="D287" s="40">
        <v>0</v>
      </c>
      <c r="E287" s="40">
        <v>0</v>
      </c>
      <c r="F287" s="40">
        <v>0</v>
      </c>
      <c r="G287" s="40">
        <v>0</v>
      </c>
      <c r="H287" s="23"/>
      <c r="I287" s="23"/>
      <c r="J287" s="23"/>
      <c r="K287" s="23"/>
    </row>
    <row r="288" spans="1:11" ht="14.1" customHeight="1">
      <c r="A288" s="23"/>
      <c r="B288" s="23"/>
      <c r="C288" s="39" t="s">
        <v>59</v>
      </c>
      <c r="D288" s="40">
        <v>0</v>
      </c>
      <c r="E288" s="40">
        <v>0</v>
      </c>
      <c r="F288" s="40">
        <v>0</v>
      </c>
      <c r="G288" s="40">
        <v>0</v>
      </c>
      <c r="H288" s="23"/>
      <c r="I288" s="23"/>
      <c r="J288" s="23"/>
      <c r="K288" s="23"/>
    </row>
    <row r="289" spans="1:11" ht="14.1" customHeight="1">
      <c r="A289" s="23"/>
      <c r="B289" s="23"/>
      <c r="C289" s="39" t="s">
        <v>60</v>
      </c>
      <c r="D289" s="40">
        <v>0</v>
      </c>
      <c r="E289" s="40">
        <v>0</v>
      </c>
      <c r="F289" s="40">
        <v>0</v>
      </c>
      <c r="G289" s="40">
        <v>0</v>
      </c>
      <c r="H289" s="23"/>
      <c r="I289" s="23"/>
      <c r="J289" s="23"/>
      <c r="K289" s="23"/>
    </row>
    <row r="290" spans="1:11" ht="14.1" customHeight="1">
      <c r="A290" s="23"/>
      <c r="B290" s="23"/>
      <c r="C290" s="39" t="s">
        <v>61</v>
      </c>
      <c r="D290" s="40">
        <v>0</v>
      </c>
      <c r="E290" s="40">
        <v>0</v>
      </c>
      <c r="F290" s="40">
        <v>0</v>
      </c>
      <c r="G290" s="40">
        <v>0</v>
      </c>
      <c r="H290" s="23"/>
      <c r="I290" s="23"/>
      <c r="J290" s="23"/>
      <c r="K290" s="23"/>
    </row>
    <row r="291" spans="1:11" ht="14.1" customHeight="1">
      <c r="A291" s="23"/>
      <c r="B291" s="23"/>
      <c r="C291" s="39" t="s">
        <v>62</v>
      </c>
      <c r="D291" s="40">
        <v>0</v>
      </c>
      <c r="E291" s="40">
        <v>100000000</v>
      </c>
      <c r="F291" s="40">
        <v>100000000</v>
      </c>
      <c r="G291" s="40">
        <v>100000000</v>
      </c>
      <c r="H291" s="23"/>
      <c r="I291" s="23"/>
      <c r="J291" s="23"/>
      <c r="K291" s="23"/>
    </row>
    <row r="292" spans="1:11" ht="14.1" customHeight="1">
      <c r="A292" s="23"/>
      <c r="B292" s="23"/>
      <c r="C292" s="39" t="s">
        <v>49</v>
      </c>
      <c r="D292" s="40">
        <v>0</v>
      </c>
      <c r="E292" s="40">
        <v>0</v>
      </c>
      <c r="F292" s="40">
        <v>0</v>
      </c>
      <c r="G292" s="40">
        <v>0</v>
      </c>
      <c r="H292" s="23"/>
      <c r="I292" s="23"/>
      <c r="J292" s="23"/>
      <c r="K292" s="23"/>
    </row>
    <row r="293" spans="1:11" ht="14.1" customHeight="1">
      <c r="A293" s="23"/>
      <c r="B293" s="23"/>
      <c r="C293" s="39" t="s">
        <v>58</v>
      </c>
      <c r="D293" s="40">
        <v>0</v>
      </c>
      <c r="E293" s="40">
        <v>100000000</v>
      </c>
      <c r="F293" s="40">
        <v>100000000</v>
      </c>
      <c r="G293" s="40">
        <v>100000000</v>
      </c>
      <c r="H293" s="23"/>
      <c r="I293" s="23"/>
      <c r="J293" s="23"/>
      <c r="K293" s="23"/>
    </row>
    <row r="294" spans="1:11" ht="14.1" customHeight="1">
      <c r="A294" s="23"/>
      <c r="B294" s="23"/>
      <c r="C294" s="39" t="s">
        <v>59</v>
      </c>
      <c r="D294" s="40">
        <v>0</v>
      </c>
      <c r="E294" s="40">
        <v>0</v>
      </c>
      <c r="F294" s="40">
        <v>0</v>
      </c>
      <c r="G294" s="40">
        <v>0</v>
      </c>
      <c r="H294" s="23"/>
      <c r="I294" s="23"/>
      <c r="J294" s="23"/>
      <c r="K294" s="23"/>
    </row>
    <row r="295" spans="1:11" ht="14.1" customHeight="1">
      <c r="A295" s="23"/>
      <c r="B295" s="23"/>
      <c r="C295" s="39" t="s">
        <v>60</v>
      </c>
      <c r="D295" s="40">
        <v>0</v>
      </c>
      <c r="E295" s="40">
        <v>0</v>
      </c>
      <c r="F295" s="40">
        <v>0</v>
      </c>
      <c r="G295" s="40">
        <v>0</v>
      </c>
      <c r="H295" s="23"/>
      <c r="I295" s="23"/>
      <c r="J295" s="23"/>
      <c r="K295" s="23"/>
    </row>
    <row r="296" spans="1:11" ht="14.1" customHeight="1">
      <c r="A296" s="23"/>
      <c r="B296" s="23"/>
      <c r="C296" s="39" t="s">
        <v>61</v>
      </c>
      <c r="D296" s="40">
        <v>0</v>
      </c>
      <c r="E296" s="40">
        <v>0</v>
      </c>
      <c r="F296" s="40">
        <v>0</v>
      </c>
      <c r="G296" s="40">
        <v>0</v>
      </c>
      <c r="H296" s="23"/>
      <c r="I296" s="23"/>
      <c r="J296" s="23"/>
      <c r="K296" s="23"/>
    </row>
    <row r="297" spans="1:11" ht="14.1" customHeight="1">
      <c r="A297" s="23"/>
      <c r="B297" s="23"/>
      <c r="C297" s="39" t="s">
        <v>63</v>
      </c>
      <c r="D297" s="40">
        <v>0</v>
      </c>
      <c r="E297" s="40">
        <v>0</v>
      </c>
      <c r="F297" s="40">
        <v>0</v>
      </c>
      <c r="G297" s="40">
        <v>0</v>
      </c>
      <c r="H297" s="23"/>
      <c r="I297" s="23"/>
      <c r="J297" s="23"/>
      <c r="K297" s="23"/>
    </row>
    <row r="298" spans="1:11" ht="14.1" customHeight="1">
      <c r="A298" s="23"/>
      <c r="B298" s="23"/>
      <c r="C298" s="39" t="s">
        <v>49</v>
      </c>
      <c r="D298" s="40">
        <v>0</v>
      </c>
      <c r="E298" s="40">
        <v>0</v>
      </c>
      <c r="F298" s="40">
        <v>0</v>
      </c>
      <c r="G298" s="40">
        <v>0</v>
      </c>
      <c r="H298" s="23"/>
      <c r="I298" s="23"/>
      <c r="J298" s="23"/>
      <c r="K298" s="23"/>
    </row>
    <row r="299" spans="1:11" ht="14.1" customHeight="1">
      <c r="A299" s="23"/>
      <c r="B299" s="23"/>
      <c r="C299" s="39" t="s">
        <v>58</v>
      </c>
      <c r="D299" s="40">
        <v>0</v>
      </c>
      <c r="E299" s="40">
        <v>0</v>
      </c>
      <c r="F299" s="40">
        <v>0</v>
      </c>
      <c r="G299" s="40">
        <v>0</v>
      </c>
      <c r="H299" s="23"/>
      <c r="I299" s="23"/>
      <c r="J299" s="23"/>
      <c r="K299" s="23"/>
    </row>
    <row r="300" spans="1:11" ht="14.1" customHeight="1">
      <c r="A300" s="23"/>
      <c r="B300" s="23"/>
      <c r="C300" s="39" t="s">
        <v>59</v>
      </c>
      <c r="D300" s="40">
        <v>0</v>
      </c>
      <c r="E300" s="40">
        <v>0</v>
      </c>
      <c r="F300" s="40">
        <v>0</v>
      </c>
      <c r="G300" s="40">
        <v>0</v>
      </c>
      <c r="H300" s="23"/>
      <c r="I300" s="23"/>
      <c r="J300" s="23"/>
      <c r="K300" s="23"/>
    </row>
    <row r="301" spans="1:11" ht="14.1" customHeight="1">
      <c r="A301" s="23"/>
      <c r="B301" s="23"/>
      <c r="C301" s="39" t="s">
        <v>60</v>
      </c>
      <c r="D301" s="40">
        <v>0</v>
      </c>
      <c r="E301" s="40">
        <v>0</v>
      </c>
      <c r="F301" s="40">
        <v>0</v>
      </c>
      <c r="G301" s="40">
        <v>0</v>
      </c>
      <c r="H301" s="23"/>
      <c r="I301" s="23"/>
      <c r="J301" s="23"/>
      <c r="K301" s="23"/>
    </row>
    <row r="302" spans="1:11" ht="14.1" customHeight="1">
      <c r="A302" s="23"/>
      <c r="B302" s="23"/>
      <c r="C302" s="39" t="s">
        <v>61</v>
      </c>
      <c r="D302" s="40">
        <v>0</v>
      </c>
      <c r="E302" s="40">
        <v>0</v>
      </c>
      <c r="F302" s="40">
        <v>0</v>
      </c>
      <c r="G302" s="40">
        <v>0</v>
      </c>
      <c r="H302" s="23"/>
      <c r="I302" s="23"/>
      <c r="J302" s="23"/>
      <c r="K302" s="23"/>
    </row>
    <row r="303" spans="1:11" ht="14.1" customHeight="1">
      <c r="A303" s="23"/>
      <c r="B303" s="23"/>
      <c r="C303" s="39" t="s">
        <v>64</v>
      </c>
      <c r="D303" s="40">
        <v>0</v>
      </c>
      <c r="E303" s="40">
        <v>0</v>
      </c>
      <c r="F303" s="40">
        <v>0</v>
      </c>
      <c r="G303" s="40">
        <v>0</v>
      </c>
      <c r="H303" s="23"/>
      <c r="I303" s="23"/>
      <c r="J303" s="23"/>
      <c r="K303" s="23"/>
    </row>
    <row r="304" spans="1:11" ht="14.1" customHeight="1">
      <c r="A304" s="23"/>
      <c r="B304" s="23"/>
      <c r="C304" s="39" t="s">
        <v>65</v>
      </c>
      <c r="D304" s="40">
        <v>0</v>
      </c>
      <c r="E304" s="40">
        <v>0</v>
      </c>
      <c r="F304" s="40">
        <v>0</v>
      </c>
      <c r="G304" s="40">
        <v>0</v>
      </c>
      <c r="H304" s="23"/>
      <c r="I304" s="23"/>
      <c r="J304" s="23"/>
      <c r="K304" s="23"/>
    </row>
    <row r="305" spans="1:11" ht="14.1" customHeight="1">
      <c r="A305" s="23"/>
      <c r="B305" s="23"/>
      <c r="C305" s="41" t="s">
        <v>25</v>
      </c>
      <c r="D305" s="40">
        <v>0</v>
      </c>
      <c r="E305" s="40">
        <v>100000000</v>
      </c>
      <c r="F305" s="40">
        <v>100000000</v>
      </c>
      <c r="G305" s="40">
        <v>100000000</v>
      </c>
      <c r="H305" s="23"/>
      <c r="I305" s="23"/>
      <c r="J305" s="23"/>
      <c r="K305" s="23"/>
    </row>
    <row r="306" spans="1:11" ht="26.25" customHeight="1">
      <c r="A306" s="23"/>
      <c r="B306" s="23"/>
      <c r="C306" s="26" t="s">
        <v>16</v>
      </c>
      <c r="D306" s="1517" t="s">
        <v>1619</v>
      </c>
      <c r="E306" s="1518"/>
      <c r="F306" s="1518"/>
      <c r="G306" s="1518"/>
      <c r="H306" s="23"/>
      <c r="I306" s="23"/>
      <c r="J306" s="23"/>
      <c r="K306" s="23"/>
    </row>
    <row r="307" spans="1:11">
      <c r="A307" s="23"/>
      <c r="B307" s="23"/>
      <c r="C307" s="27" t="s">
        <v>187</v>
      </c>
      <c r="D307" s="28">
        <v>2024</v>
      </c>
      <c r="E307" s="28">
        <v>2025</v>
      </c>
      <c r="F307" s="28">
        <v>2026</v>
      </c>
      <c r="G307" s="28">
        <v>2027</v>
      </c>
      <c r="H307" s="23"/>
      <c r="I307" s="23"/>
      <c r="J307" s="23"/>
      <c r="K307" s="23"/>
    </row>
    <row r="308" spans="1:11" ht="14.1" customHeight="1">
      <c r="A308" s="23"/>
      <c r="B308" s="23"/>
      <c r="C308" s="29"/>
      <c r="D308" s="30" t="s">
        <v>22</v>
      </c>
      <c r="E308" s="30" t="s">
        <v>23</v>
      </c>
      <c r="F308" s="30" t="s">
        <v>23</v>
      </c>
      <c r="G308" s="30" t="s">
        <v>23</v>
      </c>
      <c r="H308" s="23"/>
      <c r="I308" s="23"/>
      <c r="J308" s="23"/>
      <c r="K308" s="23"/>
    </row>
    <row r="309" spans="1:11" ht="14.1" customHeight="1">
      <c r="A309" s="23"/>
      <c r="B309" s="23"/>
      <c r="C309" s="27" t="s">
        <v>1620</v>
      </c>
      <c r="D309" s="31" t="s">
        <v>18</v>
      </c>
      <c r="E309" s="31" t="s">
        <v>1282</v>
      </c>
      <c r="F309" s="31" t="s">
        <v>1556</v>
      </c>
      <c r="G309" s="31" t="s">
        <v>1557</v>
      </c>
      <c r="H309" s="23"/>
      <c r="I309" s="23"/>
      <c r="J309" s="23"/>
      <c r="K309" s="23"/>
    </row>
    <row r="310" spans="1:11" ht="14.1" customHeight="1">
      <c r="A310" s="23"/>
      <c r="B310" s="23"/>
      <c r="C310" s="27" t="s">
        <v>1621</v>
      </c>
      <c r="D310" s="31" t="s">
        <v>18</v>
      </c>
      <c r="E310" s="31" t="s">
        <v>42</v>
      </c>
      <c r="F310" s="31" t="s">
        <v>42</v>
      </c>
      <c r="G310" s="31" t="s">
        <v>42</v>
      </c>
      <c r="H310" s="23"/>
      <c r="I310" s="23"/>
      <c r="J310" s="23"/>
      <c r="K310" s="23"/>
    </row>
    <row r="311" spans="1:11" ht="20.100000000000001" customHeight="1">
      <c r="A311" s="23"/>
      <c r="B311" s="23"/>
      <c r="C311" s="27" t="s">
        <v>1622</v>
      </c>
      <c r="D311" s="31" t="s">
        <v>18</v>
      </c>
      <c r="E311" s="31" t="s">
        <v>157</v>
      </c>
      <c r="F311" s="31" t="s">
        <v>1623</v>
      </c>
      <c r="G311" s="31" t="s">
        <v>1623</v>
      </c>
      <c r="H311" s="23"/>
      <c r="I311" s="23"/>
      <c r="J311" s="23"/>
      <c r="K311" s="23"/>
    </row>
    <row r="312" spans="1:11" ht="14.1" customHeight="1">
      <c r="A312" s="23"/>
      <c r="B312" s="23"/>
      <c r="C312" s="1503" t="s">
        <v>27</v>
      </c>
      <c r="D312" s="1504"/>
      <c r="E312" s="1504"/>
      <c r="F312" s="1504"/>
      <c r="G312" s="1504"/>
      <c r="H312" s="23"/>
      <c r="I312" s="23"/>
      <c r="J312" s="23"/>
      <c r="K312" s="23"/>
    </row>
    <row r="313" spans="1:11" ht="14.1" customHeight="1">
      <c r="A313" s="23"/>
      <c r="B313" s="23"/>
      <c r="C313" s="32" t="s">
        <v>1558</v>
      </c>
      <c r="D313" s="1503" t="s">
        <v>1559</v>
      </c>
      <c r="E313" s="1504"/>
      <c r="F313" s="1504"/>
      <c r="G313" s="1504"/>
      <c r="H313" s="23"/>
      <c r="I313" s="23"/>
      <c r="J313" s="23"/>
      <c r="K313" s="23"/>
    </row>
    <row r="314" spans="1:11" ht="18" customHeight="1">
      <c r="A314" s="23"/>
      <c r="B314" s="23"/>
      <c r="C314" s="33" t="s">
        <v>19</v>
      </c>
      <c r="D314" s="1519" t="s">
        <v>1624</v>
      </c>
      <c r="E314" s="1520"/>
      <c r="F314" s="1520"/>
      <c r="G314" s="1520"/>
      <c r="H314" s="23"/>
      <c r="I314" s="23"/>
      <c r="J314" s="23"/>
      <c r="K314" s="23"/>
    </row>
    <row r="315" spans="1:11" ht="18" customHeight="1">
      <c r="A315" s="23"/>
      <c r="B315" s="23"/>
      <c r="C315" s="34" t="s">
        <v>20</v>
      </c>
      <c r="D315" s="1521" t="s">
        <v>1625</v>
      </c>
      <c r="E315" s="1522"/>
      <c r="F315" s="1522"/>
      <c r="G315" s="1522"/>
      <c r="H315" s="23"/>
      <c r="I315" s="23"/>
      <c r="J315" s="23"/>
      <c r="K315" s="23"/>
    </row>
    <row r="316" spans="1:11" ht="18" customHeight="1">
      <c r="A316" s="23"/>
      <c r="B316" s="23"/>
      <c r="C316" s="34" t="s">
        <v>21</v>
      </c>
      <c r="D316" s="1521" t="s">
        <v>1626</v>
      </c>
      <c r="E316" s="1522"/>
      <c r="F316" s="1522"/>
      <c r="G316" s="1522"/>
      <c r="H316" s="23"/>
      <c r="I316" s="23"/>
      <c r="J316" s="23"/>
      <c r="K316" s="23"/>
    </row>
    <row r="317" spans="1:11" ht="15" customHeight="1">
      <c r="A317" s="23"/>
      <c r="B317" s="23"/>
      <c r="C317" s="35"/>
      <c r="D317" s="36">
        <v>2024</v>
      </c>
      <c r="E317" s="36">
        <v>2025</v>
      </c>
      <c r="F317" s="36">
        <v>2026</v>
      </c>
      <c r="G317" s="36">
        <v>2027</v>
      </c>
      <c r="H317" s="23"/>
      <c r="I317" s="23"/>
      <c r="J317" s="23"/>
      <c r="K317" s="23"/>
    </row>
    <row r="318" spans="1:11" ht="15" customHeight="1">
      <c r="A318" s="23"/>
      <c r="B318" s="23"/>
      <c r="C318" s="37"/>
      <c r="D318" s="38" t="s">
        <v>22</v>
      </c>
      <c r="E318" s="38" t="s">
        <v>23</v>
      </c>
      <c r="F318" s="38" t="s">
        <v>23</v>
      </c>
      <c r="G318" s="38" t="s">
        <v>23</v>
      </c>
      <c r="H318" s="23"/>
      <c r="I318" s="23"/>
      <c r="J318" s="23"/>
      <c r="K318" s="23"/>
    </row>
    <row r="319" spans="1:11" ht="14.1" customHeight="1">
      <c r="A319" s="23"/>
      <c r="B319" s="23"/>
      <c r="C319" s="27" t="s">
        <v>33</v>
      </c>
      <c r="D319" s="31" t="s">
        <v>1627</v>
      </c>
      <c r="E319" s="31" t="s">
        <v>1627</v>
      </c>
      <c r="F319" s="31" t="s">
        <v>1627</v>
      </c>
      <c r="G319" s="31" t="s">
        <v>1627</v>
      </c>
      <c r="H319" s="23"/>
      <c r="I319" s="23"/>
      <c r="J319" s="23"/>
      <c r="K319" s="23"/>
    </row>
    <row r="320" spans="1:11" ht="14.1" customHeight="1">
      <c r="A320" s="23"/>
      <c r="B320" s="23"/>
      <c r="C320" s="27" t="s">
        <v>35</v>
      </c>
      <c r="D320" s="31" t="s">
        <v>1628</v>
      </c>
      <c r="E320" s="31" t="s">
        <v>1629</v>
      </c>
      <c r="F320" s="31" t="s">
        <v>1630</v>
      </c>
      <c r="G320" s="31" t="s">
        <v>1631</v>
      </c>
      <c r="H320" s="23"/>
      <c r="I320" s="23"/>
      <c r="J320" s="23"/>
      <c r="K320" s="23"/>
    </row>
    <row r="321" spans="1:11" ht="14.1" customHeight="1">
      <c r="A321" s="23"/>
      <c r="B321" s="23"/>
      <c r="C321" s="27" t="s">
        <v>40</v>
      </c>
      <c r="D321" s="31" t="s">
        <v>1632</v>
      </c>
      <c r="E321" s="31" t="s">
        <v>1633</v>
      </c>
      <c r="F321" s="31" t="s">
        <v>1634</v>
      </c>
      <c r="G321" s="31" t="s">
        <v>1635</v>
      </c>
      <c r="H321" s="23"/>
      <c r="I321" s="23"/>
      <c r="J321" s="23"/>
      <c r="K321" s="23"/>
    </row>
    <row r="322" spans="1:11" ht="14.1" customHeight="1">
      <c r="A322" s="23"/>
      <c r="B322" s="23"/>
      <c r="C322" s="27" t="s">
        <v>41</v>
      </c>
      <c r="D322" s="31" t="s">
        <v>18</v>
      </c>
      <c r="E322" s="31" t="s">
        <v>42</v>
      </c>
      <c r="F322" s="31" t="s">
        <v>42</v>
      </c>
      <c r="G322" s="31" t="s">
        <v>42</v>
      </c>
      <c r="H322" s="23"/>
      <c r="I322" s="23"/>
      <c r="J322" s="23"/>
      <c r="K322" s="23"/>
    </row>
    <row r="323" spans="1:11" ht="14.1" customHeight="1">
      <c r="A323" s="23"/>
      <c r="B323" s="23"/>
      <c r="C323" s="27" t="s">
        <v>43</v>
      </c>
      <c r="D323" s="31" t="s">
        <v>18</v>
      </c>
      <c r="E323" s="31" t="s">
        <v>1636</v>
      </c>
      <c r="F323" s="31" t="s">
        <v>1637</v>
      </c>
      <c r="G323" s="31" t="s">
        <v>1638</v>
      </c>
      <c r="H323" s="23"/>
      <c r="I323" s="23"/>
      <c r="J323" s="23"/>
      <c r="K323" s="23"/>
    </row>
    <row r="324" spans="1:11" ht="14.1" customHeight="1">
      <c r="A324" s="23"/>
      <c r="B324" s="23"/>
      <c r="C324" s="27" t="s">
        <v>47</v>
      </c>
      <c r="D324" s="31" t="s">
        <v>18</v>
      </c>
      <c r="E324" s="31" t="s">
        <v>1636</v>
      </c>
      <c r="F324" s="31" t="s">
        <v>1637</v>
      </c>
      <c r="G324" s="31" t="s">
        <v>1638</v>
      </c>
      <c r="H324" s="23"/>
      <c r="I324" s="23"/>
      <c r="J324" s="23"/>
      <c r="K324" s="23"/>
    </row>
    <row r="325" spans="1:11" ht="14.1" customHeight="1">
      <c r="A325" s="23"/>
      <c r="B325" s="23"/>
      <c r="C325" s="1523" t="s">
        <v>24</v>
      </c>
      <c r="D325" s="1524"/>
      <c r="E325" s="1524"/>
      <c r="F325" s="1524"/>
      <c r="G325" s="1524"/>
      <c r="H325" s="23"/>
      <c r="I325" s="23"/>
      <c r="J325" s="23"/>
      <c r="K325" s="23"/>
    </row>
    <row r="326" spans="1:11" ht="14.1" customHeight="1">
      <c r="A326" s="23"/>
      <c r="B326" s="23"/>
      <c r="C326" s="35"/>
      <c r="D326" s="36">
        <v>2024</v>
      </c>
      <c r="E326" s="36">
        <v>2025</v>
      </c>
      <c r="F326" s="36">
        <v>2026</v>
      </c>
      <c r="G326" s="36">
        <v>2027</v>
      </c>
      <c r="H326" s="23"/>
      <c r="I326" s="23"/>
      <c r="J326" s="23"/>
      <c r="K326" s="23"/>
    </row>
    <row r="327" spans="1:11" ht="14.1" customHeight="1">
      <c r="A327" s="23"/>
      <c r="B327" s="23"/>
      <c r="C327" s="37"/>
      <c r="D327" s="38" t="s">
        <v>22</v>
      </c>
      <c r="E327" s="38" t="s">
        <v>23</v>
      </c>
      <c r="F327" s="38" t="s">
        <v>23</v>
      </c>
      <c r="G327" s="38" t="s">
        <v>23</v>
      </c>
      <c r="H327" s="23"/>
      <c r="I327" s="23"/>
      <c r="J327" s="23"/>
      <c r="K327" s="23"/>
    </row>
    <row r="328" spans="1:11" ht="14.1" customHeight="1">
      <c r="A328" s="23"/>
      <c r="B328" s="23"/>
      <c r="C328" s="39" t="s">
        <v>48</v>
      </c>
      <c r="D328" s="40">
        <v>0</v>
      </c>
      <c r="E328" s="40">
        <v>340849000</v>
      </c>
      <c r="F328" s="40">
        <v>340849000</v>
      </c>
      <c r="G328" s="40">
        <v>340849000</v>
      </c>
      <c r="H328" s="23"/>
      <c r="I328" s="23"/>
      <c r="J328" s="23"/>
      <c r="K328" s="23"/>
    </row>
    <row r="329" spans="1:11" ht="14.1" customHeight="1">
      <c r="A329" s="23"/>
      <c r="B329" s="23"/>
      <c r="C329" s="39" t="s">
        <v>49</v>
      </c>
      <c r="D329" s="40">
        <v>0</v>
      </c>
      <c r="E329" s="40">
        <v>340849000</v>
      </c>
      <c r="F329" s="40">
        <v>340849000</v>
      </c>
      <c r="G329" s="40">
        <v>340849000</v>
      </c>
      <c r="H329" s="23"/>
      <c r="I329" s="23"/>
      <c r="J329" s="23"/>
      <c r="K329" s="23"/>
    </row>
    <row r="330" spans="1:11" ht="14.1" customHeight="1">
      <c r="A330" s="23"/>
      <c r="B330" s="23"/>
      <c r="C330" s="39" t="s">
        <v>50</v>
      </c>
      <c r="D330" s="40">
        <v>0</v>
      </c>
      <c r="E330" s="40">
        <v>0</v>
      </c>
      <c r="F330" s="40">
        <v>0</v>
      </c>
      <c r="G330" s="40">
        <v>0</v>
      </c>
      <c r="H330" s="23"/>
      <c r="I330" s="23"/>
      <c r="J330" s="23"/>
      <c r="K330" s="23"/>
    </row>
    <row r="331" spans="1:11" ht="14.1" customHeight="1">
      <c r="A331" s="23"/>
      <c r="B331" s="23"/>
      <c r="C331" s="39" t="s">
        <v>51</v>
      </c>
      <c r="D331" s="40">
        <v>0</v>
      </c>
      <c r="E331" s="40">
        <v>55013000</v>
      </c>
      <c r="F331" s="40">
        <v>55013000</v>
      </c>
      <c r="G331" s="40">
        <v>55013000</v>
      </c>
      <c r="H331" s="23"/>
      <c r="I331" s="23"/>
      <c r="J331" s="23"/>
      <c r="K331" s="23"/>
    </row>
    <row r="332" spans="1:11" ht="14.1" customHeight="1">
      <c r="A332" s="23"/>
      <c r="B332" s="23"/>
      <c r="C332" s="39" t="s">
        <v>49</v>
      </c>
      <c r="D332" s="40">
        <v>0</v>
      </c>
      <c r="E332" s="40">
        <v>55013000</v>
      </c>
      <c r="F332" s="40">
        <v>55013000</v>
      </c>
      <c r="G332" s="40">
        <v>55013000</v>
      </c>
      <c r="H332" s="23"/>
      <c r="I332" s="23"/>
      <c r="J332" s="23"/>
      <c r="K332" s="23"/>
    </row>
    <row r="333" spans="1:11" ht="14.1" customHeight="1">
      <c r="A333" s="23"/>
      <c r="B333" s="23"/>
      <c r="C333" s="39" t="s">
        <v>50</v>
      </c>
      <c r="D333" s="40">
        <v>0</v>
      </c>
      <c r="E333" s="40">
        <v>0</v>
      </c>
      <c r="F333" s="40">
        <v>0</v>
      </c>
      <c r="G333" s="40">
        <v>0</v>
      </c>
      <c r="H333" s="23"/>
      <c r="I333" s="23"/>
      <c r="J333" s="23"/>
      <c r="K333" s="23"/>
    </row>
    <row r="334" spans="1:11" ht="14.1" customHeight="1">
      <c r="A334" s="23"/>
      <c r="B334" s="23"/>
      <c r="C334" s="39" t="s">
        <v>52</v>
      </c>
      <c r="D334" s="40">
        <v>0</v>
      </c>
      <c r="E334" s="40">
        <v>54522000</v>
      </c>
      <c r="F334" s="40">
        <v>52765000</v>
      </c>
      <c r="G334" s="40">
        <v>148566000</v>
      </c>
      <c r="H334" s="23"/>
      <c r="I334" s="23"/>
      <c r="J334" s="23"/>
      <c r="K334" s="23"/>
    </row>
    <row r="335" spans="1:11" ht="14.1" customHeight="1">
      <c r="A335" s="23"/>
      <c r="B335" s="23"/>
      <c r="C335" s="39" t="s">
        <v>49</v>
      </c>
      <c r="D335" s="40">
        <v>0</v>
      </c>
      <c r="E335" s="40">
        <v>54522000</v>
      </c>
      <c r="F335" s="40">
        <v>52765000</v>
      </c>
      <c r="G335" s="40">
        <v>148566000</v>
      </c>
      <c r="H335" s="23"/>
      <c r="I335" s="23"/>
      <c r="J335" s="23"/>
      <c r="K335" s="23"/>
    </row>
    <row r="336" spans="1:11" ht="14.1" customHeight="1">
      <c r="A336" s="23"/>
      <c r="B336" s="23"/>
      <c r="C336" s="39" t="s">
        <v>50</v>
      </c>
      <c r="D336" s="40">
        <v>0</v>
      </c>
      <c r="E336" s="40">
        <v>0</v>
      </c>
      <c r="F336" s="40">
        <v>0</v>
      </c>
      <c r="G336" s="40">
        <v>0</v>
      </c>
      <c r="H336" s="23"/>
      <c r="I336" s="23"/>
      <c r="J336" s="23"/>
      <c r="K336" s="23"/>
    </row>
    <row r="337" spans="1:11" ht="14.1" customHeight="1">
      <c r="A337" s="23"/>
      <c r="B337" s="23"/>
      <c r="C337" s="39" t="s">
        <v>53</v>
      </c>
      <c r="D337" s="40">
        <v>0</v>
      </c>
      <c r="E337" s="40">
        <v>0</v>
      </c>
      <c r="F337" s="40">
        <v>0</v>
      </c>
      <c r="G337" s="40">
        <v>0</v>
      </c>
      <c r="H337" s="23"/>
      <c r="I337" s="23"/>
      <c r="J337" s="23"/>
      <c r="K337" s="23"/>
    </row>
    <row r="338" spans="1:11" ht="14.1" customHeight="1">
      <c r="A338" s="23"/>
      <c r="B338" s="23"/>
      <c r="C338" s="39" t="s">
        <v>49</v>
      </c>
      <c r="D338" s="40">
        <v>0</v>
      </c>
      <c r="E338" s="40">
        <v>0</v>
      </c>
      <c r="F338" s="40">
        <v>0</v>
      </c>
      <c r="G338" s="40">
        <v>0</v>
      </c>
      <c r="H338" s="23"/>
      <c r="I338" s="23"/>
      <c r="J338" s="23"/>
      <c r="K338" s="23"/>
    </row>
    <row r="339" spans="1:11" ht="14.1" customHeight="1">
      <c r="A339" s="23"/>
      <c r="B339" s="23"/>
      <c r="C339" s="39" t="s">
        <v>50</v>
      </c>
      <c r="D339" s="40">
        <v>0</v>
      </c>
      <c r="E339" s="40">
        <v>0</v>
      </c>
      <c r="F339" s="40">
        <v>0</v>
      </c>
      <c r="G339" s="40">
        <v>0</v>
      </c>
      <c r="H339" s="23"/>
      <c r="I339" s="23"/>
      <c r="J339" s="23"/>
      <c r="K339" s="23"/>
    </row>
    <row r="340" spans="1:11" ht="14.1" customHeight="1">
      <c r="A340" s="23"/>
      <c r="B340" s="23"/>
      <c r="C340" s="39" t="s">
        <v>54</v>
      </c>
      <c r="D340" s="40">
        <v>0</v>
      </c>
      <c r="E340" s="40">
        <v>1570000</v>
      </c>
      <c r="F340" s="40">
        <v>1570000</v>
      </c>
      <c r="G340" s="40">
        <v>1570000</v>
      </c>
      <c r="H340" s="23"/>
      <c r="I340" s="23"/>
      <c r="J340" s="23"/>
      <c r="K340" s="23"/>
    </row>
    <row r="341" spans="1:11" ht="14.1" customHeight="1">
      <c r="A341" s="23"/>
      <c r="B341" s="23"/>
      <c r="C341" s="39" t="s">
        <v>49</v>
      </c>
      <c r="D341" s="40">
        <v>0</v>
      </c>
      <c r="E341" s="40">
        <v>1570000</v>
      </c>
      <c r="F341" s="40">
        <v>1570000</v>
      </c>
      <c r="G341" s="40">
        <v>1570000</v>
      </c>
      <c r="H341" s="23"/>
      <c r="I341" s="23"/>
      <c r="J341" s="23"/>
      <c r="K341" s="23"/>
    </row>
    <row r="342" spans="1:11" ht="14.1" customHeight="1">
      <c r="A342" s="23"/>
      <c r="B342" s="23"/>
      <c r="C342" s="39" t="s">
        <v>50</v>
      </c>
      <c r="D342" s="40">
        <v>0</v>
      </c>
      <c r="E342" s="40">
        <v>0</v>
      </c>
      <c r="F342" s="40">
        <v>0</v>
      </c>
      <c r="G342" s="40">
        <v>0</v>
      </c>
      <c r="H342" s="23"/>
      <c r="I342" s="23"/>
      <c r="J342" s="23"/>
      <c r="K342" s="23"/>
    </row>
    <row r="343" spans="1:11" ht="14.1" customHeight="1">
      <c r="A343" s="23"/>
      <c r="B343" s="23"/>
      <c r="C343" s="39" t="s">
        <v>55</v>
      </c>
      <c r="D343" s="40">
        <v>0</v>
      </c>
      <c r="E343" s="40">
        <v>0</v>
      </c>
      <c r="F343" s="40">
        <v>0</v>
      </c>
      <c r="G343" s="40">
        <v>0</v>
      </c>
      <c r="H343" s="23"/>
      <c r="I343" s="23"/>
      <c r="J343" s="23"/>
      <c r="K343" s="23"/>
    </row>
    <row r="344" spans="1:11" ht="14.1" customHeight="1">
      <c r="A344" s="23"/>
      <c r="B344" s="23"/>
      <c r="C344" s="39" t="s">
        <v>49</v>
      </c>
      <c r="D344" s="40">
        <v>0</v>
      </c>
      <c r="E344" s="40">
        <v>0</v>
      </c>
      <c r="F344" s="40">
        <v>0</v>
      </c>
      <c r="G344" s="40">
        <v>0</v>
      </c>
      <c r="H344" s="23"/>
      <c r="I344" s="23"/>
      <c r="J344" s="23"/>
      <c r="K344" s="23"/>
    </row>
    <row r="345" spans="1:11" ht="14.1" customHeight="1">
      <c r="A345" s="23"/>
      <c r="B345" s="23"/>
      <c r="C345" s="39" t="s">
        <v>50</v>
      </c>
      <c r="D345" s="40">
        <v>0</v>
      </c>
      <c r="E345" s="40">
        <v>0</v>
      </c>
      <c r="F345" s="40">
        <v>0</v>
      </c>
      <c r="G345" s="40">
        <v>0</v>
      </c>
      <c r="H345" s="23"/>
      <c r="I345" s="23"/>
      <c r="J345" s="23"/>
      <c r="K345" s="23"/>
    </row>
    <row r="346" spans="1:11" ht="14.1" customHeight="1">
      <c r="A346" s="23"/>
      <c r="B346" s="23"/>
      <c r="C346" s="39" t="s">
        <v>56</v>
      </c>
      <c r="D346" s="40">
        <v>0</v>
      </c>
      <c r="E346" s="40">
        <v>0</v>
      </c>
      <c r="F346" s="40">
        <v>0</v>
      </c>
      <c r="G346" s="40">
        <v>0</v>
      </c>
      <c r="H346" s="23"/>
      <c r="I346" s="23"/>
      <c r="J346" s="23"/>
      <c r="K346" s="23"/>
    </row>
    <row r="347" spans="1:11" ht="14.1" customHeight="1">
      <c r="A347" s="23"/>
      <c r="B347" s="23"/>
      <c r="C347" s="39" t="s">
        <v>49</v>
      </c>
      <c r="D347" s="40">
        <v>0</v>
      </c>
      <c r="E347" s="40">
        <v>0</v>
      </c>
      <c r="F347" s="40">
        <v>0</v>
      </c>
      <c r="G347" s="40">
        <v>0</v>
      </c>
      <c r="H347" s="23"/>
      <c r="I347" s="23"/>
      <c r="J347" s="23"/>
      <c r="K347" s="23"/>
    </row>
    <row r="348" spans="1:11" ht="14.1" customHeight="1">
      <c r="A348" s="23"/>
      <c r="B348" s="23"/>
      <c r="C348" s="39" t="s">
        <v>50</v>
      </c>
      <c r="D348" s="40">
        <v>0</v>
      </c>
      <c r="E348" s="40">
        <v>0</v>
      </c>
      <c r="F348" s="40">
        <v>0</v>
      </c>
      <c r="G348" s="40">
        <v>0</v>
      </c>
      <c r="H348" s="23"/>
      <c r="I348" s="23"/>
      <c r="J348" s="23"/>
      <c r="K348" s="23"/>
    </row>
    <row r="349" spans="1:11" ht="14.1" customHeight="1">
      <c r="A349" s="23"/>
      <c r="B349" s="23"/>
      <c r="C349" s="39" t="s">
        <v>57</v>
      </c>
      <c r="D349" s="40">
        <v>0</v>
      </c>
      <c r="E349" s="40">
        <v>0</v>
      </c>
      <c r="F349" s="40">
        <v>0</v>
      </c>
      <c r="G349" s="40">
        <v>0</v>
      </c>
      <c r="H349" s="23"/>
      <c r="I349" s="23"/>
      <c r="J349" s="23"/>
      <c r="K349" s="23"/>
    </row>
    <row r="350" spans="1:11" ht="14.1" customHeight="1">
      <c r="A350" s="23"/>
      <c r="B350" s="23"/>
      <c r="C350" s="39" t="s">
        <v>49</v>
      </c>
      <c r="D350" s="40">
        <v>0</v>
      </c>
      <c r="E350" s="40">
        <v>0</v>
      </c>
      <c r="F350" s="40">
        <v>0</v>
      </c>
      <c r="G350" s="40">
        <v>0</v>
      </c>
      <c r="H350" s="23"/>
      <c r="I350" s="23"/>
      <c r="J350" s="23"/>
      <c r="K350" s="23"/>
    </row>
    <row r="351" spans="1:11" ht="14.1" customHeight="1">
      <c r="A351" s="23"/>
      <c r="B351" s="23"/>
      <c r="C351" s="39" t="s">
        <v>58</v>
      </c>
      <c r="D351" s="40">
        <v>0</v>
      </c>
      <c r="E351" s="40">
        <v>0</v>
      </c>
      <c r="F351" s="40">
        <v>0</v>
      </c>
      <c r="G351" s="40">
        <v>0</v>
      </c>
      <c r="H351" s="23"/>
      <c r="I351" s="23"/>
      <c r="J351" s="23"/>
      <c r="K351" s="23"/>
    </row>
    <row r="352" spans="1:11" ht="14.1" customHeight="1">
      <c r="A352" s="23"/>
      <c r="B352" s="23"/>
      <c r="C352" s="39" t="s">
        <v>59</v>
      </c>
      <c r="D352" s="40">
        <v>0</v>
      </c>
      <c r="E352" s="40">
        <v>0</v>
      </c>
      <c r="F352" s="40">
        <v>0</v>
      </c>
      <c r="G352" s="40">
        <v>0</v>
      </c>
      <c r="H352" s="23"/>
      <c r="I352" s="23"/>
      <c r="J352" s="23"/>
      <c r="K352" s="23"/>
    </row>
    <row r="353" spans="1:11" ht="14.1" customHeight="1">
      <c r="A353" s="23"/>
      <c r="B353" s="23"/>
      <c r="C353" s="39" t="s">
        <v>60</v>
      </c>
      <c r="D353" s="40">
        <v>0</v>
      </c>
      <c r="E353" s="40">
        <v>0</v>
      </c>
      <c r="F353" s="40">
        <v>0</v>
      </c>
      <c r="G353" s="40">
        <v>0</v>
      </c>
      <c r="H353" s="23"/>
      <c r="I353" s="23"/>
      <c r="J353" s="23"/>
      <c r="K353" s="23"/>
    </row>
    <row r="354" spans="1:11" ht="14.1" customHeight="1">
      <c r="A354" s="23"/>
      <c r="B354" s="23"/>
      <c r="C354" s="39" t="s">
        <v>61</v>
      </c>
      <c r="D354" s="40">
        <v>0</v>
      </c>
      <c r="E354" s="40">
        <v>0</v>
      </c>
      <c r="F354" s="40">
        <v>0</v>
      </c>
      <c r="G354" s="40">
        <v>0</v>
      </c>
      <c r="H354" s="23"/>
      <c r="I354" s="23"/>
      <c r="J354" s="23"/>
      <c r="K354" s="23"/>
    </row>
    <row r="355" spans="1:11" ht="14.1" customHeight="1">
      <c r="A355" s="23"/>
      <c r="B355" s="23"/>
      <c r="C355" s="39" t="s">
        <v>62</v>
      </c>
      <c r="D355" s="40">
        <v>0</v>
      </c>
      <c r="E355" s="40">
        <v>0</v>
      </c>
      <c r="F355" s="40">
        <v>0</v>
      </c>
      <c r="G355" s="40">
        <v>0</v>
      </c>
      <c r="H355" s="23"/>
      <c r="I355" s="23"/>
      <c r="J355" s="23"/>
      <c r="K355" s="23"/>
    </row>
    <row r="356" spans="1:11" ht="14.1" customHeight="1">
      <c r="A356" s="23"/>
      <c r="B356" s="23"/>
      <c r="C356" s="39" t="s">
        <v>49</v>
      </c>
      <c r="D356" s="40">
        <v>0</v>
      </c>
      <c r="E356" s="40">
        <v>0</v>
      </c>
      <c r="F356" s="40">
        <v>0</v>
      </c>
      <c r="G356" s="40">
        <v>0</v>
      </c>
      <c r="H356" s="23"/>
      <c r="I356" s="23"/>
      <c r="J356" s="23"/>
      <c r="K356" s="23"/>
    </row>
    <row r="357" spans="1:11" ht="14.1" customHeight="1">
      <c r="A357" s="23"/>
      <c r="B357" s="23"/>
      <c r="C357" s="39" t="s">
        <v>58</v>
      </c>
      <c r="D357" s="40">
        <v>0</v>
      </c>
      <c r="E357" s="40">
        <v>0</v>
      </c>
      <c r="F357" s="40">
        <v>0</v>
      </c>
      <c r="G357" s="40">
        <v>0</v>
      </c>
      <c r="H357" s="23"/>
      <c r="I357" s="23"/>
      <c r="J357" s="23"/>
      <c r="K357" s="23"/>
    </row>
    <row r="358" spans="1:11" ht="14.1" customHeight="1">
      <c r="A358" s="23"/>
      <c r="B358" s="23"/>
      <c r="C358" s="39" t="s">
        <v>59</v>
      </c>
      <c r="D358" s="40">
        <v>0</v>
      </c>
      <c r="E358" s="40">
        <v>0</v>
      </c>
      <c r="F358" s="40">
        <v>0</v>
      </c>
      <c r="G358" s="40">
        <v>0</v>
      </c>
      <c r="H358" s="23"/>
      <c r="I358" s="23"/>
      <c r="J358" s="23"/>
      <c r="K358" s="23"/>
    </row>
    <row r="359" spans="1:11" ht="14.1" customHeight="1">
      <c r="A359" s="23"/>
      <c r="B359" s="23"/>
      <c r="C359" s="39" t="s">
        <v>60</v>
      </c>
      <c r="D359" s="40">
        <v>0</v>
      </c>
      <c r="E359" s="40">
        <v>0</v>
      </c>
      <c r="F359" s="40">
        <v>0</v>
      </c>
      <c r="G359" s="40">
        <v>0</v>
      </c>
      <c r="H359" s="23"/>
      <c r="I359" s="23"/>
      <c r="J359" s="23"/>
      <c r="K359" s="23"/>
    </row>
    <row r="360" spans="1:11" ht="14.1" customHeight="1">
      <c r="A360" s="23"/>
      <c r="B360" s="23"/>
      <c r="C360" s="39" t="s">
        <v>61</v>
      </c>
      <c r="D360" s="40">
        <v>0</v>
      </c>
      <c r="E360" s="40">
        <v>0</v>
      </c>
      <c r="F360" s="40">
        <v>0</v>
      </c>
      <c r="G360" s="40">
        <v>0</v>
      </c>
      <c r="H360" s="23"/>
      <c r="I360" s="23"/>
      <c r="J360" s="23"/>
      <c r="K360" s="23"/>
    </row>
    <row r="361" spans="1:11" ht="14.1" customHeight="1">
      <c r="A361" s="23"/>
      <c r="B361" s="23"/>
      <c r="C361" s="39" t="s">
        <v>63</v>
      </c>
      <c r="D361" s="40">
        <v>0</v>
      </c>
      <c r="E361" s="40">
        <v>0</v>
      </c>
      <c r="F361" s="40">
        <v>0</v>
      </c>
      <c r="G361" s="40">
        <v>0</v>
      </c>
      <c r="H361" s="23"/>
      <c r="I361" s="23"/>
      <c r="J361" s="23"/>
      <c r="K361" s="23"/>
    </row>
    <row r="362" spans="1:11" ht="14.1" customHeight="1">
      <c r="A362" s="23"/>
      <c r="B362" s="23"/>
      <c r="C362" s="39" t="s">
        <v>49</v>
      </c>
      <c r="D362" s="40">
        <v>0</v>
      </c>
      <c r="E362" s="40">
        <v>0</v>
      </c>
      <c r="F362" s="40">
        <v>0</v>
      </c>
      <c r="G362" s="40">
        <v>0</v>
      </c>
      <c r="H362" s="23"/>
      <c r="I362" s="23"/>
      <c r="J362" s="23"/>
      <c r="K362" s="23"/>
    </row>
    <row r="363" spans="1:11" ht="14.1" customHeight="1">
      <c r="A363" s="23"/>
      <c r="B363" s="23"/>
      <c r="C363" s="39" t="s">
        <v>58</v>
      </c>
      <c r="D363" s="40">
        <v>0</v>
      </c>
      <c r="E363" s="40">
        <v>0</v>
      </c>
      <c r="F363" s="40">
        <v>0</v>
      </c>
      <c r="G363" s="40">
        <v>0</v>
      </c>
      <c r="H363" s="23"/>
      <c r="I363" s="23"/>
      <c r="J363" s="23"/>
      <c r="K363" s="23"/>
    </row>
    <row r="364" spans="1:11" ht="14.1" customHeight="1">
      <c r="A364" s="23"/>
      <c r="B364" s="23"/>
      <c r="C364" s="39" t="s">
        <v>59</v>
      </c>
      <c r="D364" s="40">
        <v>0</v>
      </c>
      <c r="E364" s="40">
        <v>0</v>
      </c>
      <c r="F364" s="40">
        <v>0</v>
      </c>
      <c r="G364" s="40">
        <v>0</v>
      </c>
      <c r="H364" s="23"/>
      <c r="I364" s="23"/>
      <c r="J364" s="23"/>
      <c r="K364" s="23"/>
    </row>
    <row r="365" spans="1:11" ht="14.1" customHeight="1">
      <c r="A365" s="23"/>
      <c r="B365" s="23"/>
      <c r="C365" s="39" t="s">
        <v>60</v>
      </c>
      <c r="D365" s="40">
        <v>0</v>
      </c>
      <c r="E365" s="40">
        <v>0</v>
      </c>
      <c r="F365" s="40">
        <v>0</v>
      </c>
      <c r="G365" s="40">
        <v>0</v>
      </c>
      <c r="H365" s="23"/>
      <c r="I365" s="23"/>
      <c r="J365" s="23"/>
      <c r="K365" s="23"/>
    </row>
    <row r="366" spans="1:11" ht="14.1" customHeight="1">
      <c r="A366" s="23"/>
      <c r="B366" s="23"/>
      <c r="C366" s="39" t="s">
        <v>61</v>
      </c>
      <c r="D366" s="40">
        <v>0</v>
      </c>
      <c r="E366" s="40">
        <v>0</v>
      </c>
      <c r="F366" s="40">
        <v>0</v>
      </c>
      <c r="G366" s="40">
        <v>0</v>
      </c>
      <c r="H366" s="23"/>
      <c r="I366" s="23"/>
      <c r="J366" s="23"/>
      <c r="K366" s="23"/>
    </row>
    <row r="367" spans="1:11" ht="14.1" customHeight="1">
      <c r="A367" s="23"/>
      <c r="B367" s="23"/>
      <c r="C367" s="39" t="s">
        <v>64</v>
      </c>
      <c r="D367" s="40">
        <v>0</v>
      </c>
      <c r="E367" s="40">
        <v>0</v>
      </c>
      <c r="F367" s="40">
        <v>0</v>
      </c>
      <c r="G367" s="40">
        <v>0</v>
      </c>
      <c r="H367" s="23"/>
      <c r="I367" s="23"/>
      <c r="J367" s="23"/>
      <c r="K367" s="23"/>
    </row>
    <row r="368" spans="1:11" ht="14.1" customHeight="1">
      <c r="A368" s="23"/>
      <c r="B368" s="23"/>
      <c r="C368" s="39" t="s">
        <v>65</v>
      </c>
      <c r="D368" s="40">
        <v>0</v>
      </c>
      <c r="E368" s="40">
        <v>0</v>
      </c>
      <c r="F368" s="40">
        <v>0</v>
      </c>
      <c r="G368" s="40">
        <v>0</v>
      </c>
      <c r="H368" s="23"/>
      <c r="I368" s="23"/>
      <c r="J368" s="23"/>
      <c r="K368" s="23"/>
    </row>
    <row r="369" spans="1:11" ht="14.1" customHeight="1">
      <c r="A369" s="23"/>
      <c r="B369" s="23"/>
      <c r="C369" s="41" t="s">
        <v>25</v>
      </c>
      <c r="D369" s="40">
        <v>0</v>
      </c>
      <c r="E369" s="40">
        <v>451954000</v>
      </c>
      <c r="F369" s="40">
        <v>450197000</v>
      </c>
      <c r="G369" s="40">
        <v>545998000</v>
      </c>
      <c r="H369" s="23"/>
      <c r="I369" s="23"/>
      <c r="J369" s="23"/>
      <c r="K369" s="23"/>
    </row>
    <row r="370" spans="1:11" ht="15" customHeight="1">
      <c r="A370" s="23"/>
      <c r="B370" s="23"/>
      <c r="C370" s="43" t="s">
        <v>18</v>
      </c>
      <c r="D370" s="44" t="s">
        <v>18</v>
      </c>
      <c r="E370" s="44" t="s">
        <v>18</v>
      </c>
      <c r="F370" s="44" t="s">
        <v>18</v>
      </c>
      <c r="G370" s="44" t="s">
        <v>18</v>
      </c>
      <c r="H370" s="23"/>
      <c r="I370" s="23"/>
      <c r="J370" s="23"/>
      <c r="K370" s="23"/>
    </row>
    <row r="371" spans="1:11" ht="15" customHeight="1">
      <c r="A371" s="23"/>
      <c r="B371" s="23"/>
      <c r="C371" s="26" t="s">
        <v>168</v>
      </c>
      <c r="D371" s="45">
        <v>0</v>
      </c>
      <c r="E371" s="45">
        <v>812100000</v>
      </c>
      <c r="F371" s="45">
        <v>813100000</v>
      </c>
      <c r="G371" s="45">
        <v>1094100000</v>
      </c>
      <c r="H371" s="23"/>
      <c r="I371" s="23"/>
      <c r="J371" s="23"/>
      <c r="K371" s="23"/>
    </row>
    <row r="372" spans="1:11" ht="15" customHeight="1">
      <c r="A372" s="23"/>
      <c r="B372" s="23"/>
      <c r="C372" s="27" t="s">
        <v>48</v>
      </c>
      <c r="D372" s="46">
        <v>0</v>
      </c>
      <c r="E372" s="46">
        <v>518790000</v>
      </c>
      <c r="F372" s="46">
        <v>518790000</v>
      </c>
      <c r="G372" s="46">
        <v>518790000</v>
      </c>
      <c r="H372" s="23"/>
      <c r="I372" s="23"/>
      <c r="J372" s="23"/>
      <c r="K372" s="23"/>
    </row>
    <row r="373" spans="1:11" ht="15" customHeight="1">
      <c r="A373" s="23"/>
      <c r="B373" s="23"/>
      <c r="C373" s="27" t="s">
        <v>49</v>
      </c>
      <c r="D373" s="46">
        <v>0</v>
      </c>
      <c r="E373" s="46">
        <v>501007000</v>
      </c>
      <c r="F373" s="46">
        <v>501007000</v>
      </c>
      <c r="G373" s="46">
        <v>501007000</v>
      </c>
      <c r="H373" s="23"/>
      <c r="I373" s="23"/>
      <c r="J373" s="23"/>
      <c r="K373" s="23"/>
    </row>
    <row r="374" spans="1:11" ht="15" customHeight="1">
      <c r="A374" s="23"/>
      <c r="B374" s="23"/>
      <c r="C374" s="27" t="s">
        <v>50</v>
      </c>
      <c r="D374" s="46">
        <v>0</v>
      </c>
      <c r="E374" s="46">
        <v>17783000</v>
      </c>
      <c r="F374" s="46">
        <v>17783000</v>
      </c>
      <c r="G374" s="46">
        <v>17783000</v>
      </c>
      <c r="H374" s="23"/>
      <c r="I374" s="23"/>
      <c r="J374" s="23"/>
      <c r="K374" s="23"/>
    </row>
    <row r="375" spans="1:11" ht="15" customHeight="1">
      <c r="A375" s="23"/>
      <c r="B375" s="23"/>
      <c r="C375" s="27" t="s">
        <v>51</v>
      </c>
      <c r="D375" s="46">
        <v>0</v>
      </c>
      <c r="E375" s="46">
        <v>85110000</v>
      </c>
      <c r="F375" s="46">
        <v>85110000</v>
      </c>
      <c r="G375" s="46">
        <v>85110000</v>
      </c>
      <c r="H375" s="23"/>
      <c r="I375" s="23"/>
      <c r="J375" s="23"/>
      <c r="K375" s="23"/>
    </row>
    <row r="376" spans="1:11" ht="15" customHeight="1">
      <c r="A376" s="23"/>
      <c r="B376" s="23"/>
      <c r="C376" s="27" t="s">
        <v>49</v>
      </c>
      <c r="D376" s="46">
        <v>0</v>
      </c>
      <c r="E376" s="46">
        <v>82143000</v>
      </c>
      <c r="F376" s="46">
        <v>82143000</v>
      </c>
      <c r="G376" s="46">
        <v>82143000</v>
      </c>
      <c r="H376" s="23"/>
      <c r="I376" s="23"/>
      <c r="J376" s="23"/>
      <c r="K376" s="23"/>
    </row>
    <row r="377" spans="1:11" ht="15" customHeight="1">
      <c r="A377" s="23"/>
      <c r="B377" s="23"/>
      <c r="C377" s="27" t="s">
        <v>50</v>
      </c>
      <c r="D377" s="46">
        <v>0</v>
      </c>
      <c r="E377" s="46">
        <v>2967000</v>
      </c>
      <c r="F377" s="46">
        <v>2967000</v>
      </c>
      <c r="G377" s="46">
        <v>2967000</v>
      </c>
      <c r="H377" s="23"/>
      <c r="I377" s="23"/>
      <c r="J377" s="23"/>
      <c r="K377" s="23"/>
    </row>
    <row r="378" spans="1:11" ht="15" customHeight="1">
      <c r="A378" s="23"/>
      <c r="B378" s="23"/>
      <c r="C378" s="27" t="s">
        <v>52</v>
      </c>
      <c r="D378" s="46">
        <v>0</v>
      </c>
      <c r="E378" s="46">
        <v>91030000</v>
      </c>
      <c r="F378" s="46">
        <v>92030000</v>
      </c>
      <c r="G378" s="46">
        <v>373030000</v>
      </c>
      <c r="H378" s="23"/>
      <c r="I378" s="23"/>
      <c r="J378" s="23"/>
      <c r="K378" s="23"/>
    </row>
    <row r="379" spans="1:11" ht="15" customHeight="1">
      <c r="A379" s="23"/>
      <c r="B379" s="23"/>
      <c r="C379" s="27" t="s">
        <v>49</v>
      </c>
      <c r="D379" s="46">
        <v>0</v>
      </c>
      <c r="E379" s="46">
        <v>66477000</v>
      </c>
      <c r="F379" s="46">
        <v>67477000</v>
      </c>
      <c r="G379" s="46">
        <v>348477000</v>
      </c>
      <c r="H379" s="23"/>
      <c r="I379" s="23"/>
      <c r="J379" s="23"/>
      <c r="K379" s="23"/>
    </row>
    <row r="380" spans="1:11" ht="15" customHeight="1">
      <c r="A380" s="23"/>
      <c r="B380" s="23"/>
      <c r="C380" s="27" t="s">
        <v>50</v>
      </c>
      <c r="D380" s="46">
        <v>0</v>
      </c>
      <c r="E380" s="46">
        <v>24553000</v>
      </c>
      <c r="F380" s="46">
        <v>24553000</v>
      </c>
      <c r="G380" s="46">
        <v>24553000</v>
      </c>
      <c r="H380" s="23"/>
      <c r="I380" s="23"/>
      <c r="J380" s="23"/>
      <c r="K380" s="23"/>
    </row>
    <row r="381" spans="1:11" ht="15" customHeight="1">
      <c r="A381" s="23"/>
      <c r="B381" s="23"/>
      <c r="C381" s="27" t="s">
        <v>53</v>
      </c>
      <c r="D381" s="46">
        <v>0</v>
      </c>
      <c r="E381" s="46">
        <v>0</v>
      </c>
      <c r="F381" s="46">
        <v>0</v>
      </c>
      <c r="G381" s="46">
        <v>0</v>
      </c>
      <c r="H381" s="23"/>
      <c r="I381" s="23"/>
      <c r="J381" s="23"/>
      <c r="K381" s="23"/>
    </row>
    <row r="382" spans="1:11" ht="15" customHeight="1">
      <c r="A382" s="23"/>
      <c r="B382" s="23"/>
      <c r="C382" s="27" t="s">
        <v>49</v>
      </c>
      <c r="D382" s="46">
        <v>0</v>
      </c>
      <c r="E382" s="46">
        <v>0</v>
      </c>
      <c r="F382" s="46">
        <v>0</v>
      </c>
      <c r="G382" s="46">
        <v>0</v>
      </c>
      <c r="H382" s="23"/>
      <c r="I382" s="23"/>
      <c r="J382" s="23"/>
      <c r="K382" s="23"/>
    </row>
    <row r="383" spans="1:11" ht="15" customHeight="1">
      <c r="A383" s="23"/>
      <c r="B383" s="23"/>
      <c r="C383" s="27" t="s">
        <v>50</v>
      </c>
      <c r="D383" s="46">
        <v>0</v>
      </c>
      <c r="E383" s="46">
        <v>0</v>
      </c>
      <c r="F383" s="46">
        <v>0</v>
      </c>
      <c r="G383" s="46">
        <v>0</v>
      </c>
      <c r="H383" s="23"/>
      <c r="I383" s="23"/>
      <c r="J383" s="23"/>
      <c r="K383" s="23"/>
    </row>
    <row r="384" spans="1:11" ht="20.100000000000001" customHeight="1">
      <c r="A384" s="23"/>
      <c r="B384" s="23"/>
      <c r="C384" s="27" t="s">
        <v>169</v>
      </c>
      <c r="D384" s="47">
        <v>0</v>
      </c>
      <c r="E384" s="47">
        <v>1570000</v>
      </c>
      <c r="F384" s="47">
        <v>1570000</v>
      </c>
      <c r="G384" s="47">
        <v>1570000</v>
      </c>
      <c r="H384" s="23"/>
      <c r="I384" s="23"/>
      <c r="J384" s="23"/>
      <c r="K384" s="23"/>
    </row>
    <row r="385" spans="1:11" ht="15" customHeight="1">
      <c r="A385" s="23"/>
      <c r="B385" s="23"/>
      <c r="C385" s="27" t="s">
        <v>49</v>
      </c>
      <c r="D385" s="46">
        <v>0</v>
      </c>
      <c r="E385" s="46">
        <v>1570000</v>
      </c>
      <c r="F385" s="46">
        <v>1570000</v>
      </c>
      <c r="G385" s="46">
        <v>1570000</v>
      </c>
      <c r="H385" s="23"/>
      <c r="I385" s="23"/>
      <c r="J385" s="23"/>
      <c r="K385" s="23"/>
    </row>
    <row r="386" spans="1:11" ht="15" customHeight="1">
      <c r="A386" s="23"/>
      <c r="B386" s="23"/>
      <c r="C386" s="27" t="s">
        <v>50</v>
      </c>
      <c r="D386" s="46">
        <v>0</v>
      </c>
      <c r="E386" s="46">
        <v>0</v>
      </c>
      <c r="F386" s="46">
        <v>0</v>
      </c>
      <c r="G386" s="46">
        <v>0</v>
      </c>
      <c r="H386" s="23"/>
      <c r="I386" s="23"/>
      <c r="J386" s="23"/>
      <c r="K386" s="23"/>
    </row>
    <row r="387" spans="1:11" ht="15" customHeight="1">
      <c r="A387" s="23"/>
      <c r="B387" s="23"/>
      <c r="C387" s="27" t="s">
        <v>55</v>
      </c>
      <c r="D387" s="46">
        <v>0</v>
      </c>
      <c r="E387" s="46">
        <v>0</v>
      </c>
      <c r="F387" s="46">
        <v>0</v>
      </c>
      <c r="G387" s="46">
        <v>0</v>
      </c>
      <c r="H387" s="23"/>
      <c r="I387" s="23"/>
      <c r="J387" s="23"/>
      <c r="K387" s="23"/>
    </row>
    <row r="388" spans="1:11" ht="15" customHeight="1">
      <c r="A388" s="23"/>
      <c r="B388" s="23"/>
      <c r="C388" s="27" t="s">
        <v>49</v>
      </c>
      <c r="D388" s="46">
        <v>0</v>
      </c>
      <c r="E388" s="46">
        <v>0</v>
      </c>
      <c r="F388" s="46">
        <v>0</v>
      </c>
      <c r="G388" s="46">
        <v>0</v>
      </c>
      <c r="H388" s="23"/>
      <c r="I388" s="23"/>
      <c r="J388" s="23"/>
      <c r="K388" s="23"/>
    </row>
    <row r="389" spans="1:11" ht="15" customHeight="1">
      <c r="A389" s="23"/>
      <c r="B389" s="23"/>
      <c r="C389" s="27" t="s">
        <v>50</v>
      </c>
      <c r="D389" s="46">
        <v>0</v>
      </c>
      <c r="E389" s="46">
        <v>0</v>
      </c>
      <c r="F389" s="46">
        <v>0</v>
      </c>
      <c r="G389" s="46">
        <v>0</v>
      </c>
      <c r="H389" s="23"/>
      <c r="I389" s="23"/>
      <c r="J389" s="23"/>
      <c r="K389" s="23"/>
    </row>
    <row r="390" spans="1:11" ht="15" customHeight="1">
      <c r="A390" s="23"/>
      <c r="B390" s="23"/>
      <c r="C390" s="27" t="s">
        <v>56</v>
      </c>
      <c r="D390" s="46">
        <v>0</v>
      </c>
      <c r="E390" s="46">
        <v>0</v>
      </c>
      <c r="F390" s="46">
        <v>0</v>
      </c>
      <c r="G390" s="46">
        <v>0</v>
      </c>
      <c r="H390" s="23"/>
      <c r="I390" s="23"/>
      <c r="J390" s="23"/>
      <c r="K390" s="23"/>
    </row>
    <row r="391" spans="1:11" ht="15" customHeight="1">
      <c r="A391" s="23"/>
      <c r="B391" s="23"/>
      <c r="C391" s="27" t="s">
        <v>49</v>
      </c>
      <c r="D391" s="46">
        <v>0</v>
      </c>
      <c r="E391" s="46">
        <v>0</v>
      </c>
      <c r="F391" s="46">
        <v>0</v>
      </c>
      <c r="G391" s="46">
        <v>0</v>
      </c>
      <c r="H391" s="23"/>
      <c r="I391" s="23"/>
      <c r="J391" s="23"/>
      <c r="K391" s="23"/>
    </row>
    <row r="392" spans="1:11" ht="15" customHeight="1">
      <c r="A392" s="23"/>
      <c r="B392" s="23"/>
      <c r="C392" s="27" t="s">
        <v>50</v>
      </c>
      <c r="D392" s="46">
        <v>0</v>
      </c>
      <c r="E392" s="46">
        <v>0</v>
      </c>
      <c r="F392" s="46">
        <v>0</v>
      </c>
      <c r="G392" s="46">
        <v>0</v>
      </c>
      <c r="H392" s="23"/>
      <c r="I392" s="23"/>
      <c r="J392" s="23"/>
      <c r="K392" s="23"/>
    </row>
    <row r="393" spans="1:11" ht="15" customHeight="1">
      <c r="A393" s="23"/>
      <c r="B393" s="23"/>
      <c r="C393" s="27" t="s">
        <v>57</v>
      </c>
      <c r="D393" s="46">
        <v>0</v>
      </c>
      <c r="E393" s="46">
        <v>0</v>
      </c>
      <c r="F393" s="46">
        <v>0</v>
      </c>
      <c r="G393" s="46">
        <v>0</v>
      </c>
      <c r="H393" s="23"/>
      <c r="I393" s="23"/>
      <c r="J393" s="23"/>
      <c r="K393" s="23"/>
    </row>
    <row r="394" spans="1:11" ht="15" customHeight="1">
      <c r="A394" s="23"/>
      <c r="B394" s="23"/>
      <c r="C394" s="27" t="s">
        <v>49</v>
      </c>
      <c r="D394" s="46">
        <v>0</v>
      </c>
      <c r="E394" s="46">
        <v>0</v>
      </c>
      <c r="F394" s="46">
        <v>0</v>
      </c>
      <c r="G394" s="46">
        <v>0</v>
      </c>
      <c r="H394" s="23"/>
      <c r="I394" s="23"/>
      <c r="J394" s="23"/>
      <c r="K394" s="23"/>
    </row>
    <row r="395" spans="1:11" ht="15" customHeight="1">
      <c r="A395" s="23"/>
      <c r="B395" s="23"/>
      <c r="C395" s="27" t="s">
        <v>58</v>
      </c>
      <c r="D395" s="46">
        <v>0</v>
      </c>
      <c r="E395" s="46">
        <v>0</v>
      </c>
      <c r="F395" s="46">
        <v>0</v>
      </c>
      <c r="G395" s="46">
        <v>0</v>
      </c>
      <c r="H395" s="23"/>
      <c r="I395" s="23"/>
      <c r="J395" s="23"/>
      <c r="K395" s="23"/>
    </row>
    <row r="396" spans="1:11" ht="15" customHeight="1">
      <c r="A396" s="23"/>
      <c r="B396" s="23"/>
      <c r="C396" s="27" t="s">
        <v>59</v>
      </c>
      <c r="D396" s="46">
        <v>0</v>
      </c>
      <c r="E396" s="46">
        <v>0</v>
      </c>
      <c r="F396" s="46">
        <v>0</v>
      </c>
      <c r="G396" s="46">
        <v>0</v>
      </c>
      <c r="H396" s="23"/>
      <c r="I396" s="23"/>
      <c r="J396" s="23"/>
      <c r="K396" s="23"/>
    </row>
    <row r="397" spans="1:11" ht="15" customHeight="1">
      <c r="A397" s="23"/>
      <c r="B397" s="23"/>
      <c r="C397" s="27" t="s">
        <v>60</v>
      </c>
      <c r="D397" s="46">
        <v>0</v>
      </c>
      <c r="E397" s="46">
        <v>0</v>
      </c>
      <c r="F397" s="46">
        <v>0</v>
      </c>
      <c r="G397" s="46">
        <v>0</v>
      </c>
      <c r="H397" s="23"/>
      <c r="I397" s="23"/>
      <c r="J397" s="23"/>
      <c r="K397" s="23"/>
    </row>
    <row r="398" spans="1:11" ht="15" customHeight="1">
      <c r="A398" s="23"/>
      <c r="B398" s="23"/>
      <c r="C398" s="27" t="s">
        <v>61</v>
      </c>
      <c r="D398" s="46">
        <v>0</v>
      </c>
      <c r="E398" s="46">
        <v>0</v>
      </c>
      <c r="F398" s="46">
        <v>0</v>
      </c>
      <c r="G398" s="46">
        <v>0</v>
      </c>
      <c r="H398" s="23"/>
      <c r="I398" s="23"/>
      <c r="J398" s="23"/>
      <c r="K398" s="23"/>
    </row>
    <row r="399" spans="1:11" ht="15" customHeight="1">
      <c r="A399" s="23"/>
      <c r="B399" s="23"/>
      <c r="C399" s="27" t="s">
        <v>62</v>
      </c>
      <c r="D399" s="46">
        <v>0</v>
      </c>
      <c r="E399" s="46">
        <v>115600000</v>
      </c>
      <c r="F399" s="46">
        <v>115600000</v>
      </c>
      <c r="G399" s="46">
        <v>115600000</v>
      </c>
      <c r="H399" s="23"/>
      <c r="I399" s="23"/>
      <c r="J399" s="23"/>
      <c r="K399" s="23"/>
    </row>
    <row r="400" spans="1:11" ht="15" customHeight="1">
      <c r="A400" s="23"/>
      <c r="B400" s="23"/>
      <c r="C400" s="27" t="s">
        <v>49</v>
      </c>
      <c r="D400" s="46">
        <v>0</v>
      </c>
      <c r="E400" s="46">
        <v>6400000</v>
      </c>
      <c r="F400" s="46">
        <v>10600000</v>
      </c>
      <c r="G400" s="46">
        <v>10600000</v>
      </c>
      <c r="H400" s="23"/>
      <c r="I400" s="23"/>
      <c r="J400" s="23"/>
      <c r="K400" s="23"/>
    </row>
    <row r="401" spans="1:11" ht="15" customHeight="1">
      <c r="A401" s="23"/>
      <c r="B401" s="23"/>
      <c r="C401" s="27" t="s">
        <v>58</v>
      </c>
      <c r="D401" s="46">
        <v>0</v>
      </c>
      <c r="E401" s="46">
        <v>100000000</v>
      </c>
      <c r="F401" s="46">
        <v>100000000</v>
      </c>
      <c r="G401" s="46">
        <v>100000000</v>
      </c>
      <c r="H401" s="23"/>
      <c r="I401" s="23"/>
      <c r="J401" s="23"/>
      <c r="K401" s="23"/>
    </row>
    <row r="402" spans="1:11" ht="15" customHeight="1">
      <c r="A402" s="23"/>
      <c r="B402" s="23"/>
      <c r="C402" s="27" t="s">
        <v>59</v>
      </c>
      <c r="D402" s="46">
        <v>0</v>
      </c>
      <c r="E402" s="46">
        <v>0</v>
      </c>
      <c r="F402" s="46">
        <v>0</v>
      </c>
      <c r="G402" s="46">
        <v>0</v>
      </c>
      <c r="H402" s="23"/>
      <c r="I402" s="23"/>
      <c r="J402" s="23"/>
      <c r="K402" s="23"/>
    </row>
    <row r="403" spans="1:11" ht="15" customHeight="1">
      <c r="A403" s="23"/>
      <c r="B403" s="23"/>
      <c r="C403" s="27" t="s">
        <v>60</v>
      </c>
      <c r="D403" s="46">
        <v>0</v>
      </c>
      <c r="E403" s="46">
        <v>0</v>
      </c>
      <c r="F403" s="46">
        <v>0</v>
      </c>
      <c r="G403" s="46">
        <v>0</v>
      </c>
      <c r="H403" s="23"/>
      <c r="I403" s="23"/>
      <c r="J403" s="23"/>
      <c r="K403" s="23"/>
    </row>
    <row r="404" spans="1:11" ht="15" customHeight="1">
      <c r="A404" s="23"/>
      <c r="B404" s="23"/>
      <c r="C404" s="27" t="s">
        <v>61</v>
      </c>
      <c r="D404" s="46">
        <v>0</v>
      </c>
      <c r="E404" s="46">
        <v>9200000</v>
      </c>
      <c r="F404" s="46">
        <v>5000000</v>
      </c>
      <c r="G404" s="46">
        <v>5000000</v>
      </c>
      <c r="H404" s="23"/>
      <c r="I404" s="23"/>
      <c r="J404" s="23"/>
      <c r="K404" s="23"/>
    </row>
    <row r="405" spans="1:11" ht="15" customHeight="1">
      <c r="A405" s="23"/>
      <c r="B405" s="23"/>
      <c r="C405" s="27" t="s">
        <v>63</v>
      </c>
      <c r="D405" s="46">
        <v>0</v>
      </c>
      <c r="E405" s="46">
        <v>0</v>
      </c>
      <c r="F405" s="46">
        <v>0</v>
      </c>
      <c r="G405" s="46">
        <v>0</v>
      </c>
      <c r="H405" s="23"/>
      <c r="I405" s="23"/>
      <c r="J405" s="23"/>
      <c r="K405" s="23"/>
    </row>
    <row r="406" spans="1:11" ht="15" customHeight="1">
      <c r="A406" s="23"/>
      <c r="B406" s="23"/>
      <c r="C406" s="27" t="s">
        <v>49</v>
      </c>
      <c r="D406" s="46">
        <v>0</v>
      </c>
      <c r="E406" s="46">
        <v>0</v>
      </c>
      <c r="F406" s="46">
        <v>0</v>
      </c>
      <c r="G406" s="46">
        <v>0</v>
      </c>
      <c r="H406" s="23"/>
      <c r="I406" s="23"/>
      <c r="J406" s="23"/>
      <c r="K406" s="23"/>
    </row>
    <row r="407" spans="1:11" ht="15" customHeight="1">
      <c r="A407" s="23"/>
      <c r="B407" s="23"/>
      <c r="C407" s="27" t="s">
        <v>58</v>
      </c>
      <c r="D407" s="46">
        <v>0</v>
      </c>
      <c r="E407" s="46">
        <v>0</v>
      </c>
      <c r="F407" s="46">
        <v>0</v>
      </c>
      <c r="G407" s="46">
        <v>0</v>
      </c>
      <c r="H407" s="23"/>
      <c r="I407" s="23"/>
      <c r="J407" s="23"/>
      <c r="K407" s="23"/>
    </row>
    <row r="408" spans="1:11" ht="15" customHeight="1">
      <c r="A408" s="23"/>
      <c r="B408" s="23"/>
      <c r="C408" s="27" t="s">
        <v>59</v>
      </c>
      <c r="D408" s="46">
        <v>0</v>
      </c>
      <c r="E408" s="46">
        <v>0</v>
      </c>
      <c r="F408" s="46">
        <v>0</v>
      </c>
      <c r="G408" s="46">
        <v>0</v>
      </c>
      <c r="H408" s="23"/>
      <c r="I408" s="23"/>
      <c r="J408" s="23"/>
      <c r="K408" s="23"/>
    </row>
    <row r="409" spans="1:11" ht="15" customHeight="1">
      <c r="A409" s="23"/>
      <c r="B409" s="23"/>
      <c r="C409" s="27" t="s">
        <v>60</v>
      </c>
      <c r="D409" s="46">
        <v>0</v>
      </c>
      <c r="E409" s="46">
        <v>0</v>
      </c>
      <c r="F409" s="46">
        <v>0</v>
      </c>
      <c r="G409" s="46">
        <v>0</v>
      </c>
      <c r="H409" s="23"/>
      <c r="I409" s="23"/>
      <c r="J409" s="23"/>
      <c r="K409" s="23"/>
    </row>
    <row r="410" spans="1:11" ht="15" customHeight="1">
      <c r="A410" s="23"/>
      <c r="B410" s="23"/>
      <c r="C410" s="27" t="s">
        <v>61</v>
      </c>
      <c r="D410" s="46">
        <v>0</v>
      </c>
      <c r="E410" s="46">
        <v>0</v>
      </c>
      <c r="F410" s="46">
        <v>0</v>
      </c>
      <c r="G410" s="46">
        <v>0</v>
      </c>
      <c r="H410" s="23"/>
      <c r="I410" s="23"/>
      <c r="J410" s="23"/>
      <c r="K410" s="23"/>
    </row>
    <row r="411" spans="1:11" ht="15" customHeight="1">
      <c r="A411" s="23"/>
      <c r="B411" s="23"/>
      <c r="C411" s="27" t="s">
        <v>64</v>
      </c>
      <c r="D411" s="46">
        <v>0</v>
      </c>
      <c r="E411" s="46">
        <v>0</v>
      </c>
      <c r="F411" s="46">
        <v>0</v>
      </c>
      <c r="G411" s="46">
        <v>0</v>
      </c>
      <c r="H411" s="23"/>
      <c r="I411" s="23"/>
      <c r="J411" s="23"/>
      <c r="K411" s="23"/>
    </row>
    <row r="412" spans="1:11" ht="15" customHeight="1">
      <c r="A412" s="23"/>
      <c r="B412" s="23"/>
      <c r="C412" s="27" t="s">
        <v>65</v>
      </c>
      <c r="D412" s="46">
        <v>0</v>
      </c>
      <c r="E412" s="46">
        <v>0</v>
      </c>
      <c r="F412" s="46">
        <v>0</v>
      </c>
      <c r="G412" s="46">
        <v>0</v>
      </c>
      <c r="H412" s="23"/>
      <c r="I412" s="23"/>
      <c r="J412" s="23"/>
      <c r="K412" s="23"/>
    </row>
    <row r="413" spans="1:11" ht="20.100000000000001" customHeight="1">
      <c r="A413" s="23"/>
      <c r="B413" s="23"/>
      <c r="C413" s="48" t="s">
        <v>18</v>
      </c>
      <c r="D413" s="23"/>
      <c r="E413" s="23"/>
      <c r="F413" s="23"/>
      <c r="G413" s="23"/>
      <c r="H413" s="23"/>
      <c r="I413" s="23"/>
      <c r="J413" s="23"/>
      <c r="K413" s="23"/>
    </row>
  </sheetData>
  <mergeCells count="44">
    <mergeCell ref="D316:G316"/>
    <mergeCell ref="C325:G325"/>
    <mergeCell ref="C261:G261"/>
    <mergeCell ref="D306:G306"/>
    <mergeCell ref="C312:G312"/>
    <mergeCell ref="D313:G313"/>
    <mergeCell ref="D314:G314"/>
    <mergeCell ref="D315:G315"/>
    <mergeCell ref="D252:G252"/>
    <mergeCell ref="D137:G137"/>
    <mergeCell ref="D138:G138"/>
    <mergeCell ref="C147:G147"/>
    <mergeCell ref="D192:G192"/>
    <mergeCell ref="D193:G193"/>
    <mergeCell ref="D194:G194"/>
    <mergeCell ref="D195:G195"/>
    <mergeCell ref="C204:G204"/>
    <mergeCell ref="D249:G249"/>
    <mergeCell ref="D250:G250"/>
    <mergeCell ref="D251:G251"/>
    <mergeCell ref="D136:G136"/>
    <mergeCell ref="D21:G21"/>
    <mergeCell ref="D22:G22"/>
    <mergeCell ref="D23:G23"/>
    <mergeCell ref="D24:G24"/>
    <mergeCell ref="C33:G33"/>
    <mergeCell ref="C78:G78"/>
    <mergeCell ref="D79:G79"/>
    <mergeCell ref="D80:G80"/>
    <mergeCell ref="D81:G81"/>
    <mergeCell ref="D82:G82"/>
    <mergeCell ref="C91:G91"/>
    <mergeCell ref="C20:G20"/>
    <mergeCell ref="C1:G1"/>
    <mergeCell ref="C2:G2"/>
    <mergeCell ref="D3:G3"/>
    <mergeCell ref="D4:G4"/>
    <mergeCell ref="D5:G5"/>
    <mergeCell ref="D6:G6"/>
    <mergeCell ref="D7:G7"/>
    <mergeCell ref="C8:G8"/>
    <mergeCell ref="C9:G9"/>
    <mergeCell ref="D10:G10"/>
    <mergeCell ref="D15:G15"/>
  </mergeCells>
  <pageMargins left="0.7" right="0.7" top="0.75" bottom="0.75" header="0.3" footer="0.3"/>
  <pageSetup scale="68" fitToHeight="0"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80"/>
  <sheetViews>
    <sheetView zoomScaleNormal="100" workbookViewId="0">
      <selection activeCell="D471" sqref="D471"/>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2438</v>
      </c>
      <c r="E3" s="1510"/>
      <c r="F3" s="1510"/>
      <c r="G3" s="1510"/>
      <c r="H3" s="23"/>
      <c r="I3" s="23"/>
      <c r="J3" s="23"/>
      <c r="K3" s="23"/>
    </row>
    <row r="4" spans="1:11" ht="14.1" customHeight="1">
      <c r="A4" s="23"/>
      <c r="B4" s="23"/>
      <c r="C4" s="25" t="s">
        <v>4</v>
      </c>
      <c r="D4" s="1509" t="s">
        <v>1666</v>
      </c>
      <c r="E4" s="1510"/>
      <c r="F4" s="1510"/>
      <c r="G4" s="1510"/>
      <c r="H4" s="23"/>
      <c r="I4" s="23"/>
      <c r="J4" s="23"/>
      <c r="K4" s="23"/>
    </row>
    <row r="5" spans="1:11" ht="14.1" customHeight="1">
      <c r="A5" s="23"/>
      <c r="B5" s="23"/>
      <c r="C5" s="25" t="s">
        <v>6</v>
      </c>
      <c r="D5" s="1509" t="s">
        <v>2439</v>
      </c>
      <c r="E5" s="1510"/>
      <c r="F5" s="1510"/>
      <c r="G5" s="1510"/>
      <c r="H5" s="23"/>
      <c r="I5" s="23"/>
      <c r="J5" s="23"/>
      <c r="K5" s="23"/>
    </row>
    <row r="6" spans="1:11" ht="14.1" customHeight="1">
      <c r="A6" s="23"/>
      <c r="B6" s="23"/>
      <c r="C6" s="25" t="s">
        <v>8</v>
      </c>
      <c r="D6" s="1509" t="s">
        <v>2440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41.1" customHeight="1">
      <c r="A9" s="23"/>
      <c r="B9" s="23"/>
      <c r="C9" s="1515" t="s">
        <v>2441</v>
      </c>
      <c r="D9" s="1516"/>
      <c r="E9" s="1516"/>
      <c r="F9" s="1516"/>
      <c r="G9" s="1516"/>
      <c r="H9" s="23"/>
      <c r="I9" s="23"/>
      <c r="J9" s="23"/>
      <c r="K9" s="23"/>
    </row>
    <row r="10" spans="1:11" ht="68.099999999999994" customHeight="1">
      <c r="A10" s="23"/>
      <c r="B10" s="23"/>
      <c r="C10" s="26" t="s">
        <v>14</v>
      </c>
      <c r="D10" s="1517" t="s">
        <v>2442</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41.1" customHeight="1">
      <c r="A13" s="23"/>
      <c r="B13" s="23"/>
      <c r="C13" s="27" t="s">
        <v>2443</v>
      </c>
      <c r="D13" s="31" t="s">
        <v>189</v>
      </c>
      <c r="E13" s="31" t="s">
        <v>189</v>
      </c>
      <c r="F13" s="31" t="s">
        <v>189</v>
      </c>
      <c r="G13" s="31" t="s">
        <v>189</v>
      </c>
      <c r="H13" s="23"/>
      <c r="I13" s="23"/>
      <c r="J13" s="23"/>
      <c r="K13" s="23"/>
    </row>
    <row r="14" spans="1:11" ht="14.1" customHeight="1">
      <c r="A14" s="23"/>
      <c r="B14" s="23"/>
      <c r="C14" s="27" t="s">
        <v>2444</v>
      </c>
      <c r="D14" s="31" t="s">
        <v>189</v>
      </c>
      <c r="E14" s="31" t="s">
        <v>189</v>
      </c>
      <c r="F14" s="31" t="s">
        <v>189</v>
      </c>
      <c r="G14" s="31" t="s">
        <v>189</v>
      </c>
      <c r="H14" s="23"/>
      <c r="I14" s="23"/>
      <c r="J14" s="23"/>
      <c r="K14" s="23"/>
    </row>
    <row r="15" spans="1:11" ht="63.75" customHeight="1">
      <c r="A15" s="23"/>
      <c r="B15" s="23"/>
      <c r="C15" s="26" t="s">
        <v>16</v>
      </c>
      <c r="D15" s="1517" t="s">
        <v>2445</v>
      </c>
      <c r="E15" s="1518"/>
      <c r="F15" s="1518"/>
      <c r="G15" s="1518"/>
      <c r="H15" s="23"/>
      <c r="I15" s="23"/>
      <c r="J15" s="23"/>
      <c r="K15" s="23"/>
    </row>
    <row r="16" spans="1:11" ht="27.95" customHeight="1">
      <c r="A16" s="23"/>
      <c r="B16" s="23"/>
      <c r="C16" s="27" t="s">
        <v>187</v>
      </c>
      <c r="D16" s="28">
        <v>2024</v>
      </c>
      <c r="E16" s="28">
        <v>2025</v>
      </c>
      <c r="F16" s="28">
        <v>2026</v>
      </c>
      <c r="G16" s="28">
        <v>2027</v>
      </c>
      <c r="H16" s="23"/>
      <c r="I16" s="23"/>
      <c r="J16" s="23"/>
      <c r="K16" s="23"/>
    </row>
    <row r="17" spans="1:11" ht="14.1" customHeight="1">
      <c r="A17" s="23"/>
      <c r="B17" s="23"/>
      <c r="C17" s="29"/>
      <c r="D17" s="30" t="s">
        <v>22</v>
      </c>
      <c r="E17" s="30" t="s">
        <v>23</v>
      </c>
      <c r="F17" s="30" t="s">
        <v>23</v>
      </c>
      <c r="G17" s="30" t="s">
        <v>23</v>
      </c>
      <c r="H17" s="23"/>
      <c r="I17" s="23"/>
      <c r="J17" s="23"/>
      <c r="K17" s="23"/>
    </row>
    <row r="18" spans="1:11" ht="14.1" customHeight="1">
      <c r="A18" s="23"/>
      <c r="B18" s="23"/>
      <c r="C18" s="27" t="s">
        <v>2446</v>
      </c>
      <c r="D18" s="31" t="s">
        <v>189</v>
      </c>
      <c r="E18" s="31" t="s">
        <v>189</v>
      </c>
      <c r="F18" s="31" t="s">
        <v>189</v>
      </c>
      <c r="G18" s="31" t="s">
        <v>189</v>
      </c>
      <c r="H18" s="23"/>
      <c r="I18" s="23"/>
      <c r="J18" s="23"/>
      <c r="K18" s="23"/>
    </row>
    <row r="19" spans="1:11" ht="20.100000000000001" customHeight="1">
      <c r="A19" s="23"/>
      <c r="B19" s="23"/>
      <c r="C19" s="27" t="s">
        <v>2447</v>
      </c>
      <c r="D19" s="31" t="s">
        <v>189</v>
      </c>
      <c r="E19" s="31" t="s">
        <v>189</v>
      </c>
      <c r="F19" s="31" t="s">
        <v>189</v>
      </c>
      <c r="G19" s="31" t="s">
        <v>189</v>
      </c>
      <c r="H19" s="23"/>
      <c r="I19" s="23"/>
      <c r="J19" s="23"/>
      <c r="K19" s="23"/>
    </row>
    <row r="20" spans="1:11" ht="20.100000000000001" customHeight="1">
      <c r="A20" s="23"/>
      <c r="B20" s="23"/>
      <c r="C20" s="27" t="s">
        <v>2448</v>
      </c>
      <c r="D20" s="31" t="s">
        <v>111</v>
      </c>
      <c r="E20" s="31" t="s">
        <v>111</v>
      </c>
      <c r="F20" s="31" t="s">
        <v>111</v>
      </c>
      <c r="G20" s="31" t="s">
        <v>111</v>
      </c>
      <c r="H20" s="23"/>
      <c r="I20" s="23"/>
      <c r="J20" s="23"/>
      <c r="K20" s="23"/>
    </row>
    <row r="21" spans="1:11" ht="20.100000000000001" customHeight="1">
      <c r="A21" s="23"/>
      <c r="B21" s="23"/>
      <c r="C21" s="27" t="s">
        <v>2449</v>
      </c>
      <c r="D21" s="31" t="s">
        <v>111</v>
      </c>
      <c r="E21" s="31" t="s">
        <v>111</v>
      </c>
      <c r="F21" s="31" t="s">
        <v>111</v>
      </c>
      <c r="G21" s="31" t="s">
        <v>111</v>
      </c>
      <c r="H21" s="23"/>
      <c r="I21" s="23"/>
      <c r="J21" s="23"/>
      <c r="K21" s="23"/>
    </row>
    <row r="22" spans="1:11" ht="14.1" customHeight="1">
      <c r="A22" s="23"/>
      <c r="B22" s="23"/>
      <c r="C22" s="1503" t="s">
        <v>27</v>
      </c>
      <c r="D22" s="1504"/>
      <c r="E22" s="1504"/>
      <c r="F22" s="1504"/>
      <c r="G22" s="1504"/>
      <c r="H22" s="23"/>
      <c r="I22" s="23"/>
      <c r="J22" s="23"/>
      <c r="K22" s="23"/>
    </row>
    <row r="23" spans="1:11" ht="14.1" customHeight="1">
      <c r="A23" s="23"/>
      <c r="B23" s="23"/>
      <c r="C23" s="32" t="s">
        <v>2450</v>
      </c>
      <c r="D23" s="1503" t="s">
        <v>2451</v>
      </c>
      <c r="E23" s="1504"/>
      <c r="F23" s="1504"/>
      <c r="G23" s="1504"/>
      <c r="H23" s="23"/>
      <c r="I23" s="23"/>
      <c r="J23" s="23"/>
      <c r="K23" s="23"/>
    </row>
    <row r="24" spans="1:11" ht="14.1" customHeight="1">
      <c r="A24" s="23"/>
      <c r="B24" s="23"/>
      <c r="C24" s="33" t="s">
        <v>19</v>
      </c>
      <c r="D24" s="1519" t="s">
        <v>2452</v>
      </c>
      <c r="E24" s="1520"/>
      <c r="F24" s="1520"/>
      <c r="G24" s="1520"/>
      <c r="H24" s="23"/>
      <c r="I24" s="23"/>
      <c r="J24" s="23"/>
      <c r="K24" s="23"/>
    </row>
    <row r="25" spans="1:11" ht="14.1" customHeight="1">
      <c r="A25" s="23"/>
      <c r="B25" s="23"/>
      <c r="C25" s="34" t="s">
        <v>20</v>
      </c>
      <c r="D25" s="1521" t="s">
        <v>2453</v>
      </c>
      <c r="E25" s="1522"/>
      <c r="F25" s="1522"/>
      <c r="G25" s="1522"/>
      <c r="H25" s="23"/>
      <c r="I25" s="23"/>
      <c r="J25" s="23"/>
      <c r="K25" s="23"/>
    </row>
    <row r="26" spans="1:11" ht="14.1" customHeight="1">
      <c r="A26" s="23"/>
      <c r="B26" s="23"/>
      <c r="C26" s="34" t="s">
        <v>21</v>
      </c>
      <c r="D26" s="1521" t="s">
        <v>2454</v>
      </c>
      <c r="E26" s="1522"/>
      <c r="F26" s="1522"/>
      <c r="G26" s="1522"/>
      <c r="H26" s="23"/>
      <c r="I26" s="23"/>
      <c r="J26" s="23"/>
      <c r="K26" s="23"/>
    </row>
    <row r="27" spans="1:11" ht="15" customHeight="1">
      <c r="A27" s="23"/>
      <c r="B27" s="23"/>
      <c r="C27" s="35"/>
      <c r="D27" s="36">
        <v>2024</v>
      </c>
      <c r="E27" s="36">
        <v>2025</v>
      </c>
      <c r="F27" s="36">
        <v>2026</v>
      </c>
      <c r="G27" s="36">
        <v>2027</v>
      </c>
      <c r="H27" s="23"/>
      <c r="I27" s="23"/>
      <c r="J27" s="23"/>
      <c r="K27" s="23"/>
    </row>
    <row r="28" spans="1:11" ht="15" customHeight="1">
      <c r="A28" s="23"/>
      <c r="B28" s="23"/>
      <c r="C28" s="37"/>
      <c r="D28" s="38" t="s">
        <v>22</v>
      </c>
      <c r="E28" s="38" t="s">
        <v>23</v>
      </c>
      <c r="F28" s="38" t="s">
        <v>23</v>
      </c>
      <c r="G28" s="38" t="s">
        <v>23</v>
      </c>
      <c r="H28" s="23"/>
      <c r="I28" s="23"/>
      <c r="J28" s="23"/>
      <c r="K28" s="23"/>
    </row>
    <row r="29" spans="1:11" ht="14.1" customHeight="1">
      <c r="A29" s="23"/>
      <c r="B29" s="23"/>
      <c r="C29" s="27" t="s">
        <v>33</v>
      </c>
      <c r="D29" s="31" t="s">
        <v>2455</v>
      </c>
      <c r="E29" s="31" t="s">
        <v>2456</v>
      </c>
      <c r="F29" s="31" t="s">
        <v>2334</v>
      </c>
      <c r="G29" s="31" t="s">
        <v>2457</v>
      </c>
      <c r="H29" s="23"/>
      <c r="I29" s="23"/>
      <c r="J29" s="23"/>
      <c r="K29" s="23"/>
    </row>
    <row r="30" spans="1:11" ht="14.1" customHeight="1">
      <c r="A30" s="23"/>
      <c r="B30" s="23"/>
      <c r="C30" s="27" t="s">
        <v>35</v>
      </c>
      <c r="D30" s="31" t="s">
        <v>2458</v>
      </c>
      <c r="E30" s="31" t="s">
        <v>2459</v>
      </c>
      <c r="F30" s="31" t="s">
        <v>2460</v>
      </c>
      <c r="G30" s="31" t="s">
        <v>2461</v>
      </c>
      <c r="H30" s="23"/>
      <c r="I30" s="23"/>
      <c r="J30" s="23"/>
      <c r="K30" s="23"/>
    </row>
    <row r="31" spans="1:11" ht="14.1" customHeight="1">
      <c r="A31" s="23"/>
      <c r="B31" s="23"/>
      <c r="C31" s="27" t="s">
        <v>40</v>
      </c>
      <c r="D31" s="31" t="s">
        <v>2462</v>
      </c>
      <c r="E31" s="31" t="s">
        <v>2463</v>
      </c>
      <c r="F31" s="31" t="s">
        <v>2464</v>
      </c>
      <c r="G31" s="31" t="s">
        <v>2465</v>
      </c>
      <c r="H31" s="23"/>
      <c r="I31" s="23"/>
      <c r="J31" s="23"/>
      <c r="K31" s="23"/>
    </row>
    <row r="32" spans="1:11" ht="14.1" customHeight="1">
      <c r="A32" s="23"/>
      <c r="B32" s="23"/>
      <c r="C32" s="27" t="s">
        <v>41</v>
      </c>
      <c r="D32" s="31" t="s">
        <v>18</v>
      </c>
      <c r="E32" s="31" t="s">
        <v>2466</v>
      </c>
      <c r="F32" s="31" t="s">
        <v>2467</v>
      </c>
      <c r="G32" s="31" t="s">
        <v>2468</v>
      </c>
      <c r="H32" s="23"/>
      <c r="I32" s="23"/>
      <c r="J32" s="23"/>
      <c r="K32" s="23"/>
    </row>
    <row r="33" spans="1:11" ht="14.1" customHeight="1">
      <c r="A33" s="23"/>
      <c r="B33" s="23"/>
      <c r="C33" s="27" t="s">
        <v>43</v>
      </c>
      <c r="D33" s="31" t="s">
        <v>18</v>
      </c>
      <c r="E33" s="31" t="s">
        <v>2469</v>
      </c>
      <c r="F33" s="31" t="s">
        <v>2025</v>
      </c>
      <c r="G33" s="31" t="s">
        <v>2470</v>
      </c>
      <c r="H33" s="23"/>
      <c r="I33" s="23"/>
      <c r="J33" s="23"/>
      <c r="K33" s="23"/>
    </row>
    <row r="34" spans="1:11" ht="14.1" customHeight="1">
      <c r="A34" s="23"/>
      <c r="B34" s="23"/>
      <c r="C34" s="27" t="s">
        <v>47</v>
      </c>
      <c r="D34" s="31" t="s">
        <v>18</v>
      </c>
      <c r="E34" s="31" t="s">
        <v>2471</v>
      </c>
      <c r="F34" s="31" t="s">
        <v>2472</v>
      </c>
      <c r="G34" s="31" t="s">
        <v>2473</v>
      </c>
      <c r="H34" s="23"/>
      <c r="I34" s="23"/>
      <c r="J34" s="23"/>
      <c r="K34" s="23"/>
    </row>
    <row r="35" spans="1:11" ht="14.1" customHeight="1">
      <c r="A35" s="23"/>
      <c r="B35" s="23"/>
      <c r="C35" s="1523" t="s">
        <v>24</v>
      </c>
      <c r="D35" s="1524"/>
      <c r="E35" s="1524"/>
      <c r="F35" s="1524"/>
      <c r="G35" s="1524"/>
      <c r="H35" s="23"/>
      <c r="I35" s="23"/>
      <c r="J35" s="23"/>
      <c r="K35" s="23"/>
    </row>
    <row r="36" spans="1:11" ht="14.1" customHeight="1">
      <c r="A36" s="23"/>
      <c r="B36" s="23"/>
      <c r="C36" s="35"/>
      <c r="D36" s="36">
        <v>2024</v>
      </c>
      <c r="E36" s="36">
        <v>2025</v>
      </c>
      <c r="F36" s="36">
        <v>2026</v>
      </c>
      <c r="G36" s="36">
        <v>2027</v>
      </c>
      <c r="H36" s="23"/>
      <c r="I36" s="23"/>
      <c r="J36" s="23"/>
      <c r="K36" s="23"/>
    </row>
    <row r="37" spans="1:11" ht="14.1" customHeight="1">
      <c r="A37" s="23"/>
      <c r="B37" s="23"/>
      <c r="C37" s="37"/>
      <c r="D37" s="38" t="s">
        <v>22</v>
      </c>
      <c r="E37" s="38" t="s">
        <v>23</v>
      </c>
      <c r="F37" s="38" t="s">
        <v>23</v>
      </c>
      <c r="G37" s="38" t="s">
        <v>23</v>
      </c>
      <c r="H37" s="23"/>
      <c r="I37" s="23"/>
      <c r="J37" s="23"/>
      <c r="K37" s="23"/>
    </row>
    <row r="38" spans="1:11" ht="14.1" customHeight="1">
      <c r="A38" s="23"/>
      <c r="B38" s="23"/>
      <c r="C38" s="39" t="s">
        <v>48</v>
      </c>
      <c r="D38" s="40">
        <v>0</v>
      </c>
      <c r="E38" s="40">
        <v>90760000</v>
      </c>
      <c r="F38" s="40">
        <v>90760000</v>
      </c>
      <c r="G38" s="40">
        <v>90760000</v>
      </c>
      <c r="H38" s="23"/>
      <c r="I38" s="23"/>
      <c r="J38" s="23"/>
      <c r="K38" s="23"/>
    </row>
    <row r="39" spans="1:11" ht="14.1" customHeight="1">
      <c r="A39" s="23"/>
      <c r="B39" s="23"/>
      <c r="C39" s="39" t="s">
        <v>49</v>
      </c>
      <c r="D39" s="40">
        <v>0</v>
      </c>
      <c r="E39" s="40">
        <v>90760000</v>
      </c>
      <c r="F39" s="40">
        <v>90760000</v>
      </c>
      <c r="G39" s="40">
        <v>90760000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51</v>
      </c>
      <c r="D41" s="40">
        <v>0</v>
      </c>
      <c r="E41" s="40">
        <v>11221000</v>
      </c>
      <c r="F41" s="40">
        <v>11221000</v>
      </c>
      <c r="G41" s="40">
        <v>11221000</v>
      </c>
      <c r="H41" s="23"/>
      <c r="I41" s="23"/>
      <c r="J41" s="23"/>
      <c r="K41" s="23"/>
    </row>
    <row r="42" spans="1:11" ht="14.1" customHeight="1">
      <c r="A42" s="23"/>
      <c r="B42" s="23"/>
      <c r="C42" s="39" t="s">
        <v>49</v>
      </c>
      <c r="D42" s="40">
        <v>0</v>
      </c>
      <c r="E42" s="40">
        <v>11221000</v>
      </c>
      <c r="F42" s="40">
        <v>11221000</v>
      </c>
      <c r="G42" s="40">
        <v>11221000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52</v>
      </c>
      <c r="D44" s="40">
        <v>0</v>
      </c>
      <c r="E44" s="40">
        <v>60444000</v>
      </c>
      <c r="F44" s="40">
        <v>43000340</v>
      </c>
      <c r="G44" s="40">
        <v>41094000</v>
      </c>
      <c r="H44" s="23"/>
      <c r="I44" s="23"/>
      <c r="J44" s="23"/>
      <c r="K44" s="23"/>
    </row>
    <row r="45" spans="1:11" ht="14.1" customHeight="1">
      <c r="A45" s="23"/>
      <c r="B45" s="23"/>
      <c r="C45" s="39" t="s">
        <v>49</v>
      </c>
      <c r="D45" s="40">
        <v>0</v>
      </c>
      <c r="E45" s="40">
        <v>57444000</v>
      </c>
      <c r="F45" s="40">
        <v>40000340</v>
      </c>
      <c r="G45" s="40">
        <v>38094000</v>
      </c>
      <c r="H45" s="23"/>
      <c r="I45" s="23"/>
      <c r="J45" s="23"/>
      <c r="K45" s="23"/>
    </row>
    <row r="46" spans="1:11" ht="14.1" customHeight="1">
      <c r="A46" s="23"/>
      <c r="B46" s="23"/>
      <c r="C46" s="39" t="s">
        <v>50</v>
      </c>
      <c r="D46" s="40">
        <v>0</v>
      </c>
      <c r="E46" s="40">
        <v>3000000</v>
      </c>
      <c r="F46" s="40">
        <v>3000000</v>
      </c>
      <c r="G46" s="40">
        <v>3000000</v>
      </c>
      <c r="H46" s="23"/>
      <c r="I46" s="23"/>
      <c r="J46" s="23"/>
      <c r="K46" s="23"/>
    </row>
    <row r="47" spans="1:11" ht="14.1" customHeight="1">
      <c r="A47" s="23"/>
      <c r="B47" s="23"/>
      <c r="C47" s="39" t="s">
        <v>53</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54</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55</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56</v>
      </c>
      <c r="D56" s="40">
        <v>0</v>
      </c>
      <c r="E56" s="40">
        <v>270000000</v>
      </c>
      <c r="F56" s="40">
        <v>295762660</v>
      </c>
      <c r="G56" s="40">
        <v>300988000</v>
      </c>
      <c r="H56" s="23"/>
      <c r="I56" s="23"/>
      <c r="J56" s="23"/>
      <c r="K56" s="23"/>
    </row>
    <row r="57" spans="1:11" ht="14.1" customHeight="1">
      <c r="A57" s="23"/>
      <c r="B57" s="23"/>
      <c r="C57" s="39" t="s">
        <v>49</v>
      </c>
      <c r="D57" s="40">
        <v>0</v>
      </c>
      <c r="E57" s="40">
        <v>270000000</v>
      </c>
      <c r="F57" s="40">
        <v>295762660</v>
      </c>
      <c r="G57" s="40">
        <v>300988000</v>
      </c>
      <c r="H57" s="23"/>
      <c r="I57" s="23"/>
      <c r="J57" s="23"/>
      <c r="K57" s="23"/>
    </row>
    <row r="58" spans="1:11" ht="14.1" customHeight="1">
      <c r="A58" s="23"/>
      <c r="B58" s="23"/>
      <c r="C58" s="39" t="s">
        <v>50</v>
      </c>
      <c r="D58" s="40">
        <v>0</v>
      </c>
      <c r="E58" s="40">
        <v>0</v>
      </c>
      <c r="F58" s="40">
        <v>0</v>
      </c>
      <c r="G58" s="40">
        <v>0</v>
      </c>
      <c r="H58" s="23"/>
      <c r="I58" s="23"/>
      <c r="J58" s="23"/>
      <c r="K58" s="23"/>
    </row>
    <row r="59" spans="1:11" ht="14.1" customHeight="1">
      <c r="A59" s="23"/>
      <c r="B59" s="23"/>
      <c r="C59" s="39" t="s">
        <v>57</v>
      </c>
      <c r="D59" s="40">
        <v>0</v>
      </c>
      <c r="E59" s="40">
        <v>0</v>
      </c>
      <c r="F59" s="40">
        <v>0</v>
      </c>
      <c r="G59" s="40">
        <v>0</v>
      </c>
      <c r="H59" s="23"/>
      <c r="I59" s="23"/>
      <c r="J59" s="23"/>
      <c r="K59" s="23"/>
    </row>
    <row r="60" spans="1:11" ht="14.1" customHeight="1">
      <c r="A60" s="23"/>
      <c r="B60" s="23"/>
      <c r="C60" s="39" t="s">
        <v>49</v>
      </c>
      <c r="D60" s="40">
        <v>0</v>
      </c>
      <c r="E60" s="40">
        <v>0</v>
      </c>
      <c r="F60" s="40">
        <v>0</v>
      </c>
      <c r="G60" s="40">
        <v>0</v>
      </c>
      <c r="H60" s="23"/>
      <c r="I60" s="23"/>
      <c r="J60" s="23"/>
      <c r="K60" s="23"/>
    </row>
    <row r="61" spans="1:11" ht="14.1" customHeight="1">
      <c r="A61" s="23"/>
      <c r="B61" s="23"/>
      <c r="C61" s="39" t="s">
        <v>58</v>
      </c>
      <c r="D61" s="40">
        <v>0</v>
      </c>
      <c r="E61" s="40">
        <v>0</v>
      </c>
      <c r="F61" s="40">
        <v>0</v>
      </c>
      <c r="G61" s="40">
        <v>0</v>
      </c>
      <c r="H61" s="23"/>
      <c r="I61" s="23"/>
      <c r="J61" s="23"/>
      <c r="K61" s="23"/>
    </row>
    <row r="62" spans="1:11" ht="14.1" customHeight="1">
      <c r="A62" s="23"/>
      <c r="B62" s="23"/>
      <c r="C62" s="39" t="s">
        <v>59</v>
      </c>
      <c r="D62" s="40">
        <v>0</v>
      </c>
      <c r="E62" s="40">
        <v>0</v>
      </c>
      <c r="F62" s="40">
        <v>0</v>
      </c>
      <c r="G62" s="40">
        <v>0</v>
      </c>
      <c r="H62" s="23"/>
      <c r="I62" s="23"/>
      <c r="J62" s="23"/>
      <c r="K62" s="23"/>
    </row>
    <row r="63" spans="1:11" ht="14.1" customHeight="1">
      <c r="A63" s="23"/>
      <c r="B63" s="23"/>
      <c r="C63" s="39" t="s">
        <v>60</v>
      </c>
      <c r="D63" s="40">
        <v>0</v>
      </c>
      <c r="E63" s="40">
        <v>0</v>
      </c>
      <c r="F63" s="40">
        <v>0</v>
      </c>
      <c r="G63" s="40">
        <v>0</v>
      </c>
      <c r="H63" s="23"/>
      <c r="I63" s="23"/>
      <c r="J63" s="23"/>
      <c r="K63" s="23"/>
    </row>
    <row r="64" spans="1:11" ht="14.1" customHeight="1">
      <c r="A64" s="23"/>
      <c r="B64" s="23"/>
      <c r="C64" s="39" t="s">
        <v>61</v>
      </c>
      <c r="D64" s="40">
        <v>0</v>
      </c>
      <c r="E64" s="40">
        <v>0</v>
      </c>
      <c r="F64" s="40">
        <v>0</v>
      </c>
      <c r="G64" s="40">
        <v>0</v>
      </c>
      <c r="H64" s="23"/>
      <c r="I64" s="23"/>
      <c r="J64" s="23"/>
      <c r="K64" s="23"/>
    </row>
    <row r="65" spans="1:11" ht="14.1" customHeight="1">
      <c r="A65" s="23"/>
      <c r="B65" s="23"/>
      <c r="C65" s="39" t="s">
        <v>62</v>
      </c>
      <c r="D65" s="40">
        <v>0</v>
      </c>
      <c r="E65" s="40">
        <v>0</v>
      </c>
      <c r="F65" s="40">
        <v>0</v>
      </c>
      <c r="G65" s="40">
        <v>0</v>
      </c>
      <c r="H65" s="23"/>
      <c r="I65" s="23"/>
      <c r="J65" s="23"/>
      <c r="K65" s="23"/>
    </row>
    <row r="66" spans="1:11" ht="14.1" customHeight="1">
      <c r="A66" s="23"/>
      <c r="B66" s="23"/>
      <c r="C66" s="39" t="s">
        <v>49</v>
      </c>
      <c r="D66" s="40">
        <v>0</v>
      </c>
      <c r="E66" s="40">
        <v>0</v>
      </c>
      <c r="F66" s="40">
        <v>0</v>
      </c>
      <c r="G66" s="40">
        <v>0</v>
      </c>
      <c r="H66" s="23"/>
      <c r="I66" s="23"/>
      <c r="J66" s="23"/>
      <c r="K66" s="23"/>
    </row>
    <row r="67" spans="1:11" ht="14.1" customHeight="1">
      <c r="A67" s="23"/>
      <c r="B67" s="23"/>
      <c r="C67" s="39" t="s">
        <v>58</v>
      </c>
      <c r="D67" s="40">
        <v>0</v>
      </c>
      <c r="E67" s="40">
        <v>0</v>
      </c>
      <c r="F67" s="40">
        <v>0</v>
      </c>
      <c r="G67" s="40">
        <v>0</v>
      </c>
      <c r="H67" s="23"/>
      <c r="I67" s="23"/>
      <c r="J67" s="23"/>
      <c r="K67" s="23"/>
    </row>
    <row r="68" spans="1:11" ht="14.1" customHeight="1">
      <c r="A68" s="23"/>
      <c r="B68" s="23"/>
      <c r="C68" s="39" t="s">
        <v>59</v>
      </c>
      <c r="D68" s="40">
        <v>0</v>
      </c>
      <c r="E68" s="40">
        <v>0</v>
      </c>
      <c r="F68" s="40">
        <v>0</v>
      </c>
      <c r="G68" s="40">
        <v>0</v>
      </c>
      <c r="H68" s="23"/>
      <c r="I68" s="23"/>
      <c r="J68" s="23"/>
      <c r="K68" s="23"/>
    </row>
    <row r="69" spans="1:11" ht="14.1" customHeight="1">
      <c r="A69" s="23"/>
      <c r="B69" s="23"/>
      <c r="C69" s="39" t="s">
        <v>60</v>
      </c>
      <c r="D69" s="40">
        <v>0</v>
      </c>
      <c r="E69" s="40">
        <v>0</v>
      </c>
      <c r="F69" s="40">
        <v>0</v>
      </c>
      <c r="G69" s="40">
        <v>0</v>
      </c>
      <c r="H69" s="23"/>
      <c r="I69" s="23"/>
      <c r="J69" s="23"/>
      <c r="K69" s="23"/>
    </row>
    <row r="70" spans="1:11" ht="14.1" customHeight="1">
      <c r="A70" s="23"/>
      <c r="B70" s="23"/>
      <c r="C70" s="39" t="s">
        <v>61</v>
      </c>
      <c r="D70" s="40">
        <v>0</v>
      </c>
      <c r="E70" s="40">
        <v>0</v>
      </c>
      <c r="F70" s="40">
        <v>0</v>
      </c>
      <c r="G70" s="40">
        <v>0</v>
      </c>
      <c r="H70" s="23"/>
      <c r="I70" s="23"/>
      <c r="J70" s="23"/>
      <c r="K70" s="23"/>
    </row>
    <row r="71" spans="1:11" ht="14.1" customHeight="1">
      <c r="A71" s="23"/>
      <c r="B71" s="23"/>
      <c r="C71" s="39" t="s">
        <v>63</v>
      </c>
      <c r="D71" s="40">
        <v>0</v>
      </c>
      <c r="E71" s="40">
        <v>0</v>
      </c>
      <c r="F71" s="40">
        <v>0</v>
      </c>
      <c r="G71" s="40">
        <v>0</v>
      </c>
      <c r="H71" s="23"/>
      <c r="I71" s="23"/>
      <c r="J71" s="23"/>
      <c r="K71" s="23"/>
    </row>
    <row r="72" spans="1:11" ht="14.1" customHeight="1">
      <c r="A72" s="23"/>
      <c r="B72" s="23"/>
      <c r="C72" s="39" t="s">
        <v>49</v>
      </c>
      <c r="D72" s="40">
        <v>0</v>
      </c>
      <c r="E72" s="40">
        <v>0</v>
      </c>
      <c r="F72" s="40">
        <v>0</v>
      </c>
      <c r="G72" s="40">
        <v>0</v>
      </c>
      <c r="H72" s="23"/>
      <c r="I72" s="23"/>
      <c r="J72" s="23"/>
      <c r="K72" s="23"/>
    </row>
    <row r="73" spans="1:11" ht="14.1" customHeight="1">
      <c r="A73" s="23"/>
      <c r="B73" s="23"/>
      <c r="C73" s="39" t="s">
        <v>58</v>
      </c>
      <c r="D73" s="40">
        <v>0</v>
      </c>
      <c r="E73" s="40">
        <v>0</v>
      </c>
      <c r="F73" s="40">
        <v>0</v>
      </c>
      <c r="G73" s="40">
        <v>0</v>
      </c>
      <c r="H73" s="23"/>
      <c r="I73" s="23"/>
      <c r="J73" s="23"/>
      <c r="K73" s="23"/>
    </row>
    <row r="74" spans="1:11" ht="14.1" customHeight="1">
      <c r="A74" s="23"/>
      <c r="B74" s="23"/>
      <c r="C74" s="39" t="s">
        <v>59</v>
      </c>
      <c r="D74" s="40">
        <v>0</v>
      </c>
      <c r="E74" s="40">
        <v>0</v>
      </c>
      <c r="F74" s="40">
        <v>0</v>
      </c>
      <c r="G74" s="40">
        <v>0</v>
      </c>
      <c r="H74" s="23"/>
      <c r="I74" s="23"/>
      <c r="J74" s="23"/>
      <c r="K74" s="23"/>
    </row>
    <row r="75" spans="1:11" ht="14.1" customHeight="1">
      <c r="A75" s="23"/>
      <c r="B75" s="23"/>
      <c r="C75" s="39" t="s">
        <v>60</v>
      </c>
      <c r="D75" s="40">
        <v>0</v>
      </c>
      <c r="E75" s="40">
        <v>0</v>
      </c>
      <c r="F75" s="40">
        <v>0</v>
      </c>
      <c r="G75" s="40">
        <v>0</v>
      </c>
      <c r="H75" s="23"/>
      <c r="I75" s="23"/>
      <c r="J75" s="23"/>
      <c r="K75" s="23"/>
    </row>
    <row r="76" spans="1:11" ht="14.1" customHeight="1">
      <c r="A76" s="23"/>
      <c r="B76" s="23"/>
      <c r="C76" s="39" t="s">
        <v>61</v>
      </c>
      <c r="D76" s="40">
        <v>0</v>
      </c>
      <c r="E76" s="40">
        <v>0</v>
      </c>
      <c r="F76" s="40">
        <v>0</v>
      </c>
      <c r="G76" s="40">
        <v>0</v>
      </c>
      <c r="H76" s="23"/>
      <c r="I76" s="23"/>
      <c r="J76" s="23"/>
      <c r="K76" s="23"/>
    </row>
    <row r="77" spans="1:11" ht="14.1" customHeight="1">
      <c r="A77" s="23"/>
      <c r="B77" s="23"/>
      <c r="C77" s="39" t="s">
        <v>64</v>
      </c>
      <c r="D77" s="40">
        <v>0</v>
      </c>
      <c r="E77" s="40">
        <v>0</v>
      </c>
      <c r="F77" s="40">
        <v>0</v>
      </c>
      <c r="G77" s="40">
        <v>0</v>
      </c>
      <c r="H77" s="23"/>
      <c r="I77" s="23"/>
      <c r="J77" s="23"/>
      <c r="K77" s="23"/>
    </row>
    <row r="78" spans="1:11" ht="14.1" customHeight="1">
      <c r="A78" s="23"/>
      <c r="B78" s="23"/>
      <c r="C78" s="39" t="s">
        <v>65</v>
      </c>
      <c r="D78" s="40">
        <v>0</v>
      </c>
      <c r="E78" s="40">
        <v>0</v>
      </c>
      <c r="F78" s="40">
        <v>0</v>
      </c>
      <c r="G78" s="40">
        <v>0</v>
      </c>
      <c r="H78" s="23"/>
      <c r="I78" s="23"/>
      <c r="J78" s="23"/>
      <c r="K78" s="23"/>
    </row>
    <row r="79" spans="1:11" ht="14.1" customHeight="1">
      <c r="A79" s="23"/>
      <c r="B79" s="23"/>
      <c r="C79" s="41" t="s">
        <v>25</v>
      </c>
      <c r="D79" s="40">
        <v>0</v>
      </c>
      <c r="E79" s="40">
        <v>432425000</v>
      </c>
      <c r="F79" s="40">
        <v>440744000</v>
      </c>
      <c r="G79" s="40">
        <v>444063000</v>
      </c>
      <c r="H79" s="23"/>
      <c r="I79" s="23"/>
      <c r="J79" s="23"/>
      <c r="K79" s="23"/>
    </row>
    <row r="80" spans="1:11" ht="14.1" customHeight="1">
      <c r="A80" s="23"/>
      <c r="B80" s="23"/>
      <c r="C80" s="1503" t="s">
        <v>66</v>
      </c>
      <c r="D80" s="1504"/>
      <c r="E80" s="1504"/>
      <c r="F80" s="1504"/>
      <c r="G80" s="1504"/>
      <c r="H80" s="23"/>
      <c r="I80" s="23"/>
      <c r="J80" s="23"/>
      <c r="K80" s="23"/>
    </row>
    <row r="81" spans="1:11" ht="14.1" customHeight="1">
      <c r="A81" s="23"/>
      <c r="B81" s="23"/>
      <c r="C81" s="32" t="s">
        <v>2474</v>
      </c>
      <c r="D81" s="1503" t="s">
        <v>2475</v>
      </c>
      <c r="E81" s="1504"/>
      <c r="F81" s="1504"/>
      <c r="G81" s="1504"/>
      <c r="H81" s="23"/>
      <c r="I81" s="23"/>
      <c r="J81" s="23"/>
      <c r="K81" s="23"/>
    </row>
    <row r="82" spans="1:11" ht="14.1" customHeight="1">
      <c r="A82" s="23"/>
      <c r="B82" s="23"/>
      <c r="C82" s="33" t="s">
        <v>19</v>
      </c>
      <c r="D82" s="1519" t="s">
        <v>2476</v>
      </c>
      <c r="E82" s="1520"/>
      <c r="F82" s="1520"/>
      <c r="G82" s="1520"/>
      <c r="H82" s="23"/>
      <c r="I82" s="23"/>
      <c r="J82" s="23"/>
      <c r="K82" s="23"/>
    </row>
    <row r="83" spans="1:11" ht="14.1" customHeight="1">
      <c r="A83" s="23"/>
      <c r="B83" s="23"/>
      <c r="C83" s="34" t="s">
        <v>20</v>
      </c>
      <c r="D83" s="1521" t="s">
        <v>2395</v>
      </c>
      <c r="E83" s="1522"/>
      <c r="F83" s="1522"/>
      <c r="G83" s="1522"/>
      <c r="H83" s="23"/>
      <c r="I83" s="23"/>
      <c r="J83" s="23"/>
      <c r="K83" s="23"/>
    </row>
    <row r="84" spans="1:11" ht="14.1" customHeight="1">
      <c r="A84" s="23"/>
      <c r="B84" s="23"/>
      <c r="C84" s="34" t="s">
        <v>21</v>
      </c>
      <c r="D84" s="1521" t="s">
        <v>918</v>
      </c>
      <c r="E84" s="1522"/>
      <c r="F84" s="1522"/>
      <c r="G84" s="1522"/>
      <c r="H84" s="23"/>
      <c r="I84" s="23"/>
      <c r="J84" s="23"/>
      <c r="K84" s="23"/>
    </row>
    <row r="85" spans="1:11" ht="15" customHeight="1">
      <c r="A85" s="23"/>
      <c r="B85" s="23"/>
      <c r="C85" s="35"/>
      <c r="D85" s="36">
        <v>2024</v>
      </c>
      <c r="E85" s="36">
        <v>2025</v>
      </c>
      <c r="F85" s="36">
        <v>2026</v>
      </c>
      <c r="G85" s="36">
        <v>2027</v>
      </c>
      <c r="H85" s="23"/>
      <c r="I85" s="23"/>
      <c r="J85" s="23"/>
      <c r="K85" s="23"/>
    </row>
    <row r="86" spans="1:11" ht="15" customHeight="1">
      <c r="A86" s="23"/>
      <c r="B86" s="23"/>
      <c r="C86" s="37"/>
      <c r="D86" s="38" t="s">
        <v>22</v>
      </c>
      <c r="E86" s="38" t="s">
        <v>23</v>
      </c>
      <c r="F86" s="38" t="s">
        <v>23</v>
      </c>
      <c r="G86" s="38" t="s">
        <v>23</v>
      </c>
      <c r="H86" s="23"/>
      <c r="I86" s="23"/>
      <c r="J86" s="23"/>
      <c r="K86" s="23"/>
    </row>
    <row r="87" spans="1:11" ht="14.1" customHeight="1">
      <c r="A87" s="23"/>
      <c r="B87" s="23"/>
      <c r="C87" s="27" t="s">
        <v>33</v>
      </c>
      <c r="D87" s="31" t="s">
        <v>1303</v>
      </c>
      <c r="E87" s="31" t="s">
        <v>1798</v>
      </c>
      <c r="F87" s="31" t="s">
        <v>1303</v>
      </c>
      <c r="G87" s="31" t="s">
        <v>1303</v>
      </c>
      <c r="H87" s="23"/>
      <c r="I87" s="23"/>
      <c r="J87" s="23"/>
      <c r="K87" s="23"/>
    </row>
    <row r="88" spans="1:11" ht="14.1" customHeight="1">
      <c r="A88" s="23"/>
      <c r="B88" s="23"/>
      <c r="C88" s="27" t="s">
        <v>35</v>
      </c>
      <c r="D88" s="31" t="s">
        <v>2477</v>
      </c>
      <c r="E88" s="31" t="s">
        <v>2478</v>
      </c>
      <c r="F88" s="31" t="s">
        <v>2477</v>
      </c>
      <c r="G88" s="31" t="s">
        <v>2477</v>
      </c>
      <c r="H88" s="23"/>
      <c r="I88" s="23"/>
      <c r="J88" s="23"/>
      <c r="K88" s="23"/>
    </row>
    <row r="89" spans="1:11" ht="14.1" customHeight="1">
      <c r="A89" s="23"/>
      <c r="B89" s="23"/>
      <c r="C89" s="27" t="s">
        <v>40</v>
      </c>
      <c r="D89" s="31" t="s">
        <v>2479</v>
      </c>
      <c r="E89" s="31" t="s">
        <v>2480</v>
      </c>
      <c r="F89" s="31" t="s">
        <v>2479</v>
      </c>
      <c r="G89" s="31" t="s">
        <v>2479</v>
      </c>
      <c r="H89" s="23"/>
      <c r="I89" s="23"/>
      <c r="J89" s="23"/>
      <c r="K89" s="23"/>
    </row>
    <row r="90" spans="1:11" ht="14.1" customHeight="1">
      <c r="A90" s="23"/>
      <c r="B90" s="23"/>
      <c r="C90" s="27" t="s">
        <v>41</v>
      </c>
      <c r="D90" s="31" t="s">
        <v>18</v>
      </c>
      <c r="E90" s="31" t="s">
        <v>2481</v>
      </c>
      <c r="F90" s="31" t="s">
        <v>2482</v>
      </c>
      <c r="G90" s="31" t="s">
        <v>42</v>
      </c>
      <c r="H90" s="23"/>
      <c r="I90" s="23"/>
      <c r="J90" s="23"/>
      <c r="K90" s="23"/>
    </row>
    <row r="91" spans="1:11" ht="14.1" customHeight="1">
      <c r="A91" s="23"/>
      <c r="B91" s="23"/>
      <c r="C91" s="27" t="s">
        <v>43</v>
      </c>
      <c r="D91" s="31" t="s">
        <v>18</v>
      </c>
      <c r="E91" s="31" t="s">
        <v>2483</v>
      </c>
      <c r="F91" s="31" t="s">
        <v>2484</v>
      </c>
      <c r="G91" s="31" t="s">
        <v>42</v>
      </c>
      <c r="H91" s="23"/>
      <c r="I91" s="23"/>
      <c r="J91" s="23"/>
      <c r="K91" s="23"/>
    </row>
    <row r="92" spans="1:11" ht="14.1" customHeight="1">
      <c r="A92" s="23"/>
      <c r="B92" s="23"/>
      <c r="C92" s="27" t="s">
        <v>47</v>
      </c>
      <c r="D92" s="31" t="s">
        <v>18</v>
      </c>
      <c r="E92" s="31" t="s">
        <v>2485</v>
      </c>
      <c r="F92" s="31" t="s">
        <v>2486</v>
      </c>
      <c r="G92" s="31" t="s">
        <v>42</v>
      </c>
      <c r="H92" s="23"/>
      <c r="I92" s="23"/>
      <c r="J92" s="23"/>
      <c r="K92" s="23"/>
    </row>
    <row r="93" spans="1:11" ht="14.1" customHeight="1">
      <c r="A93" s="23"/>
      <c r="B93" s="23"/>
      <c r="C93" s="1523" t="s">
        <v>24</v>
      </c>
      <c r="D93" s="1524"/>
      <c r="E93" s="1524"/>
      <c r="F93" s="1524"/>
      <c r="G93" s="1524"/>
      <c r="H93" s="23"/>
      <c r="I93" s="23"/>
      <c r="J93" s="23"/>
      <c r="K93" s="23"/>
    </row>
    <row r="94" spans="1:11" ht="14.1" customHeight="1">
      <c r="A94" s="23"/>
      <c r="B94" s="23"/>
      <c r="C94" s="35"/>
      <c r="D94" s="36">
        <v>2024</v>
      </c>
      <c r="E94" s="36">
        <v>2025</v>
      </c>
      <c r="F94" s="36">
        <v>2026</v>
      </c>
      <c r="G94" s="36">
        <v>2027</v>
      </c>
      <c r="H94" s="23"/>
      <c r="I94" s="23"/>
      <c r="J94" s="23"/>
      <c r="K94" s="23"/>
    </row>
    <row r="95" spans="1:11" ht="14.1" customHeight="1">
      <c r="A95" s="23"/>
      <c r="B95" s="23"/>
      <c r="C95" s="37"/>
      <c r="D95" s="38" t="s">
        <v>22</v>
      </c>
      <c r="E95" s="38" t="s">
        <v>23</v>
      </c>
      <c r="F95" s="38" t="s">
        <v>23</v>
      </c>
      <c r="G95" s="38" t="s">
        <v>23</v>
      </c>
      <c r="H95" s="23"/>
      <c r="I95" s="23"/>
      <c r="J95" s="23"/>
      <c r="K95" s="23"/>
    </row>
    <row r="96" spans="1:11" ht="14.1" customHeight="1">
      <c r="A96" s="23"/>
      <c r="B96" s="23"/>
      <c r="C96" s="39" t="s">
        <v>48</v>
      </c>
      <c r="D96" s="40">
        <v>0</v>
      </c>
      <c r="E96" s="40">
        <v>0</v>
      </c>
      <c r="F96" s="40">
        <v>0</v>
      </c>
      <c r="G96" s="40">
        <v>0</v>
      </c>
      <c r="H96" s="23"/>
      <c r="I96" s="23"/>
      <c r="J96" s="23"/>
      <c r="K96" s="23"/>
    </row>
    <row r="97" spans="1:11" ht="14.1" customHeight="1">
      <c r="A97" s="23"/>
      <c r="B97" s="23"/>
      <c r="C97" s="39" t="s">
        <v>49</v>
      </c>
      <c r="D97" s="40">
        <v>0</v>
      </c>
      <c r="E97" s="40">
        <v>0</v>
      </c>
      <c r="F97" s="40">
        <v>0</v>
      </c>
      <c r="G97" s="40">
        <v>0</v>
      </c>
      <c r="H97" s="23"/>
      <c r="I97" s="23"/>
      <c r="J97" s="23"/>
      <c r="K97" s="23"/>
    </row>
    <row r="98" spans="1:11" ht="14.1" customHeight="1">
      <c r="A98" s="23"/>
      <c r="B98" s="23"/>
      <c r="C98" s="39" t="s">
        <v>50</v>
      </c>
      <c r="D98" s="40">
        <v>0</v>
      </c>
      <c r="E98" s="40">
        <v>0</v>
      </c>
      <c r="F98" s="40">
        <v>0</v>
      </c>
      <c r="G98" s="40">
        <v>0</v>
      </c>
      <c r="H98" s="23"/>
      <c r="I98" s="23"/>
      <c r="J98" s="23"/>
      <c r="K98" s="23"/>
    </row>
    <row r="99" spans="1:11" ht="14.1" customHeight="1">
      <c r="A99" s="23"/>
      <c r="B99" s="23"/>
      <c r="C99" s="39" t="s">
        <v>51</v>
      </c>
      <c r="D99" s="40">
        <v>0</v>
      </c>
      <c r="E99" s="40">
        <v>0</v>
      </c>
      <c r="F99" s="40">
        <v>0</v>
      </c>
      <c r="G99" s="40">
        <v>0</v>
      </c>
      <c r="H99" s="23"/>
      <c r="I99" s="23"/>
      <c r="J99" s="23"/>
      <c r="K99" s="23"/>
    </row>
    <row r="100" spans="1:11" ht="14.1" customHeight="1">
      <c r="A100" s="23"/>
      <c r="B100" s="23"/>
      <c r="C100" s="39" t="s">
        <v>49</v>
      </c>
      <c r="D100" s="40">
        <v>0</v>
      </c>
      <c r="E100" s="40">
        <v>0</v>
      </c>
      <c r="F100" s="40">
        <v>0</v>
      </c>
      <c r="G100" s="40">
        <v>0</v>
      </c>
      <c r="H100" s="23"/>
      <c r="I100" s="23"/>
      <c r="J100" s="23"/>
      <c r="K100" s="23"/>
    </row>
    <row r="101" spans="1:11" ht="14.1" customHeight="1">
      <c r="A101" s="23"/>
      <c r="B101" s="23"/>
      <c r="C101" s="39" t="s">
        <v>50</v>
      </c>
      <c r="D101" s="40">
        <v>0</v>
      </c>
      <c r="E101" s="40">
        <v>0</v>
      </c>
      <c r="F101" s="40">
        <v>0</v>
      </c>
      <c r="G101" s="40">
        <v>0</v>
      </c>
      <c r="H101" s="23"/>
      <c r="I101" s="23"/>
      <c r="J101" s="23"/>
      <c r="K101" s="23"/>
    </row>
    <row r="102" spans="1:11" ht="14.1" customHeight="1">
      <c r="A102" s="23"/>
      <c r="B102" s="23"/>
      <c r="C102" s="39" t="s">
        <v>52</v>
      </c>
      <c r="D102" s="40">
        <v>0</v>
      </c>
      <c r="E102" s="40">
        <v>0</v>
      </c>
      <c r="F102" s="40">
        <v>0</v>
      </c>
      <c r="G102" s="40">
        <v>0</v>
      </c>
      <c r="H102" s="23"/>
      <c r="I102" s="23"/>
      <c r="J102" s="23"/>
      <c r="K102" s="23"/>
    </row>
    <row r="103" spans="1:11" ht="14.1" customHeight="1">
      <c r="A103" s="23"/>
      <c r="B103" s="23"/>
      <c r="C103" s="39" t="s">
        <v>49</v>
      </c>
      <c r="D103" s="40">
        <v>0</v>
      </c>
      <c r="E103" s="40">
        <v>0</v>
      </c>
      <c r="F103" s="40">
        <v>0</v>
      </c>
      <c r="G103" s="40">
        <v>0</v>
      </c>
      <c r="H103" s="23"/>
      <c r="I103" s="23"/>
      <c r="J103" s="23"/>
      <c r="K103" s="23"/>
    </row>
    <row r="104" spans="1:11" ht="14.1" customHeight="1">
      <c r="A104" s="23"/>
      <c r="B104" s="23"/>
      <c r="C104" s="39" t="s">
        <v>50</v>
      </c>
      <c r="D104" s="40">
        <v>0</v>
      </c>
      <c r="E104" s="40">
        <v>0</v>
      </c>
      <c r="F104" s="40">
        <v>0</v>
      </c>
      <c r="G104" s="40">
        <v>0</v>
      </c>
      <c r="H104" s="23"/>
      <c r="I104" s="23"/>
      <c r="J104" s="23"/>
      <c r="K104" s="23"/>
    </row>
    <row r="105" spans="1:11" ht="14.1" customHeight="1">
      <c r="A105" s="23"/>
      <c r="B105" s="23"/>
      <c r="C105" s="39" t="s">
        <v>53</v>
      </c>
      <c r="D105" s="40">
        <v>0</v>
      </c>
      <c r="E105" s="40">
        <v>0</v>
      </c>
      <c r="F105" s="40">
        <v>0</v>
      </c>
      <c r="G105" s="40">
        <v>0</v>
      </c>
      <c r="H105" s="23"/>
      <c r="I105" s="23"/>
      <c r="J105" s="23"/>
      <c r="K105" s="23"/>
    </row>
    <row r="106" spans="1:11" ht="14.1" customHeight="1">
      <c r="A106" s="23"/>
      <c r="B106" s="23"/>
      <c r="C106" s="39" t="s">
        <v>49</v>
      </c>
      <c r="D106" s="40">
        <v>0</v>
      </c>
      <c r="E106" s="40">
        <v>0</v>
      </c>
      <c r="F106" s="40">
        <v>0</v>
      </c>
      <c r="G106" s="40">
        <v>0</v>
      </c>
      <c r="H106" s="23"/>
      <c r="I106" s="23"/>
      <c r="J106" s="23"/>
      <c r="K106" s="23"/>
    </row>
    <row r="107" spans="1:11" ht="14.1" customHeight="1">
      <c r="A107" s="23"/>
      <c r="B107" s="23"/>
      <c r="C107" s="39" t="s">
        <v>50</v>
      </c>
      <c r="D107" s="40">
        <v>0</v>
      </c>
      <c r="E107" s="40">
        <v>0</v>
      </c>
      <c r="F107" s="40">
        <v>0</v>
      </c>
      <c r="G107" s="40">
        <v>0</v>
      </c>
      <c r="H107" s="23"/>
      <c r="I107" s="23"/>
      <c r="J107" s="23"/>
      <c r="K107" s="23"/>
    </row>
    <row r="108" spans="1:11" ht="14.1" customHeight="1">
      <c r="A108" s="23"/>
      <c r="B108" s="23"/>
      <c r="C108" s="39" t="s">
        <v>54</v>
      </c>
      <c r="D108" s="40">
        <v>0</v>
      </c>
      <c r="E108" s="40">
        <v>0</v>
      </c>
      <c r="F108" s="40">
        <v>0</v>
      </c>
      <c r="G108" s="40">
        <v>0</v>
      </c>
      <c r="H108" s="23"/>
      <c r="I108" s="23"/>
      <c r="J108" s="23"/>
      <c r="K108" s="23"/>
    </row>
    <row r="109" spans="1:11" ht="14.1" customHeight="1">
      <c r="A109" s="23"/>
      <c r="B109" s="23"/>
      <c r="C109" s="39" t="s">
        <v>49</v>
      </c>
      <c r="D109" s="40">
        <v>0</v>
      </c>
      <c r="E109" s="40">
        <v>0</v>
      </c>
      <c r="F109" s="40">
        <v>0</v>
      </c>
      <c r="G109" s="40">
        <v>0</v>
      </c>
      <c r="H109" s="23"/>
      <c r="I109" s="23"/>
      <c r="J109" s="23"/>
      <c r="K109" s="23"/>
    </row>
    <row r="110" spans="1:11" ht="14.1" customHeight="1">
      <c r="A110" s="23"/>
      <c r="B110" s="23"/>
      <c r="C110" s="39" t="s">
        <v>50</v>
      </c>
      <c r="D110" s="40">
        <v>0</v>
      </c>
      <c r="E110" s="40">
        <v>0</v>
      </c>
      <c r="F110" s="40">
        <v>0</v>
      </c>
      <c r="G110" s="40">
        <v>0</v>
      </c>
      <c r="H110" s="23"/>
      <c r="I110" s="23"/>
      <c r="J110" s="23"/>
      <c r="K110" s="23"/>
    </row>
    <row r="111" spans="1:11" ht="14.1" customHeight="1">
      <c r="A111" s="23"/>
      <c r="B111" s="23"/>
      <c r="C111" s="39" t="s">
        <v>55</v>
      </c>
      <c r="D111" s="40">
        <v>0</v>
      </c>
      <c r="E111" s="40">
        <v>0</v>
      </c>
      <c r="F111" s="40">
        <v>0</v>
      </c>
      <c r="G111" s="40">
        <v>0</v>
      </c>
      <c r="H111" s="23"/>
      <c r="I111" s="23"/>
      <c r="J111" s="23"/>
      <c r="K111" s="23"/>
    </row>
    <row r="112" spans="1:11" ht="14.1" customHeight="1">
      <c r="A112" s="23"/>
      <c r="B112" s="23"/>
      <c r="C112" s="39" t="s">
        <v>49</v>
      </c>
      <c r="D112" s="40">
        <v>0</v>
      </c>
      <c r="E112" s="40">
        <v>0</v>
      </c>
      <c r="F112" s="40">
        <v>0</v>
      </c>
      <c r="G112" s="40">
        <v>0</v>
      </c>
      <c r="H112" s="23"/>
      <c r="I112" s="23"/>
      <c r="J112" s="23"/>
      <c r="K112" s="23"/>
    </row>
    <row r="113" spans="1:11" ht="14.1" customHeight="1">
      <c r="A113" s="23"/>
      <c r="B113" s="23"/>
      <c r="C113" s="39" t="s">
        <v>50</v>
      </c>
      <c r="D113" s="40">
        <v>0</v>
      </c>
      <c r="E113" s="40">
        <v>0</v>
      </c>
      <c r="F113" s="40">
        <v>0</v>
      </c>
      <c r="G113" s="40">
        <v>0</v>
      </c>
      <c r="H113" s="23"/>
      <c r="I113" s="23"/>
      <c r="J113" s="23"/>
      <c r="K113" s="23"/>
    </row>
    <row r="114" spans="1:11" ht="14.1" customHeight="1">
      <c r="A114" s="23"/>
      <c r="B114" s="23"/>
      <c r="C114" s="39" t="s">
        <v>56</v>
      </c>
      <c r="D114" s="40">
        <v>0</v>
      </c>
      <c r="E114" s="40">
        <v>0</v>
      </c>
      <c r="F114" s="40">
        <v>0</v>
      </c>
      <c r="G114" s="40">
        <v>0</v>
      </c>
      <c r="H114" s="23"/>
      <c r="I114" s="23"/>
      <c r="J114" s="23"/>
      <c r="K114" s="23"/>
    </row>
    <row r="115" spans="1:11" ht="14.1" customHeight="1">
      <c r="A115" s="23"/>
      <c r="B115" s="23"/>
      <c r="C115" s="39" t="s">
        <v>49</v>
      </c>
      <c r="D115" s="40">
        <v>0</v>
      </c>
      <c r="E115" s="40">
        <v>0</v>
      </c>
      <c r="F115" s="40">
        <v>0</v>
      </c>
      <c r="G115" s="40">
        <v>0</v>
      </c>
      <c r="H115" s="23"/>
      <c r="I115" s="23"/>
      <c r="J115" s="23"/>
      <c r="K115" s="23"/>
    </row>
    <row r="116" spans="1:11" ht="14.1" customHeight="1">
      <c r="A116" s="23"/>
      <c r="B116" s="23"/>
      <c r="C116" s="39" t="s">
        <v>50</v>
      </c>
      <c r="D116" s="40">
        <v>0</v>
      </c>
      <c r="E116" s="40">
        <v>0</v>
      </c>
      <c r="F116" s="40">
        <v>0</v>
      </c>
      <c r="G116" s="40">
        <v>0</v>
      </c>
      <c r="H116" s="23"/>
      <c r="I116" s="23"/>
      <c r="J116" s="23"/>
      <c r="K116" s="23"/>
    </row>
    <row r="117" spans="1:11" ht="14.1" customHeight="1">
      <c r="A117" s="23"/>
      <c r="B117" s="23"/>
      <c r="C117" s="39" t="s">
        <v>57</v>
      </c>
      <c r="D117" s="40">
        <v>0</v>
      </c>
      <c r="E117" s="40">
        <v>0</v>
      </c>
      <c r="F117" s="40">
        <v>0</v>
      </c>
      <c r="G117" s="40">
        <v>0</v>
      </c>
      <c r="H117" s="23"/>
      <c r="I117" s="23"/>
      <c r="J117" s="23"/>
      <c r="K117" s="23"/>
    </row>
    <row r="118" spans="1:11" ht="14.1" customHeight="1">
      <c r="A118" s="23"/>
      <c r="B118" s="23"/>
      <c r="C118" s="39" t="s">
        <v>49</v>
      </c>
      <c r="D118" s="40">
        <v>0</v>
      </c>
      <c r="E118" s="40">
        <v>0</v>
      </c>
      <c r="F118" s="40">
        <v>0</v>
      </c>
      <c r="G118" s="40">
        <v>0</v>
      </c>
      <c r="H118" s="23"/>
      <c r="I118" s="23"/>
      <c r="J118" s="23"/>
      <c r="K118" s="23"/>
    </row>
    <row r="119" spans="1:11" ht="14.1" customHeight="1">
      <c r="A119" s="23"/>
      <c r="B119" s="23"/>
      <c r="C119" s="39" t="s">
        <v>58</v>
      </c>
      <c r="D119" s="40">
        <v>0</v>
      </c>
      <c r="E119" s="40">
        <v>0</v>
      </c>
      <c r="F119" s="40">
        <v>0</v>
      </c>
      <c r="G119" s="40">
        <v>0</v>
      </c>
      <c r="H119" s="23"/>
      <c r="I119" s="23"/>
      <c r="J119" s="23"/>
      <c r="K119" s="23"/>
    </row>
    <row r="120" spans="1:11" ht="14.1" customHeight="1">
      <c r="A120" s="23"/>
      <c r="B120" s="23"/>
      <c r="C120" s="39" t="s">
        <v>59</v>
      </c>
      <c r="D120" s="40">
        <v>0</v>
      </c>
      <c r="E120" s="40">
        <v>0</v>
      </c>
      <c r="F120" s="40">
        <v>0</v>
      </c>
      <c r="G120" s="40">
        <v>0</v>
      </c>
      <c r="H120" s="23"/>
      <c r="I120" s="23"/>
      <c r="J120" s="23"/>
      <c r="K120" s="23"/>
    </row>
    <row r="121" spans="1:11" ht="14.1" customHeight="1">
      <c r="A121" s="23"/>
      <c r="B121" s="23"/>
      <c r="C121" s="39" t="s">
        <v>60</v>
      </c>
      <c r="D121" s="40">
        <v>0</v>
      </c>
      <c r="E121" s="40">
        <v>0</v>
      </c>
      <c r="F121" s="40">
        <v>0</v>
      </c>
      <c r="G121" s="40">
        <v>0</v>
      </c>
      <c r="H121" s="23"/>
      <c r="I121" s="23"/>
      <c r="J121" s="23"/>
      <c r="K121" s="23"/>
    </row>
    <row r="122" spans="1:11" ht="14.1" customHeight="1">
      <c r="A122" s="23"/>
      <c r="B122" s="23"/>
      <c r="C122" s="39" t="s">
        <v>61</v>
      </c>
      <c r="D122" s="40">
        <v>0</v>
      </c>
      <c r="E122" s="40">
        <v>0</v>
      </c>
      <c r="F122" s="40">
        <v>0</v>
      </c>
      <c r="G122" s="40">
        <v>0</v>
      </c>
      <c r="H122" s="23"/>
      <c r="I122" s="23"/>
      <c r="J122" s="23"/>
      <c r="K122" s="23"/>
    </row>
    <row r="123" spans="1:11" ht="14.1" customHeight="1">
      <c r="A123" s="23"/>
      <c r="B123" s="23"/>
      <c r="C123" s="39" t="s">
        <v>62</v>
      </c>
      <c r="D123" s="40">
        <v>0</v>
      </c>
      <c r="E123" s="40">
        <v>10728000</v>
      </c>
      <c r="F123" s="40">
        <v>4900000</v>
      </c>
      <c r="G123" s="40">
        <v>4900000</v>
      </c>
      <c r="H123" s="23"/>
      <c r="I123" s="23"/>
      <c r="J123" s="23"/>
      <c r="K123" s="23"/>
    </row>
    <row r="124" spans="1:11" ht="14.1" customHeight="1">
      <c r="A124" s="23"/>
      <c r="B124" s="23"/>
      <c r="C124" s="39" t="s">
        <v>49</v>
      </c>
      <c r="D124" s="40">
        <v>0</v>
      </c>
      <c r="E124" s="40">
        <v>10728000</v>
      </c>
      <c r="F124" s="40">
        <v>4900000</v>
      </c>
      <c r="G124" s="40">
        <v>4900000</v>
      </c>
      <c r="H124" s="23"/>
      <c r="I124" s="23"/>
      <c r="J124" s="23"/>
      <c r="K124" s="23"/>
    </row>
    <row r="125" spans="1:11" ht="14.1" customHeight="1">
      <c r="A125" s="23"/>
      <c r="B125" s="23"/>
      <c r="C125" s="39" t="s">
        <v>58</v>
      </c>
      <c r="D125" s="40">
        <v>0</v>
      </c>
      <c r="E125" s="40">
        <v>0</v>
      </c>
      <c r="F125" s="40">
        <v>0</v>
      </c>
      <c r="G125" s="40">
        <v>0</v>
      </c>
      <c r="H125" s="23"/>
      <c r="I125" s="23"/>
      <c r="J125" s="23"/>
      <c r="K125" s="23"/>
    </row>
    <row r="126" spans="1:11" ht="14.1" customHeight="1">
      <c r="A126" s="23"/>
      <c r="B126" s="23"/>
      <c r="C126" s="39" t="s">
        <v>59</v>
      </c>
      <c r="D126" s="40">
        <v>0</v>
      </c>
      <c r="E126" s="40">
        <v>0</v>
      </c>
      <c r="F126" s="40">
        <v>0</v>
      </c>
      <c r="G126" s="40">
        <v>0</v>
      </c>
      <c r="H126" s="23"/>
      <c r="I126" s="23"/>
      <c r="J126" s="23"/>
      <c r="K126" s="23"/>
    </row>
    <row r="127" spans="1:11" ht="14.1" customHeight="1">
      <c r="A127" s="23"/>
      <c r="B127" s="23"/>
      <c r="C127" s="39" t="s">
        <v>60</v>
      </c>
      <c r="D127" s="40">
        <v>0</v>
      </c>
      <c r="E127" s="40">
        <v>0</v>
      </c>
      <c r="F127" s="40">
        <v>0</v>
      </c>
      <c r="G127" s="40">
        <v>0</v>
      </c>
      <c r="H127" s="23"/>
      <c r="I127" s="23"/>
      <c r="J127" s="23"/>
      <c r="K127" s="23"/>
    </row>
    <row r="128" spans="1:11" ht="14.1" customHeight="1">
      <c r="A128" s="23"/>
      <c r="B128" s="23"/>
      <c r="C128" s="39" t="s">
        <v>61</v>
      </c>
      <c r="D128" s="40">
        <v>0</v>
      </c>
      <c r="E128" s="40">
        <v>0</v>
      </c>
      <c r="F128" s="40">
        <v>0</v>
      </c>
      <c r="G128" s="40">
        <v>0</v>
      </c>
      <c r="H128" s="23"/>
      <c r="I128" s="23"/>
      <c r="J128" s="23"/>
      <c r="K128" s="23"/>
    </row>
    <row r="129" spans="1:11" ht="14.1" customHeight="1">
      <c r="A129" s="23"/>
      <c r="B129" s="23"/>
      <c r="C129" s="39" t="s">
        <v>63</v>
      </c>
      <c r="D129" s="40">
        <v>0</v>
      </c>
      <c r="E129" s="40">
        <v>0</v>
      </c>
      <c r="F129" s="40">
        <v>0</v>
      </c>
      <c r="G129" s="40">
        <v>0</v>
      </c>
      <c r="H129" s="23"/>
      <c r="I129" s="23"/>
      <c r="J129" s="23"/>
      <c r="K129" s="23"/>
    </row>
    <row r="130" spans="1:11" ht="14.1" customHeight="1">
      <c r="A130" s="23"/>
      <c r="B130" s="23"/>
      <c r="C130" s="39" t="s">
        <v>49</v>
      </c>
      <c r="D130" s="40">
        <v>0</v>
      </c>
      <c r="E130" s="40">
        <v>0</v>
      </c>
      <c r="F130" s="40">
        <v>0</v>
      </c>
      <c r="G130" s="40">
        <v>0</v>
      </c>
      <c r="H130" s="23"/>
      <c r="I130" s="23"/>
      <c r="J130" s="23"/>
      <c r="K130" s="23"/>
    </row>
    <row r="131" spans="1:11" ht="14.1" customHeight="1">
      <c r="A131" s="23"/>
      <c r="B131" s="23"/>
      <c r="C131" s="39" t="s">
        <v>58</v>
      </c>
      <c r="D131" s="40">
        <v>0</v>
      </c>
      <c r="E131" s="40">
        <v>0</v>
      </c>
      <c r="F131" s="40">
        <v>0</v>
      </c>
      <c r="G131" s="40">
        <v>0</v>
      </c>
      <c r="H131" s="23"/>
      <c r="I131" s="23"/>
      <c r="J131" s="23"/>
      <c r="K131" s="23"/>
    </row>
    <row r="132" spans="1:11" ht="14.1" customHeight="1">
      <c r="A132" s="23"/>
      <c r="B132" s="23"/>
      <c r="C132" s="39" t="s">
        <v>59</v>
      </c>
      <c r="D132" s="40">
        <v>0</v>
      </c>
      <c r="E132" s="40">
        <v>0</v>
      </c>
      <c r="F132" s="40">
        <v>0</v>
      </c>
      <c r="G132" s="40">
        <v>0</v>
      </c>
      <c r="H132" s="23"/>
      <c r="I132" s="23"/>
      <c r="J132" s="23"/>
      <c r="K132" s="23"/>
    </row>
    <row r="133" spans="1:11" ht="14.1" customHeight="1">
      <c r="A133" s="23"/>
      <c r="B133" s="23"/>
      <c r="C133" s="39" t="s">
        <v>60</v>
      </c>
      <c r="D133" s="40">
        <v>0</v>
      </c>
      <c r="E133" s="40">
        <v>0</v>
      </c>
      <c r="F133" s="40">
        <v>0</v>
      </c>
      <c r="G133" s="40">
        <v>0</v>
      </c>
      <c r="H133" s="23"/>
      <c r="I133" s="23"/>
      <c r="J133" s="23"/>
      <c r="K133" s="23"/>
    </row>
    <row r="134" spans="1:11" ht="14.1" customHeight="1">
      <c r="A134" s="23"/>
      <c r="B134" s="23"/>
      <c r="C134" s="39" t="s">
        <v>61</v>
      </c>
      <c r="D134" s="40">
        <v>0</v>
      </c>
      <c r="E134" s="40">
        <v>0</v>
      </c>
      <c r="F134" s="40">
        <v>0</v>
      </c>
      <c r="G134" s="40">
        <v>0</v>
      </c>
      <c r="H134" s="23"/>
      <c r="I134" s="23"/>
      <c r="J134" s="23"/>
      <c r="K134" s="23"/>
    </row>
    <row r="135" spans="1:11" ht="14.1" customHeight="1">
      <c r="A135" s="23"/>
      <c r="B135" s="23"/>
      <c r="C135" s="39" t="s">
        <v>64</v>
      </c>
      <c r="D135" s="40">
        <v>0</v>
      </c>
      <c r="E135" s="40">
        <v>0</v>
      </c>
      <c r="F135" s="40">
        <v>0</v>
      </c>
      <c r="G135" s="40">
        <v>0</v>
      </c>
      <c r="H135" s="23"/>
      <c r="I135" s="23"/>
      <c r="J135" s="23"/>
      <c r="K135" s="23"/>
    </row>
    <row r="136" spans="1:11" ht="14.1" customHeight="1">
      <c r="A136" s="23"/>
      <c r="B136" s="23"/>
      <c r="C136" s="39" t="s">
        <v>65</v>
      </c>
      <c r="D136" s="40">
        <v>0</v>
      </c>
      <c r="E136" s="40">
        <v>0</v>
      </c>
      <c r="F136" s="40">
        <v>0</v>
      </c>
      <c r="G136" s="40">
        <v>0</v>
      </c>
      <c r="H136" s="23"/>
      <c r="I136" s="23"/>
      <c r="J136" s="23"/>
      <c r="K136" s="23"/>
    </row>
    <row r="137" spans="1:11" ht="14.1" customHeight="1">
      <c r="A137" s="23"/>
      <c r="B137" s="23"/>
      <c r="C137" s="41" t="s">
        <v>25</v>
      </c>
      <c r="D137" s="40">
        <v>0</v>
      </c>
      <c r="E137" s="40">
        <v>10728000</v>
      </c>
      <c r="F137" s="40">
        <v>4900000</v>
      </c>
      <c r="G137" s="40">
        <v>4900000</v>
      </c>
      <c r="H137" s="23"/>
      <c r="I137" s="23"/>
      <c r="J137" s="23"/>
      <c r="K137" s="23"/>
    </row>
    <row r="138" spans="1:11" ht="14.1" customHeight="1">
      <c r="A138" s="23"/>
      <c r="B138" s="23"/>
      <c r="C138" s="33" t="s">
        <v>19</v>
      </c>
      <c r="D138" s="1519" t="s">
        <v>2487</v>
      </c>
      <c r="E138" s="1520"/>
      <c r="F138" s="1520"/>
      <c r="G138" s="1520"/>
      <c r="H138" s="23"/>
      <c r="I138" s="23"/>
      <c r="J138" s="23"/>
      <c r="K138" s="23"/>
    </row>
    <row r="139" spans="1:11" ht="14.1" customHeight="1">
      <c r="A139" s="23"/>
      <c r="B139" s="23"/>
      <c r="C139" s="34" t="s">
        <v>20</v>
      </c>
      <c r="D139" s="1521" t="s">
        <v>2488</v>
      </c>
      <c r="E139" s="1522"/>
      <c r="F139" s="1522"/>
      <c r="G139" s="1522"/>
      <c r="H139" s="23"/>
      <c r="I139" s="23"/>
      <c r="J139" s="23"/>
      <c r="K139" s="23"/>
    </row>
    <row r="140" spans="1:11" ht="14.1" customHeight="1">
      <c r="A140" s="23"/>
      <c r="B140" s="23"/>
      <c r="C140" s="34" t="s">
        <v>21</v>
      </c>
      <c r="D140" s="1521" t="s">
        <v>918</v>
      </c>
      <c r="E140" s="1522"/>
      <c r="F140" s="1522"/>
      <c r="G140" s="1522"/>
      <c r="H140" s="23"/>
      <c r="I140" s="23"/>
      <c r="J140" s="23"/>
      <c r="K140" s="23"/>
    </row>
    <row r="141" spans="1:11" ht="15" customHeight="1">
      <c r="A141" s="23"/>
      <c r="B141" s="23"/>
      <c r="C141" s="35"/>
      <c r="D141" s="36">
        <v>2024</v>
      </c>
      <c r="E141" s="36">
        <v>2025</v>
      </c>
      <c r="F141" s="36">
        <v>2026</v>
      </c>
      <c r="G141" s="36">
        <v>2027</v>
      </c>
      <c r="H141" s="23"/>
      <c r="I141" s="23"/>
      <c r="J141" s="23"/>
      <c r="K141" s="23"/>
    </row>
    <row r="142" spans="1:11" ht="15" customHeight="1">
      <c r="A142" s="23"/>
      <c r="B142" s="23"/>
      <c r="C142" s="37"/>
      <c r="D142" s="38" t="s">
        <v>22</v>
      </c>
      <c r="E142" s="38" t="s">
        <v>23</v>
      </c>
      <c r="F142" s="38" t="s">
        <v>23</v>
      </c>
      <c r="G142" s="38" t="s">
        <v>23</v>
      </c>
      <c r="H142" s="23"/>
      <c r="I142" s="23"/>
      <c r="J142" s="23"/>
      <c r="K142" s="23"/>
    </row>
    <row r="143" spans="1:11" ht="14.1" customHeight="1">
      <c r="A143" s="23"/>
      <c r="B143" s="23"/>
      <c r="C143" s="27" t="s">
        <v>33</v>
      </c>
      <c r="D143" s="31" t="s">
        <v>2489</v>
      </c>
      <c r="E143" s="31" t="s">
        <v>2490</v>
      </c>
      <c r="F143" s="31" t="s">
        <v>42</v>
      </c>
      <c r="G143" s="31" t="s">
        <v>42</v>
      </c>
      <c r="H143" s="23"/>
      <c r="I143" s="23"/>
      <c r="J143" s="23"/>
      <c r="K143" s="23"/>
    </row>
    <row r="144" spans="1:11" ht="14.1" customHeight="1">
      <c r="A144" s="23"/>
      <c r="B144" s="23"/>
      <c r="C144" s="27" t="s">
        <v>35</v>
      </c>
      <c r="D144" s="31" t="s">
        <v>1701</v>
      </c>
      <c r="E144" s="31" t="s">
        <v>2491</v>
      </c>
      <c r="F144" s="31" t="s">
        <v>42</v>
      </c>
      <c r="G144" s="31" t="s">
        <v>42</v>
      </c>
      <c r="H144" s="23"/>
      <c r="I144" s="23"/>
      <c r="J144" s="23"/>
      <c r="K144" s="23"/>
    </row>
    <row r="145" spans="1:11" ht="14.1" customHeight="1">
      <c r="A145" s="23"/>
      <c r="B145" s="23"/>
      <c r="C145" s="27" t="s">
        <v>40</v>
      </c>
      <c r="D145" s="31" t="s">
        <v>2492</v>
      </c>
      <c r="E145" s="31" t="s">
        <v>2493</v>
      </c>
      <c r="F145" s="31" t="s">
        <v>42</v>
      </c>
      <c r="G145" s="31" t="s">
        <v>42</v>
      </c>
      <c r="H145" s="23"/>
      <c r="I145" s="23"/>
      <c r="J145" s="23"/>
      <c r="K145" s="23"/>
    </row>
    <row r="146" spans="1:11" ht="14.1" customHeight="1">
      <c r="A146" s="23"/>
      <c r="B146" s="23"/>
      <c r="C146" s="27" t="s">
        <v>41</v>
      </c>
      <c r="D146" s="31" t="s">
        <v>18</v>
      </c>
      <c r="E146" s="31" t="s">
        <v>2494</v>
      </c>
      <c r="F146" s="31" t="s">
        <v>82</v>
      </c>
      <c r="G146" s="31" t="s">
        <v>18</v>
      </c>
      <c r="H146" s="23"/>
      <c r="I146" s="23"/>
      <c r="J146" s="23"/>
      <c r="K146" s="23"/>
    </row>
    <row r="147" spans="1:11" ht="14.1" customHeight="1">
      <c r="A147" s="23"/>
      <c r="B147" s="23"/>
      <c r="C147" s="27" t="s">
        <v>43</v>
      </c>
      <c r="D147" s="31" t="s">
        <v>18</v>
      </c>
      <c r="E147" s="31" t="s">
        <v>2495</v>
      </c>
      <c r="F147" s="31" t="s">
        <v>82</v>
      </c>
      <c r="G147" s="31" t="s">
        <v>18</v>
      </c>
      <c r="H147" s="23"/>
      <c r="I147" s="23"/>
      <c r="J147" s="23"/>
      <c r="K147" s="23"/>
    </row>
    <row r="148" spans="1:11" ht="14.1" customHeight="1">
      <c r="A148" s="23"/>
      <c r="B148" s="23"/>
      <c r="C148" s="27" t="s">
        <v>47</v>
      </c>
      <c r="D148" s="31" t="s">
        <v>18</v>
      </c>
      <c r="E148" s="31" t="s">
        <v>2496</v>
      </c>
      <c r="F148" s="31" t="s">
        <v>82</v>
      </c>
      <c r="G148" s="31" t="s">
        <v>18</v>
      </c>
      <c r="H148" s="23"/>
      <c r="I148" s="23"/>
      <c r="J148" s="23"/>
      <c r="K148" s="23"/>
    </row>
    <row r="149" spans="1:11" ht="14.1" customHeight="1">
      <c r="A149" s="23"/>
      <c r="B149" s="23"/>
      <c r="C149" s="1523" t="s">
        <v>24</v>
      </c>
      <c r="D149" s="1524"/>
      <c r="E149" s="1524"/>
      <c r="F149" s="1524"/>
      <c r="G149" s="1524"/>
      <c r="H149" s="23"/>
      <c r="I149" s="23"/>
      <c r="J149" s="23"/>
      <c r="K149" s="23"/>
    </row>
    <row r="150" spans="1:11" ht="14.1" customHeight="1">
      <c r="A150" s="23"/>
      <c r="B150" s="23"/>
      <c r="C150" s="35"/>
      <c r="D150" s="36">
        <v>2024</v>
      </c>
      <c r="E150" s="36">
        <v>2025</v>
      </c>
      <c r="F150" s="36">
        <v>2026</v>
      </c>
      <c r="G150" s="36">
        <v>2027</v>
      </c>
      <c r="H150" s="23"/>
      <c r="I150" s="23"/>
      <c r="J150" s="23"/>
      <c r="K150" s="23"/>
    </row>
    <row r="151" spans="1:11" ht="14.1" customHeight="1">
      <c r="A151" s="23"/>
      <c r="B151" s="23"/>
      <c r="C151" s="37"/>
      <c r="D151" s="38" t="s">
        <v>22</v>
      </c>
      <c r="E151" s="38" t="s">
        <v>23</v>
      </c>
      <c r="F151" s="38" t="s">
        <v>23</v>
      </c>
      <c r="G151" s="38" t="s">
        <v>23</v>
      </c>
      <c r="H151" s="23"/>
      <c r="I151" s="23"/>
      <c r="J151" s="23"/>
      <c r="K151" s="23"/>
    </row>
    <row r="152" spans="1:11" ht="14.1" customHeight="1">
      <c r="A152" s="23"/>
      <c r="B152" s="23"/>
      <c r="C152" s="39" t="s">
        <v>48</v>
      </c>
      <c r="D152" s="40">
        <v>0</v>
      </c>
      <c r="E152" s="40">
        <v>0</v>
      </c>
      <c r="F152" s="40">
        <v>0</v>
      </c>
      <c r="G152" s="40">
        <v>0</v>
      </c>
      <c r="H152" s="23"/>
      <c r="I152" s="23"/>
      <c r="J152" s="23"/>
      <c r="K152" s="23"/>
    </row>
    <row r="153" spans="1:11" ht="14.1" customHeight="1">
      <c r="A153" s="23"/>
      <c r="B153" s="23"/>
      <c r="C153" s="39" t="s">
        <v>49</v>
      </c>
      <c r="D153" s="40">
        <v>0</v>
      </c>
      <c r="E153" s="40">
        <v>0</v>
      </c>
      <c r="F153" s="40">
        <v>0</v>
      </c>
      <c r="G153" s="40">
        <v>0</v>
      </c>
      <c r="H153" s="23"/>
      <c r="I153" s="23"/>
      <c r="J153" s="23"/>
      <c r="K153" s="23"/>
    </row>
    <row r="154" spans="1:11" ht="14.1" customHeight="1">
      <c r="A154" s="23"/>
      <c r="B154" s="23"/>
      <c r="C154" s="39" t="s">
        <v>50</v>
      </c>
      <c r="D154" s="40">
        <v>0</v>
      </c>
      <c r="E154" s="40">
        <v>0</v>
      </c>
      <c r="F154" s="40">
        <v>0</v>
      </c>
      <c r="G154" s="40">
        <v>0</v>
      </c>
      <c r="H154" s="23"/>
      <c r="I154" s="23"/>
      <c r="J154" s="23"/>
      <c r="K154" s="23"/>
    </row>
    <row r="155" spans="1:11" ht="14.1" customHeight="1">
      <c r="A155" s="23"/>
      <c r="B155" s="23"/>
      <c r="C155" s="39" t="s">
        <v>51</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52</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53</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54</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55</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56</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50</v>
      </c>
      <c r="D172" s="40">
        <v>0</v>
      </c>
      <c r="E172" s="40">
        <v>0</v>
      </c>
      <c r="F172" s="40">
        <v>0</v>
      </c>
      <c r="G172" s="40">
        <v>0</v>
      </c>
      <c r="H172" s="23"/>
      <c r="I172" s="23"/>
      <c r="J172" s="23"/>
      <c r="K172" s="23"/>
    </row>
    <row r="173" spans="1:11" ht="14.1" customHeight="1">
      <c r="A173" s="23"/>
      <c r="B173" s="23"/>
      <c r="C173" s="39" t="s">
        <v>57</v>
      </c>
      <c r="D173" s="40">
        <v>0</v>
      </c>
      <c r="E173" s="40">
        <v>0</v>
      </c>
      <c r="F173" s="40">
        <v>0</v>
      </c>
      <c r="G173" s="40">
        <v>0</v>
      </c>
      <c r="H173" s="23"/>
      <c r="I173" s="23"/>
      <c r="J173" s="23"/>
      <c r="K173" s="23"/>
    </row>
    <row r="174" spans="1:11" ht="14.1" customHeight="1">
      <c r="A174" s="23"/>
      <c r="B174" s="23"/>
      <c r="C174" s="39" t="s">
        <v>49</v>
      </c>
      <c r="D174" s="40">
        <v>0</v>
      </c>
      <c r="E174" s="40">
        <v>0</v>
      </c>
      <c r="F174" s="40">
        <v>0</v>
      </c>
      <c r="G174" s="40">
        <v>0</v>
      </c>
      <c r="H174" s="23"/>
      <c r="I174" s="23"/>
      <c r="J174" s="23"/>
      <c r="K174" s="23"/>
    </row>
    <row r="175" spans="1:11" ht="14.1" customHeight="1">
      <c r="A175" s="23"/>
      <c r="B175" s="23"/>
      <c r="C175" s="39" t="s">
        <v>58</v>
      </c>
      <c r="D175" s="40">
        <v>0</v>
      </c>
      <c r="E175" s="40">
        <v>0</v>
      </c>
      <c r="F175" s="40">
        <v>0</v>
      </c>
      <c r="G175" s="40">
        <v>0</v>
      </c>
      <c r="H175" s="23"/>
      <c r="I175" s="23"/>
      <c r="J175" s="23"/>
      <c r="K175" s="23"/>
    </row>
    <row r="176" spans="1:11" ht="14.1" customHeight="1">
      <c r="A176" s="23"/>
      <c r="B176" s="23"/>
      <c r="C176" s="39" t="s">
        <v>59</v>
      </c>
      <c r="D176" s="40">
        <v>0</v>
      </c>
      <c r="E176" s="40">
        <v>0</v>
      </c>
      <c r="F176" s="40">
        <v>0</v>
      </c>
      <c r="G176" s="40">
        <v>0</v>
      </c>
      <c r="H176" s="23"/>
      <c r="I176" s="23"/>
      <c r="J176" s="23"/>
      <c r="K176" s="23"/>
    </row>
    <row r="177" spans="1:11" ht="14.1" customHeight="1">
      <c r="A177" s="23"/>
      <c r="B177" s="23"/>
      <c r="C177" s="39" t="s">
        <v>60</v>
      </c>
      <c r="D177" s="40">
        <v>0</v>
      </c>
      <c r="E177" s="40">
        <v>0</v>
      </c>
      <c r="F177" s="40">
        <v>0</v>
      </c>
      <c r="G177" s="40">
        <v>0</v>
      </c>
      <c r="H177" s="23"/>
      <c r="I177" s="23"/>
      <c r="J177" s="23"/>
      <c r="K177" s="23"/>
    </row>
    <row r="178" spans="1:11" ht="14.1" customHeight="1">
      <c r="A178" s="23"/>
      <c r="B178" s="23"/>
      <c r="C178" s="39" t="s">
        <v>61</v>
      </c>
      <c r="D178" s="40">
        <v>0</v>
      </c>
      <c r="E178" s="40">
        <v>0</v>
      </c>
      <c r="F178" s="40">
        <v>0</v>
      </c>
      <c r="G178" s="40">
        <v>0</v>
      </c>
      <c r="H178" s="23"/>
      <c r="I178" s="23"/>
      <c r="J178" s="23"/>
      <c r="K178" s="23"/>
    </row>
    <row r="179" spans="1:11" ht="14.1" customHeight="1">
      <c r="A179" s="23"/>
      <c r="B179" s="23"/>
      <c r="C179" s="39" t="s">
        <v>62</v>
      </c>
      <c r="D179" s="40">
        <v>0</v>
      </c>
      <c r="E179" s="40">
        <v>2172000</v>
      </c>
      <c r="F179" s="40">
        <v>0</v>
      </c>
      <c r="G179" s="40">
        <v>0</v>
      </c>
      <c r="H179" s="23"/>
      <c r="I179" s="23"/>
      <c r="J179" s="23"/>
      <c r="K179" s="23"/>
    </row>
    <row r="180" spans="1:11" ht="14.1" customHeight="1">
      <c r="A180" s="23"/>
      <c r="B180" s="23"/>
      <c r="C180" s="39" t="s">
        <v>49</v>
      </c>
      <c r="D180" s="40">
        <v>0</v>
      </c>
      <c r="E180" s="40">
        <v>2172000</v>
      </c>
      <c r="F180" s="40">
        <v>0</v>
      </c>
      <c r="G180" s="40">
        <v>0</v>
      </c>
      <c r="H180" s="23"/>
      <c r="I180" s="23"/>
      <c r="J180" s="23"/>
      <c r="K180" s="23"/>
    </row>
    <row r="181" spans="1:11" ht="14.1" customHeight="1">
      <c r="A181" s="23"/>
      <c r="B181" s="23"/>
      <c r="C181" s="39" t="s">
        <v>58</v>
      </c>
      <c r="D181" s="40">
        <v>0</v>
      </c>
      <c r="E181" s="40">
        <v>0</v>
      </c>
      <c r="F181" s="40">
        <v>0</v>
      </c>
      <c r="G181" s="40">
        <v>0</v>
      </c>
      <c r="H181" s="23"/>
      <c r="I181" s="23"/>
      <c r="J181" s="23"/>
      <c r="K181" s="23"/>
    </row>
    <row r="182" spans="1:11" ht="14.1" customHeight="1">
      <c r="A182" s="23"/>
      <c r="B182" s="23"/>
      <c r="C182" s="39" t="s">
        <v>59</v>
      </c>
      <c r="D182" s="40">
        <v>0</v>
      </c>
      <c r="E182" s="40">
        <v>0</v>
      </c>
      <c r="F182" s="40">
        <v>0</v>
      </c>
      <c r="G182" s="40">
        <v>0</v>
      </c>
      <c r="H182" s="23"/>
      <c r="I182" s="23"/>
      <c r="J182" s="23"/>
      <c r="K182" s="23"/>
    </row>
    <row r="183" spans="1:11" ht="14.1" customHeight="1">
      <c r="A183" s="23"/>
      <c r="B183" s="23"/>
      <c r="C183" s="39" t="s">
        <v>60</v>
      </c>
      <c r="D183" s="40">
        <v>0</v>
      </c>
      <c r="E183" s="40">
        <v>0</v>
      </c>
      <c r="F183" s="40">
        <v>0</v>
      </c>
      <c r="G183" s="40">
        <v>0</v>
      </c>
      <c r="H183" s="23"/>
      <c r="I183" s="23"/>
      <c r="J183" s="23"/>
      <c r="K183" s="23"/>
    </row>
    <row r="184" spans="1:11" ht="14.1" customHeight="1">
      <c r="A184" s="23"/>
      <c r="B184" s="23"/>
      <c r="C184" s="39" t="s">
        <v>61</v>
      </c>
      <c r="D184" s="40">
        <v>0</v>
      </c>
      <c r="E184" s="40">
        <v>0</v>
      </c>
      <c r="F184" s="40">
        <v>0</v>
      </c>
      <c r="G184" s="40">
        <v>0</v>
      </c>
      <c r="H184" s="23"/>
      <c r="I184" s="23"/>
      <c r="J184" s="23"/>
      <c r="K184" s="23"/>
    </row>
    <row r="185" spans="1:11" ht="14.1" customHeight="1">
      <c r="A185" s="23"/>
      <c r="B185" s="23"/>
      <c r="C185" s="39" t="s">
        <v>63</v>
      </c>
      <c r="D185" s="40">
        <v>0</v>
      </c>
      <c r="E185" s="40">
        <v>0</v>
      </c>
      <c r="F185" s="40">
        <v>0</v>
      </c>
      <c r="G185" s="40">
        <v>0</v>
      </c>
      <c r="H185" s="23"/>
      <c r="I185" s="23"/>
      <c r="J185" s="23"/>
      <c r="K185" s="23"/>
    </row>
    <row r="186" spans="1:11" ht="14.1" customHeight="1">
      <c r="A186" s="23"/>
      <c r="B186" s="23"/>
      <c r="C186" s="39" t="s">
        <v>49</v>
      </c>
      <c r="D186" s="40">
        <v>0</v>
      </c>
      <c r="E186" s="40">
        <v>0</v>
      </c>
      <c r="F186" s="40">
        <v>0</v>
      </c>
      <c r="G186" s="40">
        <v>0</v>
      </c>
      <c r="H186" s="23"/>
      <c r="I186" s="23"/>
      <c r="J186" s="23"/>
      <c r="K186" s="23"/>
    </row>
    <row r="187" spans="1:11" ht="14.1" customHeight="1">
      <c r="A187" s="23"/>
      <c r="B187" s="23"/>
      <c r="C187" s="39" t="s">
        <v>58</v>
      </c>
      <c r="D187" s="40">
        <v>0</v>
      </c>
      <c r="E187" s="40">
        <v>0</v>
      </c>
      <c r="F187" s="40">
        <v>0</v>
      </c>
      <c r="G187" s="40">
        <v>0</v>
      </c>
      <c r="H187" s="23"/>
      <c r="I187" s="23"/>
      <c r="J187" s="23"/>
      <c r="K187" s="23"/>
    </row>
    <row r="188" spans="1:11" ht="14.1" customHeight="1">
      <c r="A188" s="23"/>
      <c r="B188" s="23"/>
      <c r="C188" s="39" t="s">
        <v>59</v>
      </c>
      <c r="D188" s="40">
        <v>0</v>
      </c>
      <c r="E188" s="40">
        <v>0</v>
      </c>
      <c r="F188" s="40">
        <v>0</v>
      </c>
      <c r="G188" s="40">
        <v>0</v>
      </c>
      <c r="H188" s="23"/>
      <c r="I188" s="23"/>
      <c r="J188" s="23"/>
      <c r="K188" s="23"/>
    </row>
    <row r="189" spans="1:11" ht="14.1" customHeight="1">
      <c r="A189" s="23"/>
      <c r="B189" s="23"/>
      <c r="C189" s="39" t="s">
        <v>60</v>
      </c>
      <c r="D189" s="40">
        <v>0</v>
      </c>
      <c r="E189" s="40">
        <v>0</v>
      </c>
      <c r="F189" s="40">
        <v>0</v>
      </c>
      <c r="G189" s="40">
        <v>0</v>
      </c>
      <c r="H189" s="23"/>
      <c r="I189" s="23"/>
      <c r="J189" s="23"/>
      <c r="K189" s="23"/>
    </row>
    <row r="190" spans="1:11" ht="14.1" customHeight="1">
      <c r="A190" s="23"/>
      <c r="B190" s="23"/>
      <c r="C190" s="39" t="s">
        <v>61</v>
      </c>
      <c r="D190" s="40">
        <v>0</v>
      </c>
      <c r="E190" s="40">
        <v>0</v>
      </c>
      <c r="F190" s="40">
        <v>0</v>
      </c>
      <c r="G190" s="40">
        <v>0</v>
      </c>
      <c r="H190" s="23"/>
      <c r="I190" s="23"/>
      <c r="J190" s="23"/>
      <c r="K190" s="23"/>
    </row>
    <row r="191" spans="1:11" ht="14.1" customHeight="1">
      <c r="A191" s="23"/>
      <c r="B191" s="23"/>
      <c r="C191" s="39" t="s">
        <v>64</v>
      </c>
      <c r="D191" s="40">
        <v>0</v>
      </c>
      <c r="E191" s="40">
        <v>0</v>
      </c>
      <c r="F191" s="40">
        <v>0</v>
      </c>
      <c r="G191" s="40">
        <v>0</v>
      </c>
      <c r="H191" s="23"/>
      <c r="I191" s="23"/>
      <c r="J191" s="23"/>
      <c r="K191" s="23"/>
    </row>
    <row r="192" spans="1:11" ht="14.1" customHeight="1">
      <c r="A192" s="23"/>
      <c r="B192" s="23"/>
      <c r="C192" s="39" t="s">
        <v>65</v>
      </c>
      <c r="D192" s="40">
        <v>0</v>
      </c>
      <c r="E192" s="40">
        <v>0</v>
      </c>
      <c r="F192" s="40">
        <v>0</v>
      </c>
      <c r="G192" s="40">
        <v>0</v>
      </c>
      <c r="H192" s="23"/>
      <c r="I192" s="23"/>
      <c r="J192" s="23"/>
      <c r="K192" s="23"/>
    </row>
    <row r="193" spans="1:11" ht="14.1" customHeight="1">
      <c r="A193" s="23"/>
      <c r="B193" s="23"/>
      <c r="C193" s="41" t="s">
        <v>25</v>
      </c>
      <c r="D193" s="40">
        <v>0</v>
      </c>
      <c r="E193" s="40">
        <v>2172000</v>
      </c>
      <c r="F193" s="40">
        <v>0</v>
      </c>
      <c r="G193" s="40">
        <v>0</v>
      </c>
      <c r="H193" s="23"/>
      <c r="I193" s="23"/>
      <c r="J193" s="23"/>
      <c r="K193" s="23"/>
    </row>
    <row r="194" spans="1:11" ht="101.1" customHeight="1">
      <c r="A194" s="23"/>
      <c r="B194" s="23"/>
      <c r="C194" s="26" t="s">
        <v>16</v>
      </c>
      <c r="D194" s="1517" t="s">
        <v>2497</v>
      </c>
      <c r="E194" s="1518"/>
      <c r="F194" s="1518"/>
      <c r="G194" s="1518"/>
      <c r="H194" s="23"/>
      <c r="I194" s="23"/>
      <c r="J194" s="23"/>
      <c r="K194" s="23"/>
    </row>
    <row r="195" spans="1:11" ht="27.95" customHeight="1">
      <c r="A195" s="23"/>
      <c r="B195" s="23"/>
      <c r="C195" s="27" t="s">
        <v>187</v>
      </c>
      <c r="D195" s="28">
        <v>2024</v>
      </c>
      <c r="E195" s="28">
        <v>2025</v>
      </c>
      <c r="F195" s="28">
        <v>2026</v>
      </c>
      <c r="G195" s="28">
        <v>2027</v>
      </c>
      <c r="H195" s="23"/>
      <c r="I195" s="23"/>
      <c r="J195" s="23"/>
      <c r="K195" s="23"/>
    </row>
    <row r="196" spans="1:11" ht="14.1" customHeight="1">
      <c r="A196" s="23"/>
      <c r="B196" s="23"/>
      <c r="C196" s="29"/>
      <c r="D196" s="30" t="s">
        <v>22</v>
      </c>
      <c r="E196" s="30" t="s">
        <v>23</v>
      </c>
      <c r="F196" s="30" t="s">
        <v>23</v>
      </c>
      <c r="G196" s="30" t="s">
        <v>23</v>
      </c>
      <c r="H196" s="23"/>
      <c r="I196" s="23"/>
      <c r="J196" s="23"/>
      <c r="K196" s="23"/>
    </row>
    <row r="197" spans="1:11" ht="14.1" customHeight="1">
      <c r="A197" s="23"/>
      <c r="B197" s="23"/>
      <c r="C197" s="27" t="s">
        <v>2498</v>
      </c>
      <c r="D197" s="31" t="s">
        <v>189</v>
      </c>
      <c r="E197" s="31" t="s">
        <v>189</v>
      </c>
      <c r="F197" s="31" t="s">
        <v>189</v>
      </c>
      <c r="G197" s="31" t="s">
        <v>189</v>
      </c>
      <c r="H197" s="23"/>
      <c r="I197" s="23"/>
      <c r="J197" s="23"/>
      <c r="K197" s="23"/>
    </row>
    <row r="198" spans="1:11" ht="20.100000000000001" customHeight="1">
      <c r="A198" s="23"/>
      <c r="B198" s="23"/>
      <c r="C198" s="27" t="s">
        <v>2499</v>
      </c>
      <c r="D198" s="31" t="s">
        <v>189</v>
      </c>
      <c r="E198" s="31" t="s">
        <v>189</v>
      </c>
      <c r="F198" s="31" t="s">
        <v>189</v>
      </c>
      <c r="G198" s="31" t="s">
        <v>189</v>
      </c>
      <c r="H198" s="23"/>
      <c r="I198" s="23"/>
      <c r="J198" s="23"/>
      <c r="K198" s="23"/>
    </row>
    <row r="199" spans="1:11" ht="20.100000000000001" customHeight="1">
      <c r="A199" s="23"/>
      <c r="B199" s="23"/>
      <c r="C199" s="27" t="s">
        <v>2500</v>
      </c>
      <c r="D199" s="31" t="s">
        <v>111</v>
      </c>
      <c r="E199" s="31" t="s">
        <v>111</v>
      </c>
      <c r="F199" s="31" t="s">
        <v>111</v>
      </c>
      <c r="G199" s="31" t="s">
        <v>111</v>
      </c>
      <c r="H199" s="23"/>
      <c r="I199" s="23"/>
      <c r="J199" s="23"/>
      <c r="K199" s="23"/>
    </row>
    <row r="200" spans="1:11" ht="20.100000000000001" customHeight="1">
      <c r="A200" s="23"/>
      <c r="B200" s="23"/>
      <c r="C200" s="27" t="s">
        <v>2501</v>
      </c>
      <c r="D200" s="31" t="s">
        <v>111</v>
      </c>
      <c r="E200" s="31" t="s">
        <v>111</v>
      </c>
      <c r="F200" s="31" t="s">
        <v>111</v>
      </c>
      <c r="G200" s="31" t="s">
        <v>111</v>
      </c>
      <c r="H200" s="23"/>
      <c r="I200" s="23"/>
      <c r="J200" s="23"/>
      <c r="K200" s="23"/>
    </row>
    <row r="201" spans="1:11" ht="14.1" customHeight="1">
      <c r="A201" s="23"/>
      <c r="B201" s="23"/>
      <c r="C201" s="1503" t="s">
        <v>27</v>
      </c>
      <c r="D201" s="1504"/>
      <c r="E201" s="1504"/>
      <c r="F201" s="1504"/>
      <c r="G201" s="1504"/>
      <c r="H201" s="23"/>
      <c r="I201" s="23"/>
      <c r="J201" s="23"/>
      <c r="K201" s="23"/>
    </row>
    <row r="202" spans="1:11" ht="14.1" customHeight="1">
      <c r="A202" s="23"/>
      <c r="B202" s="23"/>
      <c r="C202" s="32" t="s">
        <v>2450</v>
      </c>
      <c r="D202" s="1503" t="s">
        <v>2451</v>
      </c>
      <c r="E202" s="1504"/>
      <c r="F202" s="1504"/>
      <c r="G202" s="1504"/>
      <c r="H202" s="23"/>
      <c r="I202" s="23"/>
      <c r="J202" s="23"/>
      <c r="K202" s="23"/>
    </row>
    <row r="203" spans="1:11" ht="18" customHeight="1">
      <c r="A203" s="23"/>
      <c r="B203" s="23"/>
      <c r="C203" s="33" t="s">
        <v>19</v>
      </c>
      <c r="D203" s="1519" t="s">
        <v>2502</v>
      </c>
      <c r="E203" s="1520"/>
      <c r="F203" s="1520"/>
      <c r="G203" s="1520"/>
      <c r="H203" s="23"/>
      <c r="I203" s="23"/>
      <c r="J203" s="23"/>
      <c r="K203" s="23"/>
    </row>
    <row r="204" spans="1:11" ht="18" customHeight="1">
      <c r="A204" s="23"/>
      <c r="B204" s="23"/>
      <c r="C204" s="34" t="s">
        <v>20</v>
      </c>
      <c r="D204" s="1521" t="s">
        <v>2503</v>
      </c>
      <c r="E204" s="1522"/>
      <c r="F204" s="1522"/>
      <c r="G204" s="1522"/>
      <c r="H204" s="23"/>
      <c r="I204" s="23"/>
      <c r="J204" s="23"/>
      <c r="K204" s="23"/>
    </row>
    <row r="205" spans="1:11" ht="18" customHeight="1">
      <c r="A205" s="23"/>
      <c r="B205" s="23"/>
      <c r="C205" s="34" t="s">
        <v>21</v>
      </c>
      <c r="D205" s="1521" t="s">
        <v>2504</v>
      </c>
      <c r="E205" s="1522"/>
      <c r="F205" s="1522"/>
      <c r="G205" s="1522"/>
      <c r="H205" s="23"/>
      <c r="I205" s="23"/>
      <c r="J205" s="23"/>
      <c r="K205" s="23"/>
    </row>
    <row r="206" spans="1:11" ht="15" customHeight="1">
      <c r="A206" s="23"/>
      <c r="B206" s="23"/>
      <c r="C206" s="35"/>
      <c r="D206" s="36">
        <v>2024</v>
      </c>
      <c r="E206" s="36">
        <v>2025</v>
      </c>
      <c r="F206" s="36">
        <v>2026</v>
      </c>
      <c r="G206" s="36">
        <v>2027</v>
      </c>
      <c r="H206" s="23"/>
      <c r="I206" s="23"/>
      <c r="J206" s="23"/>
      <c r="K206" s="23"/>
    </row>
    <row r="207" spans="1:11" ht="15" customHeight="1">
      <c r="A207" s="23"/>
      <c r="B207" s="23"/>
      <c r="C207" s="37"/>
      <c r="D207" s="38" t="s">
        <v>22</v>
      </c>
      <c r="E207" s="38" t="s">
        <v>23</v>
      </c>
      <c r="F207" s="38" t="s">
        <v>23</v>
      </c>
      <c r="G207" s="38" t="s">
        <v>23</v>
      </c>
      <c r="H207" s="23"/>
      <c r="I207" s="23"/>
      <c r="J207" s="23"/>
      <c r="K207" s="23"/>
    </row>
    <row r="208" spans="1:11" ht="14.1" customHeight="1">
      <c r="A208" s="23"/>
      <c r="B208" s="23"/>
      <c r="C208" s="27" t="s">
        <v>33</v>
      </c>
      <c r="D208" s="31" t="s">
        <v>2505</v>
      </c>
      <c r="E208" s="31" t="s">
        <v>2506</v>
      </c>
      <c r="F208" s="31" t="s">
        <v>2507</v>
      </c>
      <c r="G208" s="31" t="s">
        <v>300</v>
      </c>
      <c r="H208" s="23"/>
      <c r="I208" s="23"/>
      <c r="J208" s="23"/>
      <c r="K208" s="23"/>
    </row>
    <row r="209" spans="1:11" ht="14.1" customHeight="1">
      <c r="A209" s="23"/>
      <c r="B209" s="23"/>
      <c r="C209" s="27" t="s">
        <v>35</v>
      </c>
      <c r="D209" s="31" t="s">
        <v>2508</v>
      </c>
      <c r="E209" s="31" t="s">
        <v>2509</v>
      </c>
      <c r="F209" s="31" t="s">
        <v>2510</v>
      </c>
      <c r="G209" s="31" t="s">
        <v>2511</v>
      </c>
      <c r="H209" s="23"/>
      <c r="I209" s="23"/>
      <c r="J209" s="23"/>
      <c r="K209" s="23"/>
    </row>
    <row r="210" spans="1:11" ht="14.1" customHeight="1">
      <c r="A210" s="23"/>
      <c r="B210" s="23"/>
      <c r="C210" s="27" t="s">
        <v>40</v>
      </c>
      <c r="D210" s="31" t="s">
        <v>2512</v>
      </c>
      <c r="E210" s="31" t="s">
        <v>2513</v>
      </c>
      <c r="F210" s="31" t="s">
        <v>2513</v>
      </c>
      <c r="G210" s="31" t="s">
        <v>2513</v>
      </c>
      <c r="H210" s="23"/>
      <c r="I210" s="23"/>
      <c r="J210" s="23"/>
      <c r="K210" s="23"/>
    </row>
    <row r="211" spans="1:11" ht="14.1" customHeight="1">
      <c r="A211" s="23"/>
      <c r="B211" s="23"/>
      <c r="C211" s="27" t="s">
        <v>41</v>
      </c>
      <c r="D211" s="31" t="s">
        <v>18</v>
      </c>
      <c r="E211" s="31" t="s">
        <v>1845</v>
      </c>
      <c r="F211" s="31" t="s">
        <v>2279</v>
      </c>
      <c r="G211" s="31" t="s">
        <v>2280</v>
      </c>
      <c r="H211" s="23"/>
      <c r="I211" s="23"/>
      <c r="J211" s="23"/>
      <c r="K211" s="23"/>
    </row>
    <row r="212" spans="1:11" ht="14.1" customHeight="1">
      <c r="A212" s="23"/>
      <c r="B212" s="23"/>
      <c r="C212" s="27" t="s">
        <v>43</v>
      </c>
      <c r="D212" s="31" t="s">
        <v>18</v>
      </c>
      <c r="E212" s="31" t="s">
        <v>2514</v>
      </c>
      <c r="F212" s="31" t="s">
        <v>2279</v>
      </c>
      <c r="G212" s="31" t="s">
        <v>2280</v>
      </c>
      <c r="H212" s="23"/>
      <c r="I212" s="23"/>
      <c r="J212" s="23"/>
      <c r="K212" s="23"/>
    </row>
    <row r="213" spans="1:11" ht="14.1" customHeight="1">
      <c r="A213" s="23"/>
      <c r="B213" s="23"/>
      <c r="C213" s="27" t="s">
        <v>47</v>
      </c>
      <c r="D213" s="31" t="s">
        <v>18</v>
      </c>
      <c r="E213" s="31" t="s">
        <v>2515</v>
      </c>
      <c r="F213" s="31" t="s">
        <v>42</v>
      </c>
      <c r="G213" s="31" t="s">
        <v>42</v>
      </c>
      <c r="H213" s="23"/>
      <c r="I213" s="23"/>
      <c r="J213" s="23"/>
      <c r="K213" s="23"/>
    </row>
    <row r="214" spans="1:11" ht="14.1" customHeight="1">
      <c r="A214" s="23"/>
      <c r="B214" s="23"/>
      <c r="C214" s="1523" t="s">
        <v>24</v>
      </c>
      <c r="D214" s="1524"/>
      <c r="E214" s="1524"/>
      <c r="F214" s="1524"/>
      <c r="G214" s="1524"/>
      <c r="H214" s="23"/>
      <c r="I214" s="23"/>
      <c r="J214" s="23"/>
      <c r="K214" s="23"/>
    </row>
    <row r="215" spans="1:11" ht="14.1" customHeight="1">
      <c r="A215" s="23"/>
      <c r="B215" s="23"/>
      <c r="C215" s="35"/>
      <c r="D215" s="36">
        <v>2024</v>
      </c>
      <c r="E215" s="36">
        <v>2025</v>
      </c>
      <c r="F215" s="36">
        <v>2026</v>
      </c>
      <c r="G215" s="36">
        <v>2027</v>
      </c>
      <c r="H215" s="23"/>
      <c r="I215" s="23"/>
      <c r="J215" s="23"/>
      <c r="K215" s="23"/>
    </row>
    <row r="216" spans="1:11" ht="14.1" customHeight="1">
      <c r="A216" s="23"/>
      <c r="B216" s="23"/>
      <c r="C216" s="37"/>
      <c r="D216" s="38" t="s">
        <v>22</v>
      </c>
      <c r="E216" s="38" t="s">
        <v>23</v>
      </c>
      <c r="F216" s="38" t="s">
        <v>23</v>
      </c>
      <c r="G216" s="38" t="s">
        <v>23</v>
      </c>
      <c r="H216" s="23"/>
      <c r="I216" s="23"/>
      <c r="J216" s="23"/>
      <c r="K216" s="23"/>
    </row>
    <row r="217" spans="1:11" ht="14.1" customHeight="1">
      <c r="A217" s="23"/>
      <c r="B217" s="23"/>
      <c r="C217" s="39" t="s">
        <v>48</v>
      </c>
      <c r="D217" s="40">
        <v>0</v>
      </c>
      <c r="E217" s="40">
        <v>0</v>
      </c>
      <c r="F217" s="40">
        <v>0</v>
      </c>
      <c r="G217" s="40">
        <v>0</v>
      </c>
      <c r="H217" s="23"/>
      <c r="I217" s="23"/>
      <c r="J217" s="23"/>
      <c r="K217" s="23"/>
    </row>
    <row r="218" spans="1:11" ht="14.1" customHeight="1">
      <c r="A218" s="23"/>
      <c r="B218" s="23"/>
      <c r="C218" s="39" t="s">
        <v>49</v>
      </c>
      <c r="D218" s="40">
        <v>0</v>
      </c>
      <c r="E218" s="40">
        <v>0</v>
      </c>
      <c r="F218" s="40">
        <v>0</v>
      </c>
      <c r="G218" s="40">
        <v>0</v>
      </c>
      <c r="H218" s="23"/>
      <c r="I218" s="23"/>
      <c r="J218" s="23"/>
      <c r="K218" s="23"/>
    </row>
    <row r="219" spans="1:11" ht="14.1" customHeight="1">
      <c r="A219" s="23"/>
      <c r="B219" s="23"/>
      <c r="C219" s="39" t="s">
        <v>50</v>
      </c>
      <c r="D219" s="40">
        <v>0</v>
      </c>
      <c r="E219" s="40">
        <v>0</v>
      </c>
      <c r="F219" s="40">
        <v>0</v>
      </c>
      <c r="G219" s="40">
        <v>0</v>
      </c>
      <c r="H219" s="23"/>
      <c r="I219" s="23"/>
      <c r="J219" s="23"/>
      <c r="K219" s="23"/>
    </row>
    <row r="220" spans="1:11" ht="14.1" customHeight="1">
      <c r="A220" s="23"/>
      <c r="B220" s="23"/>
      <c r="C220" s="39" t="s">
        <v>51</v>
      </c>
      <c r="D220" s="40">
        <v>0</v>
      </c>
      <c r="E220" s="40">
        <v>0</v>
      </c>
      <c r="F220" s="40">
        <v>0</v>
      </c>
      <c r="G220" s="40">
        <v>0</v>
      </c>
      <c r="H220" s="23"/>
      <c r="I220" s="23"/>
      <c r="J220" s="23"/>
      <c r="K220" s="23"/>
    </row>
    <row r="221" spans="1:11" ht="14.1" customHeight="1">
      <c r="A221" s="23"/>
      <c r="B221" s="23"/>
      <c r="C221" s="39" t="s">
        <v>49</v>
      </c>
      <c r="D221" s="40">
        <v>0</v>
      </c>
      <c r="E221" s="40">
        <v>0</v>
      </c>
      <c r="F221" s="40">
        <v>0</v>
      </c>
      <c r="G221" s="40">
        <v>0</v>
      </c>
      <c r="H221" s="23"/>
      <c r="I221" s="23"/>
      <c r="J221" s="23"/>
      <c r="K221" s="23"/>
    </row>
    <row r="222" spans="1:11" ht="14.1" customHeight="1">
      <c r="A222" s="23"/>
      <c r="B222" s="23"/>
      <c r="C222" s="39" t="s">
        <v>50</v>
      </c>
      <c r="D222" s="40">
        <v>0</v>
      </c>
      <c r="E222" s="40">
        <v>0</v>
      </c>
      <c r="F222" s="40">
        <v>0</v>
      </c>
      <c r="G222" s="40">
        <v>0</v>
      </c>
      <c r="H222" s="23"/>
      <c r="I222" s="23"/>
      <c r="J222" s="23"/>
      <c r="K222" s="23"/>
    </row>
    <row r="223" spans="1:11" ht="14.1" customHeight="1">
      <c r="A223" s="23"/>
      <c r="B223" s="23"/>
      <c r="C223" s="39" t="s">
        <v>52</v>
      </c>
      <c r="D223" s="40">
        <v>0</v>
      </c>
      <c r="E223" s="40">
        <v>26896000</v>
      </c>
      <c r="F223" s="40">
        <v>28577000</v>
      </c>
      <c r="G223" s="40">
        <v>30258000</v>
      </c>
      <c r="H223" s="23"/>
      <c r="I223" s="23"/>
      <c r="J223" s="23"/>
      <c r="K223" s="23"/>
    </row>
    <row r="224" spans="1:11" ht="14.1" customHeight="1">
      <c r="A224" s="23"/>
      <c r="B224" s="23"/>
      <c r="C224" s="39" t="s">
        <v>49</v>
      </c>
      <c r="D224" s="40">
        <v>0</v>
      </c>
      <c r="E224" s="40">
        <v>26896000</v>
      </c>
      <c r="F224" s="40">
        <v>28577000</v>
      </c>
      <c r="G224" s="40">
        <v>30258000</v>
      </c>
      <c r="H224" s="23"/>
      <c r="I224" s="23"/>
      <c r="J224" s="23"/>
      <c r="K224" s="23"/>
    </row>
    <row r="225" spans="1:11" ht="14.1" customHeight="1">
      <c r="A225" s="23"/>
      <c r="B225" s="23"/>
      <c r="C225" s="39" t="s">
        <v>50</v>
      </c>
      <c r="D225" s="40">
        <v>0</v>
      </c>
      <c r="E225" s="40">
        <v>0</v>
      </c>
      <c r="F225" s="40">
        <v>0</v>
      </c>
      <c r="G225" s="40">
        <v>0</v>
      </c>
      <c r="H225" s="23"/>
      <c r="I225" s="23"/>
      <c r="J225" s="23"/>
      <c r="K225" s="23"/>
    </row>
    <row r="226" spans="1:11" ht="14.1" customHeight="1">
      <c r="A226" s="23"/>
      <c r="B226" s="23"/>
      <c r="C226" s="39" t="s">
        <v>53</v>
      </c>
      <c r="D226" s="40">
        <v>0</v>
      </c>
      <c r="E226" s="40">
        <v>0</v>
      </c>
      <c r="F226" s="40">
        <v>0</v>
      </c>
      <c r="G226" s="40">
        <v>0</v>
      </c>
      <c r="H226" s="23"/>
      <c r="I226" s="23"/>
      <c r="J226" s="23"/>
      <c r="K226" s="23"/>
    </row>
    <row r="227" spans="1:11" ht="14.1" customHeight="1">
      <c r="A227" s="23"/>
      <c r="B227" s="23"/>
      <c r="C227" s="39" t="s">
        <v>49</v>
      </c>
      <c r="D227" s="40">
        <v>0</v>
      </c>
      <c r="E227" s="40">
        <v>0</v>
      </c>
      <c r="F227" s="40">
        <v>0</v>
      </c>
      <c r="G227" s="40">
        <v>0</v>
      </c>
      <c r="H227" s="23"/>
      <c r="I227" s="23"/>
      <c r="J227" s="23"/>
      <c r="K227" s="23"/>
    </row>
    <row r="228" spans="1:11" ht="14.1" customHeight="1">
      <c r="A228" s="23"/>
      <c r="B228" s="23"/>
      <c r="C228" s="39" t="s">
        <v>50</v>
      </c>
      <c r="D228" s="40">
        <v>0</v>
      </c>
      <c r="E228" s="40">
        <v>0</v>
      </c>
      <c r="F228" s="40">
        <v>0</v>
      </c>
      <c r="G228" s="40">
        <v>0</v>
      </c>
      <c r="H228" s="23"/>
      <c r="I228" s="23"/>
      <c r="J228" s="23"/>
      <c r="K228" s="23"/>
    </row>
    <row r="229" spans="1:11" ht="14.1" customHeight="1">
      <c r="A229" s="23"/>
      <c r="B229" s="23"/>
      <c r="C229" s="39" t="s">
        <v>54</v>
      </c>
      <c r="D229" s="40">
        <v>0</v>
      </c>
      <c r="E229" s="40">
        <v>0</v>
      </c>
      <c r="F229" s="40">
        <v>0</v>
      </c>
      <c r="G229" s="40">
        <v>0</v>
      </c>
      <c r="H229" s="23"/>
      <c r="I229" s="23"/>
      <c r="J229" s="23"/>
      <c r="K229" s="23"/>
    </row>
    <row r="230" spans="1:11" ht="14.1" customHeight="1">
      <c r="A230" s="23"/>
      <c r="B230" s="23"/>
      <c r="C230" s="39" t="s">
        <v>49</v>
      </c>
      <c r="D230" s="40">
        <v>0</v>
      </c>
      <c r="E230" s="40">
        <v>0</v>
      </c>
      <c r="F230" s="40">
        <v>0</v>
      </c>
      <c r="G230" s="40">
        <v>0</v>
      </c>
      <c r="H230" s="23"/>
      <c r="I230" s="23"/>
      <c r="J230" s="23"/>
      <c r="K230" s="23"/>
    </row>
    <row r="231" spans="1:11" ht="14.1" customHeight="1">
      <c r="A231" s="23"/>
      <c r="B231" s="23"/>
      <c r="C231" s="39" t="s">
        <v>50</v>
      </c>
      <c r="D231" s="40">
        <v>0</v>
      </c>
      <c r="E231" s="40">
        <v>0</v>
      </c>
      <c r="F231" s="40">
        <v>0</v>
      </c>
      <c r="G231" s="40">
        <v>0</v>
      </c>
      <c r="H231" s="23"/>
      <c r="I231" s="23"/>
      <c r="J231" s="23"/>
      <c r="K231" s="23"/>
    </row>
    <row r="232" spans="1:11" ht="14.1" customHeight="1">
      <c r="A232" s="23"/>
      <c r="B232" s="23"/>
      <c r="C232" s="39" t="s">
        <v>55</v>
      </c>
      <c r="D232" s="40">
        <v>0</v>
      </c>
      <c r="E232" s="40">
        <v>0</v>
      </c>
      <c r="F232" s="40">
        <v>0</v>
      </c>
      <c r="G232" s="40">
        <v>0</v>
      </c>
      <c r="H232" s="23"/>
      <c r="I232" s="23"/>
      <c r="J232" s="23"/>
      <c r="K232" s="23"/>
    </row>
    <row r="233" spans="1:11" ht="14.1" customHeight="1">
      <c r="A233" s="23"/>
      <c r="B233" s="23"/>
      <c r="C233" s="39" t="s">
        <v>49</v>
      </c>
      <c r="D233" s="40">
        <v>0</v>
      </c>
      <c r="E233" s="40">
        <v>0</v>
      </c>
      <c r="F233" s="40">
        <v>0</v>
      </c>
      <c r="G233" s="40">
        <v>0</v>
      </c>
      <c r="H233" s="23"/>
      <c r="I233" s="23"/>
      <c r="J233" s="23"/>
      <c r="K233" s="23"/>
    </row>
    <row r="234" spans="1:11" ht="14.1" customHeight="1">
      <c r="A234" s="23"/>
      <c r="B234" s="23"/>
      <c r="C234" s="39" t="s">
        <v>50</v>
      </c>
      <c r="D234" s="40">
        <v>0</v>
      </c>
      <c r="E234" s="40">
        <v>0</v>
      </c>
      <c r="F234" s="40">
        <v>0</v>
      </c>
      <c r="G234" s="40">
        <v>0</v>
      </c>
      <c r="H234" s="23"/>
      <c r="I234" s="23"/>
      <c r="J234" s="23"/>
      <c r="K234" s="23"/>
    </row>
    <row r="235" spans="1:11" ht="14.1" customHeight="1">
      <c r="A235" s="23"/>
      <c r="B235" s="23"/>
      <c r="C235" s="39" t="s">
        <v>56</v>
      </c>
      <c r="D235" s="40">
        <v>0</v>
      </c>
      <c r="E235" s="40">
        <v>0</v>
      </c>
      <c r="F235" s="40">
        <v>0</v>
      </c>
      <c r="G235" s="40">
        <v>0</v>
      </c>
      <c r="H235" s="23"/>
      <c r="I235" s="23"/>
      <c r="J235" s="23"/>
      <c r="K235" s="23"/>
    </row>
    <row r="236" spans="1:11" ht="14.1" customHeight="1">
      <c r="A236" s="23"/>
      <c r="B236" s="23"/>
      <c r="C236" s="39" t="s">
        <v>49</v>
      </c>
      <c r="D236" s="40">
        <v>0</v>
      </c>
      <c r="E236" s="40">
        <v>0</v>
      </c>
      <c r="F236" s="40">
        <v>0</v>
      </c>
      <c r="G236" s="40">
        <v>0</v>
      </c>
      <c r="H236" s="23"/>
      <c r="I236" s="23"/>
      <c r="J236" s="23"/>
      <c r="K236" s="23"/>
    </row>
    <row r="237" spans="1:11" ht="14.1" customHeight="1">
      <c r="A237" s="23"/>
      <c r="B237" s="23"/>
      <c r="C237" s="39" t="s">
        <v>50</v>
      </c>
      <c r="D237" s="40">
        <v>0</v>
      </c>
      <c r="E237" s="40">
        <v>0</v>
      </c>
      <c r="F237" s="40">
        <v>0</v>
      </c>
      <c r="G237" s="40">
        <v>0</v>
      </c>
      <c r="H237" s="23"/>
      <c r="I237" s="23"/>
      <c r="J237" s="23"/>
      <c r="K237" s="23"/>
    </row>
    <row r="238" spans="1:11" ht="14.1" customHeight="1">
      <c r="A238" s="23"/>
      <c r="B238" s="23"/>
      <c r="C238" s="39" t="s">
        <v>57</v>
      </c>
      <c r="D238" s="40">
        <v>0</v>
      </c>
      <c r="E238" s="40">
        <v>0</v>
      </c>
      <c r="F238" s="40">
        <v>0</v>
      </c>
      <c r="G238" s="40">
        <v>0</v>
      </c>
      <c r="H238" s="23"/>
      <c r="I238" s="23"/>
      <c r="J238" s="23"/>
      <c r="K238" s="23"/>
    </row>
    <row r="239" spans="1:11" ht="14.1" customHeight="1">
      <c r="A239" s="23"/>
      <c r="B239" s="23"/>
      <c r="C239" s="39" t="s">
        <v>49</v>
      </c>
      <c r="D239" s="40">
        <v>0</v>
      </c>
      <c r="E239" s="40">
        <v>0</v>
      </c>
      <c r="F239" s="40">
        <v>0</v>
      </c>
      <c r="G239" s="40">
        <v>0</v>
      </c>
      <c r="H239" s="23"/>
      <c r="I239" s="23"/>
      <c r="J239" s="23"/>
      <c r="K239" s="23"/>
    </row>
    <row r="240" spans="1:11" ht="14.1" customHeight="1">
      <c r="A240" s="23"/>
      <c r="B240" s="23"/>
      <c r="C240" s="39" t="s">
        <v>58</v>
      </c>
      <c r="D240" s="40">
        <v>0</v>
      </c>
      <c r="E240" s="40">
        <v>0</v>
      </c>
      <c r="F240" s="40">
        <v>0</v>
      </c>
      <c r="G240" s="40">
        <v>0</v>
      </c>
      <c r="H240" s="23"/>
      <c r="I240" s="23"/>
      <c r="J240" s="23"/>
      <c r="K240" s="23"/>
    </row>
    <row r="241" spans="1:11" ht="14.1" customHeight="1">
      <c r="A241" s="23"/>
      <c r="B241" s="23"/>
      <c r="C241" s="39" t="s">
        <v>59</v>
      </c>
      <c r="D241" s="40">
        <v>0</v>
      </c>
      <c r="E241" s="40">
        <v>0</v>
      </c>
      <c r="F241" s="40">
        <v>0</v>
      </c>
      <c r="G241" s="40">
        <v>0</v>
      </c>
      <c r="H241" s="23"/>
      <c r="I241" s="23"/>
      <c r="J241" s="23"/>
      <c r="K241" s="23"/>
    </row>
    <row r="242" spans="1:11" ht="14.1" customHeight="1">
      <c r="A242" s="23"/>
      <c r="B242" s="23"/>
      <c r="C242" s="39" t="s">
        <v>60</v>
      </c>
      <c r="D242" s="40">
        <v>0</v>
      </c>
      <c r="E242" s="40">
        <v>0</v>
      </c>
      <c r="F242" s="40">
        <v>0</v>
      </c>
      <c r="G242" s="40">
        <v>0</v>
      </c>
      <c r="H242" s="23"/>
      <c r="I242" s="23"/>
      <c r="J242" s="23"/>
      <c r="K242" s="23"/>
    </row>
    <row r="243" spans="1:11" ht="14.1" customHeight="1">
      <c r="A243" s="23"/>
      <c r="B243" s="23"/>
      <c r="C243" s="39" t="s">
        <v>61</v>
      </c>
      <c r="D243" s="40">
        <v>0</v>
      </c>
      <c r="E243" s="40">
        <v>0</v>
      </c>
      <c r="F243" s="40">
        <v>0</v>
      </c>
      <c r="G243" s="40">
        <v>0</v>
      </c>
      <c r="H243" s="23"/>
      <c r="I243" s="23"/>
      <c r="J243" s="23"/>
      <c r="K243" s="23"/>
    </row>
    <row r="244" spans="1:11" ht="14.1" customHeight="1">
      <c r="A244" s="23"/>
      <c r="B244" s="23"/>
      <c r="C244" s="39" t="s">
        <v>62</v>
      </c>
      <c r="D244" s="40">
        <v>0</v>
      </c>
      <c r="E244" s="40">
        <v>0</v>
      </c>
      <c r="F244" s="40">
        <v>0</v>
      </c>
      <c r="G244" s="40">
        <v>0</v>
      </c>
      <c r="H244" s="23"/>
      <c r="I244" s="23"/>
      <c r="J244" s="23"/>
      <c r="K244" s="23"/>
    </row>
    <row r="245" spans="1:11" ht="14.1" customHeight="1">
      <c r="A245" s="23"/>
      <c r="B245" s="23"/>
      <c r="C245" s="39" t="s">
        <v>49</v>
      </c>
      <c r="D245" s="40">
        <v>0</v>
      </c>
      <c r="E245" s="40">
        <v>0</v>
      </c>
      <c r="F245" s="40">
        <v>0</v>
      </c>
      <c r="G245" s="40">
        <v>0</v>
      </c>
      <c r="H245" s="23"/>
      <c r="I245" s="23"/>
      <c r="J245" s="23"/>
      <c r="K245" s="23"/>
    </row>
    <row r="246" spans="1:11" ht="14.1" customHeight="1">
      <c r="A246" s="23"/>
      <c r="B246" s="23"/>
      <c r="C246" s="39" t="s">
        <v>58</v>
      </c>
      <c r="D246" s="40">
        <v>0</v>
      </c>
      <c r="E246" s="40">
        <v>0</v>
      </c>
      <c r="F246" s="40">
        <v>0</v>
      </c>
      <c r="G246" s="40">
        <v>0</v>
      </c>
      <c r="H246" s="23"/>
      <c r="I246" s="23"/>
      <c r="J246" s="23"/>
      <c r="K246" s="23"/>
    </row>
    <row r="247" spans="1:11" ht="14.1" customHeight="1">
      <c r="A247" s="23"/>
      <c r="B247" s="23"/>
      <c r="C247" s="39" t="s">
        <v>59</v>
      </c>
      <c r="D247" s="40">
        <v>0</v>
      </c>
      <c r="E247" s="40">
        <v>0</v>
      </c>
      <c r="F247" s="40">
        <v>0</v>
      </c>
      <c r="G247" s="40">
        <v>0</v>
      </c>
      <c r="H247" s="23"/>
      <c r="I247" s="23"/>
      <c r="J247" s="23"/>
      <c r="K247" s="23"/>
    </row>
    <row r="248" spans="1:11" ht="14.1" customHeight="1">
      <c r="A248" s="23"/>
      <c r="B248" s="23"/>
      <c r="C248" s="39" t="s">
        <v>60</v>
      </c>
      <c r="D248" s="40">
        <v>0</v>
      </c>
      <c r="E248" s="40">
        <v>0</v>
      </c>
      <c r="F248" s="40">
        <v>0</v>
      </c>
      <c r="G248" s="40">
        <v>0</v>
      </c>
      <c r="H248" s="23"/>
      <c r="I248" s="23"/>
      <c r="J248" s="23"/>
      <c r="K248" s="23"/>
    </row>
    <row r="249" spans="1:11" ht="14.1" customHeight="1">
      <c r="A249" s="23"/>
      <c r="B249" s="23"/>
      <c r="C249" s="39" t="s">
        <v>61</v>
      </c>
      <c r="D249" s="40">
        <v>0</v>
      </c>
      <c r="E249" s="40">
        <v>0</v>
      </c>
      <c r="F249" s="40">
        <v>0</v>
      </c>
      <c r="G249" s="40">
        <v>0</v>
      </c>
      <c r="H249" s="23"/>
      <c r="I249" s="23"/>
      <c r="J249" s="23"/>
      <c r="K249" s="23"/>
    </row>
    <row r="250" spans="1:11" ht="14.1" customHeight="1">
      <c r="A250" s="23"/>
      <c r="B250" s="23"/>
      <c r="C250" s="39" t="s">
        <v>63</v>
      </c>
      <c r="D250" s="40">
        <v>0</v>
      </c>
      <c r="E250" s="40">
        <v>0</v>
      </c>
      <c r="F250" s="40">
        <v>0</v>
      </c>
      <c r="G250" s="40">
        <v>0</v>
      </c>
      <c r="H250" s="23"/>
      <c r="I250" s="23"/>
      <c r="J250" s="23"/>
      <c r="K250" s="23"/>
    </row>
    <row r="251" spans="1:11" ht="14.1" customHeight="1">
      <c r="A251" s="23"/>
      <c r="B251" s="23"/>
      <c r="C251" s="39" t="s">
        <v>49</v>
      </c>
      <c r="D251" s="40">
        <v>0</v>
      </c>
      <c r="E251" s="40">
        <v>0</v>
      </c>
      <c r="F251" s="40">
        <v>0</v>
      </c>
      <c r="G251" s="40">
        <v>0</v>
      </c>
      <c r="H251" s="23"/>
      <c r="I251" s="23"/>
      <c r="J251" s="23"/>
      <c r="K251" s="23"/>
    </row>
    <row r="252" spans="1:11" ht="14.1" customHeight="1">
      <c r="A252" s="23"/>
      <c r="B252" s="23"/>
      <c r="C252" s="39" t="s">
        <v>58</v>
      </c>
      <c r="D252" s="40">
        <v>0</v>
      </c>
      <c r="E252" s="40">
        <v>0</v>
      </c>
      <c r="F252" s="40">
        <v>0</v>
      </c>
      <c r="G252" s="40">
        <v>0</v>
      </c>
      <c r="H252" s="23"/>
      <c r="I252" s="23"/>
      <c r="J252" s="23"/>
      <c r="K252" s="23"/>
    </row>
    <row r="253" spans="1:11" ht="14.1" customHeight="1">
      <c r="A253" s="23"/>
      <c r="B253" s="23"/>
      <c r="C253" s="39" t="s">
        <v>59</v>
      </c>
      <c r="D253" s="40">
        <v>0</v>
      </c>
      <c r="E253" s="40">
        <v>0</v>
      </c>
      <c r="F253" s="40">
        <v>0</v>
      </c>
      <c r="G253" s="40">
        <v>0</v>
      </c>
      <c r="H253" s="23"/>
      <c r="I253" s="23"/>
      <c r="J253" s="23"/>
      <c r="K253" s="23"/>
    </row>
    <row r="254" spans="1:11" ht="14.1" customHeight="1">
      <c r="A254" s="23"/>
      <c r="B254" s="23"/>
      <c r="C254" s="39" t="s">
        <v>60</v>
      </c>
      <c r="D254" s="40">
        <v>0</v>
      </c>
      <c r="E254" s="40">
        <v>0</v>
      </c>
      <c r="F254" s="40">
        <v>0</v>
      </c>
      <c r="G254" s="40">
        <v>0</v>
      </c>
      <c r="H254" s="23"/>
      <c r="I254" s="23"/>
      <c r="J254" s="23"/>
      <c r="K254" s="23"/>
    </row>
    <row r="255" spans="1:11" ht="14.1" customHeight="1">
      <c r="A255" s="23"/>
      <c r="B255" s="23"/>
      <c r="C255" s="39" t="s">
        <v>61</v>
      </c>
      <c r="D255" s="40">
        <v>0</v>
      </c>
      <c r="E255" s="40">
        <v>0</v>
      </c>
      <c r="F255" s="40">
        <v>0</v>
      </c>
      <c r="G255" s="40">
        <v>0</v>
      </c>
      <c r="H255" s="23"/>
      <c r="I255" s="23"/>
      <c r="J255" s="23"/>
      <c r="K255" s="23"/>
    </row>
    <row r="256" spans="1:11" ht="14.1" customHeight="1">
      <c r="A256" s="23"/>
      <c r="B256" s="23"/>
      <c r="C256" s="39" t="s">
        <v>64</v>
      </c>
      <c r="D256" s="40">
        <v>0</v>
      </c>
      <c r="E256" s="40">
        <v>0</v>
      </c>
      <c r="F256" s="40">
        <v>0</v>
      </c>
      <c r="G256" s="40">
        <v>0</v>
      </c>
      <c r="H256" s="23"/>
      <c r="I256" s="23"/>
      <c r="J256" s="23"/>
      <c r="K256" s="23"/>
    </row>
    <row r="257" spans="1:11" ht="14.1" customHeight="1">
      <c r="A257" s="23"/>
      <c r="B257" s="23"/>
      <c r="C257" s="39" t="s">
        <v>65</v>
      </c>
      <c r="D257" s="40">
        <v>0</v>
      </c>
      <c r="E257" s="40">
        <v>0</v>
      </c>
      <c r="F257" s="40">
        <v>0</v>
      </c>
      <c r="G257" s="40">
        <v>0</v>
      </c>
      <c r="H257" s="23"/>
      <c r="I257" s="23"/>
      <c r="J257" s="23"/>
      <c r="K257" s="23"/>
    </row>
    <row r="258" spans="1:11" ht="14.1" customHeight="1">
      <c r="A258" s="23"/>
      <c r="B258" s="23"/>
      <c r="C258" s="41" t="s">
        <v>25</v>
      </c>
      <c r="D258" s="40">
        <v>0</v>
      </c>
      <c r="E258" s="40">
        <v>26896000</v>
      </c>
      <c r="F258" s="40">
        <v>28577000</v>
      </c>
      <c r="G258" s="40">
        <v>30258000</v>
      </c>
      <c r="H258" s="23"/>
      <c r="I258" s="23"/>
      <c r="J258" s="23"/>
      <c r="K258" s="23"/>
    </row>
    <row r="259" spans="1:11" ht="81" customHeight="1">
      <c r="A259" s="23"/>
      <c r="B259" s="23"/>
      <c r="C259" s="26" t="s">
        <v>16</v>
      </c>
      <c r="D259" s="1517" t="s">
        <v>2516</v>
      </c>
      <c r="E259" s="1518"/>
      <c r="F259" s="1518"/>
      <c r="G259" s="1518"/>
      <c r="H259" s="23"/>
      <c r="I259" s="23"/>
      <c r="J259" s="23"/>
      <c r="K259" s="23"/>
    </row>
    <row r="260" spans="1:11" ht="27.95" customHeight="1">
      <c r="A260" s="23"/>
      <c r="B260" s="23"/>
      <c r="C260" s="27" t="s">
        <v>187</v>
      </c>
      <c r="D260" s="28">
        <v>2024</v>
      </c>
      <c r="E260" s="28">
        <v>2025</v>
      </c>
      <c r="F260" s="28">
        <v>2026</v>
      </c>
      <c r="G260" s="28">
        <v>2027</v>
      </c>
      <c r="H260" s="23"/>
      <c r="I260" s="23"/>
      <c r="J260" s="23"/>
      <c r="K260" s="23"/>
    </row>
    <row r="261" spans="1:11" ht="14.1" customHeight="1">
      <c r="A261" s="23"/>
      <c r="B261" s="23"/>
      <c r="C261" s="29"/>
      <c r="D261" s="30" t="s">
        <v>22</v>
      </c>
      <c r="E261" s="30" t="s">
        <v>23</v>
      </c>
      <c r="F261" s="30" t="s">
        <v>23</v>
      </c>
      <c r="G261" s="30" t="s">
        <v>23</v>
      </c>
      <c r="H261" s="23"/>
      <c r="I261" s="23"/>
      <c r="J261" s="23"/>
      <c r="K261" s="23"/>
    </row>
    <row r="262" spans="1:11" ht="20.100000000000001" customHeight="1">
      <c r="A262" s="23"/>
      <c r="B262" s="23"/>
      <c r="C262" s="27" t="s">
        <v>2517</v>
      </c>
      <c r="D262" s="31" t="s">
        <v>111</v>
      </c>
      <c r="E262" s="31" t="s">
        <v>111</v>
      </c>
      <c r="F262" s="31" t="s">
        <v>111</v>
      </c>
      <c r="G262" s="31" t="s">
        <v>111</v>
      </c>
      <c r="H262" s="23"/>
      <c r="I262" s="23"/>
      <c r="J262" s="23"/>
      <c r="K262" s="23"/>
    </row>
    <row r="263" spans="1:11" ht="20.100000000000001" customHeight="1">
      <c r="A263" s="23"/>
      <c r="B263" s="23"/>
      <c r="C263" s="27" t="s">
        <v>2518</v>
      </c>
      <c r="D263" s="31" t="s">
        <v>265</v>
      </c>
      <c r="E263" s="31" t="s">
        <v>265</v>
      </c>
      <c r="F263" s="31" t="s">
        <v>265</v>
      </c>
      <c r="G263" s="31" t="s">
        <v>265</v>
      </c>
      <c r="H263" s="23"/>
      <c r="I263" s="23"/>
      <c r="J263" s="23"/>
      <c r="K263" s="23"/>
    </row>
    <row r="264" spans="1:11" ht="14.1" customHeight="1">
      <c r="A264" s="23"/>
      <c r="B264" s="23"/>
      <c r="C264" s="27" t="s">
        <v>2519</v>
      </c>
      <c r="D264" s="31" t="s">
        <v>158</v>
      </c>
      <c r="E264" s="31" t="s">
        <v>123</v>
      </c>
      <c r="F264" s="31" t="s">
        <v>74</v>
      </c>
      <c r="G264" s="31" t="s">
        <v>74</v>
      </c>
      <c r="H264" s="23"/>
      <c r="I264" s="23"/>
      <c r="J264" s="23"/>
      <c r="K264" s="23"/>
    </row>
    <row r="265" spans="1:11" ht="14.1" customHeight="1">
      <c r="A265" s="23"/>
      <c r="B265" s="23"/>
      <c r="C265" s="1503" t="s">
        <v>27</v>
      </c>
      <c r="D265" s="1504"/>
      <c r="E265" s="1504"/>
      <c r="F265" s="1504"/>
      <c r="G265" s="1504"/>
      <c r="H265" s="23"/>
      <c r="I265" s="23"/>
      <c r="J265" s="23"/>
      <c r="K265" s="23"/>
    </row>
    <row r="266" spans="1:11" ht="14.1" customHeight="1">
      <c r="A266" s="23"/>
      <c r="B266" s="23"/>
      <c r="C266" s="32" t="s">
        <v>2450</v>
      </c>
      <c r="D266" s="1503" t="s">
        <v>2451</v>
      </c>
      <c r="E266" s="1504"/>
      <c r="F266" s="1504"/>
      <c r="G266" s="1504"/>
      <c r="H266" s="23"/>
      <c r="I266" s="23"/>
      <c r="J266" s="23"/>
      <c r="K266" s="23"/>
    </row>
    <row r="267" spans="1:11" ht="14.1" customHeight="1">
      <c r="A267" s="23"/>
      <c r="B267" s="23"/>
      <c r="C267" s="33" t="s">
        <v>19</v>
      </c>
      <c r="D267" s="1519" t="s">
        <v>2520</v>
      </c>
      <c r="E267" s="1520"/>
      <c r="F267" s="1520"/>
      <c r="G267" s="1520"/>
      <c r="H267" s="23"/>
      <c r="I267" s="23"/>
      <c r="J267" s="23"/>
      <c r="K267" s="23"/>
    </row>
    <row r="268" spans="1:11" ht="14.1" customHeight="1">
      <c r="A268" s="23"/>
      <c r="B268" s="23"/>
      <c r="C268" s="34" t="s">
        <v>20</v>
      </c>
      <c r="D268" s="1521" t="s">
        <v>2521</v>
      </c>
      <c r="E268" s="1522"/>
      <c r="F268" s="1522"/>
      <c r="G268" s="1522"/>
      <c r="H268" s="23"/>
      <c r="I268" s="23"/>
      <c r="J268" s="23"/>
      <c r="K268" s="23"/>
    </row>
    <row r="269" spans="1:11" ht="14.1" customHeight="1">
      <c r="A269" s="23"/>
      <c r="B269" s="23"/>
      <c r="C269" s="34" t="s">
        <v>21</v>
      </c>
      <c r="D269" s="1521" t="s">
        <v>2522</v>
      </c>
      <c r="E269" s="1522"/>
      <c r="F269" s="1522"/>
      <c r="G269" s="1522"/>
      <c r="H269" s="23"/>
      <c r="I269" s="23"/>
      <c r="J269" s="23"/>
      <c r="K269" s="23"/>
    </row>
    <row r="270" spans="1:11" ht="15" customHeight="1">
      <c r="A270" s="23"/>
      <c r="B270" s="23"/>
      <c r="C270" s="35"/>
      <c r="D270" s="36">
        <v>2024</v>
      </c>
      <c r="E270" s="36">
        <v>2025</v>
      </c>
      <c r="F270" s="36">
        <v>2026</v>
      </c>
      <c r="G270" s="36">
        <v>2027</v>
      </c>
      <c r="H270" s="23"/>
      <c r="I270" s="23"/>
      <c r="J270" s="23"/>
      <c r="K270" s="23"/>
    </row>
    <row r="271" spans="1:11" ht="15" customHeight="1">
      <c r="A271" s="23"/>
      <c r="B271" s="23"/>
      <c r="C271" s="37"/>
      <c r="D271" s="38" t="s">
        <v>22</v>
      </c>
      <c r="E271" s="38" t="s">
        <v>23</v>
      </c>
      <c r="F271" s="38" t="s">
        <v>23</v>
      </c>
      <c r="G271" s="38" t="s">
        <v>23</v>
      </c>
      <c r="H271" s="23"/>
      <c r="I271" s="23"/>
      <c r="J271" s="23"/>
      <c r="K271" s="23"/>
    </row>
    <row r="272" spans="1:11" ht="14.1" customHeight="1">
      <c r="A272" s="23"/>
      <c r="B272" s="23"/>
      <c r="C272" s="27" t="s">
        <v>33</v>
      </c>
      <c r="D272" s="31" t="s">
        <v>157</v>
      </c>
      <c r="E272" s="31" t="s">
        <v>157</v>
      </c>
      <c r="F272" s="31" t="s">
        <v>157</v>
      </c>
      <c r="G272" s="31" t="s">
        <v>157</v>
      </c>
      <c r="H272" s="23"/>
      <c r="I272" s="23"/>
      <c r="J272" s="23"/>
      <c r="K272" s="23"/>
    </row>
    <row r="273" spans="1:11" ht="14.1" customHeight="1">
      <c r="A273" s="23"/>
      <c r="B273" s="23"/>
      <c r="C273" s="27" t="s">
        <v>35</v>
      </c>
      <c r="D273" s="31" t="s">
        <v>2523</v>
      </c>
      <c r="E273" s="31" t="s">
        <v>2524</v>
      </c>
      <c r="F273" s="31" t="s">
        <v>2524</v>
      </c>
      <c r="G273" s="31" t="s">
        <v>2524</v>
      </c>
      <c r="H273" s="23"/>
      <c r="I273" s="23"/>
      <c r="J273" s="23"/>
      <c r="K273" s="23"/>
    </row>
    <row r="274" spans="1:11" ht="14.1" customHeight="1">
      <c r="A274" s="23"/>
      <c r="B274" s="23"/>
      <c r="C274" s="27" t="s">
        <v>40</v>
      </c>
      <c r="D274" s="31" t="s">
        <v>2525</v>
      </c>
      <c r="E274" s="31" t="s">
        <v>2526</v>
      </c>
      <c r="F274" s="31" t="s">
        <v>2526</v>
      </c>
      <c r="G274" s="31" t="s">
        <v>2526</v>
      </c>
      <c r="H274" s="23"/>
      <c r="I274" s="23"/>
      <c r="J274" s="23"/>
      <c r="K274" s="23"/>
    </row>
    <row r="275" spans="1:11" ht="14.1" customHeight="1">
      <c r="A275" s="23"/>
      <c r="B275" s="23"/>
      <c r="C275" s="27" t="s">
        <v>41</v>
      </c>
      <c r="D275" s="31" t="s">
        <v>18</v>
      </c>
      <c r="E275" s="31" t="s">
        <v>42</v>
      </c>
      <c r="F275" s="31" t="s">
        <v>42</v>
      </c>
      <c r="G275" s="31" t="s">
        <v>42</v>
      </c>
      <c r="H275" s="23"/>
      <c r="I275" s="23"/>
      <c r="J275" s="23"/>
      <c r="K275" s="23"/>
    </row>
    <row r="276" spans="1:11" ht="14.1" customHeight="1">
      <c r="A276" s="23"/>
      <c r="B276" s="23"/>
      <c r="C276" s="27" t="s">
        <v>43</v>
      </c>
      <c r="D276" s="31" t="s">
        <v>18</v>
      </c>
      <c r="E276" s="31" t="s">
        <v>2527</v>
      </c>
      <c r="F276" s="31" t="s">
        <v>42</v>
      </c>
      <c r="G276" s="31" t="s">
        <v>42</v>
      </c>
      <c r="H276" s="23"/>
      <c r="I276" s="23"/>
      <c r="J276" s="23"/>
      <c r="K276" s="23"/>
    </row>
    <row r="277" spans="1:11" ht="14.1" customHeight="1">
      <c r="A277" s="23"/>
      <c r="B277" s="23"/>
      <c r="C277" s="27" t="s">
        <v>47</v>
      </c>
      <c r="D277" s="31" t="s">
        <v>18</v>
      </c>
      <c r="E277" s="31" t="s">
        <v>2527</v>
      </c>
      <c r="F277" s="31" t="s">
        <v>42</v>
      </c>
      <c r="G277" s="31" t="s">
        <v>42</v>
      </c>
      <c r="H277" s="23"/>
      <c r="I277" s="23"/>
      <c r="J277" s="23"/>
      <c r="K277" s="23"/>
    </row>
    <row r="278" spans="1:11" ht="14.1" customHeight="1">
      <c r="A278" s="23"/>
      <c r="B278" s="23"/>
      <c r="C278" s="1523" t="s">
        <v>24</v>
      </c>
      <c r="D278" s="1524"/>
      <c r="E278" s="1524"/>
      <c r="F278" s="1524"/>
      <c r="G278" s="1524"/>
      <c r="H278" s="23"/>
      <c r="I278" s="23"/>
      <c r="J278" s="23"/>
      <c r="K278" s="23"/>
    </row>
    <row r="279" spans="1:11" ht="14.1" customHeight="1">
      <c r="A279" s="23"/>
      <c r="B279" s="23"/>
      <c r="C279" s="35"/>
      <c r="D279" s="36">
        <v>2024</v>
      </c>
      <c r="E279" s="36">
        <v>2025</v>
      </c>
      <c r="F279" s="36">
        <v>2026</v>
      </c>
      <c r="G279" s="36">
        <v>2027</v>
      </c>
      <c r="H279" s="23"/>
      <c r="I279" s="23"/>
      <c r="J279" s="23"/>
      <c r="K279" s="23"/>
    </row>
    <row r="280" spans="1:11" ht="14.1" customHeight="1">
      <c r="A280" s="23"/>
      <c r="B280" s="23"/>
      <c r="C280" s="37"/>
      <c r="D280" s="38" t="s">
        <v>22</v>
      </c>
      <c r="E280" s="38" t="s">
        <v>23</v>
      </c>
      <c r="F280" s="38" t="s">
        <v>23</v>
      </c>
      <c r="G280" s="38" t="s">
        <v>23</v>
      </c>
      <c r="H280" s="23"/>
      <c r="I280" s="23"/>
      <c r="J280" s="23"/>
      <c r="K280" s="23"/>
    </row>
    <row r="281" spans="1:11" ht="14.1" customHeight="1">
      <c r="A281" s="23"/>
      <c r="B281" s="23"/>
      <c r="C281" s="39" t="s">
        <v>48</v>
      </c>
      <c r="D281" s="40">
        <v>0</v>
      </c>
      <c r="E281" s="40">
        <v>0</v>
      </c>
      <c r="F281" s="40">
        <v>0</v>
      </c>
      <c r="G281" s="40">
        <v>0</v>
      </c>
      <c r="H281" s="23"/>
      <c r="I281" s="23"/>
      <c r="J281" s="23"/>
      <c r="K281" s="23"/>
    </row>
    <row r="282" spans="1:11" ht="14.1" customHeight="1">
      <c r="A282" s="23"/>
      <c r="B282" s="23"/>
      <c r="C282" s="39" t="s">
        <v>49</v>
      </c>
      <c r="D282" s="40">
        <v>0</v>
      </c>
      <c r="E282" s="40">
        <v>0</v>
      </c>
      <c r="F282" s="40">
        <v>0</v>
      </c>
      <c r="G282" s="40">
        <v>0</v>
      </c>
      <c r="H282" s="23"/>
      <c r="I282" s="23"/>
      <c r="J282" s="23"/>
      <c r="K282" s="23"/>
    </row>
    <row r="283" spans="1:11" ht="14.1" customHeight="1">
      <c r="A283" s="23"/>
      <c r="B283" s="23"/>
      <c r="C283" s="39" t="s">
        <v>50</v>
      </c>
      <c r="D283" s="40">
        <v>0</v>
      </c>
      <c r="E283" s="40">
        <v>0</v>
      </c>
      <c r="F283" s="40">
        <v>0</v>
      </c>
      <c r="G283" s="40">
        <v>0</v>
      </c>
      <c r="H283" s="23"/>
      <c r="I283" s="23"/>
      <c r="J283" s="23"/>
      <c r="K283" s="23"/>
    </row>
    <row r="284" spans="1:11" ht="14.1" customHeight="1">
      <c r="A284" s="23"/>
      <c r="B284" s="23"/>
      <c r="C284" s="39" t="s">
        <v>51</v>
      </c>
      <c r="D284" s="40">
        <v>0</v>
      </c>
      <c r="E284" s="40">
        <v>0</v>
      </c>
      <c r="F284" s="40">
        <v>0</v>
      </c>
      <c r="G284" s="40">
        <v>0</v>
      </c>
      <c r="H284" s="23"/>
      <c r="I284" s="23"/>
      <c r="J284" s="23"/>
      <c r="K284" s="23"/>
    </row>
    <row r="285" spans="1:11" ht="14.1" customHeight="1">
      <c r="A285" s="23"/>
      <c r="B285" s="23"/>
      <c r="C285" s="39" t="s">
        <v>49</v>
      </c>
      <c r="D285" s="40">
        <v>0</v>
      </c>
      <c r="E285" s="40">
        <v>0</v>
      </c>
      <c r="F285" s="40">
        <v>0</v>
      </c>
      <c r="G285" s="40">
        <v>0</v>
      </c>
      <c r="H285" s="23"/>
      <c r="I285" s="23"/>
      <c r="J285" s="23"/>
      <c r="K285" s="23"/>
    </row>
    <row r="286" spans="1:11" ht="14.1" customHeight="1">
      <c r="A286" s="23"/>
      <c r="B286" s="23"/>
      <c r="C286" s="39" t="s">
        <v>50</v>
      </c>
      <c r="D286" s="40">
        <v>0</v>
      </c>
      <c r="E286" s="40">
        <v>0</v>
      </c>
      <c r="F286" s="40">
        <v>0</v>
      </c>
      <c r="G286" s="40">
        <v>0</v>
      </c>
      <c r="H286" s="23"/>
      <c r="I286" s="23"/>
      <c r="J286" s="23"/>
      <c r="K286" s="23"/>
    </row>
    <row r="287" spans="1:11" ht="14.1" customHeight="1">
      <c r="A287" s="23"/>
      <c r="B287" s="23"/>
      <c r="C287" s="39" t="s">
        <v>52</v>
      </c>
      <c r="D287" s="40">
        <v>0</v>
      </c>
      <c r="E287" s="40">
        <v>1650000</v>
      </c>
      <c r="F287" s="40">
        <v>1650000</v>
      </c>
      <c r="G287" s="40">
        <v>1650000</v>
      </c>
      <c r="H287" s="23"/>
      <c r="I287" s="23"/>
      <c r="J287" s="23"/>
      <c r="K287" s="23"/>
    </row>
    <row r="288" spans="1:11" ht="14.1" customHeight="1">
      <c r="A288" s="23"/>
      <c r="B288" s="23"/>
      <c r="C288" s="39" t="s">
        <v>49</v>
      </c>
      <c r="D288" s="40">
        <v>0</v>
      </c>
      <c r="E288" s="40">
        <v>1650000</v>
      </c>
      <c r="F288" s="40">
        <v>1650000</v>
      </c>
      <c r="G288" s="40">
        <v>1650000</v>
      </c>
      <c r="H288" s="23"/>
      <c r="I288" s="23"/>
      <c r="J288" s="23"/>
      <c r="K288" s="23"/>
    </row>
    <row r="289" spans="1:11" ht="14.1" customHeight="1">
      <c r="A289" s="23"/>
      <c r="B289" s="23"/>
      <c r="C289" s="39" t="s">
        <v>50</v>
      </c>
      <c r="D289" s="40">
        <v>0</v>
      </c>
      <c r="E289" s="40">
        <v>0</v>
      </c>
      <c r="F289" s="40">
        <v>0</v>
      </c>
      <c r="G289" s="40">
        <v>0</v>
      </c>
      <c r="H289" s="23"/>
      <c r="I289" s="23"/>
      <c r="J289" s="23"/>
      <c r="K289" s="23"/>
    </row>
    <row r="290" spans="1:11" ht="14.1" customHeight="1">
      <c r="A290" s="23"/>
      <c r="B290" s="23"/>
      <c r="C290" s="39" t="s">
        <v>53</v>
      </c>
      <c r="D290" s="40">
        <v>0</v>
      </c>
      <c r="E290" s="40">
        <v>0</v>
      </c>
      <c r="F290" s="40">
        <v>0</v>
      </c>
      <c r="G290" s="40">
        <v>0</v>
      </c>
      <c r="H290" s="23"/>
      <c r="I290" s="23"/>
      <c r="J290" s="23"/>
      <c r="K290" s="23"/>
    </row>
    <row r="291" spans="1:11" ht="14.1" customHeight="1">
      <c r="A291" s="23"/>
      <c r="B291" s="23"/>
      <c r="C291" s="39" t="s">
        <v>49</v>
      </c>
      <c r="D291" s="40">
        <v>0</v>
      </c>
      <c r="E291" s="40">
        <v>0</v>
      </c>
      <c r="F291" s="40">
        <v>0</v>
      </c>
      <c r="G291" s="40">
        <v>0</v>
      </c>
      <c r="H291" s="23"/>
      <c r="I291" s="23"/>
      <c r="J291" s="23"/>
      <c r="K291" s="23"/>
    </row>
    <row r="292" spans="1:11" ht="14.1" customHeight="1">
      <c r="A292" s="23"/>
      <c r="B292" s="23"/>
      <c r="C292" s="39" t="s">
        <v>50</v>
      </c>
      <c r="D292" s="40">
        <v>0</v>
      </c>
      <c r="E292" s="40">
        <v>0</v>
      </c>
      <c r="F292" s="40">
        <v>0</v>
      </c>
      <c r="G292" s="40">
        <v>0</v>
      </c>
      <c r="H292" s="23"/>
      <c r="I292" s="23"/>
      <c r="J292" s="23"/>
      <c r="K292" s="23"/>
    </row>
    <row r="293" spans="1:11" ht="14.1" customHeight="1">
      <c r="A293" s="23"/>
      <c r="B293" s="23"/>
      <c r="C293" s="39" t="s">
        <v>54</v>
      </c>
      <c r="D293" s="40">
        <v>0</v>
      </c>
      <c r="E293" s="40">
        <v>0</v>
      </c>
      <c r="F293" s="40">
        <v>0</v>
      </c>
      <c r="G293" s="40">
        <v>0</v>
      </c>
      <c r="H293" s="23"/>
      <c r="I293" s="23"/>
      <c r="J293" s="23"/>
      <c r="K293" s="23"/>
    </row>
    <row r="294" spans="1:11" ht="14.1" customHeight="1">
      <c r="A294" s="23"/>
      <c r="B294" s="23"/>
      <c r="C294" s="39" t="s">
        <v>49</v>
      </c>
      <c r="D294" s="40">
        <v>0</v>
      </c>
      <c r="E294" s="40">
        <v>0</v>
      </c>
      <c r="F294" s="40">
        <v>0</v>
      </c>
      <c r="G294" s="40">
        <v>0</v>
      </c>
      <c r="H294" s="23"/>
      <c r="I294" s="23"/>
      <c r="J294" s="23"/>
      <c r="K294" s="23"/>
    </row>
    <row r="295" spans="1:11" ht="14.1" customHeight="1">
      <c r="A295" s="23"/>
      <c r="B295" s="23"/>
      <c r="C295" s="39" t="s">
        <v>50</v>
      </c>
      <c r="D295" s="40">
        <v>0</v>
      </c>
      <c r="E295" s="40">
        <v>0</v>
      </c>
      <c r="F295" s="40">
        <v>0</v>
      </c>
      <c r="G295" s="40">
        <v>0</v>
      </c>
      <c r="H295" s="23"/>
      <c r="I295" s="23"/>
      <c r="J295" s="23"/>
      <c r="K295" s="23"/>
    </row>
    <row r="296" spans="1:11" ht="14.1" customHeight="1">
      <c r="A296" s="23"/>
      <c r="B296" s="23"/>
      <c r="C296" s="39" t="s">
        <v>55</v>
      </c>
      <c r="D296" s="40">
        <v>0</v>
      </c>
      <c r="E296" s="40">
        <v>0</v>
      </c>
      <c r="F296" s="40">
        <v>0</v>
      </c>
      <c r="G296" s="40">
        <v>0</v>
      </c>
      <c r="H296" s="23"/>
      <c r="I296" s="23"/>
      <c r="J296" s="23"/>
      <c r="K296" s="23"/>
    </row>
    <row r="297" spans="1:11" ht="14.1" customHeight="1">
      <c r="A297" s="23"/>
      <c r="B297" s="23"/>
      <c r="C297" s="39" t="s">
        <v>49</v>
      </c>
      <c r="D297" s="40">
        <v>0</v>
      </c>
      <c r="E297" s="40">
        <v>0</v>
      </c>
      <c r="F297" s="40">
        <v>0</v>
      </c>
      <c r="G297" s="40">
        <v>0</v>
      </c>
      <c r="H297" s="23"/>
      <c r="I297" s="23"/>
      <c r="J297" s="23"/>
      <c r="K297" s="23"/>
    </row>
    <row r="298" spans="1:11" ht="14.1" customHeight="1">
      <c r="A298" s="23"/>
      <c r="B298" s="23"/>
      <c r="C298" s="39" t="s">
        <v>50</v>
      </c>
      <c r="D298" s="40">
        <v>0</v>
      </c>
      <c r="E298" s="40">
        <v>0</v>
      </c>
      <c r="F298" s="40">
        <v>0</v>
      </c>
      <c r="G298" s="40">
        <v>0</v>
      </c>
      <c r="H298" s="23"/>
      <c r="I298" s="23"/>
      <c r="J298" s="23"/>
      <c r="K298" s="23"/>
    </row>
    <row r="299" spans="1:11" ht="14.1" customHeight="1">
      <c r="A299" s="23"/>
      <c r="B299" s="23"/>
      <c r="C299" s="39" t="s">
        <v>56</v>
      </c>
      <c r="D299" s="40">
        <v>0</v>
      </c>
      <c r="E299" s="40">
        <v>0</v>
      </c>
      <c r="F299" s="40">
        <v>0</v>
      </c>
      <c r="G299" s="40">
        <v>0</v>
      </c>
      <c r="H299" s="23"/>
      <c r="I299" s="23"/>
      <c r="J299" s="23"/>
      <c r="K299" s="23"/>
    </row>
    <row r="300" spans="1:11" ht="14.1" customHeight="1">
      <c r="A300" s="23"/>
      <c r="B300" s="23"/>
      <c r="C300" s="39" t="s">
        <v>49</v>
      </c>
      <c r="D300" s="40">
        <v>0</v>
      </c>
      <c r="E300" s="40">
        <v>0</v>
      </c>
      <c r="F300" s="40">
        <v>0</v>
      </c>
      <c r="G300" s="40">
        <v>0</v>
      </c>
      <c r="H300" s="23"/>
      <c r="I300" s="23"/>
      <c r="J300" s="23"/>
      <c r="K300" s="23"/>
    </row>
    <row r="301" spans="1:11" ht="14.1" customHeight="1">
      <c r="A301" s="23"/>
      <c r="B301" s="23"/>
      <c r="C301" s="39" t="s">
        <v>50</v>
      </c>
      <c r="D301" s="40">
        <v>0</v>
      </c>
      <c r="E301" s="40">
        <v>0</v>
      </c>
      <c r="F301" s="40">
        <v>0</v>
      </c>
      <c r="G301" s="40">
        <v>0</v>
      </c>
      <c r="H301" s="23"/>
      <c r="I301" s="23"/>
      <c r="J301" s="23"/>
      <c r="K301" s="23"/>
    </row>
    <row r="302" spans="1:11" ht="14.1" customHeight="1">
      <c r="A302" s="23"/>
      <c r="B302" s="23"/>
      <c r="C302" s="39" t="s">
        <v>57</v>
      </c>
      <c r="D302" s="40">
        <v>0</v>
      </c>
      <c r="E302" s="40">
        <v>0</v>
      </c>
      <c r="F302" s="40">
        <v>0</v>
      </c>
      <c r="G302" s="40">
        <v>0</v>
      </c>
      <c r="H302" s="23"/>
      <c r="I302" s="23"/>
      <c r="J302" s="23"/>
      <c r="K302" s="23"/>
    </row>
    <row r="303" spans="1:11" ht="14.1" customHeight="1">
      <c r="A303" s="23"/>
      <c r="B303" s="23"/>
      <c r="C303" s="39" t="s">
        <v>49</v>
      </c>
      <c r="D303" s="40">
        <v>0</v>
      </c>
      <c r="E303" s="40">
        <v>0</v>
      </c>
      <c r="F303" s="40">
        <v>0</v>
      </c>
      <c r="G303" s="40">
        <v>0</v>
      </c>
      <c r="H303" s="23"/>
      <c r="I303" s="23"/>
      <c r="J303" s="23"/>
      <c r="K303" s="23"/>
    </row>
    <row r="304" spans="1:11" ht="14.1" customHeight="1">
      <c r="A304" s="23"/>
      <c r="B304" s="23"/>
      <c r="C304" s="39" t="s">
        <v>58</v>
      </c>
      <c r="D304" s="40">
        <v>0</v>
      </c>
      <c r="E304" s="40">
        <v>0</v>
      </c>
      <c r="F304" s="40">
        <v>0</v>
      </c>
      <c r="G304" s="40">
        <v>0</v>
      </c>
      <c r="H304" s="23"/>
      <c r="I304" s="23"/>
      <c r="J304" s="23"/>
      <c r="K304" s="23"/>
    </row>
    <row r="305" spans="1:11" ht="14.1" customHeight="1">
      <c r="A305" s="23"/>
      <c r="B305" s="23"/>
      <c r="C305" s="39" t="s">
        <v>59</v>
      </c>
      <c r="D305" s="40">
        <v>0</v>
      </c>
      <c r="E305" s="40">
        <v>0</v>
      </c>
      <c r="F305" s="40">
        <v>0</v>
      </c>
      <c r="G305" s="40">
        <v>0</v>
      </c>
      <c r="H305" s="23"/>
      <c r="I305" s="23"/>
      <c r="J305" s="23"/>
      <c r="K305" s="23"/>
    </row>
    <row r="306" spans="1:11" ht="14.1" customHeight="1">
      <c r="A306" s="23"/>
      <c r="B306" s="23"/>
      <c r="C306" s="39" t="s">
        <v>60</v>
      </c>
      <c r="D306" s="40">
        <v>0</v>
      </c>
      <c r="E306" s="40">
        <v>0</v>
      </c>
      <c r="F306" s="40">
        <v>0</v>
      </c>
      <c r="G306" s="40">
        <v>0</v>
      </c>
      <c r="H306" s="23"/>
      <c r="I306" s="23"/>
      <c r="J306" s="23"/>
      <c r="K306" s="23"/>
    </row>
    <row r="307" spans="1:11" ht="14.1" customHeight="1">
      <c r="A307" s="23"/>
      <c r="B307" s="23"/>
      <c r="C307" s="39" t="s">
        <v>61</v>
      </c>
      <c r="D307" s="40">
        <v>0</v>
      </c>
      <c r="E307" s="40">
        <v>0</v>
      </c>
      <c r="F307" s="40">
        <v>0</v>
      </c>
      <c r="G307" s="40">
        <v>0</v>
      </c>
      <c r="H307" s="23"/>
      <c r="I307" s="23"/>
      <c r="J307" s="23"/>
      <c r="K307" s="23"/>
    </row>
    <row r="308" spans="1:11" ht="14.1" customHeight="1">
      <c r="A308" s="23"/>
      <c r="B308" s="23"/>
      <c r="C308" s="39" t="s">
        <v>62</v>
      </c>
      <c r="D308" s="40">
        <v>0</v>
      </c>
      <c r="E308" s="40">
        <v>0</v>
      </c>
      <c r="F308" s="40">
        <v>0</v>
      </c>
      <c r="G308" s="40">
        <v>0</v>
      </c>
      <c r="H308" s="23"/>
      <c r="I308" s="23"/>
      <c r="J308" s="23"/>
      <c r="K308" s="23"/>
    </row>
    <row r="309" spans="1:11" ht="14.1" customHeight="1">
      <c r="A309" s="23"/>
      <c r="B309" s="23"/>
      <c r="C309" s="39" t="s">
        <v>49</v>
      </c>
      <c r="D309" s="40">
        <v>0</v>
      </c>
      <c r="E309" s="40">
        <v>0</v>
      </c>
      <c r="F309" s="40">
        <v>0</v>
      </c>
      <c r="G309" s="40">
        <v>0</v>
      </c>
      <c r="H309" s="23"/>
      <c r="I309" s="23"/>
      <c r="J309" s="23"/>
      <c r="K309" s="23"/>
    </row>
    <row r="310" spans="1:11" ht="14.1" customHeight="1">
      <c r="A310" s="23"/>
      <c r="B310" s="23"/>
      <c r="C310" s="39" t="s">
        <v>58</v>
      </c>
      <c r="D310" s="40">
        <v>0</v>
      </c>
      <c r="E310" s="40">
        <v>0</v>
      </c>
      <c r="F310" s="40">
        <v>0</v>
      </c>
      <c r="G310" s="40">
        <v>0</v>
      </c>
      <c r="H310" s="23"/>
      <c r="I310" s="23"/>
      <c r="J310" s="23"/>
      <c r="K310" s="23"/>
    </row>
    <row r="311" spans="1:11" ht="14.1" customHeight="1">
      <c r="A311" s="23"/>
      <c r="B311" s="23"/>
      <c r="C311" s="39" t="s">
        <v>59</v>
      </c>
      <c r="D311" s="40">
        <v>0</v>
      </c>
      <c r="E311" s="40">
        <v>0</v>
      </c>
      <c r="F311" s="40">
        <v>0</v>
      </c>
      <c r="G311" s="40">
        <v>0</v>
      </c>
      <c r="H311" s="23"/>
      <c r="I311" s="23"/>
      <c r="J311" s="23"/>
      <c r="K311" s="23"/>
    </row>
    <row r="312" spans="1:11" ht="14.1" customHeight="1">
      <c r="A312" s="23"/>
      <c r="B312" s="23"/>
      <c r="C312" s="39" t="s">
        <v>60</v>
      </c>
      <c r="D312" s="40">
        <v>0</v>
      </c>
      <c r="E312" s="40">
        <v>0</v>
      </c>
      <c r="F312" s="40">
        <v>0</v>
      </c>
      <c r="G312" s="40">
        <v>0</v>
      </c>
      <c r="H312" s="23"/>
      <c r="I312" s="23"/>
      <c r="J312" s="23"/>
      <c r="K312" s="23"/>
    </row>
    <row r="313" spans="1:11" ht="14.1" customHeight="1">
      <c r="A313" s="23"/>
      <c r="B313" s="23"/>
      <c r="C313" s="39" t="s">
        <v>61</v>
      </c>
      <c r="D313" s="40">
        <v>0</v>
      </c>
      <c r="E313" s="40">
        <v>0</v>
      </c>
      <c r="F313" s="40">
        <v>0</v>
      </c>
      <c r="G313" s="40">
        <v>0</v>
      </c>
      <c r="H313" s="23"/>
      <c r="I313" s="23"/>
      <c r="J313" s="23"/>
      <c r="K313" s="23"/>
    </row>
    <row r="314" spans="1:11" ht="14.1" customHeight="1">
      <c r="A314" s="23"/>
      <c r="B314" s="23"/>
      <c r="C314" s="39" t="s">
        <v>63</v>
      </c>
      <c r="D314" s="40">
        <v>0</v>
      </c>
      <c r="E314" s="40">
        <v>0</v>
      </c>
      <c r="F314" s="40">
        <v>0</v>
      </c>
      <c r="G314" s="40">
        <v>0</v>
      </c>
      <c r="H314" s="23"/>
      <c r="I314" s="23"/>
      <c r="J314" s="23"/>
      <c r="K314" s="23"/>
    </row>
    <row r="315" spans="1:11" ht="14.1" customHeight="1">
      <c r="A315" s="23"/>
      <c r="B315" s="23"/>
      <c r="C315" s="39" t="s">
        <v>49</v>
      </c>
      <c r="D315" s="40">
        <v>0</v>
      </c>
      <c r="E315" s="40">
        <v>0</v>
      </c>
      <c r="F315" s="40">
        <v>0</v>
      </c>
      <c r="G315" s="40">
        <v>0</v>
      </c>
      <c r="H315" s="23"/>
      <c r="I315" s="23"/>
      <c r="J315" s="23"/>
      <c r="K315" s="23"/>
    </row>
    <row r="316" spans="1:11" ht="14.1" customHeight="1">
      <c r="A316" s="23"/>
      <c r="B316" s="23"/>
      <c r="C316" s="39" t="s">
        <v>58</v>
      </c>
      <c r="D316" s="40">
        <v>0</v>
      </c>
      <c r="E316" s="40">
        <v>0</v>
      </c>
      <c r="F316" s="40">
        <v>0</v>
      </c>
      <c r="G316" s="40">
        <v>0</v>
      </c>
      <c r="H316" s="23"/>
      <c r="I316" s="23"/>
      <c r="J316" s="23"/>
      <c r="K316" s="23"/>
    </row>
    <row r="317" spans="1:11" ht="14.1" customHeight="1">
      <c r="A317" s="23"/>
      <c r="B317" s="23"/>
      <c r="C317" s="39" t="s">
        <v>59</v>
      </c>
      <c r="D317" s="40">
        <v>0</v>
      </c>
      <c r="E317" s="40">
        <v>0</v>
      </c>
      <c r="F317" s="40">
        <v>0</v>
      </c>
      <c r="G317" s="40">
        <v>0</v>
      </c>
      <c r="H317" s="23"/>
      <c r="I317" s="23"/>
      <c r="J317" s="23"/>
      <c r="K317" s="23"/>
    </row>
    <row r="318" spans="1:11" ht="14.1" customHeight="1">
      <c r="A318" s="23"/>
      <c r="B318" s="23"/>
      <c r="C318" s="39" t="s">
        <v>60</v>
      </c>
      <c r="D318" s="40">
        <v>0</v>
      </c>
      <c r="E318" s="40">
        <v>0</v>
      </c>
      <c r="F318" s="40">
        <v>0</v>
      </c>
      <c r="G318" s="40">
        <v>0</v>
      </c>
      <c r="H318" s="23"/>
      <c r="I318" s="23"/>
      <c r="J318" s="23"/>
      <c r="K318" s="23"/>
    </row>
    <row r="319" spans="1:11" ht="14.1" customHeight="1">
      <c r="A319" s="23"/>
      <c r="B319" s="23"/>
      <c r="C319" s="39" t="s">
        <v>61</v>
      </c>
      <c r="D319" s="40">
        <v>0</v>
      </c>
      <c r="E319" s="40">
        <v>0</v>
      </c>
      <c r="F319" s="40">
        <v>0</v>
      </c>
      <c r="G319" s="40">
        <v>0</v>
      </c>
      <c r="H319" s="23"/>
      <c r="I319" s="23"/>
      <c r="J319" s="23"/>
      <c r="K319" s="23"/>
    </row>
    <row r="320" spans="1:11" ht="14.1" customHeight="1">
      <c r="A320" s="23"/>
      <c r="B320" s="23"/>
      <c r="C320" s="39" t="s">
        <v>64</v>
      </c>
      <c r="D320" s="40">
        <v>0</v>
      </c>
      <c r="E320" s="40">
        <v>0</v>
      </c>
      <c r="F320" s="40">
        <v>0</v>
      </c>
      <c r="G320" s="40">
        <v>0</v>
      </c>
      <c r="H320" s="23"/>
      <c r="I320" s="23"/>
      <c r="J320" s="23"/>
      <c r="K320" s="23"/>
    </row>
    <row r="321" spans="1:11" ht="14.1" customHeight="1">
      <c r="A321" s="23"/>
      <c r="B321" s="23"/>
      <c r="C321" s="39" t="s">
        <v>65</v>
      </c>
      <c r="D321" s="40">
        <v>0</v>
      </c>
      <c r="E321" s="40">
        <v>0</v>
      </c>
      <c r="F321" s="40">
        <v>0</v>
      </c>
      <c r="G321" s="40">
        <v>0</v>
      </c>
      <c r="H321" s="23"/>
      <c r="I321" s="23"/>
      <c r="J321" s="23"/>
      <c r="K321" s="23"/>
    </row>
    <row r="322" spans="1:11" ht="14.1" customHeight="1">
      <c r="A322" s="23"/>
      <c r="B322" s="23"/>
      <c r="C322" s="41" t="s">
        <v>25</v>
      </c>
      <c r="D322" s="40">
        <v>0</v>
      </c>
      <c r="E322" s="40">
        <v>1650000</v>
      </c>
      <c r="F322" s="40">
        <v>1650000</v>
      </c>
      <c r="G322" s="40">
        <v>1650000</v>
      </c>
      <c r="H322" s="23"/>
      <c r="I322" s="23"/>
      <c r="J322" s="23"/>
      <c r="K322" s="23"/>
    </row>
    <row r="323" spans="1:11" ht="14.1" customHeight="1">
      <c r="A323" s="23"/>
      <c r="B323" s="23"/>
      <c r="C323" s="33" t="s">
        <v>19</v>
      </c>
      <c r="D323" s="1519" t="s">
        <v>2528</v>
      </c>
      <c r="E323" s="1520"/>
      <c r="F323" s="1520"/>
      <c r="G323" s="1520"/>
      <c r="H323" s="23"/>
      <c r="I323" s="23"/>
      <c r="J323" s="23"/>
      <c r="K323" s="23"/>
    </row>
    <row r="324" spans="1:11" ht="14.1" customHeight="1">
      <c r="A324" s="23"/>
      <c r="B324" s="23"/>
      <c r="C324" s="34" t="s">
        <v>20</v>
      </c>
      <c r="D324" s="1521" t="s">
        <v>2529</v>
      </c>
      <c r="E324" s="1522"/>
      <c r="F324" s="1522"/>
      <c r="G324" s="1522"/>
      <c r="H324" s="23"/>
      <c r="I324" s="23"/>
      <c r="J324" s="23"/>
      <c r="K324" s="23"/>
    </row>
    <row r="325" spans="1:11" ht="14.1" customHeight="1">
      <c r="A325" s="23"/>
      <c r="B325" s="23"/>
      <c r="C325" s="34" t="s">
        <v>21</v>
      </c>
      <c r="D325" s="1521" t="s">
        <v>2522</v>
      </c>
      <c r="E325" s="1522"/>
      <c r="F325" s="1522"/>
      <c r="G325" s="1522"/>
      <c r="H325" s="23"/>
      <c r="I325" s="23"/>
      <c r="J325" s="23"/>
      <c r="K325" s="23"/>
    </row>
    <row r="326" spans="1:11" ht="15" customHeight="1">
      <c r="A326" s="23"/>
      <c r="B326" s="23"/>
      <c r="C326" s="35"/>
      <c r="D326" s="36">
        <v>2024</v>
      </c>
      <c r="E326" s="36">
        <v>2025</v>
      </c>
      <c r="F326" s="36">
        <v>2026</v>
      </c>
      <c r="G326" s="36">
        <v>2027</v>
      </c>
      <c r="H326" s="23"/>
      <c r="I326" s="23"/>
      <c r="J326" s="23"/>
      <c r="K326" s="23"/>
    </row>
    <row r="327" spans="1:11" ht="15" customHeight="1">
      <c r="A327" s="23"/>
      <c r="B327" s="23"/>
      <c r="C327" s="37"/>
      <c r="D327" s="38" t="s">
        <v>22</v>
      </c>
      <c r="E327" s="38" t="s">
        <v>23</v>
      </c>
      <c r="F327" s="38" t="s">
        <v>23</v>
      </c>
      <c r="G327" s="38" t="s">
        <v>23</v>
      </c>
      <c r="H327" s="23"/>
      <c r="I327" s="23"/>
      <c r="J327" s="23"/>
      <c r="K327" s="23"/>
    </row>
    <row r="328" spans="1:11" ht="14.1" customHeight="1">
      <c r="A328" s="23"/>
      <c r="B328" s="23"/>
      <c r="C328" s="27" t="s">
        <v>33</v>
      </c>
      <c r="D328" s="31" t="s">
        <v>1623</v>
      </c>
      <c r="E328" s="31" t="s">
        <v>1623</v>
      </c>
      <c r="F328" s="31" t="s">
        <v>1623</v>
      </c>
      <c r="G328" s="31" t="s">
        <v>1623</v>
      </c>
      <c r="H328" s="23"/>
      <c r="I328" s="23"/>
      <c r="J328" s="23"/>
      <c r="K328" s="23"/>
    </row>
    <row r="329" spans="1:11" ht="14.1" customHeight="1">
      <c r="A329" s="23"/>
      <c r="B329" s="23"/>
      <c r="C329" s="27" t="s">
        <v>35</v>
      </c>
      <c r="D329" s="31" t="s">
        <v>2530</v>
      </c>
      <c r="E329" s="31" t="s">
        <v>2530</v>
      </c>
      <c r="F329" s="31" t="s">
        <v>2530</v>
      </c>
      <c r="G329" s="31" t="s">
        <v>2530</v>
      </c>
      <c r="H329" s="23"/>
      <c r="I329" s="23"/>
      <c r="J329" s="23"/>
      <c r="K329" s="23"/>
    </row>
    <row r="330" spans="1:11" ht="14.1" customHeight="1">
      <c r="A330" s="23"/>
      <c r="B330" s="23"/>
      <c r="C330" s="27" t="s">
        <v>40</v>
      </c>
      <c r="D330" s="31" t="s">
        <v>2531</v>
      </c>
      <c r="E330" s="31" t="s">
        <v>2531</v>
      </c>
      <c r="F330" s="31" t="s">
        <v>2531</v>
      </c>
      <c r="G330" s="31" t="s">
        <v>2531</v>
      </c>
      <c r="H330" s="23"/>
      <c r="I330" s="23"/>
      <c r="J330" s="23"/>
      <c r="K330" s="23"/>
    </row>
    <row r="331" spans="1:11" ht="14.1" customHeight="1">
      <c r="A331" s="23"/>
      <c r="B331" s="23"/>
      <c r="C331" s="27" t="s">
        <v>41</v>
      </c>
      <c r="D331" s="31" t="s">
        <v>18</v>
      </c>
      <c r="E331" s="31" t="s">
        <v>42</v>
      </c>
      <c r="F331" s="31" t="s">
        <v>42</v>
      </c>
      <c r="G331" s="31" t="s">
        <v>42</v>
      </c>
      <c r="H331" s="23"/>
      <c r="I331" s="23"/>
      <c r="J331" s="23"/>
      <c r="K331" s="23"/>
    </row>
    <row r="332" spans="1:11" ht="14.1" customHeight="1">
      <c r="A332" s="23"/>
      <c r="B332" s="23"/>
      <c r="C332" s="27" t="s">
        <v>43</v>
      </c>
      <c r="D332" s="31" t="s">
        <v>18</v>
      </c>
      <c r="E332" s="31" t="s">
        <v>42</v>
      </c>
      <c r="F332" s="31" t="s">
        <v>42</v>
      </c>
      <c r="G332" s="31" t="s">
        <v>42</v>
      </c>
      <c r="H332" s="23"/>
      <c r="I332" s="23"/>
      <c r="J332" s="23"/>
      <c r="K332" s="23"/>
    </row>
    <row r="333" spans="1:11" ht="14.1" customHeight="1">
      <c r="A333" s="23"/>
      <c r="B333" s="23"/>
      <c r="C333" s="27" t="s">
        <v>47</v>
      </c>
      <c r="D333" s="31" t="s">
        <v>18</v>
      </c>
      <c r="E333" s="31" t="s">
        <v>42</v>
      </c>
      <c r="F333" s="31" t="s">
        <v>42</v>
      </c>
      <c r="G333" s="31" t="s">
        <v>42</v>
      </c>
      <c r="H333" s="23"/>
      <c r="I333" s="23"/>
      <c r="J333" s="23"/>
      <c r="K333" s="23"/>
    </row>
    <row r="334" spans="1:11" ht="14.1" customHeight="1">
      <c r="A334" s="23"/>
      <c r="B334" s="23"/>
      <c r="C334" s="1523" t="s">
        <v>24</v>
      </c>
      <c r="D334" s="1524"/>
      <c r="E334" s="1524"/>
      <c r="F334" s="1524"/>
      <c r="G334" s="1524"/>
      <c r="H334" s="23"/>
      <c r="I334" s="23"/>
      <c r="J334" s="23"/>
      <c r="K334" s="23"/>
    </row>
    <row r="335" spans="1:11" ht="14.1" customHeight="1">
      <c r="A335" s="23"/>
      <c r="B335" s="23"/>
      <c r="C335" s="35"/>
      <c r="D335" s="36">
        <v>2024</v>
      </c>
      <c r="E335" s="36">
        <v>2025</v>
      </c>
      <c r="F335" s="36">
        <v>2026</v>
      </c>
      <c r="G335" s="36">
        <v>2027</v>
      </c>
      <c r="H335" s="23"/>
      <c r="I335" s="23"/>
      <c r="J335" s="23"/>
      <c r="K335" s="23"/>
    </row>
    <row r="336" spans="1:11" ht="14.1" customHeight="1">
      <c r="A336" s="23"/>
      <c r="B336" s="23"/>
      <c r="C336" s="37"/>
      <c r="D336" s="38" t="s">
        <v>22</v>
      </c>
      <c r="E336" s="38" t="s">
        <v>23</v>
      </c>
      <c r="F336" s="38" t="s">
        <v>23</v>
      </c>
      <c r="G336" s="38" t="s">
        <v>23</v>
      </c>
      <c r="H336" s="23"/>
      <c r="I336" s="23"/>
      <c r="J336" s="23"/>
      <c r="K336" s="23"/>
    </row>
    <row r="337" spans="1:11" ht="14.1" customHeight="1">
      <c r="A337" s="23"/>
      <c r="B337" s="23"/>
      <c r="C337" s="39" t="s">
        <v>48</v>
      </c>
      <c r="D337" s="40">
        <v>0</v>
      </c>
      <c r="E337" s="40">
        <v>0</v>
      </c>
      <c r="F337" s="40">
        <v>0</v>
      </c>
      <c r="G337" s="40">
        <v>0</v>
      </c>
      <c r="H337" s="23"/>
      <c r="I337" s="23"/>
      <c r="J337" s="23"/>
      <c r="K337" s="23"/>
    </row>
    <row r="338" spans="1:11" ht="14.1" customHeight="1">
      <c r="A338" s="23"/>
      <c r="B338" s="23"/>
      <c r="C338" s="39" t="s">
        <v>49</v>
      </c>
      <c r="D338" s="40">
        <v>0</v>
      </c>
      <c r="E338" s="40">
        <v>0</v>
      </c>
      <c r="F338" s="40">
        <v>0</v>
      </c>
      <c r="G338" s="40">
        <v>0</v>
      </c>
      <c r="H338" s="23"/>
      <c r="I338" s="23"/>
      <c r="J338" s="23"/>
      <c r="K338" s="23"/>
    </row>
    <row r="339" spans="1:11" ht="14.1" customHeight="1">
      <c r="A339" s="23"/>
      <c r="B339" s="23"/>
      <c r="C339" s="39" t="s">
        <v>50</v>
      </c>
      <c r="D339" s="40">
        <v>0</v>
      </c>
      <c r="E339" s="40">
        <v>0</v>
      </c>
      <c r="F339" s="40">
        <v>0</v>
      </c>
      <c r="G339" s="40">
        <v>0</v>
      </c>
      <c r="H339" s="23"/>
      <c r="I339" s="23"/>
      <c r="J339" s="23"/>
      <c r="K339" s="23"/>
    </row>
    <row r="340" spans="1:11" ht="14.1" customHeight="1">
      <c r="A340" s="23"/>
      <c r="B340" s="23"/>
      <c r="C340" s="39" t="s">
        <v>51</v>
      </c>
      <c r="D340" s="40">
        <v>0</v>
      </c>
      <c r="E340" s="40">
        <v>0</v>
      </c>
      <c r="F340" s="40">
        <v>0</v>
      </c>
      <c r="G340" s="40">
        <v>0</v>
      </c>
      <c r="H340" s="23"/>
      <c r="I340" s="23"/>
      <c r="J340" s="23"/>
      <c r="K340" s="23"/>
    </row>
    <row r="341" spans="1:11" ht="14.1" customHeight="1">
      <c r="A341" s="23"/>
      <c r="B341" s="23"/>
      <c r="C341" s="39" t="s">
        <v>49</v>
      </c>
      <c r="D341" s="40">
        <v>0</v>
      </c>
      <c r="E341" s="40">
        <v>0</v>
      </c>
      <c r="F341" s="40">
        <v>0</v>
      </c>
      <c r="G341" s="40">
        <v>0</v>
      </c>
      <c r="H341" s="23"/>
      <c r="I341" s="23"/>
      <c r="J341" s="23"/>
      <c r="K341" s="23"/>
    </row>
    <row r="342" spans="1:11" ht="14.1" customHeight="1">
      <c r="A342" s="23"/>
      <c r="B342" s="23"/>
      <c r="C342" s="39" t="s">
        <v>50</v>
      </c>
      <c r="D342" s="40">
        <v>0</v>
      </c>
      <c r="E342" s="40">
        <v>0</v>
      </c>
      <c r="F342" s="40">
        <v>0</v>
      </c>
      <c r="G342" s="40">
        <v>0</v>
      </c>
      <c r="H342" s="23"/>
      <c r="I342" s="23"/>
      <c r="J342" s="23"/>
      <c r="K342" s="23"/>
    </row>
    <row r="343" spans="1:11" ht="14.1" customHeight="1">
      <c r="A343" s="23"/>
      <c r="B343" s="23"/>
      <c r="C343" s="39" t="s">
        <v>52</v>
      </c>
      <c r="D343" s="40">
        <v>0</v>
      </c>
      <c r="E343" s="40">
        <v>2800000</v>
      </c>
      <c r="F343" s="40">
        <v>2800000</v>
      </c>
      <c r="G343" s="40">
        <v>2800000</v>
      </c>
      <c r="H343" s="23"/>
      <c r="I343" s="23"/>
      <c r="J343" s="23"/>
      <c r="K343" s="23"/>
    </row>
    <row r="344" spans="1:11" ht="14.1" customHeight="1">
      <c r="A344" s="23"/>
      <c r="B344" s="23"/>
      <c r="C344" s="39" t="s">
        <v>49</v>
      </c>
      <c r="D344" s="40">
        <v>0</v>
      </c>
      <c r="E344" s="40">
        <v>2800000</v>
      </c>
      <c r="F344" s="40">
        <v>2800000</v>
      </c>
      <c r="G344" s="40">
        <v>2800000</v>
      </c>
      <c r="H344" s="23"/>
      <c r="I344" s="23"/>
      <c r="J344" s="23"/>
      <c r="K344" s="23"/>
    </row>
    <row r="345" spans="1:11" ht="14.1" customHeight="1">
      <c r="A345" s="23"/>
      <c r="B345" s="23"/>
      <c r="C345" s="39" t="s">
        <v>50</v>
      </c>
      <c r="D345" s="40">
        <v>0</v>
      </c>
      <c r="E345" s="40">
        <v>0</v>
      </c>
      <c r="F345" s="40">
        <v>0</v>
      </c>
      <c r="G345" s="40">
        <v>0</v>
      </c>
      <c r="H345" s="23"/>
      <c r="I345" s="23"/>
      <c r="J345" s="23"/>
      <c r="K345" s="23"/>
    </row>
    <row r="346" spans="1:11" ht="14.1" customHeight="1">
      <c r="A346" s="23"/>
      <c r="B346" s="23"/>
      <c r="C346" s="39" t="s">
        <v>53</v>
      </c>
      <c r="D346" s="40">
        <v>0</v>
      </c>
      <c r="E346" s="40">
        <v>0</v>
      </c>
      <c r="F346" s="40">
        <v>0</v>
      </c>
      <c r="G346" s="40">
        <v>0</v>
      </c>
      <c r="H346" s="23"/>
      <c r="I346" s="23"/>
      <c r="J346" s="23"/>
      <c r="K346" s="23"/>
    </row>
    <row r="347" spans="1:11" ht="14.1" customHeight="1">
      <c r="A347" s="23"/>
      <c r="B347" s="23"/>
      <c r="C347" s="39" t="s">
        <v>49</v>
      </c>
      <c r="D347" s="40">
        <v>0</v>
      </c>
      <c r="E347" s="40">
        <v>0</v>
      </c>
      <c r="F347" s="40">
        <v>0</v>
      </c>
      <c r="G347" s="40">
        <v>0</v>
      </c>
      <c r="H347" s="23"/>
      <c r="I347" s="23"/>
      <c r="J347" s="23"/>
      <c r="K347" s="23"/>
    </row>
    <row r="348" spans="1:11" ht="14.1" customHeight="1">
      <c r="A348" s="23"/>
      <c r="B348" s="23"/>
      <c r="C348" s="39" t="s">
        <v>50</v>
      </c>
      <c r="D348" s="40">
        <v>0</v>
      </c>
      <c r="E348" s="40">
        <v>0</v>
      </c>
      <c r="F348" s="40">
        <v>0</v>
      </c>
      <c r="G348" s="40">
        <v>0</v>
      </c>
      <c r="H348" s="23"/>
      <c r="I348" s="23"/>
      <c r="J348" s="23"/>
      <c r="K348" s="23"/>
    </row>
    <row r="349" spans="1:11" ht="14.1" customHeight="1">
      <c r="A349" s="23"/>
      <c r="B349" s="23"/>
      <c r="C349" s="39" t="s">
        <v>54</v>
      </c>
      <c r="D349" s="40">
        <v>0</v>
      </c>
      <c r="E349" s="40">
        <v>0</v>
      </c>
      <c r="F349" s="40">
        <v>0</v>
      </c>
      <c r="G349" s="40">
        <v>0</v>
      </c>
      <c r="H349" s="23"/>
      <c r="I349" s="23"/>
      <c r="J349" s="23"/>
      <c r="K349" s="23"/>
    </row>
    <row r="350" spans="1:11" ht="14.1" customHeight="1">
      <c r="A350" s="23"/>
      <c r="B350" s="23"/>
      <c r="C350" s="39" t="s">
        <v>49</v>
      </c>
      <c r="D350" s="40">
        <v>0</v>
      </c>
      <c r="E350" s="40">
        <v>0</v>
      </c>
      <c r="F350" s="40">
        <v>0</v>
      </c>
      <c r="G350" s="40">
        <v>0</v>
      </c>
      <c r="H350" s="23"/>
      <c r="I350" s="23"/>
      <c r="J350" s="23"/>
      <c r="K350" s="23"/>
    </row>
    <row r="351" spans="1:11" ht="14.1" customHeight="1">
      <c r="A351" s="23"/>
      <c r="B351" s="23"/>
      <c r="C351" s="39" t="s">
        <v>50</v>
      </c>
      <c r="D351" s="40">
        <v>0</v>
      </c>
      <c r="E351" s="40">
        <v>0</v>
      </c>
      <c r="F351" s="40">
        <v>0</v>
      </c>
      <c r="G351" s="40">
        <v>0</v>
      </c>
      <c r="H351" s="23"/>
      <c r="I351" s="23"/>
      <c r="J351" s="23"/>
      <c r="K351" s="23"/>
    </row>
    <row r="352" spans="1:11" ht="14.1" customHeight="1">
      <c r="A352" s="23"/>
      <c r="B352" s="23"/>
      <c r="C352" s="39" t="s">
        <v>55</v>
      </c>
      <c r="D352" s="40">
        <v>0</v>
      </c>
      <c r="E352" s="40">
        <v>0</v>
      </c>
      <c r="F352" s="40">
        <v>0</v>
      </c>
      <c r="G352" s="40">
        <v>0</v>
      </c>
      <c r="H352" s="23"/>
      <c r="I352" s="23"/>
      <c r="J352" s="23"/>
      <c r="K352" s="23"/>
    </row>
    <row r="353" spans="1:11" ht="14.1" customHeight="1">
      <c r="A353" s="23"/>
      <c r="B353" s="23"/>
      <c r="C353" s="39" t="s">
        <v>49</v>
      </c>
      <c r="D353" s="40">
        <v>0</v>
      </c>
      <c r="E353" s="40">
        <v>0</v>
      </c>
      <c r="F353" s="40">
        <v>0</v>
      </c>
      <c r="G353" s="40">
        <v>0</v>
      </c>
      <c r="H353" s="23"/>
      <c r="I353" s="23"/>
      <c r="J353" s="23"/>
      <c r="K353" s="23"/>
    </row>
    <row r="354" spans="1:11" ht="14.1" customHeight="1">
      <c r="A354" s="23"/>
      <c r="B354" s="23"/>
      <c r="C354" s="39" t="s">
        <v>50</v>
      </c>
      <c r="D354" s="40">
        <v>0</v>
      </c>
      <c r="E354" s="40">
        <v>0</v>
      </c>
      <c r="F354" s="40">
        <v>0</v>
      </c>
      <c r="G354" s="40">
        <v>0</v>
      </c>
      <c r="H354" s="23"/>
      <c r="I354" s="23"/>
      <c r="J354" s="23"/>
      <c r="K354" s="23"/>
    </row>
    <row r="355" spans="1:11" ht="14.1" customHeight="1">
      <c r="A355" s="23"/>
      <c r="B355" s="23"/>
      <c r="C355" s="39" t="s">
        <v>56</v>
      </c>
      <c r="D355" s="40">
        <v>0</v>
      </c>
      <c r="E355" s="40">
        <v>0</v>
      </c>
      <c r="F355" s="40">
        <v>0</v>
      </c>
      <c r="G355" s="40">
        <v>0</v>
      </c>
      <c r="H355" s="23"/>
      <c r="I355" s="23"/>
      <c r="J355" s="23"/>
      <c r="K355" s="23"/>
    </row>
    <row r="356" spans="1:11" ht="14.1" customHeight="1">
      <c r="A356" s="23"/>
      <c r="B356" s="23"/>
      <c r="C356" s="39" t="s">
        <v>49</v>
      </c>
      <c r="D356" s="40">
        <v>0</v>
      </c>
      <c r="E356" s="40">
        <v>0</v>
      </c>
      <c r="F356" s="40">
        <v>0</v>
      </c>
      <c r="G356" s="40">
        <v>0</v>
      </c>
      <c r="H356" s="23"/>
      <c r="I356" s="23"/>
      <c r="J356" s="23"/>
      <c r="K356" s="23"/>
    </row>
    <row r="357" spans="1:11" ht="14.1" customHeight="1">
      <c r="A357" s="23"/>
      <c r="B357" s="23"/>
      <c r="C357" s="39" t="s">
        <v>50</v>
      </c>
      <c r="D357" s="40">
        <v>0</v>
      </c>
      <c r="E357" s="40">
        <v>0</v>
      </c>
      <c r="F357" s="40">
        <v>0</v>
      </c>
      <c r="G357" s="40">
        <v>0</v>
      </c>
      <c r="H357" s="23"/>
      <c r="I357" s="23"/>
      <c r="J357" s="23"/>
      <c r="K357" s="23"/>
    </row>
    <row r="358" spans="1:11" ht="14.1" customHeight="1">
      <c r="A358" s="23"/>
      <c r="B358" s="23"/>
      <c r="C358" s="39" t="s">
        <v>57</v>
      </c>
      <c r="D358" s="40">
        <v>0</v>
      </c>
      <c r="E358" s="40">
        <v>0</v>
      </c>
      <c r="F358" s="40">
        <v>0</v>
      </c>
      <c r="G358" s="40">
        <v>0</v>
      </c>
      <c r="H358" s="23"/>
      <c r="I358" s="23"/>
      <c r="J358" s="23"/>
      <c r="K358" s="23"/>
    </row>
    <row r="359" spans="1:11" ht="14.1" customHeight="1">
      <c r="A359" s="23"/>
      <c r="B359" s="23"/>
      <c r="C359" s="39" t="s">
        <v>49</v>
      </c>
      <c r="D359" s="40">
        <v>0</v>
      </c>
      <c r="E359" s="40">
        <v>0</v>
      </c>
      <c r="F359" s="40">
        <v>0</v>
      </c>
      <c r="G359" s="40">
        <v>0</v>
      </c>
      <c r="H359" s="23"/>
      <c r="I359" s="23"/>
      <c r="J359" s="23"/>
      <c r="K359" s="23"/>
    </row>
    <row r="360" spans="1:11" ht="14.1" customHeight="1">
      <c r="A360" s="23"/>
      <c r="B360" s="23"/>
      <c r="C360" s="39" t="s">
        <v>58</v>
      </c>
      <c r="D360" s="40">
        <v>0</v>
      </c>
      <c r="E360" s="40">
        <v>0</v>
      </c>
      <c r="F360" s="40">
        <v>0</v>
      </c>
      <c r="G360" s="40">
        <v>0</v>
      </c>
      <c r="H360" s="23"/>
      <c r="I360" s="23"/>
      <c r="J360" s="23"/>
      <c r="K360" s="23"/>
    </row>
    <row r="361" spans="1:11" ht="14.1" customHeight="1">
      <c r="A361" s="23"/>
      <c r="B361" s="23"/>
      <c r="C361" s="39" t="s">
        <v>59</v>
      </c>
      <c r="D361" s="40">
        <v>0</v>
      </c>
      <c r="E361" s="40">
        <v>0</v>
      </c>
      <c r="F361" s="40">
        <v>0</v>
      </c>
      <c r="G361" s="40">
        <v>0</v>
      </c>
      <c r="H361" s="23"/>
      <c r="I361" s="23"/>
      <c r="J361" s="23"/>
      <c r="K361" s="23"/>
    </row>
    <row r="362" spans="1:11" ht="14.1" customHeight="1">
      <c r="A362" s="23"/>
      <c r="B362" s="23"/>
      <c r="C362" s="39" t="s">
        <v>60</v>
      </c>
      <c r="D362" s="40">
        <v>0</v>
      </c>
      <c r="E362" s="40">
        <v>0</v>
      </c>
      <c r="F362" s="40">
        <v>0</v>
      </c>
      <c r="G362" s="40">
        <v>0</v>
      </c>
      <c r="H362" s="23"/>
      <c r="I362" s="23"/>
      <c r="J362" s="23"/>
      <c r="K362" s="23"/>
    </row>
    <row r="363" spans="1:11" ht="14.1" customHeight="1">
      <c r="A363" s="23"/>
      <c r="B363" s="23"/>
      <c r="C363" s="39" t="s">
        <v>61</v>
      </c>
      <c r="D363" s="40">
        <v>0</v>
      </c>
      <c r="E363" s="40">
        <v>0</v>
      </c>
      <c r="F363" s="40">
        <v>0</v>
      </c>
      <c r="G363" s="40">
        <v>0</v>
      </c>
      <c r="H363" s="23"/>
      <c r="I363" s="23"/>
      <c r="J363" s="23"/>
      <c r="K363" s="23"/>
    </row>
    <row r="364" spans="1:11" ht="14.1" customHeight="1">
      <c r="A364" s="23"/>
      <c r="B364" s="23"/>
      <c r="C364" s="39" t="s">
        <v>62</v>
      </c>
      <c r="D364" s="40">
        <v>0</v>
      </c>
      <c r="E364" s="40">
        <v>0</v>
      </c>
      <c r="F364" s="40">
        <v>0</v>
      </c>
      <c r="G364" s="40">
        <v>0</v>
      </c>
      <c r="H364" s="23"/>
      <c r="I364" s="23"/>
      <c r="J364" s="23"/>
      <c r="K364" s="23"/>
    </row>
    <row r="365" spans="1:11" ht="14.1" customHeight="1">
      <c r="A365" s="23"/>
      <c r="B365" s="23"/>
      <c r="C365" s="39" t="s">
        <v>49</v>
      </c>
      <c r="D365" s="40">
        <v>0</v>
      </c>
      <c r="E365" s="40">
        <v>0</v>
      </c>
      <c r="F365" s="40">
        <v>0</v>
      </c>
      <c r="G365" s="40">
        <v>0</v>
      </c>
      <c r="H365" s="23"/>
      <c r="I365" s="23"/>
      <c r="J365" s="23"/>
      <c r="K365" s="23"/>
    </row>
    <row r="366" spans="1:11" ht="14.1" customHeight="1">
      <c r="A366" s="23"/>
      <c r="B366" s="23"/>
      <c r="C366" s="39" t="s">
        <v>58</v>
      </c>
      <c r="D366" s="40">
        <v>0</v>
      </c>
      <c r="E366" s="40">
        <v>0</v>
      </c>
      <c r="F366" s="40">
        <v>0</v>
      </c>
      <c r="G366" s="40">
        <v>0</v>
      </c>
      <c r="H366" s="23"/>
      <c r="I366" s="23"/>
      <c r="J366" s="23"/>
      <c r="K366" s="23"/>
    </row>
    <row r="367" spans="1:11" ht="14.1" customHeight="1">
      <c r="A367" s="23"/>
      <c r="B367" s="23"/>
      <c r="C367" s="39" t="s">
        <v>59</v>
      </c>
      <c r="D367" s="40">
        <v>0</v>
      </c>
      <c r="E367" s="40">
        <v>0</v>
      </c>
      <c r="F367" s="40">
        <v>0</v>
      </c>
      <c r="G367" s="40">
        <v>0</v>
      </c>
      <c r="H367" s="23"/>
      <c r="I367" s="23"/>
      <c r="J367" s="23"/>
      <c r="K367" s="23"/>
    </row>
    <row r="368" spans="1:11" ht="14.1" customHeight="1">
      <c r="A368" s="23"/>
      <c r="B368" s="23"/>
      <c r="C368" s="39" t="s">
        <v>60</v>
      </c>
      <c r="D368" s="40">
        <v>0</v>
      </c>
      <c r="E368" s="40">
        <v>0</v>
      </c>
      <c r="F368" s="40">
        <v>0</v>
      </c>
      <c r="G368" s="40">
        <v>0</v>
      </c>
      <c r="H368" s="23"/>
      <c r="I368" s="23"/>
      <c r="J368" s="23"/>
      <c r="K368" s="23"/>
    </row>
    <row r="369" spans="1:11" ht="14.1" customHeight="1">
      <c r="A369" s="23"/>
      <c r="B369" s="23"/>
      <c r="C369" s="39" t="s">
        <v>61</v>
      </c>
      <c r="D369" s="40">
        <v>0</v>
      </c>
      <c r="E369" s="40">
        <v>0</v>
      </c>
      <c r="F369" s="40">
        <v>0</v>
      </c>
      <c r="G369" s="40">
        <v>0</v>
      </c>
      <c r="H369" s="23"/>
      <c r="I369" s="23"/>
      <c r="J369" s="23"/>
      <c r="K369" s="23"/>
    </row>
    <row r="370" spans="1:11" ht="14.1" customHeight="1">
      <c r="A370" s="23"/>
      <c r="B370" s="23"/>
      <c r="C370" s="39" t="s">
        <v>63</v>
      </c>
      <c r="D370" s="40">
        <v>0</v>
      </c>
      <c r="E370" s="40">
        <v>0</v>
      </c>
      <c r="F370" s="40">
        <v>0</v>
      </c>
      <c r="G370" s="40">
        <v>0</v>
      </c>
      <c r="H370" s="23"/>
      <c r="I370" s="23"/>
      <c r="J370" s="23"/>
      <c r="K370" s="23"/>
    </row>
    <row r="371" spans="1:11" ht="14.1" customHeight="1">
      <c r="A371" s="23"/>
      <c r="B371" s="23"/>
      <c r="C371" s="39" t="s">
        <v>49</v>
      </c>
      <c r="D371" s="40">
        <v>0</v>
      </c>
      <c r="E371" s="40">
        <v>0</v>
      </c>
      <c r="F371" s="40">
        <v>0</v>
      </c>
      <c r="G371" s="40">
        <v>0</v>
      </c>
      <c r="H371" s="23"/>
      <c r="I371" s="23"/>
      <c r="J371" s="23"/>
      <c r="K371" s="23"/>
    </row>
    <row r="372" spans="1:11" ht="14.1" customHeight="1">
      <c r="A372" s="23"/>
      <c r="B372" s="23"/>
      <c r="C372" s="39" t="s">
        <v>58</v>
      </c>
      <c r="D372" s="40">
        <v>0</v>
      </c>
      <c r="E372" s="40">
        <v>0</v>
      </c>
      <c r="F372" s="40">
        <v>0</v>
      </c>
      <c r="G372" s="40">
        <v>0</v>
      </c>
      <c r="H372" s="23"/>
      <c r="I372" s="23"/>
      <c r="J372" s="23"/>
      <c r="K372" s="23"/>
    </row>
    <row r="373" spans="1:11" ht="14.1" customHeight="1">
      <c r="A373" s="23"/>
      <c r="B373" s="23"/>
      <c r="C373" s="39" t="s">
        <v>59</v>
      </c>
      <c r="D373" s="40">
        <v>0</v>
      </c>
      <c r="E373" s="40">
        <v>0</v>
      </c>
      <c r="F373" s="40">
        <v>0</v>
      </c>
      <c r="G373" s="40">
        <v>0</v>
      </c>
      <c r="H373" s="23"/>
      <c r="I373" s="23"/>
      <c r="J373" s="23"/>
      <c r="K373" s="23"/>
    </row>
    <row r="374" spans="1:11" ht="14.1" customHeight="1">
      <c r="A374" s="23"/>
      <c r="B374" s="23"/>
      <c r="C374" s="39" t="s">
        <v>60</v>
      </c>
      <c r="D374" s="40">
        <v>0</v>
      </c>
      <c r="E374" s="40">
        <v>0</v>
      </c>
      <c r="F374" s="40">
        <v>0</v>
      </c>
      <c r="G374" s="40">
        <v>0</v>
      </c>
      <c r="H374" s="23"/>
      <c r="I374" s="23"/>
      <c r="J374" s="23"/>
      <c r="K374" s="23"/>
    </row>
    <row r="375" spans="1:11" ht="14.1" customHeight="1">
      <c r="A375" s="23"/>
      <c r="B375" s="23"/>
      <c r="C375" s="39" t="s">
        <v>61</v>
      </c>
      <c r="D375" s="40">
        <v>0</v>
      </c>
      <c r="E375" s="40">
        <v>0</v>
      </c>
      <c r="F375" s="40">
        <v>0</v>
      </c>
      <c r="G375" s="40">
        <v>0</v>
      </c>
      <c r="H375" s="23"/>
      <c r="I375" s="23"/>
      <c r="J375" s="23"/>
      <c r="K375" s="23"/>
    </row>
    <row r="376" spans="1:11" ht="14.1" customHeight="1">
      <c r="A376" s="23"/>
      <c r="B376" s="23"/>
      <c r="C376" s="39" t="s">
        <v>64</v>
      </c>
      <c r="D376" s="40">
        <v>0</v>
      </c>
      <c r="E376" s="40">
        <v>0</v>
      </c>
      <c r="F376" s="40">
        <v>0</v>
      </c>
      <c r="G376" s="40">
        <v>0</v>
      </c>
      <c r="H376" s="23"/>
      <c r="I376" s="23"/>
      <c r="J376" s="23"/>
      <c r="K376" s="23"/>
    </row>
    <row r="377" spans="1:11" ht="14.1" customHeight="1">
      <c r="A377" s="23"/>
      <c r="B377" s="23"/>
      <c r="C377" s="39" t="s">
        <v>65</v>
      </c>
      <c r="D377" s="40">
        <v>0</v>
      </c>
      <c r="E377" s="40">
        <v>0</v>
      </c>
      <c r="F377" s="40">
        <v>0</v>
      </c>
      <c r="G377" s="40">
        <v>0</v>
      </c>
      <c r="H377" s="23"/>
      <c r="I377" s="23"/>
      <c r="J377" s="23"/>
      <c r="K377" s="23"/>
    </row>
    <row r="378" spans="1:11" ht="14.1" customHeight="1">
      <c r="A378" s="23"/>
      <c r="B378" s="23"/>
      <c r="C378" s="41" t="s">
        <v>25</v>
      </c>
      <c r="D378" s="40">
        <v>0</v>
      </c>
      <c r="E378" s="40">
        <v>2800000</v>
      </c>
      <c r="F378" s="40">
        <v>2800000</v>
      </c>
      <c r="G378" s="40">
        <v>2800000</v>
      </c>
      <c r="H378" s="23"/>
      <c r="I378" s="23"/>
      <c r="J378" s="23"/>
      <c r="K378" s="23"/>
    </row>
    <row r="379" spans="1:11" ht="14.1" customHeight="1">
      <c r="A379" s="23"/>
      <c r="B379" s="23"/>
      <c r="C379" s="1503" t="s">
        <v>66</v>
      </c>
      <c r="D379" s="1504"/>
      <c r="E379" s="1504"/>
      <c r="F379" s="1504"/>
      <c r="G379" s="1504"/>
      <c r="H379" s="23"/>
      <c r="I379" s="23"/>
      <c r="J379" s="23"/>
      <c r="K379" s="23"/>
    </row>
    <row r="380" spans="1:11" ht="14.1" customHeight="1">
      <c r="A380" s="23"/>
      <c r="B380" s="23"/>
      <c r="C380" s="32" t="s">
        <v>2532</v>
      </c>
      <c r="D380" s="1503" t="s">
        <v>2308</v>
      </c>
      <c r="E380" s="1504"/>
      <c r="F380" s="1504"/>
      <c r="G380" s="1504"/>
      <c r="H380" s="23"/>
      <c r="I380" s="23"/>
      <c r="J380" s="23"/>
      <c r="K380" s="23"/>
    </row>
    <row r="381" spans="1:11" ht="14.1" customHeight="1">
      <c r="A381" s="23"/>
      <c r="B381" s="23"/>
      <c r="C381" s="33" t="s">
        <v>19</v>
      </c>
      <c r="D381" s="1519" t="s">
        <v>2533</v>
      </c>
      <c r="E381" s="1520"/>
      <c r="F381" s="1520"/>
      <c r="G381" s="1520"/>
      <c r="H381" s="23"/>
      <c r="I381" s="23"/>
      <c r="J381" s="23"/>
      <c r="K381" s="23"/>
    </row>
    <row r="382" spans="1:11" ht="14.1" customHeight="1">
      <c r="A382" s="23"/>
      <c r="B382" s="23"/>
      <c r="C382" s="34" t="s">
        <v>20</v>
      </c>
      <c r="D382" s="1521" t="s">
        <v>2534</v>
      </c>
      <c r="E382" s="1522"/>
      <c r="F382" s="1522"/>
      <c r="G382" s="1522"/>
      <c r="H382" s="23"/>
      <c r="I382" s="23"/>
      <c r="J382" s="23"/>
      <c r="K382" s="23"/>
    </row>
    <row r="383" spans="1:11" ht="14.1" customHeight="1">
      <c r="A383" s="23"/>
      <c r="B383" s="23"/>
      <c r="C383" s="34" t="s">
        <v>21</v>
      </c>
      <c r="D383" s="1521" t="s">
        <v>2381</v>
      </c>
      <c r="E383" s="1522"/>
      <c r="F383" s="1522"/>
      <c r="G383" s="1522"/>
      <c r="H383" s="23"/>
      <c r="I383" s="23"/>
      <c r="J383" s="23"/>
      <c r="K383" s="23"/>
    </row>
    <row r="384" spans="1:11" ht="15" customHeight="1">
      <c r="A384" s="23"/>
      <c r="B384" s="23"/>
      <c r="C384" s="35"/>
      <c r="D384" s="36">
        <v>2024</v>
      </c>
      <c r="E384" s="36">
        <v>2025</v>
      </c>
      <c r="F384" s="36">
        <v>2026</v>
      </c>
      <c r="G384" s="36">
        <v>2027</v>
      </c>
      <c r="H384" s="23"/>
      <c r="I384" s="23"/>
      <c r="J384" s="23"/>
      <c r="K384" s="23"/>
    </row>
    <row r="385" spans="1:11" ht="15" customHeight="1">
      <c r="A385" s="23"/>
      <c r="B385" s="23"/>
      <c r="C385" s="37"/>
      <c r="D385" s="38" t="s">
        <v>22</v>
      </c>
      <c r="E385" s="38" t="s">
        <v>23</v>
      </c>
      <c r="F385" s="38" t="s">
        <v>23</v>
      </c>
      <c r="G385" s="38" t="s">
        <v>23</v>
      </c>
      <c r="H385" s="23"/>
      <c r="I385" s="23"/>
      <c r="J385" s="23"/>
      <c r="K385" s="23"/>
    </row>
    <row r="386" spans="1:11" ht="14.1" customHeight="1">
      <c r="A386" s="23"/>
      <c r="B386" s="23"/>
      <c r="C386" s="27" t="s">
        <v>33</v>
      </c>
      <c r="D386" s="31" t="s">
        <v>74</v>
      </c>
      <c r="E386" s="31" t="s">
        <v>74</v>
      </c>
      <c r="F386" s="31" t="s">
        <v>74</v>
      </c>
      <c r="G386" s="31" t="s">
        <v>74</v>
      </c>
      <c r="H386" s="23"/>
      <c r="I386" s="23"/>
      <c r="J386" s="23"/>
      <c r="K386" s="23"/>
    </row>
    <row r="387" spans="1:11" ht="14.1" customHeight="1">
      <c r="A387" s="23"/>
      <c r="B387" s="23"/>
      <c r="C387" s="27" t="s">
        <v>35</v>
      </c>
      <c r="D387" s="31" t="s">
        <v>1443</v>
      </c>
      <c r="E387" s="31" t="s">
        <v>1443</v>
      </c>
      <c r="F387" s="31" t="s">
        <v>1443</v>
      </c>
      <c r="G387" s="31" t="s">
        <v>1443</v>
      </c>
      <c r="H387" s="23"/>
      <c r="I387" s="23"/>
      <c r="J387" s="23"/>
      <c r="K387" s="23"/>
    </row>
    <row r="388" spans="1:11" ht="14.1" customHeight="1">
      <c r="A388" s="23"/>
      <c r="B388" s="23"/>
      <c r="C388" s="27" t="s">
        <v>40</v>
      </c>
      <c r="D388" s="31" t="s">
        <v>2535</v>
      </c>
      <c r="E388" s="31" t="s">
        <v>2535</v>
      </c>
      <c r="F388" s="31" t="s">
        <v>2535</v>
      </c>
      <c r="G388" s="31" t="s">
        <v>2535</v>
      </c>
      <c r="H388" s="23"/>
      <c r="I388" s="23"/>
      <c r="J388" s="23"/>
      <c r="K388" s="23"/>
    </row>
    <row r="389" spans="1:11" ht="14.1" customHeight="1">
      <c r="A389" s="23"/>
      <c r="B389" s="23"/>
      <c r="C389" s="27" t="s">
        <v>41</v>
      </c>
      <c r="D389" s="31" t="s">
        <v>18</v>
      </c>
      <c r="E389" s="31" t="s">
        <v>42</v>
      </c>
      <c r="F389" s="31" t="s">
        <v>42</v>
      </c>
      <c r="G389" s="31" t="s">
        <v>42</v>
      </c>
      <c r="H389" s="23"/>
      <c r="I389" s="23"/>
      <c r="J389" s="23"/>
      <c r="K389" s="23"/>
    </row>
    <row r="390" spans="1:11" ht="14.1" customHeight="1">
      <c r="A390" s="23"/>
      <c r="B390" s="23"/>
      <c r="C390" s="27" t="s">
        <v>43</v>
      </c>
      <c r="D390" s="31" t="s">
        <v>18</v>
      </c>
      <c r="E390" s="31" t="s">
        <v>42</v>
      </c>
      <c r="F390" s="31" t="s">
        <v>42</v>
      </c>
      <c r="G390" s="31" t="s">
        <v>42</v>
      </c>
      <c r="H390" s="23"/>
      <c r="I390" s="23"/>
      <c r="J390" s="23"/>
      <c r="K390" s="23"/>
    </row>
    <row r="391" spans="1:11" ht="14.1" customHeight="1">
      <c r="A391" s="23"/>
      <c r="B391" s="23"/>
      <c r="C391" s="27" t="s">
        <v>47</v>
      </c>
      <c r="D391" s="31" t="s">
        <v>18</v>
      </c>
      <c r="E391" s="31" t="s">
        <v>42</v>
      </c>
      <c r="F391" s="31" t="s">
        <v>42</v>
      </c>
      <c r="G391" s="31" t="s">
        <v>42</v>
      </c>
      <c r="H391" s="23"/>
      <c r="I391" s="23"/>
      <c r="J391" s="23"/>
      <c r="K391" s="23"/>
    </row>
    <row r="392" spans="1:11" ht="14.1" customHeight="1">
      <c r="A392" s="23"/>
      <c r="B392" s="23"/>
      <c r="C392" s="1523" t="s">
        <v>24</v>
      </c>
      <c r="D392" s="1524"/>
      <c r="E392" s="1524"/>
      <c r="F392" s="1524"/>
      <c r="G392" s="1524"/>
      <c r="H392" s="23"/>
      <c r="I392" s="23"/>
      <c r="J392" s="23"/>
      <c r="K392" s="23"/>
    </row>
    <row r="393" spans="1:11" ht="14.1" customHeight="1">
      <c r="A393" s="23"/>
      <c r="B393" s="23"/>
      <c r="C393" s="35"/>
      <c r="D393" s="36">
        <v>2024</v>
      </c>
      <c r="E393" s="36">
        <v>2025</v>
      </c>
      <c r="F393" s="36">
        <v>2026</v>
      </c>
      <c r="G393" s="36">
        <v>2027</v>
      </c>
      <c r="H393" s="23"/>
      <c r="I393" s="23"/>
      <c r="J393" s="23"/>
      <c r="K393" s="23"/>
    </row>
    <row r="394" spans="1:11" ht="14.1" customHeight="1">
      <c r="A394" s="23"/>
      <c r="B394" s="23"/>
      <c r="C394" s="37"/>
      <c r="D394" s="38" t="s">
        <v>22</v>
      </c>
      <c r="E394" s="38" t="s">
        <v>23</v>
      </c>
      <c r="F394" s="38" t="s">
        <v>23</v>
      </c>
      <c r="G394" s="38" t="s">
        <v>23</v>
      </c>
      <c r="H394" s="23"/>
      <c r="I394" s="23"/>
      <c r="J394" s="23"/>
      <c r="K394" s="23"/>
    </row>
    <row r="395" spans="1:11" ht="14.1" customHeight="1">
      <c r="A395" s="23"/>
      <c r="B395" s="23"/>
      <c r="C395" s="39" t="s">
        <v>48</v>
      </c>
      <c r="D395" s="40">
        <v>0</v>
      </c>
      <c r="E395" s="40">
        <v>0</v>
      </c>
      <c r="F395" s="40">
        <v>0</v>
      </c>
      <c r="G395" s="40">
        <v>0</v>
      </c>
      <c r="H395" s="23"/>
      <c r="I395" s="23"/>
      <c r="J395" s="23"/>
      <c r="K395" s="23"/>
    </row>
    <row r="396" spans="1:11" ht="14.1" customHeight="1">
      <c r="A396" s="23"/>
      <c r="B396" s="23"/>
      <c r="C396" s="39" t="s">
        <v>49</v>
      </c>
      <c r="D396" s="40">
        <v>0</v>
      </c>
      <c r="E396" s="40">
        <v>0</v>
      </c>
      <c r="F396" s="40">
        <v>0</v>
      </c>
      <c r="G396" s="40">
        <v>0</v>
      </c>
      <c r="H396" s="23"/>
      <c r="I396" s="23"/>
      <c r="J396" s="23"/>
      <c r="K396" s="23"/>
    </row>
    <row r="397" spans="1:11" ht="14.1" customHeight="1">
      <c r="A397" s="23"/>
      <c r="B397" s="23"/>
      <c r="C397" s="39" t="s">
        <v>50</v>
      </c>
      <c r="D397" s="40">
        <v>0</v>
      </c>
      <c r="E397" s="40">
        <v>0</v>
      </c>
      <c r="F397" s="40">
        <v>0</v>
      </c>
      <c r="G397" s="40">
        <v>0</v>
      </c>
      <c r="H397" s="23"/>
      <c r="I397" s="23"/>
      <c r="J397" s="23"/>
      <c r="K397" s="23"/>
    </row>
    <row r="398" spans="1:11" ht="14.1" customHeight="1">
      <c r="A398" s="23"/>
      <c r="B398" s="23"/>
      <c r="C398" s="39" t="s">
        <v>51</v>
      </c>
      <c r="D398" s="40">
        <v>0</v>
      </c>
      <c r="E398" s="40">
        <v>0</v>
      </c>
      <c r="F398" s="40">
        <v>0</v>
      </c>
      <c r="G398" s="40">
        <v>0</v>
      </c>
      <c r="H398" s="23"/>
      <c r="I398" s="23"/>
      <c r="J398" s="23"/>
      <c r="K398" s="23"/>
    </row>
    <row r="399" spans="1:11" ht="14.1" customHeight="1">
      <c r="A399" s="23"/>
      <c r="B399" s="23"/>
      <c r="C399" s="39" t="s">
        <v>49</v>
      </c>
      <c r="D399" s="40">
        <v>0</v>
      </c>
      <c r="E399" s="40">
        <v>0</v>
      </c>
      <c r="F399" s="40">
        <v>0</v>
      </c>
      <c r="G399" s="40">
        <v>0</v>
      </c>
      <c r="H399" s="23"/>
      <c r="I399" s="23"/>
      <c r="J399" s="23"/>
      <c r="K399" s="23"/>
    </row>
    <row r="400" spans="1:11" ht="14.1" customHeight="1">
      <c r="A400" s="23"/>
      <c r="B400" s="23"/>
      <c r="C400" s="39" t="s">
        <v>50</v>
      </c>
      <c r="D400" s="40">
        <v>0</v>
      </c>
      <c r="E400" s="40">
        <v>0</v>
      </c>
      <c r="F400" s="40">
        <v>0</v>
      </c>
      <c r="G400" s="40">
        <v>0</v>
      </c>
      <c r="H400" s="23"/>
      <c r="I400" s="23"/>
      <c r="J400" s="23"/>
      <c r="K400" s="23"/>
    </row>
    <row r="401" spans="1:11" ht="14.1" customHeight="1">
      <c r="A401" s="23"/>
      <c r="B401" s="23"/>
      <c r="C401" s="39" t="s">
        <v>52</v>
      </c>
      <c r="D401" s="40">
        <v>0</v>
      </c>
      <c r="E401" s="40">
        <v>0</v>
      </c>
      <c r="F401" s="40">
        <v>0</v>
      </c>
      <c r="G401" s="40">
        <v>0</v>
      </c>
      <c r="H401" s="23"/>
      <c r="I401" s="23"/>
      <c r="J401" s="23"/>
      <c r="K401" s="23"/>
    </row>
    <row r="402" spans="1:11" ht="14.1" customHeight="1">
      <c r="A402" s="23"/>
      <c r="B402" s="23"/>
      <c r="C402" s="39" t="s">
        <v>49</v>
      </c>
      <c r="D402" s="40">
        <v>0</v>
      </c>
      <c r="E402" s="40">
        <v>0</v>
      </c>
      <c r="F402" s="40">
        <v>0</v>
      </c>
      <c r="G402" s="40">
        <v>0</v>
      </c>
      <c r="H402" s="23"/>
      <c r="I402" s="23"/>
      <c r="J402" s="23"/>
      <c r="K402" s="23"/>
    </row>
    <row r="403" spans="1:11" ht="14.1" customHeight="1">
      <c r="A403" s="23"/>
      <c r="B403" s="23"/>
      <c r="C403" s="39" t="s">
        <v>50</v>
      </c>
      <c r="D403" s="40">
        <v>0</v>
      </c>
      <c r="E403" s="40">
        <v>0</v>
      </c>
      <c r="F403" s="40">
        <v>0</v>
      </c>
      <c r="G403" s="40">
        <v>0</v>
      </c>
      <c r="H403" s="23"/>
      <c r="I403" s="23"/>
      <c r="J403" s="23"/>
      <c r="K403" s="23"/>
    </row>
    <row r="404" spans="1:11" ht="14.1" customHeight="1">
      <c r="A404" s="23"/>
      <c r="B404" s="23"/>
      <c r="C404" s="39" t="s">
        <v>53</v>
      </c>
      <c r="D404" s="40">
        <v>0</v>
      </c>
      <c r="E404" s="40">
        <v>0</v>
      </c>
      <c r="F404" s="40">
        <v>0</v>
      </c>
      <c r="G404" s="40">
        <v>0</v>
      </c>
      <c r="H404" s="23"/>
      <c r="I404" s="23"/>
      <c r="J404" s="23"/>
      <c r="K404" s="23"/>
    </row>
    <row r="405" spans="1:11" ht="14.1" customHeight="1">
      <c r="A405" s="23"/>
      <c r="B405" s="23"/>
      <c r="C405" s="39" t="s">
        <v>49</v>
      </c>
      <c r="D405" s="40">
        <v>0</v>
      </c>
      <c r="E405" s="40">
        <v>0</v>
      </c>
      <c r="F405" s="40">
        <v>0</v>
      </c>
      <c r="G405" s="40">
        <v>0</v>
      </c>
      <c r="H405" s="23"/>
      <c r="I405" s="23"/>
      <c r="J405" s="23"/>
      <c r="K405" s="23"/>
    </row>
    <row r="406" spans="1:11" ht="14.1" customHeight="1">
      <c r="A406" s="23"/>
      <c r="B406" s="23"/>
      <c r="C406" s="39" t="s">
        <v>50</v>
      </c>
      <c r="D406" s="40">
        <v>0</v>
      </c>
      <c r="E406" s="40">
        <v>0</v>
      </c>
      <c r="F406" s="40">
        <v>0</v>
      </c>
      <c r="G406" s="40">
        <v>0</v>
      </c>
      <c r="H406" s="23"/>
      <c r="I406" s="23"/>
      <c r="J406" s="23"/>
      <c r="K406" s="23"/>
    </row>
    <row r="407" spans="1:11" ht="14.1" customHeight="1">
      <c r="A407" s="23"/>
      <c r="B407" s="23"/>
      <c r="C407" s="39" t="s">
        <v>54</v>
      </c>
      <c r="D407" s="40">
        <v>0</v>
      </c>
      <c r="E407" s="40">
        <v>0</v>
      </c>
      <c r="F407" s="40">
        <v>0</v>
      </c>
      <c r="G407" s="40">
        <v>0</v>
      </c>
      <c r="H407" s="23"/>
      <c r="I407" s="23"/>
      <c r="J407" s="23"/>
      <c r="K407" s="23"/>
    </row>
    <row r="408" spans="1:11" ht="14.1" customHeight="1">
      <c r="A408" s="23"/>
      <c r="B408" s="23"/>
      <c r="C408" s="39" t="s">
        <v>49</v>
      </c>
      <c r="D408" s="40">
        <v>0</v>
      </c>
      <c r="E408" s="40">
        <v>0</v>
      </c>
      <c r="F408" s="40">
        <v>0</v>
      </c>
      <c r="G408" s="40">
        <v>0</v>
      </c>
      <c r="H408" s="23"/>
      <c r="I408" s="23"/>
      <c r="J408" s="23"/>
      <c r="K408" s="23"/>
    </row>
    <row r="409" spans="1:11" ht="14.1" customHeight="1">
      <c r="A409" s="23"/>
      <c r="B409" s="23"/>
      <c r="C409" s="39" t="s">
        <v>50</v>
      </c>
      <c r="D409" s="40">
        <v>0</v>
      </c>
      <c r="E409" s="40">
        <v>0</v>
      </c>
      <c r="F409" s="40">
        <v>0</v>
      </c>
      <c r="G409" s="40">
        <v>0</v>
      </c>
      <c r="H409" s="23"/>
      <c r="I409" s="23"/>
      <c r="J409" s="23"/>
      <c r="K409" s="23"/>
    </row>
    <row r="410" spans="1:11" ht="14.1" customHeight="1">
      <c r="A410" s="23"/>
      <c r="B410" s="23"/>
      <c r="C410" s="39" t="s">
        <v>55</v>
      </c>
      <c r="D410" s="40">
        <v>0</v>
      </c>
      <c r="E410" s="40">
        <v>0</v>
      </c>
      <c r="F410" s="40">
        <v>0</v>
      </c>
      <c r="G410" s="40">
        <v>0</v>
      </c>
      <c r="H410" s="23"/>
      <c r="I410" s="23"/>
      <c r="J410" s="23"/>
      <c r="K410" s="23"/>
    </row>
    <row r="411" spans="1:11" ht="14.1" customHeight="1">
      <c r="A411" s="23"/>
      <c r="B411" s="23"/>
      <c r="C411" s="39" t="s">
        <v>49</v>
      </c>
      <c r="D411" s="40">
        <v>0</v>
      </c>
      <c r="E411" s="40">
        <v>0</v>
      </c>
      <c r="F411" s="40">
        <v>0</v>
      </c>
      <c r="G411" s="40">
        <v>0</v>
      </c>
      <c r="H411" s="23"/>
      <c r="I411" s="23"/>
      <c r="J411" s="23"/>
      <c r="K411" s="23"/>
    </row>
    <row r="412" spans="1:11" ht="14.1" customHeight="1">
      <c r="A412" s="23"/>
      <c r="B412" s="23"/>
      <c r="C412" s="39" t="s">
        <v>50</v>
      </c>
      <c r="D412" s="40">
        <v>0</v>
      </c>
      <c r="E412" s="40">
        <v>0</v>
      </c>
      <c r="F412" s="40">
        <v>0</v>
      </c>
      <c r="G412" s="40">
        <v>0</v>
      </c>
      <c r="H412" s="23"/>
      <c r="I412" s="23"/>
      <c r="J412" s="23"/>
      <c r="K412" s="23"/>
    </row>
    <row r="413" spans="1:11" ht="14.1" customHeight="1">
      <c r="A413" s="23"/>
      <c r="B413" s="23"/>
      <c r="C413" s="39" t="s">
        <v>56</v>
      </c>
      <c r="D413" s="40">
        <v>0</v>
      </c>
      <c r="E413" s="40">
        <v>0</v>
      </c>
      <c r="F413" s="40">
        <v>0</v>
      </c>
      <c r="G413" s="40">
        <v>0</v>
      </c>
      <c r="H413" s="23"/>
      <c r="I413" s="23"/>
      <c r="J413" s="23"/>
      <c r="K413" s="23"/>
    </row>
    <row r="414" spans="1:11" ht="14.1" customHeight="1">
      <c r="A414" s="23"/>
      <c r="B414" s="23"/>
      <c r="C414" s="39" t="s">
        <v>49</v>
      </c>
      <c r="D414" s="40">
        <v>0</v>
      </c>
      <c r="E414" s="40">
        <v>0</v>
      </c>
      <c r="F414" s="40">
        <v>0</v>
      </c>
      <c r="G414" s="40">
        <v>0</v>
      </c>
      <c r="H414" s="23"/>
      <c r="I414" s="23"/>
      <c r="J414" s="23"/>
      <c r="K414" s="23"/>
    </row>
    <row r="415" spans="1:11" ht="14.1" customHeight="1">
      <c r="A415" s="23"/>
      <c r="B415" s="23"/>
      <c r="C415" s="39" t="s">
        <v>50</v>
      </c>
      <c r="D415" s="40">
        <v>0</v>
      </c>
      <c r="E415" s="40">
        <v>0</v>
      </c>
      <c r="F415" s="40">
        <v>0</v>
      </c>
      <c r="G415" s="40">
        <v>0</v>
      </c>
      <c r="H415" s="23"/>
      <c r="I415" s="23"/>
      <c r="J415" s="23"/>
      <c r="K415" s="23"/>
    </row>
    <row r="416" spans="1:11" ht="14.1" customHeight="1">
      <c r="A416" s="23"/>
      <c r="B416" s="23"/>
      <c r="C416" s="39" t="s">
        <v>57</v>
      </c>
      <c r="D416" s="40">
        <v>0</v>
      </c>
      <c r="E416" s="40">
        <v>0</v>
      </c>
      <c r="F416" s="40">
        <v>0</v>
      </c>
      <c r="G416" s="40">
        <v>0</v>
      </c>
      <c r="H416" s="23"/>
      <c r="I416" s="23"/>
      <c r="J416" s="23"/>
      <c r="K416" s="23"/>
    </row>
    <row r="417" spans="1:11" ht="14.1" customHeight="1">
      <c r="A417" s="23"/>
      <c r="B417" s="23"/>
      <c r="C417" s="39" t="s">
        <v>49</v>
      </c>
      <c r="D417" s="40">
        <v>0</v>
      </c>
      <c r="E417" s="40">
        <v>0</v>
      </c>
      <c r="F417" s="40">
        <v>0</v>
      </c>
      <c r="G417" s="40">
        <v>0</v>
      </c>
      <c r="H417" s="23"/>
      <c r="I417" s="23"/>
      <c r="J417" s="23"/>
      <c r="K417" s="23"/>
    </row>
    <row r="418" spans="1:11" ht="14.1" customHeight="1">
      <c r="A418" s="23"/>
      <c r="B418" s="23"/>
      <c r="C418" s="39" t="s">
        <v>58</v>
      </c>
      <c r="D418" s="40">
        <v>0</v>
      </c>
      <c r="E418" s="40">
        <v>0</v>
      </c>
      <c r="F418" s="40">
        <v>0</v>
      </c>
      <c r="G418" s="40">
        <v>0</v>
      </c>
      <c r="H418" s="23"/>
      <c r="I418" s="23"/>
      <c r="J418" s="23"/>
      <c r="K418" s="23"/>
    </row>
    <row r="419" spans="1:11" ht="14.1" customHeight="1">
      <c r="A419" s="23"/>
      <c r="B419" s="23"/>
      <c r="C419" s="39" t="s">
        <v>59</v>
      </c>
      <c r="D419" s="40">
        <v>0</v>
      </c>
      <c r="E419" s="40">
        <v>0</v>
      </c>
      <c r="F419" s="40">
        <v>0</v>
      </c>
      <c r="G419" s="40">
        <v>0</v>
      </c>
      <c r="H419" s="23"/>
      <c r="I419" s="23"/>
      <c r="J419" s="23"/>
      <c r="K419" s="23"/>
    </row>
    <row r="420" spans="1:11" ht="14.1" customHeight="1">
      <c r="A420" s="23"/>
      <c r="B420" s="23"/>
      <c r="C420" s="39" t="s">
        <v>60</v>
      </c>
      <c r="D420" s="40">
        <v>0</v>
      </c>
      <c r="E420" s="40">
        <v>0</v>
      </c>
      <c r="F420" s="40">
        <v>0</v>
      </c>
      <c r="G420" s="40">
        <v>0</v>
      </c>
      <c r="H420" s="23"/>
      <c r="I420" s="23"/>
      <c r="J420" s="23"/>
      <c r="K420" s="23"/>
    </row>
    <row r="421" spans="1:11" ht="14.1" customHeight="1">
      <c r="A421" s="23"/>
      <c r="B421" s="23"/>
      <c r="C421" s="39" t="s">
        <v>61</v>
      </c>
      <c r="D421" s="40">
        <v>0</v>
      </c>
      <c r="E421" s="40">
        <v>0</v>
      </c>
      <c r="F421" s="40">
        <v>0</v>
      </c>
      <c r="G421" s="40">
        <v>0</v>
      </c>
      <c r="H421" s="23"/>
      <c r="I421" s="23"/>
      <c r="J421" s="23"/>
      <c r="K421" s="23"/>
    </row>
    <row r="422" spans="1:11" ht="14.1" customHeight="1">
      <c r="A422" s="23"/>
      <c r="B422" s="23"/>
      <c r="C422" s="39" t="s">
        <v>62</v>
      </c>
      <c r="D422" s="40">
        <v>0</v>
      </c>
      <c r="E422" s="40">
        <v>100000</v>
      </c>
      <c r="F422" s="40">
        <v>100000</v>
      </c>
      <c r="G422" s="40">
        <v>100000</v>
      </c>
      <c r="H422" s="23"/>
      <c r="I422" s="23"/>
      <c r="J422" s="23"/>
      <c r="K422" s="23"/>
    </row>
    <row r="423" spans="1:11" ht="14.1" customHeight="1">
      <c r="A423" s="23"/>
      <c r="B423" s="23"/>
      <c r="C423" s="39" t="s">
        <v>49</v>
      </c>
      <c r="D423" s="40">
        <v>0</v>
      </c>
      <c r="E423" s="40">
        <v>100000</v>
      </c>
      <c r="F423" s="40">
        <v>100000</v>
      </c>
      <c r="G423" s="40">
        <v>100000</v>
      </c>
      <c r="H423" s="23"/>
      <c r="I423" s="23"/>
      <c r="J423" s="23"/>
      <c r="K423" s="23"/>
    </row>
    <row r="424" spans="1:11" ht="14.1" customHeight="1">
      <c r="A424" s="23"/>
      <c r="B424" s="23"/>
      <c r="C424" s="39" t="s">
        <v>58</v>
      </c>
      <c r="D424" s="40">
        <v>0</v>
      </c>
      <c r="E424" s="40">
        <v>0</v>
      </c>
      <c r="F424" s="40">
        <v>0</v>
      </c>
      <c r="G424" s="40">
        <v>0</v>
      </c>
      <c r="H424" s="23"/>
      <c r="I424" s="23"/>
      <c r="J424" s="23"/>
      <c r="K424" s="23"/>
    </row>
    <row r="425" spans="1:11" ht="14.1" customHeight="1">
      <c r="A425" s="23"/>
      <c r="B425" s="23"/>
      <c r="C425" s="39" t="s">
        <v>59</v>
      </c>
      <c r="D425" s="40">
        <v>0</v>
      </c>
      <c r="E425" s="40">
        <v>0</v>
      </c>
      <c r="F425" s="40">
        <v>0</v>
      </c>
      <c r="G425" s="40">
        <v>0</v>
      </c>
      <c r="H425" s="23"/>
      <c r="I425" s="23"/>
      <c r="J425" s="23"/>
      <c r="K425" s="23"/>
    </row>
    <row r="426" spans="1:11" ht="14.1" customHeight="1">
      <c r="A426" s="23"/>
      <c r="B426" s="23"/>
      <c r="C426" s="39" t="s">
        <v>60</v>
      </c>
      <c r="D426" s="40">
        <v>0</v>
      </c>
      <c r="E426" s="40">
        <v>0</v>
      </c>
      <c r="F426" s="40">
        <v>0</v>
      </c>
      <c r="G426" s="40">
        <v>0</v>
      </c>
      <c r="H426" s="23"/>
      <c r="I426" s="23"/>
      <c r="J426" s="23"/>
      <c r="K426" s="23"/>
    </row>
    <row r="427" spans="1:11" ht="14.1" customHeight="1">
      <c r="A427" s="23"/>
      <c r="B427" s="23"/>
      <c r="C427" s="39" t="s">
        <v>61</v>
      </c>
      <c r="D427" s="40">
        <v>0</v>
      </c>
      <c r="E427" s="40">
        <v>0</v>
      </c>
      <c r="F427" s="40">
        <v>0</v>
      </c>
      <c r="G427" s="40">
        <v>0</v>
      </c>
      <c r="H427" s="23"/>
      <c r="I427" s="23"/>
      <c r="J427" s="23"/>
      <c r="K427" s="23"/>
    </row>
    <row r="428" spans="1:11" ht="14.1" customHeight="1">
      <c r="A428" s="23"/>
      <c r="B428" s="23"/>
      <c r="C428" s="39" t="s">
        <v>63</v>
      </c>
      <c r="D428" s="40">
        <v>0</v>
      </c>
      <c r="E428" s="40">
        <v>0</v>
      </c>
      <c r="F428" s="40">
        <v>0</v>
      </c>
      <c r="G428" s="40">
        <v>0</v>
      </c>
      <c r="H428" s="23"/>
      <c r="I428" s="23"/>
      <c r="J428" s="23"/>
      <c r="K428" s="23"/>
    </row>
    <row r="429" spans="1:11" ht="14.1" customHeight="1">
      <c r="A429" s="23"/>
      <c r="B429" s="23"/>
      <c r="C429" s="39" t="s">
        <v>49</v>
      </c>
      <c r="D429" s="40">
        <v>0</v>
      </c>
      <c r="E429" s="40">
        <v>0</v>
      </c>
      <c r="F429" s="40">
        <v>0</v>
      </c>
      <c r="G429" s="40">
        <v>0</v>
      </c>
      <c r="H429" s="23"/>
      <c r="I429" s="23"/>
      <c r="J429" s="23"/>
      <c r="K429" s="23"/>
    </row>
    <row r="430" spans="1:11" ht="14.1" customHeight="1">
      <c r="A430" s="23"/>
      <c r="B430" s="23"/>
      <c r="C430" s="39" t="s">
        <v>58</v>
      </c>
      <c r="D430" s="40">
        <v>0</v>
      </c>
      <c r="E430" s="40">
        <v>0</v>
      </c>
      <c r="F430" s="40">
        <v>0</v>
      </c>
      <c r="G430" s="40">
        <v>0</v>
      </c>
      <c r="H430" s="23"/>
      <c r="I430" s="23"/>
      <c r="J430" s="23"/>
      <c r="K430" s="23"/>
    </row>
    <row r="431" spans="1:11" ht="14.1" customHeight="1">
      <c r="A431" s="23"/>
      <c r="B431" s="23"/>
      <c r="C431" s="39" t="s">
        <v>59</v>
      </c>
      <c r="D431" s="40">
        <v>0</v>
      </c>
      <c r="E431" s="40">
        <v>0</v>
      </c>
      <c r="F431" s="40">
        <v>0</v>
      </c>
      <c r="G431" s="40">
        <v>0</v>
      </c>
      <c r="H431" s="23"/>
      <c r="I431" s="23"/>
      <c r="J431" s="23"/>
      <c r="K431" s="23"/>
    </row>
    <row r="432" spans="1:11" ht="14.1" customHeight="1">
      <c r="A432" s="23"/>
      <c r="B432" s="23"/>
      <c r="C432" s="39" t="s">
        <v>60</v>
      </c>
      <c r="D432" s="40">
        <v>0</v>
      </c>
      <c r="E432" s="40">
        <v>0</v>
      </c>
      <c r="F432" s="40">
        <v>0</v>
      </c>
      <c r="G432" s="40">
        <v>0</v>
      </c>
      <c r="H432" s="23"/>
      <c r="I432" s="23"/>
      <c r="J432" s="23"/>
      <c r="K432" s="23"/>
    </row>
    <row r="433" spans="1:11" ht="14.1" customHeight="1">
      <c r="A433" s="23"/>
      <c r="B433" s="23"/>
      <c r="C433" s="39" t="s">
        <v>61</v>
      </c>
      <c r="D433" s="40">
        <v>0</v>
      </c>
      <c r="E433" s="40">
        <v>0</v>
      </c>
      <c r="F433" s="40">
        <v>0</v>
      </c>
      <c r="G433" s="40">
        <v>0</v>
      </c>
      <c r="H433" s="23"/>
      <c r="I433" s="23"/>
      <c r="J433" s="23"/>
      <c r="K433" s="23"/>
    </row>
    <row r="434" spans="1:11" ht="14.1" customHeight="1">
      <c r="A434" s="23"/>
      <c r="B434" s="23"/>
      <c r="C434" s="39" t="s">
        <v>64</v>
      </c>
      <c r="D434" s="40">
        <v>0</v>
      </c>
      <c r="E434" s="40">
        <v>0</v>
      </c>
      <c r="F434" s="40">
        <v>0</v>
      </c>
      <c r="G434" s="40">
        <v>0</v>
      </c>
      <c r="H434" s="23"/>
      <c r="I434" s="23"/>
      <c r="J434" s="23"/>
      <c r="K434" s="23"/>
    </row>
    <row r="435" spans="1:11" ht="14.1" customHeight="1">
      <c r="A435" s="23"/>
      <c r="B435" s="23"/>
      <c r="C435" s="39" t="s">
        <v>65</v>
      </c>
      <c r="D435" s="40">
        <v>0</v>
      </c>
      <c r="E435" s="40">
        <v>0</v>
      </c>
      <c r="F435" s="40">
        <v>0</v>
      </c>
      <c r="G435" s="40">
        <v>0</v>
      </c>
      <c r="H435" s="23"/>
      <c r="I435" s="23"/>
      <c r="J435" s="23"/>
      <c r="K435" s="23"/>
    </row>
    <row r="436" spans="1:11" ht="14.1" customHeight="1">
      <c r="A436" s="23"/>
      <c r="B436" s="23"/>
      <c r="C436" s="41" t="s">
        <v>25</v>
      </c>
      <c r="D436" s="40">
        <v>0</v>
      </c>
      <c r="E436" s="40">
        <v>100000</v>
      </c>
      <c r="F436" s="40">
        <v>100000</v>
      </c>
      <c r="G436" s="40">
        <v>100000</v>
      </c>
      <c r="H436" s="23"/>
      <c r="I436" s="23"/>
      <c r="J436" s="23"/>
      <c r="K436" s="23"/>
    </row>
    <row r="437" spans="1:11" ht="15" customHeight="1">
      <c r="A437" s="23"/>
      <c r="B437" s="23"/>
      <c r="C437" s="43" t="s">
        <v>18</v>
      </c>
      <c r="D437" s="44" t="s">
        <v>18</v>
      </c>
      <c r="E437" s="44" t="s">
        <v>18</v>
      </c>
      <c r="F437" s="44" t="s">
        <v>18</v>
      </c>
      <c r="G437" s="44" t="s">
        <v>18</v>
      </c>
      <c r="H437" s="23"/>
      <c r="I437" s="23"/>
      <c r="J437" s="23"/>
      <c r="K437" s="23"/>
    </row>
    <row r="438" spans="1:11" ht="15" customHeight="1">
      <c r="A438" s="23"/>
      <c r="B438" s="23"/>
      <c r="C438" s="26" t="s">
        <v>168</v>
      </c>
      <c r="D438" s="45">
        <v>0</v>
      </c>
      <c r="E438" s="45">
        <v>476771000</v>
      </c>
      <c r="F438" s="45">
        <v>478771000</v>
      </c>
      <c r="G438" s="45">
        <v>483771000</v>
      </c>
      <c r="H438" s="23"/>
      <c r="I438" s="23"/>
      <c r="J438" s="23"/>
      <c r="K438" s="23"/>
    </row>
    <row r="439" spans="1:11" ht="15" customHeight="1">
      <c r="A439" s="23"/>
      <c r="B439" s="23"/>
      <c r="C439" s="27" t="s">
        <v>48</v>
      </c>
      <c r="D439" s="46">
        <v>0</v>
      </c>
      <c r="E439" s="46">
        <v>90760000</v>
      </c>
      <c r="F439" s="46">
        <v>90760000</v>
      </c>
      <c r="G439" s="46">
        <v>90760000</v>
      </c>
      <c r="H439" s="23"/>
      <c r="I439" s="23"/>
      <c r="J439" s="23"/>
      <c r="K439" s="23"/>
    </row>
    <row r="440" spans="1:11" ht="15" customHeight="1">
      <c r="A440" s="23"/>
      <c r="B440" s="23"/>
      <c r="C440" s="27" t="s">
        <v>49</v>
      </c>
      <c r="D440" s="46">
        <v>0</v>
      </c>
      <c r="E440" s="46">
        <v>90760000</v>
      </c>
      <c r="F440" s="46">
        <v>90760000</v>
      </c>
      <c r="G440" s="46">
        <v>90760000</v>
      </c>
      <c r="H440" s="23"/>
      <c r="I440" s="23"/>
      <c r="J440" s="23"/>
      <c r="K440" s="23"/>
    </row>
    <row r="441" spans="1:11" ht="15" customHeight="1">
      <c r="A441" s="23"/>
      <c r="B441" s="23"/>
      <c r="C441" s="27" t="s">
        <v>50</v>
      </c>
      <c r="D441" s="46">
        <v>0</v>
      </c>
      <c r="E441" s="46">
        <v>0</v>
      </c>
      <c r="F441" s="46">
        <v>0</v>
      </c>
      <c r="G441" s="46">
        <v>0</v>
      </c>
      <c r="H441" s="23"/>
      <c r="I441" s="23"/>
      <c r="J441" s="23"/>
      <c r="K441" s="23"/>
    </row>
    <row r="442" spans="1:11" ht="15" customHeight="1">
      <c r="A442" s="23"/>
      <c r="B442" s="23"/>
      <c r="C442" s="27" t="s">
        <v>51</v>
      </c>
      <c r="D442" s="46">
        <v>0</v>
      </c>
      <c r="E442" s="46">
        <v>11221000</v>
      </c>
      <c r="F442" s="46">
        <v>11221000</v>
      </c>
      <c r="G442" s="46">
        <v>11221000</v>
      </c>
      <c r="H442" s="23"/>
      <c r="I442" s="23"/>
      <c r="J442" s="23"/>
      <c r="K442" s="23"/>
    </row>
    <row r="443" spans="1:11" ht="15" customHeight="1">
      <c r="A443" s="23"/>
      <c r="B443" s="23"/>
      <c r="C443" s="27" t="s">
        <v>49</v>
      </c>
      <c r="D443" s="46">
        <v>0</v>
      </c>
      <c r="E443" s="46">
        <v>11221000</v>
      </c>
      <c r="F443" s="46">
        <v>11221000</v>
      </c>
      <c r="G443" s="46">
        <v>11221000</v>
      </c>
      <c r="H443" s="23"/>
      <c r="I443" s="23"/>
      <c r="J443" s="23"/>
      <c r="K443" s="23"/>
    </row>
    <row r="444" spans="1:11" ht="15" customHeight="1">
      <c r="A444" s="23"/>
      <c r="B444" s="23"/>
      <c r="C444" s="27" t="s">
        <v>50</v>
      </c>
      <c r="D444" s="46">
        <v>0</v>
      </c>
      <c r="E444" s="46">
        <v>0</v>
      </c>
      <c r="F444" s="46">
        <v>0</v>
      </c>
      <c r="G444" s="46">
        <v>0</v>
      </c>
      <c r="H444" s="23"/>
      <c r="I444" s="23"/>
      <c r="J444" s="23"/>
      <c r="K444" s="23"/>
    </row>
    <row r="445" spans="1:11" ht="15" customHeight="1">
      <c r="A445" s="23"/>
      <c r="B445" s="23"/>
      <c r="C445" s="27" t="s">
        <v>52</v>
      </c>
      <c r="D445" s="46">
        <v>0</v>
      </c>
      <c r="E445" s="46">
        <v>91790000</v>
      </c>
      <c r="F445" s="46">
        <v>76027340</v>
      </c>
      <c r="G445" s="46">
        <v>75802000</v>
      </c>
      <c r="H445" s="23"/>
      <c r="I445" s="23"/>
      <c r="J445" s="23"/>
      <c r="K445" s="23"/>
    </row>
    <row r="446" spans="1:11" ht="15" customHeight="1">
      <c r="A446" s="23"/>
      <c r="B446" s="23"/>
      <c r="C446" s="27" t="s">
        <v>49</v>
      </c>
      <c r="D446" s="46">
        <v>0</v>
      </c>
      <c r="E446" s="46">
        <v>88790000</v>
      </c>
      <c r="F446" s="46">
        <v>73027340</v>
      </c>
      <c r="G446" s="46">
        <v>72802000</v>
      </c>
      <c r="H446" s="23"/>
      <c r="I446" s="23"/>
      <c r="J446" s="23"/>
      <c r="K446" s="23"/>
    </row>
    <row r="447" spans="1:11" ht="15" customHeight="1">
      <c r="A447" s="23"/>
      <c r="B447" s="23"/>
      <c r="C447" s="27" t="s">
        <v>50</v>
      </c>
      <c r="D447" s="46">
        <v>0</v>
      </c>
      <c r="E447" s="46">
        <v>3000000</v>
      </c>
      <c r="F447" s="46">
        <v>3000000</v>
      </c>
      <c r="G447" s="46">
        <v>3000000</v>
      </c>
      <c r="H447" s="23"/>
      <c r="I447" s="23"/>
      <c r="J447" s="23"/>
      <c r="K447" s="23"/>
    </row>
    <row r="448" spans="1:11" ht="15" customHeight="1">
      <c r="A448" s="23"/>
      <c r="B448" s="23"/>
      <c r="C448" s="27" t="s">
        <v>53</v>
      </c>
      <c r="D448" s="46">
        <v>0</v>
      </c>
      <c r="E448" s="46">
        <v>0</v>
      </c>
      <c r="F448" s="46">
        <v>0</v>
      </c>
      <c r="G448" s="46">
        <v>0</v>
      </c>
      <c r="H448" s="23"/>
      <c r="I448" s="23"/>
      <c r="J448" s="23"/>
      <c r="K448" s="23"/>
    </row>
    <row r="449" spans="1:11" ht="15" customHeight="1">
      <c r="A449" s="23"/>
      <c r="B449" s="23"/>
      <c r="C449" s="27" t="s">
        <v>49</v>
      </c>
      <c r="D449" s="46">
        <v>0</v>
      </c>
      <c r="E449" s="46">
        <v>0</v>
      </c>
      <c r="F449" s="46">
        <v>0</v>
      </c>
      <c r="G449" s="46">
        <v>0</v>
      </c>
      <c r="H449" s="23"/>
      <c r="I449" s="23"/>
      <c r="J449" s="23"/>
      <c r="K449" s="23"/>
    </row>
    <row r="450" spans="1:11" ht="15" customHeight="1">
      <c r="A450" s="23"/>
      <c r="B450" s="23"/>
      <c r="C450" s="27" t="s">
        <v>50</v>
      </c>
      <c r="D450" s="46">
        <v>0</v>
      </c>
      <c r="E450" s="46">
        <v>0</v>
      </c>
      <c r="F450" s="46">
        <v>0</v>
      </c>
      <c r="G450" s="46">
        <v>0</v>
      </c>
      <c r="H450" s="23"/>
      <c r="I450" s="23"/>
      <c r="J450" s="23"/>
      <c r="K450" s="23"/>
    </row>
    <row r="451" spans="1:11" ht="20.100000000000001" customHeight="1">
      <c r="A451" s="23"/>
      <c r="B451" s="23"/>
      <c r="C451" s="27" t="s">
        <v>169</v>
      </c>
      <c r="D451" s="47">
        <v>0</v>
      </c>
      <c r="E451" s="47">
        <v>0</v>
      </c>
      <c r="F451" s="47">
        <v>0</v>
      </c>
      <c r="G451" s="47">
        <v>0</v>
      </c>
      <c r="H451" s="23"/>
      <c r="I451" s="23"/>
      <c r="J451" s="23"/>
      <c r="K451" s="23"/>
    </row>
    <row r="452" spans="1:11" ht="15" customHeight="1">
      <c r="A452" s="23"/>
      <c r="B452" s="23"/>
      <c r="C452" s="27" t="s">
        <v>49</v>
      </c>
      <c r="D452" s="46">
        <v>0</v>
      </c>
      <c r="E452" s="46">
        <v>0</v>
      </c>
      <c r="F452" s="46">
        <v>0</v>
      </c>
      <c r="G452" s="46">
        <v>0</v>
      </c>
      <c r="H452" s="23"/>
      <c r="I452" s="23"/>
      <c r="J452" s="23"/>
      <c r="K452" s="23"/>
    </row>
    <row r="453" spans="1:11" ht="15" customHeight="1">
      <c r="A453" s="23"/>
      <c r="B453" s="23"/>
      <c r="C453" s="27" t="s">
        <v>50</v>
      </c>
      <c r="D453" s="46">
        <v>0</v>
      </c>
      <c r="E453" s="46">
        <v>0</v>
      </c>
      <c r="F453" s="46">
        <v>0</v>
      </c>
      <c r="G453" s="46">
        <v>0</v>
      </c>
      <c r="H453" s="23"/>
      <c r="I453" s="23"/>
      <c r="J453" s="23"/>
      <c r="K453" s="23"/>
    </row>
    <row r="454" spans="1:11" ht="15" customHeight="1">
      <c r="A454" s="23"/>
      <c r="B454" s="23"/>
      <c r="C454" s="27" t="s">
        <v>55</v>
      </c>
      <c r="D454" s="46">
        <v>0</v>
      </c>
      <c r="E454" s="46">
        <v>0</v>
      </c>
      <c r="F454" s="46">
        <v>0</v>
      </c>
      <c r="G454" s="46">
        <v>0</v>
      </c>
      <c r="H454" s="23"/>
      <c r="I454" s="23"/>
      <c r="J454" s="23"/>
      <c r="K454" s="23"/>
    </row>
    <row r="455" spans="1:11" ht="15" customHeight="1">
      <c r="A455" s="23"/>
      <c r="B455" s="23"/>
      <c r="C455" s="27" t="s">
        <v>49</v>
      </c>
      <c r="D455" s="46">
        <v>0</v>
      </c>
      <c r="E455" s="46">
        <v>0</v>
      </c>
      <c r="F455" s="46">
        <v>0</v>
      </c>
      <c r="G455" s="46">
        <v>0</v>
      </c>
      <c r="H455" s="23"/>
      <c r="I455" s="23"/>
      <c r="J455" s="23"/>
      <c r="K455" s="23"/>
    </row>
    <row r="456" spans="1:11" ht="15" customHeight="1">
      <c r="A456" s="23"/>
      <c r="B456" s="23"/>
      <c r="C456" s="27" t="s">
        <v>50</v>
      </c>
      <c r="D456" s="46">
        <v>0</v>
      </c>
      <c r="E456" s="46">
        <v>0</v>
      </c>
      <c r="F456" s="46">
        <v>0</v>
      </c>
      <c r="G456" s="46">
        <v>0</v>
      </c>
      <c r="H456" s="23"/>
      <c r="I456" s="23"/>
      <c r="J456" s="23"/>
      <c r="K456" s="23"/>
    </row>
    <row r="457" spans="1:11" ht="15" customHeight="1">
      <c r="A457" s="23"/>
      <c r="B457" s="23"/>
      <c r="C457" s="27" t="s">
        <v>56</v>
      </c>
      <c r="D457" s="46">
        <v>0</v>
      </c>
      <c r="E457" s="46">
        <v>270000000</v>
      </c>
      <c r="F457" s="46">
        <v>295762660</v>
      </c>
      <c r="G457" s="46">
        <v>300988000</v>
      </c>
      <c r="H457" s="23"/>
      <c r="I457" s="23"/>
      <c r="J457" s="23"/>
      <c r="K457" s="23"/>
    </row>
    <row r="458" spans="1:11" ht="15" customHeight="1">
      <c r="A458" s="23"/>
      <c r="B458" s="23"/>
      <c r="C458" s="27" t="s">
        <v>49</v>
      </c>
      <c r="D458" s="46">
        <v>0</v>
      </c>
      <c r="E458" s="46">
        <v>270000000</v>
      </c>
      <c r="F458" s="46">
        <v>295762660</v>
      </c>
      <c r="G458" s="46">
        <v>300988000</v>
      </c>
      <c r="H458" s="23"/>
      <c r="I458" s="23"/>
      <c r="J458" s="23"/>
      <c r="K458" s="23"/>
    </row>
    <row r="459" spans="1:11" ht="15" customHeight="1">
      <c r="A459" s="23"/>
      <c r="B459" s="23"/>
      <c r="C459" s="27" t="s">
        <v>50</v>
      </c>
      <c r="D459" s="46">
        <v>0</v>
      </c>
      <c r="E459" s="46">
        <v>0</v>
      </c>
      <c r="F459" s="46">
        <v>0</v>
      </c>
      <c r="G459" s="46">
        <v>0</v>
      </c>
      <c r="H459" s="23"/>
      <c r="I459" s="23"/>
      <c r="J459" s="23"/>
      <c r="K459" s="23"/>
    </row>
    <row r="460" spans="1:11" ht="15" customHeight="1">
      <c r="A460" s="23"/>
      <c r="B460" s="23"/>
      <c r="C460" s="27" t="s">
        <v>57</v>
      </c>
      <c r="D460" s="46">
        <v>0</v>
      </c>
      <c r="E460" s="46">
        <v>0</v>
      </c>
      <c r="F460" s="46">
        <v>0</v>
      </c>
      <c r="G460" s="46">
        <v>0</v>
      </c>
      <c r="H460" s="23"/>
      <c r="I460" s="23"/>
      <c r="J460" s="23"/>
      <c r="K460" s="23"/>
    </row>
    <row r="461" spans="1:11" ht="15" customHeight="1">
      <c r="A461" s="23"/>
      <c r="B461" s="23"/>
      <c r="C461" s="27" t="s">
        <v>49</v>
      </c>
      <c r="D461" s="46">
        <v>0</v>
      </c>
      <c r="E461" s="46">
        <v>0</v>
      </c>
      <c r="F461" s="46">
        <v>0</v>
      </c>
      <c r="G461" s="46">
        <v>0</v>
      </c>
      <c r="H461" s="23"/>
      <c r="I461" s="23"/>
      <c r="J461" s="23"/>
      <c r="K461" s="23"/>
    </row>
    <row r="462" spans="1:11" ht="15" customHeight="1">
      <c r="A462" s="23"/>
      <c r="B462" s="23"/>
      <c r="C462" s="27" t="s">
        <v>58</v>
      </c>
      <c r="D462" s="46">
        <v>0</v>
      </c>
      <c r="E462" s="46">
        <v>0</v>
      </c>
      <c r="F462" s="46">
        <v>0</v>
      </c>
      <c r="G462" s="46">
        <v>0</v>
      </c>
      <c r="H462" s="23"/>
      <c r="I462" s="23"/>
      <c r="J462" s="23"/>
      <c r="K462" s="23"/>
    </row>
    <row r="463" spans="1:11" ht="15" customHeight="1">
      <c r="A463" s="23"/>
      <c r="B463" s="23"/>
      <c r="C463" s="27" t="s">
        <v>59</v>
      </c>
      <c r="D463" s="46">
        <v>0</v>
      </c>
      <c r="E463" s="46">
        <v>0</v>
      </c>
      <c r="F463" s="46">
        <v>0</v>
      </c>
      <c r="G463" s="46">
        <v>0</v>
      </c>
      <c r="H463" s="23"/>
      <c r="I463" s="23"/>
      <c r="J463" s="23"/>
      <c r="K463" s="23"/>
    </row>
    <row r="464" spans="1:11" ht="15" customHeight="1">
      <c r="A464" s="23"/>
      <c r="B464" s="23"/>
      <c r="C464" s="27" t="s">
        <v>60</v>
      </c>
      <c r="D464" s="46">
        <v>0</v>
      </c>
      <c r="E464" s="46">
        <v>0</v>
      </c>
      <c r="F464" s="46">
        <v>0</v>
      </c>
      <c r="G464" s="46">
        <v>0</v>
      </c>
      <c r="H464" s="23"/>
      <c r="I464" s="23"/>
      <c r="J464" s="23"/>
      <c r="K464" s="23"/>
    </row>
    <row r="465" spans="1:11" ht="15" customHeight="1">
      <c r="A465" s="23"/>
      <c r="B465" s="23"/>
      <c r="C465" s="27" t="s">
        <v>61</v>
      </c>
      <c r="D465" s="46">
        <v>0</v>
      </c>
      <c r="E465" s="46">
        <v>0</v>
      </c>
      <c r="F465" s="46">
        <v>0</v>
      </c>
      <c r="G465" s="46">
        <v>0</v>
      </c>
      <c r="H465" s="23"/>
      <c r="I465" s="23"/>
      <c r="J465" s="23"/>
      <c r="K465" s="23"/>
    </row>
    <row r="466" spans="1:11" ht="15" customHeight="1">
      <c r="A466" s="23"/>
      <c r="B466" s="23"/>
      <c r="C466" s="27" t="s">
        <v>62</v>
      </c>
      <c r="D466" s="46">
        <v>0</v>
      </c>
      <c r="E466" s="46">
        <v>13000000</v>
      </c>
      <c r="F466" s="46">
        <v>5000000</v>
      </c>
      <c r="G466" s="46">
        <v>5000000</v>
      </c>
      <c r="H466" s="23"/>
      <c r="I466" s="23"/>
      <c r="J466" s="23"/>
      <c r="K466" s="23"/>
    </row>
    <row r="467" spans="1:11" ht="15" customHeight="1">
      <c r="A467" s="23"/>
      <c r="B467" s="23"/>
      <c r="C467" s="27" t="s">
        <v>49</v>
      </c>
      <c r="D467" s="46">
        <v>0</v>
      </c>
      <c r="E467" s="46">
        <v>13000000</v>
      </c>
      <c r="F467" s="46">
        <v>5000000</v>
      </c>
      <c r="G467" s="46">
        <v>5000000</v>
      </c>
      <c r="H467" s="23"/>
      <c r="I467" s="23"/>
      <c r="J467" s="23"/>
      <c r="K467" s="23"/>
    </row>
    <row r="468" spans="1:11" ht="15" customHeight="1">
      <c r="A468" s="23"/>
      <c r="B468" s="23"/>
      <c r="C468" s="27" t="s">
        <v>58</v>
      </c>
      <c r="D468" s="46">
        <v>0</v>
      </c>
      <c r="E468" s="46">
        <v>0</v>
      </c>
      <c r="F468" s="46">
        <v>0</v>
      </c>
      <c r="G468" s="46">
        <v>0</v>
      </c>
      <c r="H468" s="23"/>
      <c r="I468" s="23"/>
      <c r="J468" s="23"/>
      <c r="K468" s="23"/>
    </row>
    <row r="469" spans="1:11" ht="15" customHeight="1">
      <c r="A469" s="23"/>
      <c r="B469" s="23"/>
      <c r="C469" s="27" t="s">
        <v>59</v>
      </c>
      <c r="D469" s="46">
        <v>0</v>
      </c>
      <c r="E469" s="46">
        <v>0</v>
      </c>
      <c r="F469" s="46">
        <v>0</v>
      </c>
      <c r="G469" s="46">
        <v>0</v>
      </c>
      <c r="H469" s="23"/>
      <c r="I469" s="23"/>
      <c r="J469" s="23"/>
      <c r="K469" s="23"/>
    </row>
    <row r="470" spans="1:11" ht="15" customHeight="1">
      <c r="A470" s="23"/>
      <c r="B470" s="23"/>
      <c r="C470" s="27" t="s">
        <v>60</v>
      </c>
      <c r="D470" s="46">
        <v>0</v>
      </c>
      <c r="E470" s="46">
        <v>0</v>
      </c>
      <c r="F470" s="46">
        <v>0</v>
      </c>
      <c r="G470" s="46">
        <v>0</v>
      </c>
      <c r="H470" s="23"/>
      <c r="I470" s="23"/>
      <c r="J470" s="23"/>
      <c r="K470" s="23"/>
    </row>
    <row r="471" spans="1:11" ht="15" customHeight="1">
      <c r="A471" s="23"/>
      <c r="B471" s="23"/>
      <c r="C471" s="27" t="s">
        <v>61</v>
      </c>
      <c r="D471" s="46">
        <v>0</v>
      </c>
      <c r="E471" s="46">
        <v>0</v>
      </c>
      <c r="F471" s="46">
        <v>0</v>
      </c>
      <c r="G471" s="46">
        <v>0</v>
      </c>
      <c r="H471" s="23"/>
      <c r="I471" s="23"/>
      <c r="J471" s="23"/>
      <c r="K471" s="23"/>
    </row>
    <row r="472" spans="1:11" ht="15" customHeight="1">
      <c r="A472" s="23"/>
      <c r="B472" s="23"/>
      <c r="C472" s="27" t="s">
        <v>63</v>
      </c>
      <c r="D472" s="46">
        <v>0</v>
      </c>
      <c r="E472" s="46">
        <v>0</v>
      </c>
      <c r="F472" s="46">
        <v>0</v>
      </c>
      <c r="G472" s="46">
        <v>0</v>
      </c>
      <c r="H472" s="23"/>
      <c r="I472" s="23"/>
      <c r="J472" s="23"/>
      <c r="K472" s="23"/>
    </row>
    <row r="473" spans="1:11" ht="15" customHeight="1">
      <c r="A473" s="23"/>
      <c r="B473" s="23"/>
      <c r="C473" s="27" t="s">
        <v>49</v>
      </c>
      <c r="D473" s="46">
        <v>0</v>
      </c>
      <c r="E473" s="46">
        <v>0</v>
      </c>
      <c r="F473" s="46">
        <v>0</v>
      </c>
      <c r="G473" s="46">
        <v>0</v>
      </c>
      <c r="H473" s="23"/>
      <c r="I473" s="23"/>
      <c r="J473" s="23"/>
      <c r="K473" s="23"/>
    </row>
    <row r="474" spans="1:11" ht="15" customHeight="1">
      <c r="A474" s="23"/>
      <c r="B474" s="23"/>
      <c r="C474" s="27" t="s">
        <v>58</v>
      </c>
      <c r="D474" s="46">
        <v>0</v>
      </c>
      <c r="E474" s="46">
        <v>0</v>
      </c>
      <c r="F474" s="46">
        <v>0</v>
      </c>
      <c r="G474" s="46">
        <v>0</v>
      </c>
      <c r="H474" s="23"/>
      <c r="I474" s="23"/>
      <c r="J474" s="23"/>
      <c r="K474" s="23"/>
    </row>
    <row r="475" spans="1:11" ht="15" customHeight="1">
      <c r="A475" s="23"/>
      <c r="B475" s="23"/>
      <c r="C475" s="27" t="s">
        <v>59</v>
      </c>
      <c r="D475" s="46">
        <v>0</v>
      </c>
      <c r="E475" s="46">
        <v>0</v>
      </c>
      <c r="F475" s="46">
        <v>0</v>
      </c>
      <c r="G475" s="46">
        <v>0</v>
      </c>
      <c r="H475" s="23"/>
      <c r="I475" s="23"/>
      <c r="J475" s="23"/>
      <c r="K475" s="23"/>
    </row>
    <row r="476" spans="1:11" ht="15" customHeight="1">
      <c r="A476" s="23"/>
      <c r="B476" s="23"/>
      <c r="C476" s="27" t="s">
        <v>60</v>
      </c>
      <c r="D476" s="46">
        <v>0</v>
      </c>
      <c r="E476" s="46">
        <v>0</v>
      </c>
      <c r="F476" s="46">
        <v>0</v>
      </c>
      <c r="G476" s="46">
        <v>0</v>
      </c>
      <c r="H476" s="23"/>
      <c r="I476" s="23"/>
      <c r="J476" s="23"/>
      <c r="K476" s="23"/>
    </row>
    <row r="477" spans="1:11" ht="15" customHeight="1">
      <c r="A477" s="23"/>
      <c r="B477" s="23"/>
      <c r="C477" s="27" t="s">
        <v>61</v>
      </c>
      <c r="D477" s="46">
        <v>0</v>
      </c>
      <c r="E477" s="46">
        <v>0</v>
      </c>
      <c r="F477" s="46">
        <v>0</v>
      </c>
      <c r="G477" s="46">
        <v>0</v>
      </c>
      <c r="H477" s="23"/>
      <c r="I477" s="23"/>
      <c r="J477" s="23"/>
      <c r="K477" s="23"/>
    </row>
    <row r="478" spans="1:11" ht="15" customHeight="1">
      <c r="A478" s="23"/>
      <c r="B478" s="23"/>
      <c r="C478" s="27" t="s">
        <v>64</v>
      </c>
      <c r="D478" s="46">
        <v>0</v>
      </c>
      <c r="E478" s="46">
        <v>0</v>
      </c>
      <c r="F478" s="46">
        <v>0</v>
      </c>
      <c r="G478" s="46">
        <v>0</v>
      </c>
      <c r="H478" s="23"/>
      <c r="I478" s="23"/>
      <c r="J478" s="23"/>
      <c r="K478" s="23"/>
    </row>
    <row r="479" spans="1:11" ht="15" customHeight="1">
      <c r="A479" s="23"/>
      <c r="B479" s="23"/>
      <c r="C479" s="27" t="s">
        <v>65</v>
      </c>
      <c r="D479" s="46">
        <v>0</v>
      </c>
      <c r="E479" s="46">
        <v>0</v>
      </c>
      <c r="F479" s="46">
        <v>0</v>
      </c>
      <c r="G479" s="46">
        <v>0</v>
      </c>
      <c r="H479" s="23"/>
      <c r="I479" s="23"/>
      <c r="J479" s="23"/>
      <c r="K479" s="23"/>
    </row>
    <row r="480" spans="1:11" ht="20.100000000000001" customHeight="1">
      <c r="A480" s="23"/>
      <c r="B480" s="23"/>
      <c r="C480" s="48" t="s">
        <v>18</v>
      </c>
      <c r="D480" s="23"/>
      <c r="E480" s="23"/>
      <c r="F480" s="23"/>
      <c r="G480" s="23"/>
      <c r="H480" s="23"/>
      <c r="I480" s="23"/>
      <c r="J480" s="23"/>
      <c r="K480" s="23"/>
    </row>
  </sheetData>
  <mergeCells count="51">
    <mergeCell ref="D382:G382"/>
    <mergeCell ref="D383:G383"/>
    <mergeCell ref="C392:G392"/>
    <mergeCell ref="D324:G324"/>
    <mergeCell ref="D325:G325"/>
    <mergeCell ref="C334:G334"/>
    <mergeCell ref="C379:G379"/>
    <mergeCell ref="D380:G380"/>
    <mergeCell ref="D381:G381"/>
    <mergeCell ref="D323:G323"/>
    <mergeCell ref="D203:G203"/>
    <mergeCell ref="D204:G204"/>
    <mergeCell ref="D205:G205"/>
    <mergeCell ref="C214:G214"/>
    <mergeCell ref="D259:G259"/>
    <mergeCell ref="C265:G265"/>
    <mergeCell ref="D266:G266"/>
    <mergeCell ref="D267:G267"/>
    <mergeCell ref="D268:G268"/>
    <mergeCell ref="D269:G269"/>
    <mergeCell ref="C278:G278"/>
    <mergeCell ref="D202:G202"/>
    <mergeCell ref="D81:G81"/>
    <mergeCell ref="D82:G82"/>
    <mergeCell ref="D83:G83"/>
    <mergeCell ref="D84:G84"/>
    <mergeCell ref="C93:G93"/>
    <mergeCell ref="D138:G138"/>
    <mergeCell ref="D139:G139"/>
    <mergeCell ref="D140:G140"/>
    <mergeCell ref="C149:G149"/>
    <mergeCell ref="D194:G194"/>
    <mergeCell ref="C201:G201"/>
    <mergeCell ref="C80:G80"/>
    <mergeCell ref="D7:G7"/>
    <mergeCell ref="C8:G8"/>
    <mergeCell ref="C9:G9"/>
    <mergeCell ref="D10:G10"/>
    <mergeCell ref="D15:G15"/>
    <mergeCell ref="C22:G22"/>
    <mergeCell ref="D23:G23"/>
    <mergeCell ref="D24:G24"/>
    <mergeCell ref="D25:G25"/>
    <mergeCell ref="D26:G26"/>
    <mergeCell ref="C35:G35"/>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6"/>
  <sheetViews>
    <sheetView zoomScaleNormal="100" workbookViewId="0">
      <selection activeCell="D10" sqref="D10:G10"/>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1639</v>
      </c>
      <c r="E3" s="1510"/>
      <c r="F3" s="1510"/>
      <c r="G3" s="1510"/>
      <c r="H3" s="23"/>
      <c r="I3" s="23"/>
      <c r="J3" s="23"/>
      <c r="K3" s="23"/>
    </row>
    <row r="4" spans="1:11" ht="14.1" customHeight="1">
      <c r="A4" s="23"/>
      <c r="B4" s="23"/>
      <c r="C4" s="25" t="s">
        <v>4</v>
      </c>
      <c r="D4" s="1509" t="s">
        <v>1640</v>
      </c>
      <c r="E4" s="1510"/>
      <c r="F4" s="1510"/>
      <c r="G4" s="1510"/>
      <c r="H4" s="23"/>
      <c r="I4" s="23"/>
      <c r="J4" s="23"/>
      <c r="K4" s="23"/>
    </row>
    <row r="5" spans="1:11" ht="14.1" customHeight="1">
      <c r="A5" s="23"/>
      <c r="B5" s="23"/>
      <c r="C5" s="25" t="s">
        <v>6</v>
      </c>
      <c r="D5" s="1509" t="s">
        <v>1641</v>
      </c>
      <c r="E5" s="1510"/>
      <c r="F5" s="1510"/>
      <c r="G5" s="1510"/>
      <c r="H5" s="23"/>
      <c r="I5" s="23"/>
      <c r="J5" s="23"/>
      <c r="K5" s="23"/>
    </row>
    <row r="6" spans="1:11" ht="14.1" customHeight="1">
      <c r="A6" s="23"/>
      <c r="B6" s="23"/>
      <c r="C6" s="25" t="s">
        <v>8</v>
      </c>
      <c r="D6" s="1509" t="s">
        <v>1642</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36.75" customHeight="1">
      <c r="A9" s="23"/>
      <c r="B9" s="23"/>
      <c r="C9" s="1515" t="s">
        <v>1643</v>
      </c>
      <c r="D9" s="1516"/>
      <c r="E9" s="1516"/>
      <c r="F9" s="1516"/>
      <c r="G9" s="1516"/>
      <c r="H9" s="23"/>
      <c r="I9" s="23"/>
      <c r="J9" s="23"/>
      <c r="K9" s="23"/>
    </row>
    <row r="10" spans="1:11" ht="106.5" customHeight="1">
      <c r="A10" s="23"/>
      <c r="B10" s="23"/>
      <c r="C10" s="26" t="s">
        <v>14</v>
      </c>
      <c r="D10" s="1517" t="s">
        <v>1644</v>
      </c>
      <c r="E10" s="1518"/>
      <c r="F10" s="1518"/>
      <c r="G10" s="1518"/>
      <c r="H10" s="23"/>
      <c r="I10" s="23"/>
      <c r="J10" s="23"/>
      <c r="K10" s="23"/>
    </row>
    <row r="11" spans="1:1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62.1" customHeight="1">
      <c r="A13" s="23"/>
      <c r="B13" s="23"/>
      <c r="C13" s="27" t="s">
        <v>1645</v>
      </c>
      <c r="D13" s="31" t="s">
        <v>1498</v>
      </c>
      <c r="E13" s="31" t="s">
        <v>1646</v>
      </c>
      <c r="F13" s="31" t="s">
        <v>1647</v>
      </c>
      <c r="G13" s="31" t="s">
        <v>293</v>
      </c>
      <c r="H13" s="23"/>
      <c r="I13" s="23"/>
      <c r="J13" s="23"/>
      <c r="K13" s="23"/>
    </row>
    <row r="14" spans="1:11" ht="72.95" customHeight="1">
      <c r="A14" s="23"/>
      <c r="B14" s="23"/>
      <c r="C14" s="27" t="s">
        <v>1648</v>
      </c>
      <c r="D14" s="31" t="s">
        <v>508</v>
      </c>
      <c r="E14" s="31" t="s">
        <v>1649</v>
      </c>
      <c r="F14" s="31" t="s">
        <v>1646</v>
      </c>
      <c r="G14" s="31" t="s">
        <v>1647</v>
      </c>
      <c r="H14" s="23"/>
      <c r="I14" s="23"/>
      <c r="J14" s="23"/>
      <c r="K14" s="23"/>
    </row>
    <row r="15" spans="1:11" ht="62.1" customHeight="1">
      <c r="A15" s="23"/>
      <c r="B15" s="23"/>
      <c r="C15" s="27" t="s">
        <v>1650</v>
      </c>
      <c r="D15" s="31" t="s">
        <v>1498</v>
      </c>
      <c r="E15" s="31" t="s">
        <v>1646</v>
      </c>
      <c r="F15" s="31" t="s">
        <v>1651</v>
      </c>
      <c r="G15" s="31" t="s">
        <v>1652</v>
      </c>
      <c r="H15" s="23"/>
      <c r="I15" s="23"/>
      <c r="J15" s="23"/>
      <c r="K15" s="23"/>
    </row>
    <row r="16" spans="1:11" ht="51.95" customHeight="1">
      <c r="A16" s="23"/>
      <c r="B16" s="23"/>
      <c r="C16" s="27" t="s">
        <v>1653</v>
      </c>
      <c r="D16" s="31" t="s">
        <v>1496</v>
      </c>
      <c r="E16" s="31" t="s">
        <v>1647</v>
      </c>
      <c r="F16" s="31" t="s">
        <v>293</v>
      </c>
      <c r="G16" s="31" t="s">
        <v>1654</v>
      </c>
      <c r="H16" s="23"/>
      <c r="I16" s="23"/>
      <c r="J16" s="23"/>
      <c r="K16" s="23"/>
    </row>
    <row r="17" spans="1:11" ht="41.1" customHeight="1">
      <c r="A17" s="23"/>
      <c r="B17" s="23"/>
      <c r="C17" s="27" t="s">
        <v>1655</v>
      </c>
      <c r="D17" s="31" t="s">
        <v>1498</v>
      </c>
      <c r="E17" s="31" t="s">
        <v>1646</v>
      </c>
      <c r="F17" s="31" t="s">
        <v>1647</v>
      </c>
      <c r="G17" s="31" t="s">
        <v>293</v>
      </c>
      <c r="H17" s="23"/>
      <c r="I17" s="23"/>
      <c r="J17" s="23"/>
      <c r="K17" s="23"/>
    </row>
    <row r="18" spans="1:11" ht="33" customHeight="1">
      <c r="A18" s="23"/>
      <c r="B18" s="23"/>
      <c r="C18" s="26" t="s">
        <v>16</v>
      </c>
      <c r="D18" s="1517" t="s">
        <v>1656</v>
      </c>
      <c r="E18" s="1518"/>
      <c r="F18" s="1518"/>
      <c r="G18" s="1518"/>
      <c r="H18" s="23"/>
      <c r="I18" s="23"/>
      <c r="J18" s="23"/>
      <c r="K18" s="23"/>
    </row>
    <row r="19" spans="1:11">
      <c r="A19" s="23"/>
      <c r="B19" s="23"/>
      <c r="C19" s="27" t="s">
        <v>187</v>
      </c>
      <c r="D19" s="28">
        <v>2024</v>
      </c>
      <c r="E19" s="28">
        <v>2025</v>
      </c>
      <c r="F19" s="28">
        <v>2026</v>
      </c>
      <c r="G19" s="28">
        <v>2027</v>
      </c>
      <c r="H19" s="23"/>
      <c r="I19" s="23"/>
      <c r="J19" s="23"/>
      <c r="K19" s="23"/>
    </row>
    <row r="20" spans="1:11" ht="14.1" customHeight="1">
      <c r="A20" s="23"/>
      <c r="B20" s="23"/>
      <c r="C20" s="29"/>
      <c r="D20" s="30" t="s">
        <v>22</v>
      </c>
      <c r="E20" s="30" t="s">
        <v>23</v>
      </c>
      <c r="F20" s="30" t="s">
        <v>23</v>
      </c>
      <c r="G20" s="30" t="s">
        <v>23</v>
      </c>
      <c r="H20" s="23"/>
      <c r="I20" s="23"/>
      <c r="J20" s="23"/>
      <c r="K20" s="23"/>
    </row>
    <row r="21" spans="1:11" ht="62.1" customHeight="1">
      <c r="A21" s="23"/>
      <c r="B21" s="23"/>
      <c r="C21" s="27" t="s">
        <v>1657</v>
      </c>
      <c r="D21" s="31" t="s">
        <v>123</v>
      </c>
      <c r="E21" s="31" t="s">
        <v>359</v>
      </c>
      <c r="F21" s="31" t="s">
        <v>359</v>
      </c>
      <c r="G21" s="31" t="s">
        <v>359</v>
      </c>
      <c r="H21" s="23"/>
      <c r="I21" s="23"/>
      <c r="J21" s="23"/>
      <c r="K21" s="23"/>
    </row>
    <row r="22" spans="1:11" ht="41.1" customHeight="1">
      <c r="A22" s="23"/>
      <c r="B22" s="23"/>
      <c r="C22" s="27" t="s">
        <v>1658</v>
      </c>
      <c r="D22" s="31" t="s">
        <v>261</v>
      </c>
      <c r="E22" s="31" t="s">
        <v>1498</v>
      </c>
      <c r="F22" s="31" t="s">
        <v>1498</v>
      </c>
      <c r="G22" s="31" t="s">
        <v>1498</v>
      </c>
      <c r="H22" s="23"/>
      <c r="I22" s="23"/>
      <c r="J22" s="23"/>
      <c r="K22" s="23"/>
    </row>
    <row r="23" spans="1:11" ht="48" customHeight="1">
      <c r="A23" s="23"/>
      <c r="B23" s="23"/>
      <c r="C23" s="27" t="s">
        <v>1659</v>
      </c>
      <c r="D23" s="31" t="s">
        <v>157</v>
      </c>
      <c r="E23" s="31" t="s">
        <v>359</v>
      </c>
      <c r="F23" s="31" t="s">
        <v>122</v>
      </c>
      <c r="G23" s="31" t="s">
        <v>158</v>
      </c>
      <c r="H23" s="23"/>
      <c r="I23" s="23"/>
      <c r="J23" s="23"/>
      <c r="K23" s="23"/>
    </row>
    <row r="24" spans="1:11" ht="30.95" customHeight="1">
      <c r="A24" s="23"/>
      <c r="B24" s="23"/>
      <c r="C24" s="27" t="s">
        <v>1660</v>
      </c>
      <c r="D24" s="31" t="s">
        <v>18</v>
      </c>
      <c r="E24" s="31" t="s">
        <v>18</v>
      </c>
      <c r="F24" s="31" t="s">
        <v>18</v>
      </c>
      <c r="G24" s="31" t="s">
        <v>18</v>
      </c>
      <c r="H24" s="23"/>
      <c r="I24" s="23"/>
      <c r="J24" s="23"/>
      <c r="K24" s="23"/>
    </row>
    <row r="25" spans="1:11" ht="14.1" customHeight="1">
      <c r="A25" s="23"/>
      <c r="B25" s="23"/>
      <c r="C25" s="1503" t="s">
        <v>27</v>
      </c>
      <c r="D25" s="1504"/>
      <c r="E25" s="1504"/>
      <c r="F25" s="1504"/>
      <c r="G25" s="1504"/>
      <c r="H25" s="23"/>
      <c r="I25" s="23"/>
      <c r="J25" s="23"/>
      <c r="K25" s="23"/>
    </row>
    <row r="26" spans="1:11" ht="14.1" customHeight="1">
      <c r="A26" s="23"/>
      <c r="B26" s="23"/>
      <c r="C26" s="32" t="s">
        <v>1661</v>
      </c>
      <c r="D26" s="1503" t="s">
        <v>1662</v>
      </c>
      <c r="E26" s="1504"/>
      <c r="F26" s="1504"/>
      <c r="G26" s="1504"/>
      <c r="H26" s="23"/>
      <c r="I26" s="23"/>
      <c r="J26" s="23"/>
      <c r="K26" s="23"/>
    </row>
    <row r="27" spans="1:11">
      <c r="A27" s="23"/>
      <c r="B27" s="23"/>
      <c r="C27" s="33" t="s">
        <v>19</v>
      </c>
      <c r="D27" s="1519" t="s">
        <v>1663</v>
      </c>
      <c r="E27" s="1520"/>
      <c r="F27" s="1520"/>
      <c r="G27" s="1520"/>
      <c r="H27" s="23"/>
      <c r="I27" s="23"/>
      <c r="J27" s="23"/>
      <c r="K27" s="23"/>
    </row>
    <row r="28" spans="1:11" ht="54.95" customHeight="1">
      <c r="A28" s="23"/>
      <c r="B28" s="23"/>
      <c r="C28" s="34" t="s">
        <v>20</v>
      </c>
      <c r="D28" s="1521" t="s">
        <v>1664</v>
      </c>
      <c r="E28" s="1522"/>
      <c r="F28" s="1522"/>
      <c r="G28" s="1522"/>
      <c r="H28" s="23"/>
      <c r="I28" s="23"/>
      <c r="J28" s="23"/>
      <c r="K28" s="23"/>
    </row>
    <row r="29" spans="1:11">
      <c r="A29" s="23"/>
      <c r="B29" s="23"/>
      <c r="C29" s="34" t="s">
        <v>21</v>
      </c>
      <c r="D29" s="1521" t="s">
        <v>1665</v>
      </c>
      <c r="E29" s="1522"/>
      <c r="F29" s="1522"/>
      <c r="G29" s="1522"/>
      <c r="H29" s="23"/>
      <c r="I29" s="23"/>
      <c r="J29" s="23"/>
      <c r="K29" s="23"/>
    </row>
    <row r="30" spans="1:11" ht="15" customHeight="1">
      <c r="A30" s="23"/>
      <c r="B30" s="23"/>
      <c r="C30" s="35"/>
      <c r="D30" s="36">
        <v>2024</v>
      </c>
      <c r="E30" s="36">
        <v>2025</v>
      </c>
      <c r="F30" s="36">
        <v>2026</v>
      </c>
      <c r="G30" s="36">
        <v>2027</v>
      </c>
      <c r="H30" s="23"/>
      <c r="I30" s="23"/>
      <c r="J30" s="23"/>
      <c r="K30" s="23"/>
    </row>
    <row r="31" spans="1:11" ht="15" customHeight="1">
      <c r="A31" s="23"/>
      <c r="B31" s="23"/>
      <c r="C31" s="37"/>
      <c r="D31" s="38" t="s">
        <v>22</v>
      </c>
      <c r="E31" s="38" t="s">
        <v>23</v>
      </c>
      <c r="F31" s="38" t="s">
        <v>23</v>
      </c>
      <c r="G31" s="38" t="s">
        <v>23</v>
      </c>
      <c r="H31" s="23"/>
      <c r="I31" s="23"/>
      <c r="J31" s="23"/>
      <c r="K31" s="23"/>
    </row>
    <row r="32" spans="1:11" ht="14.1" customHeight="1">
      <c r="A32" s="23"/>
      <c r="B32" s="23"/>
      <c r="C32" s="27" t="s">
        <v>33</v>
      </c>
      <c r="D32" s="31" t="s">
        <v>1264</v>
      </c>
      <c r="E32" s="31" t="s">
        <v>1264</v>
      </c>
      <c r="F32" s="31" t="s">
        <v>111</v>
      </c>
      <c r="G32" s="31" t="s">
        <v>1666</v>
      </c>
      <c r="H32" s="23"/>
      <c r="I32" s="23"/>
      <c r="J32" s="23"/>
      <c r="K32" s="23"/>
    </row>
    <row r="33" spans="1:11" ht="14.1" customHeight="1">
      <c r="A33" s="23"/>
      <c r="B33" s="23"/>
      <c r="C33" s="27" t="s">
        <v>35</v>
      </c>
      <c r="D33" s="31" t="s">
        <v>1667</v>
      </c>
      <c r="E33" s="31" t="s">
        <v>1668</v>
      </c>
      <c r="F33" s="31" t="s">
        <v>1669</v>
      </c>
      <c r="G33" s="31" t="s">
        <v>1670</v>
      </c>
      <c r="H33" s="23"/>
      <c r="I33" s="23"/>
      <c r="J33" s="23"/>
      <c r="K33" s="23"/>
    </row>
    <row r="34" spans="1:11" ht="14.1" customHeight="1">
      <c r="A34" s="23"/>
      <c r="B34" s="23"/>
      <c r="C34" s="27" t="s">
        <v>40</v>
      </c>
      <c r="D34" s="31" t="s">
        <v>1671</v>
      </c>
      <c r="E34" s="31" t="s">
        <v>1672</v>
      </c>
      <c r="F34" s="31" t="s">
        <v>1673</v>
      </c>
      <c r="G34" s="31" t="s">
        <v>1674</v>
      </c>
      <c r="H34" s="23"/>
      <c r="I34" s="23"/>
      <c r="J34" s="23"/>
      <c r="K34" s="23"/>
    </row>
    <row r="35" spans="1:11" ht="14.1" customHeight="1">
      <c r="A35" s="23"/>
      <c r="B35" s="23"/>
      <c r="C35" s="27" t="s">
        <v>41</v>
      </c>
      <c r="D35" s="31" t="s">
        <v>18</v>
      </c>
      <c r="E35" s="31" t="s">
        <v>42</v>
      </c>
      <c r="F35" s="31" t="s">
        <v>1675</v>
      </c>
      <c r="G35" s="31" t="s">
        <v>207</v>
      </c>
      <c r="H35" s="23"/>
      <c r="I35" s="23"/>
      <c r="J35" s="23"/>
      <c r="K35" s="23"/>
    </row>
    <row r="36" spans="1:11" ht="14.1" customHeight="1">
      <c r="A36" s="23"/>
      <c r="B36" s="23"/>
      <c r="C36" s="27" t="s">
        <v>43</v>
      </c>
      <c r="D36" s="31" t="s">
        <v>18</v>
      </c>
      <c r="E36" s="31" t="s">
        <v>440</v>
      </c>
      <c r="F36" s="31" t="s">
        <v>1676</v>
      </c>
      <c r="G36" s="31" t="s">
        <v>1677</v>
      </c>
      <c r="H36" s="23"/>
      <c r="I36" s="23"/>
      <c r="J36" s="23"/>
      <c r="K36" s="23"/>
    </row>
    <row r="37" spans="1:11" ht="14.1" customHeight="1">
      <c r="A37" s="23"/>
      <c r="B37" s="23"/>
      <c r="C37" s="27" t="s">
        <v>47</v>
      </c>
      <c r="D37" s="31" t="s">
        <v>18</v>
      </c>
      <c r="E37" s="31" t="s">
        <v>440</v>
      </c>
      <c r="F37" s="31" t="s">
        <v>1678</v>
      </c>
      <c r="G37" s="31" t="s">
        <v>1679</v>
      </c>
      <c r="H37" s="23"/>
      <c r="I37" s="23"/>
      <c r="J37" s="23"/>
      <c r="K37" s="23"/>
    </row>
    <row r="38" spans="1:11" ht="14.1" customHeight="1">
      <c r="A38" s="23"/>
      <c r="B38" s="23"/>
      <c r="C38" s="1523" t="s">
        <v>24</v>
      </c>
      <c r="D38" s="1524"/>
      <c r="E38" s="1524"/>
      <c r="F38" s="1524"/>
      <c r="G38" s="1524"/>
      <c r="H38" s="23"/>
      <c r="I38" s="23"/>
      <c r="J38" s="23"/>
      <c r="K38" s="23"/>
    </row>
    <row r="39" spans="1:11" ht="14.1" customHeight="1">
      <c r="A39" s="23"/>
      <c r="B39" s="23"/>
      <c r="C39" s="35"/>
      <c r="D39" s="36">
        <v>2024</v>
      </c>
      <c r="E39" s="36">
        <v>2025</v>
      </c>
      <c r="F39" s="36">
        <v>2026</v>
      </c>
      <c r="G39" s="36">
        <v>2027</v>
      </c>
      <c r="H39" s="23"/>
      <c r="I39" s="23"/>
      <c r="J39" s="23"/>
      <c r="K39" s="23"/>
    </row>
    <row r="40" spans="1:11" ht="14.1" customHeight="1">
      <c r="A40" s="23"/>
      <c r="B40" s="23"/>
      <c r="C40" s="37"/>
      <c r="D40" s="38" t="s">
        <v>22</v>
      </c>
      <c r="E40" s="38" t="s">
        <v>23</v>
      </c>
      <c r="F40" s="38" t="s">
        <v>23</v>
      </c>
      <c r="G40" s="38" t="s">
        <v>23</v>
      </c>
      <c r="H40" s="23"/>
      <c r="I40" s="23"/>
      <c r="J40" s="23"/>
      <c r="K40" s="23"/>
    </row>
    <row r="41" spans="1:11" ht="14.1" customHeight="1">
      <c r="A41" s="23"/>
      <c r="B41" s="23"/>
      <c r="C41" s="39" t="s">
        <v>48</v>
      </c>
      <c r="D41" s="40">
        <v>0</v>
      </c>
      <c r="E41" s="40">
        <v>11751669</v>
      </c>
      <c r="F41" s="40">
        <v>11751669</v>
      </c>
      <c r="G41" s="40">
        <v>11751669</v>
      </c>
      <c r="H41" s="23"/>
      <c r="I41" s="23"/>
      <c r="J41" s="23"/>
      <c r="K41" s="23"/>
    </row>
    <row r="42" spans="1:11" ht="14.1" customHeight="1">
      <c r="A42" s="23"/>
      <c r="B42" s="23"/>
      <c r="C42" s="39" t="s">
        <v>49</v>
      </c>
      <c r="D42" s="40">
        <v>0</v>
      </c>
      <c r="E42" s="40">
        <v>11751669</v>
      </c>
      <c r="F42" s="40">
        <v>11751669</v>
      </c>
      <c r="G42" s="40">
        <v>11751669</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51</v>
      </c>
      <c r="D44" s="40">
        <v>0</v>
      </c>
      <c r="E44" s="40">
        <v>1986331</v>
      </c>
      <c r="F44" s="40">
        <v>1986331</v>
      </c>
      <c r="G44" s="40">
        <v>1986331</v>
      </c>
      <c r="H44" s="23"/>
      <c r="I44" s="23"/>
      <c r="J44" s="23"/>
      <c r="K44" s="23"/>
    </row>
    <row r="45" spans="1:11" ht="14.1" customHeight="1">
      <c r="A45" s="23"/>
      <c r="B45" s="23"/>
      <c r="C45" s="39" t="s">
        <v>49</v>
      </c>
      <c r="D45" s="40">
        <v>0</v>
      </c>
      <c r="E45" s="40">
        <v>1986331</v>
      </c>
      <c r="F45" s="40">
        <v>1986331</v>
      </c>
      <c r="G45" s="40">
        <v>1986331</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52</v>
      </c>
      <c r="D47" s="40">
        <v>0</v>
      </c>
      <c r="E47" s="40">
        <v>4000000</v>
      </c>
      <c r="F47" s="40">
        <v>4000000</v>
      </c>
      <c r="G47" s="40">
        <v>4000000</v>
      </c>
      <c r="H47" s="23"/>
      <c r="I47" s="23"/>
      <c r="J47" s="23"/>
      <c r="K47" s="23"/>
    </row>
    <row r="48" spans="1:11" ht="14.1" customHeight="1">
      <c r="A48" s="23"/>
      <c r="B48" s="23"/>
      <c r="C48" s="39" t="s">
        <v>49</v>
      </c>
      <c r="D48" s="40">
        <v>0</v>
      </c>
      <c r="E48" s="40">
        <v>4000000</v>
      </c>
      <c r="F48" s="40">
        <v>4000000</v>
      </c>
      <c r="G48" s="40">
        <v>4000000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53</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54</v>
      </c>
      <c r="D53" s="40">
        <v>0</v>
      </c>
      <c r="E53" s="40">
        <v>109110000</v>
      </c>
      <c r="F53" s="40">
        <v>111110000</v>
      </c>
      <c r="G53" s="40">
        <v>112110000</v>
      </c>
      <c r="H53" s="23"/>
      <c r="I53" s="23"/>
      <c r="J53" s="23"/>
      <c r="K53" s="23"/>
    </row>
    <row r="54" spans="1:11" ht="14.1" customHeight="1">
      <c r="A54" s="23"/>
      <c r="B54" s="23"/>
      <c r="C54" s="39" t="s">
        <v>49</v>
      </c>
      <c r="D54" s="40">
        <v>0</v>
      </c>
      <c r="E54" s="40">
        <v>109110000</v>
      </c>
      <c r="F54" s="40">
        <v>111110000</v>
      </c>
      <c r="G54" s="40">
        <v>112110000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55</v>
      </c>
      <c r="D56" s="40">
        <v>0</v>
      </c>
      <c r="E56" s="40">
        <v>0</v>
      </c>
      <c r="F56" s="40">
        <v>0</v>
      </c>
      <c r="G56" s="40">
        <v>0</v>
      </c>
      <c r="H56" s="23"/>
      <c r="I56" s="23"/>
      <c r="J56" s="23"/>
      <c r="K56" s="23"/>
    </row>
    <row r="57" spans="1:11" ht="14.1" customHeight="1">
      <c r="A57" s="23"/>
      <c r="B57" s="23"/>
      <c r="C57" s="39" t="s">
        <v>49</v>
      </c>
      <c r="D57" s="40">
        <v>0</v>
      </c>
      <c r="E57" s="40">
        <v>0</v>
      </c>
      <c r="F57" s="40">
        <v>0</v>
      </c>
      <c r="G57" s="40">
        <v>0</v>
      </c>
      <c r="H57" s="23"/>
      <c r="I57" s="23"/>
      <c r="J57" s="23"/>
      <c r="K57" s="23"/>
    </row>
    <row r="58" spans="1:11" ht="14.1" customHeight="1">
      <c r="A58" s="23"/>
      <c r="B58" s="23"/>
      <c r="C58" s="39" t="s">
        <v>50</v>
      </c>
      <c r="D58" s="40">
        <v>0</v>
      </c>
      <c r="E58" s="40">
        <v>0</v>
      </c>
      <c r="F58" s="40">
        <v>0</v>
      </c>
      <c r="G58" s="40">
        <v>0</v>
      </c>
      <c r="H58" s="23"/>
      <c r="I58" s="23"/>
      <c r="J58" s="23"/>
      <c r="K58" s="23"/>
    </row>
    <row r="59" spans="1:11" ht="14.1" customHeight="1">
      <c r="A59" s="23"/>
      <c r="B59" s="23"/>
      <c r="C59" s="39" t="s">
        <v>56</v>
      </c>
      <c r="D59" s="40">
        <v>0</v>
      </c>
      <c r="E59" s="40">
        <v>0</v>
      </c>
      <c r="F59" s="40">
        <v>0</v>
      </c>
      <c r="G59" s="40">
        <v>0</v>
      </c>
      <c r="H59" s="23"/>
      <c r="I59" s="23"/>
      <c r="J59" s="23"/>
      <c r="K59" s="23"/>
    </row>
    <row r="60" spans="1:11" ht="14.1" customHeight="1">
      <c r="A60" s="23"/>
      <c r="B60" s="23"/>
      <c r="C60" s="39" t="s">
        <v>49</v>
      </c>
      <c r="D60" s="40">
        <v>0</v>
      </c>
      <c r="E60" s="40">
        <v>0</v>
      </c>
      <c r="F60" s="40">
        <v>0</v>
      </c>
      <c r="G60" s="40">
        <v>0</v>
      </c>
      <c r="H60" s="23"/>
      <c r="I60" s="23"/>
      <c r="J60" s="23"/>
      <c r="K60" s="23"/>
    </row>
    <row r="61" spans="1:11" ht="14.1" customHeight="1">
      <c r="A61" s="23"/>
      <c r="B61" s="23"/>
      <c r="C61" s="39" t="s">
        <v>50</v>
      </c>
      <c r="D61" s="40">
        <v>0</v>
      </c>
      <c r="E61" s="40">
        <v>0</v>
      </c>
      <c r="F61" s="40">
        <v>0</v>
      </c>
      <c r="G61" s="40">
        <v>0</v>
      </c>
      <c r="H61" s="23"/>
      <c r="I61" s="23"/>
      <c r="J61" s="23"/>
      <c r="K61" s="23"/>
    </row>
    <row r="62" spans="1:11" ht="14.1" customHeight="1">
      <c r="A62" s="23"/>
      <c r="B62" s="23"/>
      <c r="C62" s="39" t="s">
        <v>57</v>
      </c>
      <c r="D62" s="40">
        <v>0</v>
      </c>
      <c r="E62" s="40">
        <v>0</v>
      </c>
      <c r="F62" s="40">
        <v>0</v>
      </c>
      <c r="G62" s="40">
        <v>0</v>
      </c>
      <c r="H62" s="23"/>
      <c r="I62" s="23"/>
      <c r="J62" s="23"/>
      <c r="K62" s="23"/>
    </row>
    <row r="63" spans="1:11" ht="14.1" customHeight="1">
      <c r="A63" s="23"/>
      <c r="B63" s="23"/>
      <c r="C63" s="39" t="s">
        <v>49</v>
      </c>
      <c r="D63" s="40">
        <v>0</v>
      </c>
      <c r="E63" s="40">
        <v>0</v>
      </c>
      <c r="F63" s="40">
        <v>0</v>
      </c>
      <c r="G63" s="40">
        <v>0</v>
      </c>
      <c r="H63" s="23"/>
      <c r="I63" s="23"/>
      <c r="J63" s="23"/>
      <c r="K63" s="23"/>
    </row>
    <row r="64" spans="1:11" ht="14.1" customHeight="1">
      <c r="A64" s="23"/>
      <c r="B64" s="23"/>
      <c r="C64" s="39" t="s">
        <v>58</v>
      </c>
      <c r="D64" s="40">
        <v>0</v>
      </c>
      <c r="E64" s="40">
        <v>0</v>
      </c>
      <c r="F64" s="40">
        <v>0</v>
      </c>
      <c r="G64" s="40">
        <v>0</v>
      </c>
      <c r="H64" s="23"/>
      <c r="I64" s="23"/>
      <c r="J64" s="23"/>
      <c r="K64" s="23"/>
    </row>
    <row r="65" spans="1:11" ht="14.1" customHeight="1">
      <c r="A65" s="23"/>
      <c r="B65" s="23"/>
      <c r="C65" s="39" t="s">
        <v>59</v>
      </c>
      <c r="D65" s="40">
        <v>0</v>
      </c>
      <c r="E65" s="40">
        <v>0</v>
      </c>
      <c r="F65" s="40">
        <v>0</v>
      </c>
      <c r="G65" s="40">
        <v>0</v>
      </c>
      <c r="H65" s="23"/>
      <c r="I65" s="23"/>
      <c r="J65" s="23"/>
      <c r="K65" s="23"/>
    </row>
    <row r="66" spans="1:11" ht="14.1" customHeight="1">
      <c r="A66" s="23"/>
      <c r="B66" s="23"/>
      <c r="C66" s="39" t="s">
        <v>60</v>
      </c>
      <c r="D66" s="40">
        <v>0</v>
      </c>
      <c r="E66" s="40">
        <v>0</v>
      </c>
      <c r="F66" s="40">
        <v>0</v>
      </c>
      <c r="G66" s="40">
        <v>0</v>
      </c>
      <c r="H66" s="23"/>
      <c r="I66" s="23"/>
      <c r="J66" s="23"/>
      <c r="K66" s="23"/>
    </row>
    <row r="67" spans="1:11" ht="14.1" customHeight="1">
      <c r="A67" s="23"/>
      <c r="B67" s="23"/>
      <c r="C67" s="39" t="s">
        <v>61</v>
      </c>
      <c r="D67" s="40">
        <v>0</v>
      </c>
      <c r="E67" s="40">
        <v>0</v>
      </c>
      <c r="F67" s="40">
        <v>0</v>
      </c>
      <c r="G67" s="40">
        <v>0</v>
      </c>
      <c r="H67" s="23"/>
      <c r="I67" s="23"/>
      <c r="J67" s="23"/>
      <c r="K67" s="23"/>
    </row>
    <row r="68" spans="1:11" ht="14.1" customHeight="1">
      <c r="A68" s="23"/>
      <c r="B68" s="23"/>
      <c r="C68" s="39" t="s">
        <v>62</v>
      </c>
      <c r="D68" s="40">
        <v>0</v>
      </c>
      <c r="E68" s="40">
        <v>0</v>
      </c>
      <c r="F68" s="40">
        <v>0</v>
      </c>
      <c r="G68" s="40">
        <v>0</v>
      </c>
      <c r="H68" s="23"/>
      <c r="I68" s="23"/>
      <c r="J68" s="23"/>
      <c r="K68" s="23"/>
    </row>
    <row r="69" spans="1:11" ht="14.1" customHeight="1">
      <c r="A69" s="23"/>
      <c r="B69" s="23"/>
      <c r="C69" s="39" t="s">
        <v>49</v>
      </c>
      <c r="D69" s="40">
        <v>0</v>
      </c>
      <c r="E69" s="40">
        <v>0</v>
      </c>
      <c r="F69" s="40">
        <v>0</v>
      </c>
      <c r="G69" s="40">
        <v>0</v>
      </c>
      <c r="H69" s="23"/>
      <c r="I69" s="23"/>
      <c r="J69" s="23"/>
      <c r="K69" s="23"/>
    </row>
    <row r="70" spans="1:11" ht="14.1" customHeight="1">
      <c r="A70" s="23"/>
      <c r="B70" s="23"/>
      <c r="C70" s="39" t="s">
        <v>58</v>
      </c>
      <c r="D70" s="40">
        <v>0</v>
      </c>
      <c r="E70" s="40">
        <v>0</v>
      </c>
      <c r="F70" s="40">
        <v>0</v>
      </c>
      <c r="G70" s="40">
        <v>0</v>
      </c>
      <c r="H70" s="23"/>
      <c r="I70" s="23"/>
      <c r="J70" s="23"/>
      <c r="K70" s="23"/>
    </row>
    <row r="71" spans="1:11" ht="14.1" customHeight="1">
      <c r="A71" s="23"/>
      <c r="B71" s="23"/>
      <c r="C71" s="39" t="s">
        <v>59</v>
      </c>
      <c r="D71" s="40">
        <v>0</v>
      </c>
      <c r="E71" s="40">
        <v>0</v>
      </c>
      <c r="F71" s="40">
        <v>0</v>
      </c>
      <c r="G71" s="40">
        <v>0</v>
      </c>
      <c r="H71" s="23"/>
      <c r="I71" s="23"/>
      <c r="J71" s="23"/>
      <c r="K71" s="23"/>
    </row>
    <row r="72" spans="1:11" ht="14.1" customHeight="1">
      <c r="A72" s="23"/>
      <c r="B72" s="23"/>
      <c r="C72" s="39" t="s">
        <v>60</v>
      </c>
      <c r="D72" s="40">
        <v>0</v>
      </c>
      <c r="E72" s="40">
        <v>0</v>
      </c>
      <c r="F72" s="40">
        <v>0</v>
      </c>
      <c r="G72" s="40">
        <v>0</v>
      </c>
      <c r="H72" s="23"/>
      <c r="I72" s="23"/>
      <c r="J72" s="23"/>
      <c r="K72" s="23"/>
    </row>
    <row r="73" spans="1:11" ht="14.1" customHeight="1">
      <c r="A73" s="23"/>
      <c r="B73" s="23"/>
      <c r="C73" s="39" t="s">
        <v>61</v>
      </c>
      <c r="D73" s="40">
        <v>0</v>
      </c>
      <c r="E73" s="40">
        <v>0</v>
      </c>
      <c r="F73" s="40">
        <v>0</v>
      </c>
      <c r="G73" s="40">
        <v>0</v>
      </c>
      <c r="H73" s="23"/>
      <c r="I73" s="23"/>
      <c r="J73" s="23"/>
      <c r="K73" s="23"/>
    </row>
    <row r="74" spans="1:11" ht="14.1" customHeight="1">
      <c r="A74" s="23"/>
      <c r="B74" s="23"/>
      <c r="C74" s="39" t="s">
        <v>63</v>
      </c>
      <c r="D74" s="40">
        <v>0</v>
      </c>
      <c r="E74" s="40">
        <v>0</v>
      </c>
      <c r="F74" s="40">
        <v>0</v>
      </c>
      <c r="G74" s="40">
        <v>0</v>
      </c>
      <c r="H74" s="23"/>
      <c r="I74" s="23"/>
      <c r="J74" s="23"/>
      <c r="K74" s="23"/>
    </row>
    <row r="75" spans="1:11" ht="14.1" customHeight="1">
      <c r="A75" s="23"/>
      <c r="B75" s="23"/>
      <c r="C75" s="39" t="s">
        <v>49</v>
      </c>
      <c r="D75" s="40">
        <v>0</v>
      </c>
      <c r="E75" s="40">
        <v>0</v>
      </c>
      <c r="F75" s="40">
        <v>0</v>
      </c>
      <c r="G75" s="40">
        <v>0</v>
      </c>
      <c r="H75" s="23"/>
      <c r="I75" s="23"/>
      <c r="J75" s="23"/>
      <c r="K75" s="23"/>
    </row>
    <row r="76" spans="1:11" ht="14.1" customHeight="1">
      <c r="A76" s="23"/>
      <c r="B76" s="23"/>
      <c r="C76" s="39" t="s">
        <v>58</v>
      </c>
      <c r="D76" s="40">
        <v>0</v>
      </c>
      <c r="E76" s="40">
        <v>0</v>
      </c>
      <c r="F76" s="40">
        <v>0</v>
      </c>
      <c r="G76" s="40">
        <v>0</v>
      </c>
      <c r="H76" s="23"/>
      <c r="I76" s="23"/>
      <c r="J76" s="23"/>
      <c r="K76" s="23"/>
    </row>
    <row r="77" spans="1:11" ht="14.1" customHeight="1">
      <c r="A77" s="23"/>
      <c r="B77" s="23"/>
      <c r="C77" s="39" t="s">
        <v>59</v>
      </c>
      <c r="D77" s="40">
        <v>0</v>
      </c>
      <c r="E77" s="40">
        <v>0</v>
      </c>
      <c r="F77" s="40">
        <v>0</v>
      </c>
      <c r="G77" s="40">
        <v>0</v>
      </c>
      <c r="H77" s="23"/>
      <c r="I77" s="23"/>
      <c r="J77" s="23"/>
      <c r="K77" s="23"/>
    </row>
    <row r="78" spans="1:11" ht="14.1" customHeight="1">
      <c r="A78" s="23"/>
      <c r="B78" s="23"/>
      <c r="C78" s="39" t="s">
        <v>60</v>
      </c>
      <c r="D78" s="40">
        <v>0</v>
      </c>
      <c r="E78" s="40">
        <v>0</v>
      </c>
      <c r="F78" s="40">
        <v>0</v>
      </c>
      <c r="G78" s="40">
        <v>0</v>
      </c>
      <c r="H78" s="23"/>
      <c r="I78" s="23"/>
      <c r="J78" s="23"/>
      <c r="K78" s="23"/>
    </row>
    <row r="79" spans="1:11" ht="14.1" customHeight="1">
      <c r="A79" s="23"/>
      <c r="B79" s="23"/>
      <c r="C79" s="39" t="s">
        <v>61</v>
      </c>
      <c r="D79" s="40">
        <v>0</v>
      </c>
      <c r="E79" s="40">
        <v>0</v>
      </c>
      <c r="F79" s="40">
        <v>0</v>
      </c>
      <c r="G79" s="40">
        <v>0</v>
      </c>
      <c r="H79" s="23"/>
      <c r="I79" s="23"/>
      <c r="J79" s="23"/>
      <c r="K79" s="23"/>
    </row>
    <row r="80" spans="1:11" ht="14.1" customHeight="1">
      <c r="A80" s="23"/>
      <c r="B80" s="23"/>
      <c r="C80" s="39" t="s">
        <v>64</v>
      </c>
      <c r="D80" s="40">
        <v>0</v>
      </c>
      <c r="E80" s="40">
        <v>0</v>
      </c>
      <c r="F80" s="40">
        <v>0</v>
      </c>
      <c r="G80" s="40">
        <v>0</v>
      </c>
      <c r="H80" s="23"/>
      <c r="I80" s="23"/>
      <c r="J80" s="23"/>
      <c r="K80" s="23"/>
    </row>
    <row r="81" spans="1:11" ht="14.1" customHeight="1">
      <c r="A81" s="23"/>
      <c r="B81" s="23"/>
      <c r="C81" s="39" t="s">
        <v>65</v>
      </c>
      <c r="D81" s="40">
        <v>0</v>
      </c>
      <c r="E81" s="40">
        <v>0</v>
      </c>
      <c r="F81" s="40">
        <v>0</v>
      </c>
      <c r="G81" s="40">
        <v>0</v>
      </c>
      <c r="H81" s="23"/>
      <c r="I81" s="23"/>
      <c r="J81" s="23"/>
      <c r="K81" s="23"/>
    </row>
    <row r="82" spans="1:11" ht="14.1" customHeight="1">
      <c r="A82" s="23"/>
      <c r="B82" s="23"/>
      <c r="C82" s="41" t="s">
        <v>25</v>
      </c>
      <c r="D82" s="40">
        <v>0</v>
      </c>
      <c r="E82" s="40">
        <v>126848000</v>
      </c>
      <c r="F82" s="40">
        <v>128848000</v>
      </c>
      <c r="G82" s="40">
        <v>129848000</v>
      </c>
      <c r="H82" s="23"/>
      <c r="I82" s="23"/>
      <c r="J82" s="23"/>
      <c r="K82" s="23"/>
    </row>
    <row r="83" spans="1:11">
      <c r="A83" s="23"/>
      <c r="B83" s="23"/>
      <c r="C83" s="33" t="s">
        <v>19</v>
      </c>
      <c r="D83" s="1519" t="s">
        <v>1680</v>
      </c>
      <c r="E83" s="1520"/>
      <c r="F83" s="1520"/>
      <c r="G83" s="1520"/>
      <c r="H83" s="23"/>
      <c r="I83" s="23"/>
      <c r="J83" s="23"/>
      <c r="K83" s="23"/>
    </row>
    <row r="84" spans="1:11" ht="83.1" customHeight="1">
      <c r="A84" s="23"/>
      <c r="B84" s="23"/>
      <c r="C84" s="34" t="s">
        <v>20</v>
      </c>
      <c r="D84" s="1521" t="s">
        <v>1681</v>
      </c>
      <c r="E84" s="1522"/>
      <c r="F84" s="1522"/>
      <c r="G84" s="1522"/>
      <c r="H84" s="23"/>
      <c r="I84" s="23"/>
      <c r="J84" s="23"/>
      <c r="K84" s="23"/>
    </row>
    <row r="85" spans="1:11">
      <c r="A85" s="23"/>
      <c r="B85" s="23"/>
      <c r="C85" s="34" t="s">
        <v>21</v>
      </c>
      <c r="D85" s="1521" t="s">
        <v>1682</v>
      </c>
      <c r="E85" s="1522"/>
      <c r="F85" s="1522"/>
      <c r="G85" s="1522"/>
      <c r="H85" s="23"/>
      <c r="I85" s="23"/>
      <c r="J85" s="23"/>
      <c r="K85" s="23"/>
    </row>
    <row r="86" spans="1:11" ht="15" customHeight="1">
      <c r="A86" s="23"/>
      <c r="B86" s="23"/>
      <c r="C86" s="35"/>
      <c r="D86" s="36">
        <v>2024</v>
      </c>
      <c r="E86" s="36">
        <v>2025</v>
      </c>
      <c r="F86" s="36">
        <v>2026</v>
      </c>
      <c r="G86" s="36">
        <v>2027</v>
      </c>
      <c r="H86" s="23"/>
      <c r="I86" s="23"/>
      <c r="J86" s="23"/>
      <c r="K86" s="23"/>
    </row>
    <row r="87" spans="1:11" ht="15" customHeight="1">
      <c r="A87" s="23"/>
      <c r="B87" s="23"/>
      <c r="C87" s="37"/>
      <c r="D87" s="38" t="s">
        <v>22</v>
      </c>
      <c r="E87" s="38" t="s">
        <v>23</v>
      </c>
      <c r="F87" s="38" t="s">
        <v>23</v>
      </c>
      <c r="G87" s="38" t="s">
        <v>23</v>
      </c>
      <c r="H87" s="23"/>
      <c r="I87" s="23"/>
      <c r="J87" s="23"/>
      <c r="K87" s="23"/>
    </row>
    <row r="88" spans="1:11" ht="14.1" customHeight="1">
      <c r="A88" s="23"/>
      <c r="B88" s="23"/>
      <c r="C88" s="27" t="s">
        <v>33</v>
      </c>
      <c r="D88" s="31" t="s">
        <v>1300</v>
      </c>
      <c r="E88" s="31" t="s">
        <v>1300</v>
      </c>
      <c r="F88" s="31" t="s">
        <v>1300</v>
      </c>
      <c r="G88" s="31" t="s">
        <v>1587</v>
      </c>
      <c r="H88" s="23"/>
      <c r="I88" s="23"/>
      <c r="J88" s="23"/>
      <c r="K88" s="23"/>
    </row>
    <row r="89" spans="1:11" ht="14.1" customHeight="1">
      <c r="A89" s="23"/>
      <c r="B89" s="23"/>
      <c r="C89" s="27" t="s">
        <v>35</v>
      </c>
      <c r="D89" s="31" t="s">
        <v>1683</v>
      </c>
      <c r="E89" s="31" t="s">
        <v>1532</v>
      </c>
      <c r="F89" s="31" t="s">
        <v>1684</v>
      </c>
      <c r="G89" s="31" t="s">
        <v>1684</v>
      </c>
      <c r="H89" s="23"/>
      <c r="I89" s="23"/>
      <c r="J89" s="23"/>
      <c r="K89" s="23"/>
    </row>
    <row r="90" spans="1:11" ht="14.1" customHeight="1">
      <c r="A90" s="23"/>
      <c r="B90" s="23"/>
      <c r="C90" s="27" t="s">
        <v>40</v>
      </c>
      <c r="D90" s="31" t="s">
        <v>1685</v>
      </c>
      <c r="E90" s="31" t="s">
        <v>1686</v>
      </c>
      <c r="F90" s="31" t="s">
        <v>1687</v>
      </c>
      <c r="G90" s="31" t="s">
        <v>1688</v>
      </c>
      <c r="H90" s="23"/>
      <c r="I90" s="23"/>
      <c r="J90" s="23"/>
      <c r="K90" s="23"/>
    </row>
    <row r="91" spans="1:11" ht="14.1" customHeight="1">
      <c r="A91" s="23"/>
      <c r="B91" s="23"/>
      <c r="C91" s="27" t="s">
        <v>41</v>
      </c>
      <c r="D91" s="31" t="s">
        <v>18</v>
      </c>
      <c r="E91" s="31" t="s">
        <v>42</v>
      </c>
      <c r="F91" s="31" t="s">
        <v>42</v>
      </c>
      <c r="G91" s="31" t="s">
        <v>1689</v>
      </c>
      <c r="H91" s="23"/>
      <c r="I91" s="23"/>
      <c r="J91" s="23"/>
      <c r="K91" s="23"/>
    </row>
    <row r="92" spans="1:11" ht="14.1" customHeight="1">
      <c r="A92" s="23"/>
      <c r="B92" s="23"/>
      <c r="C92" s="27" t="s">
        <v>43</v>
      </c>
      <c r="D92" s="31" t="s">
        <v>18</v>
      </c>
      <c r="E92" s="31" t="s">
        <v>1690</v>
      </c>
      <c r="F92" s="31" t="s">
        <v>1691</v>
      </c>
      <c r="G92" s="31" t="s">
        <v>42</v>
      </c>
      <c r="H92" s="23"/>
      <c r="I92" s="23"/>
      <c r="J92" s="23"/>
      <c r="K92" s="23"/>
    </row>
    <row r="93" spans="1:11" ht="14.1" customHeight="1">
      <c r="A93" s="23"/>
      <c r="B93" s="23"/>
      <c r="C93" s="27" t="s">
        <v>47</v>
      </c>
      <c r="D93" s="31" t="s">
        <v>18</v>
      </c>
      <c r="E93" s="31" t="s">
        <v>1690</v>
      </c>
      <c r="F93" s="31" t="s">
        <v>1691</v>
      </c>
      <c r="G93" s="31" t="s">
        <v>1692</v>
      </c>
      <c r="H93" s="23"/>
      <c r="I93" s="23"/>
      <c r="J93" s="23"/>
      <c r="K93" s="23"/>
    </row>
    <row r="94" spans="1:11" ht="14.1" customHeight="1">
      <c r="A94" s="23"/>
      <c r="B94" s="23"/>
      <c r="C94" s="1523" t="s">
        <v>24</v>
      </c>
      <c r="D94" s="1524"/>
      <c r="E94" s="1524"/>
      <c r="F94" s="1524"/>
      <c r="G94" s="1524"/>
      <c r="H94" s="23"/>
      <c r="I94" s="23"/>
      <c r="J94" s="23"/>
      <c r="K94" s="23"/>
    </row>
    <row r="95" spans="1:11" ht="14.1" customHeight="1">
      <c r="A95" s="23"/>
      <c r="B95" s="23"/>
      <c r="C95" s="35"/>
      <c r="D95" s="36">
        <v>2024</v>
      </c>
      <c r="E95" s="36">
        <v>2025</v>
      </c>
      <c r="F95" s="36">
        <v>2026</v>
      </c>
      <c r="G95" s="36">
        <v>2027</v>
      </c>
      <c r="H95" s="23"/>
      <c r="I95" s="23"/>
      <c r="J95" s="23"/>
      <c r="K95" s="23"/>
    </row>
    <row r="96" spans="1:11" ht="14.1" customHeight="1">
      <c r="A96" s="23"/>
      <c r="B96" s="23"/>
      <c r="C96" s="37"/>
      <c r="D96" s="38" t="s">
        <v>22</v>
      </c>
      <c r="E96" s="38" t="s">
        <v>23</v>
      </c>
      <c r="F96" s="38" t="s">
        <v>23</v>
      </c>
      <c r="G96" s="38" t="s">
        <v>23</v>
      </c>
      <c r="H96" s="23"/>
      <c r="I96" s="23"/>
      <c r="J96" s="23"/>
      <c r="K96" s="23"/>
    </row>
    <row r="97" spans="1:11" ht="14.1" customHeight="1">
      <c r="A97" s="23"/>
      <c r="B97" s="23"/>
      <c r="C97" s="39" t="s">
        <v>48</v>
      </c>
      <c r="D97" s="40">
        <v>0</v>
      </c>
      <c r="E97" s="40">
        <v>0</v>
      </c>
      <c r="F97" s="40">
        <v>0</v>
      </c>
      <c r="G97" s="40">
        <v>0</v>
      </c>
      <c r="H97" s="23"/>
      <c r="I97" s="23"/>
      <c r="J97" s="23"/>
      <c r="K97" s="23"/>
    </row>
    <row r="98" spans="1:11" ht="14.1" customHeight="1">
      <c r="A98" s="23"/>
      <c r="B98" s="23"/>
      <c r="C98" s="39" t="s">
        <v>49</v>
      </c>
      <c r="D98" s="40">
        <v>0</v>
      </c>
      <c r="E98" s="40">
        <v>0</v>
      </c>
      <c r="F98" s="40">
        <v>0</v>
      </c>
      <c r="G98" s="40">
        <v>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51</v>
      </c>
      <c r="D100" s="40">
        <v>0</v>
      </c>
      <c r="E100" s="40">
        <v>0</v>
      </c>
      <c r="F100" s="40">
        <v>0</v>
      </c>
      <c r="G100" s="40">
        <v>0</v>
      </c>
      <c r="H100" s="23"/>
      <c r="I100" s="23"/>
      <c r="J100" s="23"/>
      <c r="K100" s="23"/>
    </row>
    <row r="101" spans="1:11" ht="14.1" customHeight="1">
      <c r="A101" s="23"/>
      <c r="B101" s="23"/>
      <c r="C101" s="39" t="s">
        <v>49</v>
      </c>
      <c r="D101" s="40">
        <v>0</v>
      </c>
      <c r="E101" s="40">
        <v>0</v>
      </c>
      <c r="F101" s="40">
        <v>0</v>
      </c>
      <c r="G101" s="40">
        <v>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52</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53</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54</v>
      </c>
      <c r="D109" s="40">
        <v>0</v>
      </c>
      <c r="E109" s="40">
        <v>22000000</v>
      </c>
      <c r="F109" s="40">
        <v>21000000</v>
      </c>
      <c r="G109" s="40">
        <v>21000000</v>
      </c>
      <c r="H109" s="23"/>
      <c r="I109" s="23"/>
      <c r="J109" s="23"/>
      <c r="K109" s="23"/>
    </row>
    <row r="110" spans="1:11" ht="14.1" customHeight="1">
      <c r="A110" s="23"/>
      <c r="B110" s="23"/>
      <c r="C110" s="39" t="s">
        <v>49</v>
      </c>
      <c r="D110" s="40">
        <v>0</v>
      </c>
      <c r="E110" s="40">
        <v>22000000</v>
      </c>
      <c r="F110" s="40">
        <v>21000000</v>
      </c>
      <c r="G110" s="40">
        <v>21000000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55</v>
      </c>
      <c r="D112" s="40">
        <v>0</v>
      </c>
      <c r="E112" s="40">
        <v>16000000</v>
      </c>
      <c r="F112" s="40">
        <v>16000000</v>
      </c>
      <c r="G112" s="40">
        <v>16000000</v>
      </c>
      <c r="H112" s="23"/>
      <c r="I112" s="23"/>
      <c r="J112" s="23"/>
      <c r="K112" s="23"/>
    </row>
    <row r="113" spans="1:11" ht="14.1" customHeight="1">
      <c r="A113" s="23"/>
      <c r="B113" s="23"/>
      <c r="C113" s="39" t="s">
        <v>49</v>
      </c>
      <c r="D113" s="40">
        <v>0</v>
      </c>
      <c r="E113" s="40">
        <v>16000000</v>
      </c>
      <c r="F113" s="40">
        <v>16000000</v>
      </c>
      <c r="G113" s="40">
        <v>16000000</v>
      </c>
      <c r="H113" s="23"/>
      <c r="I113" s="23"/>
      <c r="J113" s="23"/>
      <c r="K113" s="23"/>
    </row>
    <row r="114" spans="1:11" ht="14.1" customHeight="1">
      <c r="A114" s="23"/>
      <c r="B114" s="23"/>
      <c r="C114" s="39" t="s">
        <v>50</v>
      </c>
      <c r="D114" s="40">
        <v>0</v>
      </c>
      <c r="E114" s="40">
        <v>0</v>
      </c>
      <c r="F114" s="40">
        <v>0</v>
      </c>
      <c r="G114" s="40">
        <v>0</v>
      </c>
      <c r="H114" s="23"/>
      <c r="I114" s="23"/>
      <c r="J114" s="23"/>
      <c r="K114" s="23"/>
    </row>
    <row r="115" spans="1:11" ht="14.1" customHeight="1">
      <c r="A115" s="23"/>
      <c r="B115" s="23"/>
      <c r="C115" s="39" t="s">
        <v>56</v>
      </c>
      <c r="D115" s="40">
        <v>0</v>
      </c>
      <c r="E115" s="40">
        <v>0</v>
      </c>
      <c r="F115" s="40">
        <v>0</v>
      </c>
      <c r="G115" s="40">
        <v>0</v>
      </c>
      <c r="H115" s="23"/>
      <c r="I115" s="23"/>
      <c r="J115" s="23"/>
      <c r="K115" s="23"/>
    </row>
    <row r="116" spans="1:11" ht="14.1" customHeight="1">
      <c r="A116" s="23"/>
      <c r="B116" s="23"/>
      <c r="C116" s="39" t="s">
        <v>49</v>
      </c>
      <c r="D116" s="40">
        <v>0</v>
      </c>
      <c r="E116" s="40">
        <v>0</v>
      </c>
      <c r="F116" s="40">
        <v>0</v>
      </c>
      <c r="G116" s="40">
        <v>0</v>
      </c>
      <c r="H116" s="23"/>
      <c r="I116" s="23"/>
      <c r="J116" s="23"/>
      <c r="K116" s="23"/>
    </row>
    <row r="117" spans="1:11" ht="14.1" customHeight="1">
      <c r="A117" s="23"/>
      <c r="B117" s="23"/>
      <c r="C117" s="39" t="s">
        <v>50</v>
      </c>
      <c r="D117" s="40">
        <v>0</v>
      </c>
      <c r="E117" s="40">
        <v>0</v>
      </c>
      <c r="F117" s="40">
        <v>0</v>
      </c>
      <c r="G117" s="40">
        <v>0</v>
      </c>
      <c r="H117" s="23"/>
      <c r="I117" s="23"/>
      <c r="J117" s="23"/>
      <c r="K117" s="23"/>
    </row>
    <row r="118" spans="1:11" ht="14.1" customHeight="1">
      <c r="A118" s="23"/>
      <c r="B118" s="23"/>
      <c r="C118" s="39" t="s">
        <v>57</v>
      </c>
      <c r="D118" s="40">
        <v>0</v>
      </c>
      <c r="E118" s="40">
        <v>0</v>
      </c>
      <c r="F118" s="40">
        <v>0</v>
      </c>
      <c r="G118" s="40">
        <v>0</v>
      </c>
      <c r="H118" s="23"/>
      <c r="I118" s="23"/>
      <c r="J118" s="23"/>
      <c r="K118" s="23"/>
    </row>
    <row r="119" spans="1:11" ht="14.1" customHeight="1">
      <c r="A119" s="23"/>
      <c r="B119" s="23"/>
      <c r="C119" s="39" t="s">
        <v>49</v>
      </c>
      <c r="D119" s="40">
        <v>0</v>
      </c>
      <c r="E119" s="40">
        <v>0</v>
      </c>
      <c r="F119" s="40">
        <v>0</v>
      </c>
      <c r="G119" s="40">
        <v>0</v>
      </c>
      <c r="H119" s="23"/>
      <c r="I119" s="23"/>
      <c r="J119" s="23"/>
      <c r="K119" s="23"/>
    </row>
    <row r="120" spans="1:11" ht="14.1" customHeight="1">
      <c r="A120" s="23"/>
      <c r="B120" s="23"/>
      <c r="C120" s="39" t="s">
        <v>58</v>
      </c>
      <c r="D120" s="40">
        <v>0</v>
      </c>
      <c r="E120" s="40">
        <v>0</v>
      </c>
      <c r="F120" s="40">
        <v>0</v>
      </c>
      <c r="G120" s="40">
        <v>0</v>
      </c>
      <c r="H120" s="23"/>
      <c r="I120" s="23"/>
      <c r="J120" s="23"/>
      <c r="K120" s="23"/>
    </row>
    <row r="121" spans="1:11" ht="14.1" customHeight="1">
      <c r="A121" s="23"/>
      <c r="B121" s="23"/>
      <c r="C121" s="39" t="s">
        <v>59</v>
      </c>
      <c r="D121" s="40">
        <v>0</v>
      </c>
      <c r="E121" s="40">
        <v>0</v>
      </c>
      <c r="F121" s="40">
        <v>0</v>
      </c>
      <c r="G121" s="40">
        <v>0</v>
      </c>
      <c r="H121" s="23"/>
      <c r="I121" s="23"/>
      <c r="J121" s="23"/>
      <c r="K121" s="23"/>
    </row>
    <row r="122" spans="1:11" ht="14.1" customHeight="1">
      <c r="A122" s="23"/>
      <c r="B122" s="23"/>
      <c r="C122" s="39" t="s">
        <v>60</v>
      </c>
      <c r="D122" s="40">
        <v>0</v>
      </c>
      <c r="E122" s="40">
        <v>0</v>
      </c>
      <c r="F122" s="40">
        <v>0</v>
      </c>
      <c r="G122" s="40">
        <v>0</v>
      </c>
      <c r="H122" s="23"/>
      <c r="I122" s="23"/>
      <c r="J122" s="23"/>
      <c r="K122" s="23"/>
    </row>
    <row r="123" spans="1:11" ht="14.1" customHeight="1">
      <c r="A123" s="23"/>
      <c r="B123" s="23"/>
      <c r="C123" s="39" t="s">
        <v>61</v>
      </c>
      <c r="D123" s="40">
        <v>0</v>
      </c>
      <c r="E123" s="40">
        <v>0</v>
      </c>
      <c r="F123" s="40">
        <v>0</v>
      </c>
      <c r="G123" s="40">
        <v>0</v>
      </c>
      <c r="H123" s="23"/>
      <c r="I123" s="23"/>
      <c r="J123" s="23"/>
      <c r="K123" s="23"/>
    </row>
    <row r="124" spans="1:11" ht="14.1" customHeight="1">
      <c r="A124" s="23"/>
      <c r="B124" s="23"/>
      <c r="C124" s="39" t="s">
        <v>62</v>
      </c>
      <c r="D124" s="40">
        <v>0</v>
      </c>
      <c r="E124" s="40">
        <v>0</v>
      </c>
      <c r="F124" s="40">
        <v>0</v>
      </c>
      <c r="G124" s="40">
        <v>0</v>
      </c>
      <c r="H124" s="23"/>
      <c r="I124" s="23"/>
      <c r="J124" s="23"/>
      <c r="K124" s="23"/>
    </row>
    <row r="125" spans="1:11" ht="14.1" customHeight="1">
      <c r="A125" s="23"/>
      <c r="B125" s="23"/>
      <c r="C125" s="39" t="s">
        <v>49</v>
      </c>
      <c r="D125" s="40">
        <v>0</v>
      </c>
      <c r="E125" s="40">
        <v>0</v>
      </c>
      <c r="F125" s="40">
        <v>0</v>
      </c>
      <c r="G125" s="40">
        <v>0</v>
      </c>
      <c r="H125" s="23"/>
      <c r="I125" s="23"/>
      <c r="J125" s="23"/>
      <c r="K125" s="23"/>
    </row>
    <row r="126" spans="1:11" ht="14.1" customHeight="1">
      <c r="A126" s="23"/>
      <c r="B126" s="23"/>
      <c r="C126" s="39" t="s">
        <v>58</v>
      </c>
      <c r="D126" s="40">
        <v>0</v>
      </c>
      <c r="E126" s="40">
        <v>0</v>
      </c>
      <c r="F126" s="40">
        <v>0</v>
      </c>
      <c r="G126" s="40">
        <v>0</v>
      </c>
      <c r="H126" s="23"/>
      <c r="I126" s="23"/>
      <c r="J126" s="23"/>
      <c r="K126" s="23"/>
    </row>
    <row r="127" spans="1:11" ht="14.1" customHeight="1">
      <c r="A127" s="23"/>
      <c r="B127" s="23"/>
      <c r="C127" s="39" t="s">
        <v>59</v>
      </c>
      <c r="D127" s="40">
        <v>0</v>
      </c>
      <c r="E127" s="40">
        <v>0</v>
      </c>
      <c r="F127" s="40">
        <v>0</v>
      </c>
      <c r="G127" s="40">
        <v>0</v>
      </c>
      <c r="H127" s="23"/>
      <c r="I127" s="23"/>
      <c r="J127" s="23"/>
      <c r="K127" s="23"/>
    </row>
    <row r="128" spans="1:11" ht="14.1" customHeight="1">
      <c r="A128" s="23"/>
      <c r="B128" s="23"/>
      <c r="C128" s="39" t="s">
        <v>60</v>
      </c>
      <c r="D128" s="40">
        <v>0</v>
      </c>
      <c r="E128" s="40">
        <v>0</v>
      </c>
      <c r="F128" s="40">
        <v>0</v>
      </c>
      <c r="G128" s="40">
        <v>0</v>
      </c>
      <c r="H128" s="23"/>
      <c r="I128" s="23"/>
      <c r="J128" s="23"/>
      <c r="K128" s="23"/>
    </row>
    <row r="129" spans="1:11" ht="14.1" customHeight="1">
      <c r="A129" s="23"/>
      <c r="B129" s="23"/>
      <c r="C129" s="39" t="s">
        <v>61</v>
      </c>
      <c r="D129" s="40">
        <v>0</v>
      </c>
      <c r="E129" s="40">
        <v>0</v>
      </c>
      <c r="F129" s="40">
        <v>0</v>
      </c>
      <c r="G129" s="40">
        <v>0</v>
      </c>
      <c r="H129" s="23"/>
      <c r="I129" s="23"/>
      <c r="J129" s="23"/>
      <c r="K129" s="23"/>
    </row>
    <row r="130" spans="1:11" ht="14.1" customHeight="1">
      <c r="A130" s="23"/>
      <c r="B130" s="23"/>
      <c r="C130" s="39" t="s">
        <v>63</v>
      </c>
      <c r="D130" s="40">
        <v>0</v>
      </c>
      <c r="E130" s="40">
        <v>0</v>
      </c>
      <c r="F130" s="40">
        <v>0</v>
      </c>
      <c r="G130" s="40">
        <v>0</v>
      </c>
      <c r="H130" s="23"/>
      <c r="I130" s="23"/>
      <c r="J130" s="23"/>
      <c r="K130" s="23"/>
    </row>
    <row r="131" spans="1:11" ht="14.1" customHeight="1">
      <c r="A131" s="23"/>
      <c r="B131" s="23"/>
      <c r="C131" s="39" t="s">
        <v>49</v>
      </c>
      <c r="D131" s="40">
        <v>0</v>
      </c>
      <c r="E131" s="40">
        <v>0</v>
      </c>
      <c r="F131" s="40">
        <v>0</v>
      </c>
      <c r="G131" s="40">
        <v>0</v>
      </c>
      <c r="H131" s="23"/>
      <c r="I131" s="23"/>
      <c r="J131" s="23"/>
      <c r="K131" s="23"/>
    </row>
    <row r="132" spans="1:11" ht="14.1" customHeight="1">
      <c r="A132" s="23"/>
      <c r="B132" s="23"/>
      <c r="C132" s="39" t="s">
        <v>58</v>
      </c>
      <c r="D132" s="40">
        <v>0</v>
      </c>
      <c r="E132" s="40">
        <v>0</v>
      </c>
      <c r="F132" s="40">
        <v>0</v>
      </c>
      <c r="G132" s="40">
        <v>0</v>
      </c>
      <c r="H132" s="23"/>
      <c r="I132" s="23"/>
      <c r="J132" s="23"/>
      <c r="K132" s="23"/>
    </row>
    <row r="133" spans="1:11" ht="14.1" customHeight="1">
      <c r="A133" s="23"/>
      <c r="B133" s="23"/>
      <c r="C133" s="39" t="s">
        <v>59</v>
      </c>
      <c r="D133" s="40">
        <v>0</v>
      </c>
      <c r="E133" s="40">
        <v>0</v>
      </c>
      <c r="F133" s="40">
        <v>0</v>
      </c>
      <c r="G133" s="40">
        <v>0</v>
      </c>
      <c r="H133" s="23"/>
      <c r="I133" s="23"/>
      <c r="J133" s="23"/>
      <c r="K133" s="23"/>
    </row>
    <row r="134" spans="1:11" ht="14.1" customHeight="1">
      <c r="A134" s="23"/>
      <c r="B134" s="23"/>
      <c r="C134" s="39" t="s">
        <v>60</v>
      </c>
      <c r="D134" s="40">
        <v>0</v>
      </c>
      <c r="E134" s="40">
        <v>0</v>
      </c>
      <c r="F134" s="40">
        <v>0</v>
      </c>
      <c r="G134" s="40">
        <v>0</v>
      </c>
      <c r="H134" s="23"/>
      <c r="I134" s="23"/>
      <c r="J134" s="23"/>
      <c r="K134" s="23"/>
    </row>
    <row r="135" spans="1:11" ht="14.1" customHeight="1">
      <c r="A135" s="23"/>
      <c r="B135" s="23"/>
      <c r="C135" s="39" t="s">
        <v>61</v>
      </c>
      <c r="D135" s="40">
        <v>0</v>
      </c>
      <c r="E135" s="40">
        <v>0</v>
      </c>
      <c r="F135" s="40">
        <v>0</v>
      </c>
      <c r="G135" s="40">
        <v>0</v>
      </c>
      <c r="H135" s="23"/>
      <c r="I135" s="23"/>
      <c r="J135" s="23"/>
      <c r="K135" s="23"/>
    </row>
    <row r="136" spans="1:11" ht="14.1" customHeight="1">
      <c r="A136" s="23"/>
      <c r="B136" s="23"/>
      <c r="C136" s="39" t="s">
        <v>64</v>
      </c>
      <c r="D136" s="40">
        <v>0</v>
      </c>
      <c r="E136" s="40">
        <v>0</v>
      </c>
      <c r="F136" s="40">
        <v>0</v>
      </c>
      <c r="G136" s="40">
        <v>0</v>
      </c>
      <c r="H136" s="23"/>
      <c r="I136" s="23"/>
      <c r="J136" s="23"/>
      <c r="K136" s="23"/>
    </row>
    <row r="137" spans="1:11" ht="14.1" customHeight="1">
      <c r="A137" s="23"/>
      <c r="B137" s="23"/>
      <c r="C137" s="39" t="s">
        <v>65</v>
      </c>
      <c r="D137" s="40">
        <v>0</v>
      </c>
      <c r="E137" s="40">
        <v>0</v>
      </c>
      <c r="F137" s="40">
        <v>0</v>
      </c>
      <c r="G137" s="40">
        <v>0</v>
      </c>
      <c r="H137" s="23"/>
      <c r="I137" s="23"/>
      <c r="J137" s="23"/>
      <c r="K137" s="23"/>
    </row>
    <row r="138" spans="1:11" ht="14.1" customHeight="1">
      <c r="A138" s="23"/>
      <c r="B138" s="23"/>
      <c r="C138" s="41" t="s">
        <v>25</v>
      </c>
      <c r="D138" s="40">
        <v>0</v>
      </c>
      <c r="E138" s="40">
        <v>38000000</v>
      </c>
      <c r="F138" s="40">
        <v>37000000</v>
      </c>
      <c r="G138" s="40">
        <v>37000000</v>
      </c>
      <c r="H138" s="23"/>
      <c r="I138" s="23"/>
      <c r="J138" s="23"/>
      <c r="K138" s="23"/>
    </row>
    <row r="139" spans="1:11" ht="14.1" customHeight="1">
      <c r="A139" s="23"/>
      <c r="B139" s="23"/>
      <c r="C139" s="1503" t="s">
        <v>66</v>
      </c>
      <c r="D139" s="1504"/>
      <c r="E139" s="1504"/>
      <c r="F139" s="1504"/>
      <c r="G139" s="1504"/>
      <c r="H139" s="23"/>
      <c r="I139" s="23"/>
      <c r="J139" s="23"/>
      <c r="K139" s="23"/>
    </row>
    <row r="140" spans="1:11" ht="14.1" customHeight="1">
      <c r="A140" s="23"/>
      <c r="B140" s="23"/>
      <c r="C140" s="32" t="s">
        <v>1693</v>
      </c>
      <c r="D140" s="1503" t="s">
        <v>237</v>
      </c>
      <c r="E140" s="1504"/>
      <c r="F140" s="1504"/>
      <c r="G140" s="1504"/>
      <c r="H140" s="23"/>
      <c r="I140" s="23"/>
      <c r="J140" s="23"/>
      <c r="K140" s="23"/>
    </row>
    <row r="141" spans="1:11" ht="14.1" customHeight="1">
      <c r="A141" s="23"/>
      <c r="B141" s="23"/>
      <c r="C141" s="33" t="s">
        <v>19</v>
      </c>
      <c r="D141" s="1519" t="s">
        <v>1694</v>
      </c>
      <c r="E141" s="1520"/>
      <c r="F141" s="1520"/>
      <c r="G141" s="1520"/>
      <c r="H141" s="23"/>
      <c r="I141" s="23"/>
      <c r="J141" s="23"/>
      <c r="K141" s="23"/>
    </row>
    <row r="142" spans="1:11" ht="14.1" customHeight="1">
      <c r="A142" s="23"/>
      <c r="B142" s="23"/>
      <c r="C142" s="34" t="s">
        <v>20</v>
      </c>
      <c r="D142" s="1521" t="s">
        <v>1695</v>
      </c>
      <c r="E142" s="1522"/>
      <c r="F142" s="1522"/>
      <c r="G142" s="1522"/>
      <c r="H142" s="23"/>
      <c r="I142" s="23"/>
      <c r="J142" s="23"/>
      <c r="K142" s="23"/>
    </row>
    <row r="143" spans="1:11" ht="14.1" customHeight="1">
      <c r="A143" s="23"/>
      <c r="B143" s="23"/>
      <c r="C143" s="34" t="s">
        <v>21</v>
      </c>
      <c r="D143" s="1521" t="s">
        <v>448</v>
      </c>
      <c r="E143" s="1522"/>
      <c r="F143" s="1522"/>
      <c r="G143" s="1522"/>
      <c r="H143" s="23"/>
      <c r="I143" s="23"/>
      <c r="J143" s="23"/>
      <c r="K143" s="23"/>
    </row>
    <row r="144" spans="1:11" ht="15" customHeight="1">
      <c r="A144" s="23"/>
      <c r="B144" s="23"/>
      <c r="C144" s="35"/>
      <c r="D144" s="36">
        <v>2024</v>
      </c>
      <c r="E144" s="36">
        <v>2025</v>
      </c>
      <c r="F144" s="36">
        <v>2026</v>
      </c>
      <c r="G144" s="36">
        <v>2027</v>
      </c>
      <c r="H144" s="23"/>
      <c r="I144" s="23"/>
      <c r="J144" s="23"/>
      <c r="K144" s="23"/>
    </row>
    <row r="145" spans="1:11" ht="15" customHeight="1">
      <c r="A145" s="23"/>
      <c r="B145" s="23"/>
      <c r="C145" s="37"/>
      <c r="D145" s="38" t="s">
        <v>22</v>
      </c>
      <c r="E145" s="38" t="s">
        <v>23</v>
      </c>
      <c r="F145" s="38" t="s">
        <v>23</v>
      </c>
      <c r="G145" s="38" t="s">
        <v>23</v>
      </c>
      <c r="H145" s="23"/>
      <c r="I145" s="23"/>
      <c r="J145" s="23"/>
      <c r="K145" s="23"/>
    </row>
    <row r="146" spans="1:11" ht="14.1" customHeight="1">
      <c r="A146" s="23"/>
      <c r="B146" s="23"/>
      <c r="C146" s="27" t="s">
        <v>33</v>
      </c>
      <c r="D146" s="31" t="s">
        <v>359</v>
      </c>
      <c r="E146" s="31" t="s">
        <v>157</v>
      </c>
      <c r="F146" s="31" t="s">
        <v>42</v>
      </c>
      <c r="G146" s="31" t="s">
        <v>42</v>
      </c>
      <c r="H146" s="23"/>
      <c r="I146" s="23"/>
      <c r="J146" s="23"/>
      <c r="K146" s="23"/>
    </row>
    <row r="147" spans="1:11" ht="14.1" customHeight="1">
      <c r="A147" s="23"/>
      <c r="B147" s="23"/>
      <c r="C147" s="27" t="s">
        <v>35</v>
      </c>
      <c r="D147" s="31" t="s">
        <v>1293</v>
      </c>
      <c r="E147" s="31" t="s">
        <v>251</v>
      </c>
      <c r="F147" s="31" t="s">
        <v>42</v>
      </c>
      <c r="G147" s="31" t="s">
        <v>42</v>
      </c>
      <c r="H147" s="23"/>
      <c r="I147" s="23"/>
      <c r="J147" s="23"/>
      <c r="K147" s="23"/>
    </row>
    <row r="148" spans="1:11" ht="14.1" customHeight="1">
      <c r="A148" s="23"/>
      <c r="B148" s="23"/>
      <c r="C148" s="27" t="s">
        <v>40</v>
      </c>
      <c r="D148" s="31" t="s">
        <v>1443</v>
      </c>
      <c r="E148" s="31" t="s">
        <v>1696</v>
      </c>
      <c r="F148" s="31" t="s">
        <v>42</v>
      </c>
      <c r="G148" s="31" t="s">
        <v>42</v>
      </c>
      <c r="H148" s="23"/>
      <c r="I148" s="23"/>
      <c r="J148" s="23"/>
      <c r="K148" s="23"/>
    </row>
    <row r="149" spans="1:11" ht="14.1" customHeight="1">
      <c r="A149" s="23"/>
      <c r="B149" s="23"/>
      <c r="C149" s="27" t="s">
        <v>41</v>
      </c>
      <c r="D149" s="31" t="s">
        <v>18</v>
      </c>
      <c r="E149" s="31" t="s">
        <v>1448</v>
      </c>
      <c r="F149" s="31" t="s">
        <v>82</v>
      </c>
      <c r="G149" s="31" t="s">
        <v>18</v>
      </c>
      <c r="H149" s="23"/>
      <c r="I149" s="23"/>
      <c r="J149" s="23"/>
      <c r="K149" s="23"/>
    </row>
    <row r="150" spans="1:11" ht="14.1" customHeight="1">
      <c r="A150" s="23"/>
      <c r="B150" s="23"/>
      <c r="C150" s="27" t="s">
        <v>43</v>
      </c>
      <c r="D150" s="31" t="s">
        <v>18</v>
      </c>
      <c r="E150" s="31" t="s">
        <v>1697</v>
      </c>
      <c r="F150" s="31" t="s">
        <v>82</v>
      </c>
      <c r="G150" s="31" t="s">
        <v>18</v>
      </c>
      <c r="H150" s="23"/>
      <c r="I150" s="23"/>
      <c r="J150" s="23"/>
      <c r="K150" s="23"/>
    </row>
    <row r="151" spans="1:11" ht="14.1" customHeight="1">
      <c r="A151" s="23"/>
      <c r="B151" s="23"/>
      <c r="C151" s="27" t="s">
        <v>47</v>
      </c>
      <c r="D151" s="31" t="s">
        <v>18</v>
      </c>
      <c r="E151" s="31" t="s">
        <v>1698</v>
      </c>
      <c r="F151" s="31" t="s">
        <v>82</v>
      </c>
      <c r="G151" s="31" t="s">
        <v>18</v>
      </c>
      <c r="H151" s="23"/>
      <c r="I151" s="23"/>
      <c r="J151" s="23"/>
      <c r="K151" s="23"/>
    </row>
    <row r="152" spans="1:11" ht="14.1" customHeight="1">
      <c r="A152" s="23"/>
      <c r="B152" s="23"/>
      <c r="C152" s="1523" t="s">
        <v>24</v>
      </c>
      <c r="D152" s="1524"/>
      <c r="E152" s="1524"/>
      <c r="F152" s="1524"/>
      <c r="G152" s="1524"/>
      <c r="H152" s="23"/>
      <c r="I152" s="23"/>
      <c r="J152" s="23"/>
      <c r="K152" s="23"/>
    </row>
    <row r="153" spans="1:11" ht="14.1" customHeight="1">
      <c r="A153" s="23"/>
      <c r="B153" s="23"/>
      <c r="C153" s="35"/>
      <c r="D153" s="36">
        <v>2024</v>
      </c>
      <c r="E153" s="36">
        <v>2025</v>
      </c>
      <c r="F153" s="36">
        <v>2026</v>
      </c>
      <c r="G153" s="36">
        <v>2027</v>
      </c>
      <c r="H153" s="23"/>
      <c r="I153" s="23"/>
      <c r="J153" s="23"/>
      <c r="K153" s="23"/>
    </row>
    <row r="154" spans="1:11" ht="14.1" customHeight="1">
      <c r="A154" s="23"/>
      <c r="B154" s="23"/>
      <c r="C154" s="37"/>
      <c r="D154" s="38" t="s">
        <v>22</v>
      </c>
      <c r="E154" s="38" t="s">
        <v>23</v>
      </c>
      <c r="F154" s="38" t="s">
        <v>23</v>
      </c>
      <c r="G154" s="38" t="s">
        <v>23</v>
      </c>
      <c r="H154" s="23"/>
      <c r="I154" s="23"/>
      <c r="J154" s="23"/>
      <c r="K154" s="23"/>
    </row>
    <row r="155" spans="1:11" ht="14.1" customHeight="1">
      <c r="A155" s="23"/>
      <c r="B155" s="23"/>
      <c r="C155" s="39" t="s">
        <v>48</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51</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52</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53</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54</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55</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50</v>
      </c>
      <c r="D172" s="40">
        <v>0</v>
      </c>
      <c r="E172" s="40">
        <v>0</v>
      </c>
      <c r="F172" s="40">
        <v>0</v>
      </c>
      <c r="G172" s="40">
        <v>0</v>
      </c>
      <c r="H172" s="23"/>
      <c r="I172" s="23"/>
      <c r="J172" s="23"/>
      <c r="K172" s="23"/>
    </row>
    <row r="173" spans="1:11" ht="14.1" customHeight="1">
      <c r="A173" s="23"/>
      <c r="B173" s="23"/>
      <c r="C173" s="39" t="s">
        <v>56</v>
      </c>
      <c r="D173" s="40">
        <v>0</v>
      </c>
      <c r="E173" s="40">
        <v>0</v>
      </c>
      <c r="F173" s="40">
        <v>0</v>
      </c>
      <c r="G173" s="40">
        <v>0</v>
      </c>
      <c r="H173" s="23"/>
      <c r="I173" s="23"/>
      <c r="J173" s="23"/>
      <c r="K173" s="23"/>
    </row>
    <row r="174" spans="1:11" ht="14.1" customHeight="1">
      <c r="A174" s="23"/>
      <c r="B174" s="23"/>
      <c r="C174" s="39" t="s">
        <v>49</v>
      </c>
      <c r="D174" s="40">
        <v>0</v>
      </c>
      <c r="E174" s="40">
        <v>0</v>
      </c>
      <c r="F174" s="40">
        <v>0</v>
      </c>
      <c r="G174" s="40">
        <v>0</v>
      </c>
      <c r="H174" s="23"/>
      <c r="I174" s="23"/>
      <c r="J174" s="23"/>
      <c r="K174" s="23"/>
    </row>
    <row r="175" spans="1:11" ht="14.1" customHeight="1">
      <c r="A175" s="23"/>
      <c r="B175" s="23"/>
      <c r="C175" s="39" t="s">
        <v>50</v>
      </c>
      <c r="D175" s="40">
        <v>0</v>
      </c>
      <c r="E175" s="40">
        <v>0</v>
      </c>
      <c r="F175" s="40">
        <v>0</v>
      </c>
      <c r="G175" s="40">
        <v>0</v>
      </c>
      <c r="H175" s="23"/>
      <c r="I175" s="23"/>
      <c r="J175" s="23"/>
      <c r="K175" s="23"/>
    </row>
    <row r="176" spans="1:11" ht="14.1" customHeight="1">
      <c r="A176" s="23"/>
      <c r="B176" s="23"/>
      <c r="C176" s="39" t="s">
        <v>57</v>
      </c>
      <c r="D176" s="40">
        <v>0</v>
      </c>
      <c r="E176" s="40">
        <v>0</v>
      </c>
      <c r="F176" s="40">
        <v>0</v>
      </c>
      <c r="G176" s="40">
        <v>0</v>
      </c>
      <c r="H176" s="23"/>
      <c r="I176" s="23"/>
      <c r="J176" s="23"/>
      <c r="K176" s="23"/>
    </row>
    <row r="177" spans="1:11" ht="14.1" customHeight="1">
      <c r="A177" s="23"/>
      <c r="B177" s="23"/>
      <c r="C177" s="39" t="s">
        <v>49</v>
      </c>
      <c r="D177" s="40">
        <v>0</v>
      </c>
      <c r="E177" s="40">
        <v>0</v>
      </c>
      <c r="F177" s="40">
        <v>0</v>
      </c>
      <c r="G177" s="40">
        <v>0</v>
      </c>
      <c r="H177" s="23"/>
      <c r="I177" s="23"/>
      <c r="J177" s="23"/>
      <c r="K177" s="23"/>
    </row>
    <row r="178" spans="1:11" ht="14.1" customHeight="1">
      <c r="A178" s="23"/>
      <c r="B178" s="23"/>
      <c r="C178" s="39" t="s">
        <v>58</v>
      </c>
      <c r="D178" s="40">
        <v>0</v>
      </c>
      <c r="E178" s="40">
        <v>0</v>
      </c>
      <c r="F178" s="40">
        <v>0</v>
      </c>
      <c r="G178" s="40">
        <v>0</v>
      </c>
      <c r="H178" s="23"/>
      <c r="I178" s="23"/>
      <c r="J178" s="23"/>
      <c r="K178" s="23"/>
    </row>
    <row r="179" spans="1:11" ht="14.1" customHeight="1">
      <c r="A179" s="23"/>
      <c r="B179" s="23"/>
      <c r="C179" s="39" t="s">
        <v>59</v>
      </c>
      <c r="D179" s="40">
        <v>0</v>
      </c>
      <c r="E179" s="40">
        <v>0</v>
      </c>
      <c r="F179" s="40">
        <v>0</v>
      </c>
      <c r="G179" s="40">
        <v>0</v>
      </c>
      <c r="H179" s="23"/>
      <c r="I179" s="23"/>
      <c r="J179" s="23"/>
      <c r="K179" s="23"/>
    </row>
    <row r="180" spans="1:11" ht="14.1" customHeight="1">
      <c r="A180" s="23"/>
      <c r="B180" s="23"/>
      <c r="C180" s="39" t="s">
        <v>60</v>
      </c>
      <c r="D180" s="40">
        <v>0</v>
      </c>
      <c r="E180" s="40">
        <v>0</v>
      </c>
      <c r="F180" s="40">
        <v>0</v>
      </c>
      <c r="G180" s="40">
        <v>0</v>
      </c>
      <c r="H180" s="23"/>
      <c r="I180" s="23"/>
      <c r="J180" s="23"/>
      <c r="K180" s="23"/>
    </row>
    <row r="181" spans="1:11" ht="14.1" customHeight="1">
      <c r="A181" s="23"/>
      <c r="B181" s="23"/>
      <c r="C181" s="39" t="s">
        <v>61</v>
      </c>
      <c r="D181" s="40">
        <v>0</v>
      </c>
      <c r="E181" s="40">
        <v>0</v>
      </c>
      <c r="F181" s="40">
        <v>0</v>
      </c>
      <c r="G181" s="40">
        <v>0</v>
      </c>
      <c r="H181" s="23"/>
      <c r="I181" s="23"/>
      <c r="J181" s="23"/>
      <c r="K181" s="23"/>
    </row>
    <row r="182" spans="1:11" ht="14.1" customHeight="1">
      <c r="A182" s="23"/>
      <c r="B182" s="23"/>
      <c r="C182" s="39" t="s">
        <v>62</v>
      </c>
      <c r="D182" s="40">
        <v>0</v>
      </c>
      <c r="E182" s="40">
        <v>400000</v>
      </c>
      <c r="F182" s="40">
        <v>0</v>
      </c>
      <c r="G182" s="40">
        <v>0</v>
      </c>
      <c r="H182" s="23"/>
      <c r="I182" s="23"/>
      <c r="J182" s="23"/>
      <c r="K182" s="23"/>
    </row>
    <row r="183" spans="1:11" ht="14.1" customHeight="1">
      <c r="A183" s="23"/>
      <c r="B183" s="23"/>
      <c r="C183" s="39" t="s">
        <v>49</v>
      </c>
      <c r="D183" s="40">
        <v>0</v>
      </c>
      <c r="E183" s="40">
        <v>400000</v>
      </c>
      <c r="F183" s="40">
        <v>0</v>
      </c>
      <c r="G183" s="40">
        <v>0</v>
      </c>
      <c r="H183" s="23"/>
      <c r="I183" s="23"/>
      <c r="J183" s="23"/>
      <c r="K183" s="23"/>
    </row>
    <row r="184" spans="1:11" ht="14.1" customHeight="1">
      <c r="A184" s="23"/>
      <c r="B184" s="23"/>
      <c r="C184" s="39" t="s">
        <v>58</v>
      </c>
      <c r="D184" s="40">
        <v>0</v>
      </c>
      <c r="E184" s="40">
        <v>0</v>
      </c>
      <c r="F184" s="40">
        <v>0</v>
      </c>
      <c r="G184" s="40">
        <v>0</v>
      </c>
      <c r="H184" s="23"/>
      <c r="I184" s="23"/>
      <c r="J184" s="23"/>
      <c r="K184" s="23"/>
    </row>
    <row r="185" spans="1:11" ht="14.1" customHeight="1">
      <c r="A185" s="23"/>
      <c r="B185" s="23"/>
      <c r="C185" s="39" t="s">
        <v>59</v>
      </c>
      <c r="D185" s="40">
        <v>0</v>
      </c>
      <c r="E185" s="40">
        <v>0</v>
      </c>
      <c r="F185" s="40">
        <v>0</v>
      </c>
      <c r="G185" s="40">
        <v>0</v>
      </c>
      <c r="H185" s="23"/>
      <c r="I185" s="23"/>
      <c r="J185" s="23"/>
      <c r="K185" s="23"/>
    </row>
    <row r="186" spans="1:11" ht="14.1" customHeight="1">
      <c r="A186" s="23"/>
      <c r="B186" s="23"/>
      <c r="C186" s="39" t="s">
        <v>60</v>
      </c>
      <c r="D186" s="40">
        <v>0</v>
      </c>
      <c r="E186" s="40">
        <v>0</v>
      </c>
      <c r="F186" s="40">
        <v>0</v>
      </c>
      <c r="G186" s="40">
        <v>0</v>
      </c>
      <c r="H186" s="23"/>
      <c r="I186" s="23"/>
      <c r="J186" s="23"/>
      <c r="K186" s="23"/>
    </row>
    <row r="187" spans="1:11" ht="14.1" customHeight="1">
      <c r="A187" s="23"/>
      <c r="B187" s="23"/>
      <c r="C187" s="39" t="s">
        <v>61</v>
      </c>
      <c r="D187" s="40">
        <v>0</v>
      </c>
      <c r="E187" s="40">
        <v>0</v>
      </c>
      <c r="F187" s="40">
        <v>0</v>
      </c>
      <c r="G187" s="40">
        <v>0</v>
      </c>
      <c r="H187" s="23"/>
      <c r="I187" s="23"/>
      <c r="J187" s="23"/>
      <c r="K187" s="23"/>
    </row>
    <row r="188" spans="1:11" ht="14.1" customHeight="1">
      <c r="A188" s="23"/>
      <c r="B188" s="23"/>
      <c r="C188" s="39" t="s">
        <v>63</v>
      </c>
      <c r="D188" s="40">
        <v>0</v>
      </c>
      <c r="E188" s="40">
        <v>0</v>
      </c>
      <c r="F188" s="40">
        <v>0</v>
      </c>
      <c r="G188" s="40">
        <v>0</v>
      </c>
      <c r="H188" s="23"/>
      <c r="I188" s="23"/>
      <c r="J188" s="23"/>
      <c r="K188" s="23"/>
    </row>
    <row r="189" spans="1:11" ht="14.1" customHeight="1">
      <c r="A189" s="23"/>
      <c r="B189" s="23"/>
      <c r="C189" s="39" t="s">
        <v>49</v>
      </c>
      <c r="D189" s="40">
        <v>0</v>
      </c>
      <c r="E189" s="40">
        <v>0</v>
      </c>
      <c r="F189" s="40">
        <v>0</v>
      </c>
      <c r="G189" s="40">
        <v>0</v>
      </c>
      <c r="H189" s="23"/>
      <c r="I189" s="23"/>
      <c r="J189" s="23"/>
      <c r="K189" s="23"/>
    </row>
    <row r="190" spans="1:11" ht="14.1" customHeight="1">
      <c r="A190" s="23"/>
      <c r="B190" s="23"/>
      <c r="C190" s="39" t="s">
        <v>58</v>
      </c>
      <c r="D190" s="40">
        <v>0</v>
      </c>
      <c r="E190" s="40">
        <v>0</v>
      </c>
      <c r="F190" s="40">
        <v>0</v>
      </c>
      <c r="G190" s="40">
        <v>0</v>
      </c>
      <c r="H190" s="23"/>
      <c r="I190" s="23"/>
      <c r="J190" s="23"/>
      <c r="K190" s="23"/>
    </row>
    <row r="191" spans="1:11" ht="14.1" customHeight="1">
      <c r="A191" s="23"/>
      <c r="B191" s="23"/>
      <c r="C191" s="39" t="s">
        <v>59</v>
      </c>
      <c r="D191" s="40">
        <v>0</v>
      </c>
      <c r="E191" s="40">
        <v>0</v>
      </c>
      <c r="F191" s="40">
        <v>0</v>
      </c>
      <c r="G191" s="40">
        <v>0</v>
      </c>
      <c r="H191" s="23"/>
      <c r="I191" s="23"/>
      <c r="J191" s="23"/>
      <c r="K191" s="23"/>
    </row>
    <row r="192" spans="1:11" ht="14.1" customHeight="1">
      <c r="A192" s="23"/>
      <c r="B192" s="23"/>
      <c r="C192" s="39" t="s">
        <v>60</v>
      </c>
      <c r="D192" s="40">
        <v>0</v>
      </c>
      <c r="E192" s="40">
        <v>0</v>
      </c>
      <c r="F192" s="40">
        <v>0</v>
      </c>
      <c r="G192" s="40">
        <v>0</v>
      </c>
      <c r="H192" s="23"/>
      <c r="I192" s="23"/>
      <c r="J192" s="23"/>
      <c r="K192" s="23"/>
    </row>
    <row r="193" spans="1:11" ht="14.1" customHeight="1">
      <c r="A193" s="23"/>
      <c r="B193" s="23"/>
      <c r="C193" s="39" t="s">
        <v>61</v>
      </c>
      <c r="D193" s="40">
        <v>0</v>
      </c>
      <c r="E193" s="40">
        <v>0</v>
      </c>
      <c r="F193" s="40">
        <v>0</v>
      </c>
      <c r="G193" s="40">
        <v>0</v>
      </c>
      <c r="H193" s="23"/>
      <c r="I193" s="23"/>
      <c r="J193" s="23"/>
      <c r="K193" s="23"/>
    </row>
    <row r="194" spans="1:11" ht="14.1" customHeight="1">
      <c r="A194" s="23"/>
      <c r="B194" s="23"/>
      <c r="C194" s="39" t="s">
        <v>64</v>
      </c>
      <c r="D194" s="40">
        <v>0</v>
      </c>
      <c r="E194" s="40">
        <v>0</v>
      </c>
      <c r="F194" s="40">
        <v>0</v>
      </c>
      <c r="G194" s="40">
        <v>0</v>
      </c>
      <c r="H194" s="23"/>
      <c r="I194" s="23"/>
      <c r="J194" s="23"/>
      <c r="K194" s="23"/>
    </row>
    <row r="195" spans="1:11" ht="14.1" customHeight="1">
      <c r="A195" s="23"/>
      <c r="B195" s="23"/>
      <c r="C195" s="39" t="s">
        <v>65</v>
      </c>
      <c r="D195" s="40">
        <v>0</v>
      </c>
      <c r="E195" s="40">
        <v>0</v>
      </c>
      <c r="F195" s="40">
        <v>0</v>
      </c>
      <c r="G195" s="40">
        <v>0</v>
      </c>
      <c r="H195" s="23"/>
      <c r="I195" s="23"/>
      <c r="J195" s="23"/>
      <c r="K195" s="23"/>
    </row>
    <row r="196" spans="1:11" ht="14.1" customHeight="1">
      <c r="A196" s="23"/>
      <c r="B196" s="23"/>
      <c r="C196" s="41" t="s">
        <v>25</v>
      </c>
      <c r="D196" s="40">
        <v>0</v>
      </c>
      <c r="E196" s="40">
        <v>400000</v>
      </c>
      <c r="F196" s="40">
        <v>0</v>
      </c>
      <c r="G196" s="40">
        <v>0</v>
      </c>
      <c r="H196" s="23"/>
      <c r="I196" s="23"/>
      <c r="J196" s="23"/>
      <c r="K196" s="23"/>
    </row>
    <row r="197" spans="1:11" ht="14.1" customHeight="1">
      <c r="A197" s="23"/>
      <c r="B197" s="23"/>
      <c r="C197" s="33" t="s">
        <v>19</v>
      </c>
      <c r="D197" s="1519" t="s">
        <v>1699</v>
      </c>
      <c r="E197" s="1520"/>
      <c r="F197" s="1520"/>
      <c r="G197" s="1520"/>
      <c r="H197" s="23"/>
      <c r="I197" s="23"/>
      <c r="J197" s="23"/>
      <c r="K197" s="23"/>
    </row>
    <row r="198" spans="1:11" ht="14.1" customHeight="1">
      <c r="A198" s="23"/>
      <c r="B198" s="23"/>
      <c r="C198" s="34" t="s">
        <v>20</v>
      </c>
      <c r="D198" s="1521" t="s">
        <v>1700</v>
      </c>
      <c r="E198" s="1522"/>
      <c r="F198" s="1522"/>
      <c r="G198" s="1522"/>
      <c r="H198" s="23"/>
      <c r="I198" s="23"/>
      <c r="J198" s="23"/>
      <c r="K198" s="23"/>
    </row>
    <row r="199" spans="1:11" ht="14.1" customHeight="1">
      <c r="A199" s="23"/>
      <c r="B199" s="23"/>
      <c r="C199" s="34" t="s">
        <v>21</v>
      </c>
      <c r="D199" s="1521" t="s">
        <v>448</v>
      </c>
      <c r="E199" s="1522"/>
      <c r="F199" s="1522"/>
      <c r="G199" s="1522"/>
      <c r="H199" s="23"/>
      <c r="I199" s="23"/>
      <c r="J199" s="23"/>
      <c r="K199" s="23"/>
    </row>
    <row r="200" spans="1:11" ht="15" customHeight="1">
      <c r="A200" s="23"/>
      <c r="B200" s="23"/>
      <c r="C200" s="35"/>
      <c r="D200" s="36">
        <v>2024</v>
      </c>
      <c r="E200" s="36">
        <v>2025</v>
      </c>
      <c r="F200" s="36">
        <v>2026</v>
      </c>
      <c r="G200" s="36">
        <v>2027</v>
      </c>
      <c r="H200" s="23"/>
      <c r="I200" s="23"/>
      <c r="J200" s="23"/>
      <c r="K200" s="23"/>
    </row>
    <row r="201" spans="1:11" ht="15" customHeight="1">
      <c r="A201" s="23"/>
      <c r="B201" s="23"/>
      <c r="C201" s="37"/>
      <c r="D201" s="38" t="s">
        <v>22</v>
      </c>
      <c r="E201" s="38" t="s">
        <v>23</v>
      </c>
      <c r="F201" s="38" t="s">
        <v>23</v>
      </c>
      <c r="G201" s="38" t="s">
        <v>23</v>
      </c>
      <c r="H201" s="23"/>
      <c r="I201" s="23"/>
      <c r="J201" s="23"/>
      <c r="K201" s="23"/>
    </row>
    <row r="202" spans="1:11" ht="14.1" customHeight="1">
      <c r="A202" s="23"/>
      <c r="B202" s="23"/>
      <c r="C202" s="27" t="s">
        <v>33</v>
      </c>
      <c r="D202" s="31" t="s">
        <v>1623</v>
      </c>
      <c r="E202" s="31" t="s">
        <v>157</v>
      </c>
      <c r="F202" s="31" t="s">
        <v>1623</v>
      </c>
      <c r="G202" s="31" t="s">
        <v>1623</v>
      </c>
      <c r="H202" s="23"/>
      <c r="I202" s="23"/>
      <c r="J202" s="23"/>
      <c r="K202" s="23"/>
    </row>
    <row r="203" spans="1:11" ht="14.1" customHeight="1">
      <c r="A203" s="23"/>
      <c r="B203" s="23"/>
      <c r="C203" s="27" t="s">
        <v>35</v>
      </c>
      <c r="D203" s="31" t="s">
        <v>1293</v>
      </c>
      <c r="E203" s="31" t="s">
        <v>1701</v>
      </c>
      <c r="F203" s="31" t="s">
        <v>1702</v>
      </c>
      <c r="G203" s="31" t="s">
        <v>1702</v>
      </c>
      <c r="H203" s="23"/>
      <c r="I203" s="23"/>
      <c r="J203" s="23"/>
      <c r="K203" s="23"/>
    </row>
    <row r="204" spans="1:11" ht="14.1" customHeight="1">
      <c r="A204" s="23"/>
      <c r="B204" s="23"/>
      <c r="C204" s="27" t="s">
        <v>40</v>
      </c>
      <c r="D204" s="31" t="s">
        <v>1703</v>
      </c>
      <c r="E204" s="31" t="s">
        <v>243</v>
      </c>
      <c r="F204" s="31" t="s">
        <v>1704</v>
      </c>
      <c r="G204" s="31" t="s">
        <v>1704</v>
      </c>
      <c r="H204" s="23"/>
      <c r="I204" s="23"/>
      <c r="J204" s="23"/>
      <c r="K204" s="23"/>
    </row>
    <row r="205" spans="1:11" ht="14.1" customHeight="1">
      <c r="A205" s="23"/>
      <c r="B205" s="23"/>
      <c r="C205" s="27" t="s">
        <v>41</v>
      </c>
      <c r="D205" s="31" t="s">
        <v>18</v>
      </c>
      <c r="E205" s="31" t="s">
        <v>1705</v>
      </c>
      <c r="F205" s="31" t="s">
        <v>1698</v>
      </c>
      <c r="G205" s="31" t="s">
        <v>42</v>
      </c>
      <c r="H205" s="23"/>
      <c r="I205" s="23"/>
      <c r="J205" s="23"/>
      <c r="K205" s="23"/>
    </row>
    <row r="206" spans="1:11" ht="14.1" customHeight="1">
      <c r="A206" s="23"/>
      <c r="B206" s="23"/>
      <c r="C206" s="27" t="s">
        <v>43</v>
      </c>
      <c r="D206" s="31" t="s">
        <v>18</v>
      </c>
      <c r="E206" s="31" t="s">
        <v>1706</v>
      </c>
      <c r="F206" s="31" t="s">
        <v>1446</v>
      </c>
      <c r="G206" s="31" t="s">
        <v>42</v>
      </c>
      <c r="H206" s="23"/>
      <c r="I206" s="23"/>
      <c r="J206" s="23"/>
      <c r="K206" s="23"/>
    </row>
    <row r="207" spans="1:11" ht="14.1" customHeight="1">
      <c r="A207" s="23"/>
      <c r="B207" s="23"/>
      <c r="C207" s="27" t="s">
        <v>47</v>
      </c>
      <c r="D207" s="31" t="s">
        <v>18</v>
      </c>
      <c r="E207" s="31" t="s">
        <v>1707</v>
      </c>
      <c r="F207" s="31" t="s">
        <v>1708</v>
      </c>
      <c r="G207" s="31" t="s">
        <v>42</v>
      </c>
      <c r="H207" s="23"/>
      <c r="I207" s="23"/>
      <c r="J207" s="23"/>
      <c r="K207" s="23"/>
    </row>
    <row r="208" spans="1:11" ht="14.1" customHeight="1">
      <c r="A208" s="23"/>
      <c r="B208" s="23"/>
      <c r="C208" s="1523" t="s">
        <v>24</v>
      </c>
      <c r="D208" s="1524"/>
      <c r="E208" s="1524"/>
      <c r="F208" s="1524"/>
      <c r="G208" s="1524"/>
      <c r="H208" s="23"/>
      <c r="I208" s="23"/>
      <c r="J208" s="23"/>
      <c r="K208" s="23"/>
    </row>
    <row r="209" spans="1:11" ht="14.1" customHeight="1">
      <c r="A209" s="23"/>
      <c r="B209" s="23"/>
      <c r="C209" s="35"/>
      <c r="D209" s="36">
        <v>2024</v>
      </c>
      <c r="E209" s="36">
        <v>2025</v>
      </c>
      <c r="F209" s="36">
        <v>2026</v>
      </c>
      <c r="G209" s="36">
        <v>2027</v>
      </c>
      <c r="H209" s="23"/>
      <c r="I209" s="23"/>
      <c r="J209" s="23"/>
      <c r="K209" s="23"/>
    </row>
    <row r="210" spans="1:11" ht="14.1" customHeight="1">
      <c r="A210" s="23"/>
      <c r="B210" s="23"/>
      <c r="C210" s="37"/>
      <c r="D210" s="38" t="s">
        <v>22</v>
      </c>
      <c r="E210" s="38" t="s">
        <v>23</v>
      </c>
      <c r="F210" s="38" t="s">
        <v>23</v>
      </c>
      <c r="G210" s="38" t="s">
        <v>23</v>
      </c>
      <c r="H210" s="23"/>
      <c r="I210" s="23"/>
      <c r="J210" s="23"/>
      <c r="K210" s="23"/>
    </row>
    <row r="211" spans="1:11" ht="14.1" customHeight="1">
      <c r="A211" s="23"/>
      <c r="B211" s="23"/>
      <c r="C211" s="39" t="s">
        <v>48</v>
      </c>
      <c r="D211" s="40">
        <v>0</v>
      </c>
      <c r="E211" s="40">
        <v>0</v>
      </c>
      <c r="F211" s="40">
        <v>0</v>
      </c>
      <c r="G211" s="40">
        <v>0</v>
      </c>
      <c r="H211" s="23"/>
      <c r="I211" s="23"/>
      <c r="J211" s="23"/>
      <c r="K211" s="23"/>
    </row>
    <row r="212" spans="1:11" ht="14.1" customHeight="1">
      <c r="A212" s="23"/>
      <c r="B212" s="23"/>
      <c r="C212" s="39" t="s">
        <v>49</v>
      </c>
      <c r="D212" s="40">
        <v>0</v>
      </c>
      <c r="E212" s="40">
        <v>0</v>
      </c>
      <c r="F212" s="40">
        <v>0</v>
      </c>
      <c r="G212" s="40">
        <v>0</v>
      </c>
      <c r="H212" s="23"/>
      <c r="I212" s="23"/>
      <c r="J212" s="23"/>
      <c r="K212" s="23"/>
    </row>
    <row r="213" spans="1:11" ht="14.1" customHeight="1">
      <c r="A213" s="23"/>
      <c r="B213" s="23"/>
      <c r="C213" s="39" t="s">
        <v>50</v>
      </c>
      <c r="D213" s="40">
        <v>0</v>
      </c>
      <c r="E213" s="40">
        <v>0</v>
      </c>
      <c r="F213" s="40">
        <v>0</v>
      </c>
      <c r="G213" s="40">
        <v>0</v>
      </c>
      <c r="H213" s="23"/>
      <c r="I213" s="23"/>
      <c r="J213" s="23"/>
      <c r="K213" s="23"/>
    </row>
    <row r="214" spans="1:11" ht="14.1" customHeight="1">
      <c r="A214" s="23"/>
      <c r="B214" s="23"/>
      <c r="C214" s="39" t="s">
        <v>51</v>
      </c>
      <c r="D214" s="40">
        <v>0</v>
      </c>
      <c r="E214" s="40">
        <v>0</v>
      </c>
      <c r="F214" s="40">
        <v>0</v>
      </c>
      <c r="G214" s="40">
        <v>0</v>
      </c>
      <c r="H214" s="23"/>
      <c r="I214" s="23"/>
      <c r="J214" s="23"/>
      <c r="K214" s="23"/>
    </row>
    <row r="215" spans="1:11" ht="14.1" customHeight="1">
      <c r="A215" s="23"/>
      <c r="B215" s="23"/>
      <c r="C215" s="39" t="s">
        <v>49</v>
      </c>
      <c r="D215" s="40">
        <v>0</v>
      </c>
      <c r="E215" s="40">
        <v>0</v>
      </c>
      <c r="F215" s="40">
        <v>0</v>
      </c>
      <c r="G215" s="40">
        <v>0</v>
      </c>
      <c r="H215" s="23"/>
      <c r="I215" s="23"/>
      <c r="J215" s="23"/>
      <c r="K215" s="23"/>
    </row>
    <row r="216" spans="1:11" ht="14.1" customHeight="1">
      <c r="A216" s="23"/>
      <c r="B216" s="23"/>
      <c r="C216" s="39" t="s">
        <v>50</v>
      </c>
      <c r="D216" s="40">
        <v>0</v>
      </c>
      <c r="E216" s="40">
        <v>0</v>
      </c>
      <c r="F216" s="40">
        <v>0</v>
      </c>
      <c r="G216" s="40">
        <v>0</v>
      </c>
      <c r="H216" s="23"/>
      <c r="I216" s="23"/>
      <c r="J216" s="23"/>
      <c r="K216" s="23"/>
    </row>
    <row r="217" spans="1:11" ht="14.1" customHeight="1">
      <c r="A217" s="23"/>
      <c r="B217" s="23"/>
      <c r="C217" s="39" t="s">
        <v>52</v>
      </c>
      <c r="D217" s="40">
        <v>0</v>
      </c>
      <c r="E217" s="40">
        <v>0</v>
      </c>
      <c r="F217" s="40">
        <v>0</v>
      </c>
      <c r="G217" s="40">
        <v>0</v>
      </c>
      <c r="H217" s="23"/>
      <c r="I217" s="23"/>
      <c r="J217" s="23"/>
      <c r="K217" s="23"/>
    </row>
    <row r="218" spans="1:11" ht="14.1" customHeight="1">
      <c r="A218" s="23"/>
      <c r="B218" s="23"/>
      <c r="C218" s="39" t="s">
        <v>49</v>
      </c>
      <c r="D218" s="40">
        <v>0</v>
      </c>
      <c r="E218" s="40">
        <v>0</v>
      </c>
      <c r="F218" s="40">
        <v>0</v>
      </c>
      <c r="G218" s="40">
        <v>0</v>
      </c>
      <c r="H218" s="23"/>
      <c r="I218" s="23"/>
      <c r="J218" s="23"/>
      <c r="K218" s="23"/>
    </row>
    <row r="219" spans="1:11" ht="14.1" customHeight="1">
      <c r="A219" s="23"/>
      <c r="B219" s="23"/>
      <c r="C219" s="39" t="s">
        <v>50</v>
      </c>
      <c r="D219" s="40">
        <v>0</v>
      </c>
      <c r="E219" s="40">
        <v>0</v>
      </c>
      <c r="F219" s="40">
        <v>0</v>
      </c>
      <c r="G219" s="40">
        <v>0</v>
      </c>
      <c r="H219" s="23"/>
      <c r="I219" s="23"/>
      <c r="J219" s="23"/>
      <c r="K219" s="23"/>
    </row>
    <row r="220" spans="1:11" ht="14.1" customHeight="1">
      <c r="A220" s="23"/>
      <c r="B220" s="23"/>
      <c r="C220" s="39" t="s">
        <v>53</v>
      </c>
      <c r="D220" s="40">
        <v>0</v>
      </c>
      <c r="E220" s="40">
        <v>0</v>
      </c>
      <c r="F220" s="40">
        <v>0</v>
      </c>
      <c r="G220" s="40">
        <v>0</v>
      </c>
      <c r="H220" s="23"/>
      <c r="I220" s="23"/>
      <c r="J220" s="23"/>
      <c r="K220" s="23"/>
    </row>
    <row r="221" spans="1:11" ht="14.1" customHeight="1">
      <c r="A221" s="23"/>
      <c r="B221" s="23"/>
      <c r="C221" s="39" t="s">
        <v>49</v>
      </c>
      <c r="D221" s="40">
        <v>0</v>
      </c>
      <c r="E221" s="40">
        <v>0</v>
      </c>
      <c r="F221" s="40">
        <v>0</v>
      </c>
      <c r="G221" s="40">
        <v>0</v>
      </c>
      <c r="H221" s="23"/>
      <c r="I221" s="23"/>
      <c r="J221" s="23"/>
      <c r="K221" s="23"/>
    </row>
    <row r="222" spans="1:11" ht="14.1" customHeight="1">
      <c r="A222" s="23"/>
      <c r="B222" s="23"/>
      <c r="C222" s="39" t="s">
        <v>50</v>
      </c>
      <c r="D222" s="40">
        <v>0</v>
      </c>
      <c r="E222" s="40">
        <v>0</v>
      </c>
      <c r="F222" s="40">
        <v>0</v>
      </c>
      <c r="G222" s="40">
        <v>0</v>
      </c>
      <c r="H222" s="23"/>
      <c r="I222" s="23"/>
      <c r="J222" s="23"/>
      <c r="K222" s="23"/>
    </row>
    <row r="223" spans="1:11" ht="14.1" customHeight="1">
      <c r="A223" s="23"/>
      <c r="B223" s="23"/>
      <c r="C223" s="39" t="s">
        <v>54</v>
      </c>
      <c r="D223" s="40">
        <v>0</v>
      </c>
      <c r="E223" s="40">
        <v>0</v>
      </c>
      <c r="F223" s="40">
        <v>0</v>
      </c>
      <c r="G223" s="40">
        <v>0</v>
      </c>
      <c r="H223" s="23"/>
      <c r="I223" s="23"/>
      <c r="J223" s="23"/>
      <c r="K223" s="23"/>
    </row>
    <row r="224" spans="1:11" ht="14.1" customHeight="1">
      <c r="A224" s="23"/>
      <c r="B224" s="23"/>
      <c r="C224" s="39" t="s">
        <v>49</v>
      </c>
      <c r="D224" s="40">
        <v>0</v>
      </c>
      <c r="E224" s="40">
        <v>0</v>
      </c>
      <c r="F224" s="40">
        <v>0</v>
      </c>
      <c r="G224" s="40">
        <v>0</v>
      </c>
      <c r="H224" s="23"/>
      <c r="I224" s="23"/>
      <c r="J224" s="23"/>
      <c r="K224" s="23"/>
    </row>
    <row r="225" spans="1:11" ht="14.1" customHeight="1">
      <c r="A225" s="23"/>
      <c r="B225" s="23"/>
      <c r="C225" s="39" t="s">
        <v>50</v>
      </c>
      <c r="D225" s="40">
        <v>0</v>
      </c>
      <c r="E225" s="40">
        <v>0</v>
      </c>
      <c r="F225" s="40">
        <v>0</v>
      </c>
      <c r="G225" s="40">
        <v>0</v>
      </c>
      <c r="H225" s="23"/>
      <c r="I225" s="23"/>
      <c r="J225" s="23"/>
      <c r="K225" s="23"/>
    </row>
    <row r="226" spans="1:11" ht="14.1" customHeight="1">
      <c r="A226" s="23"/>
      <c r="B226" s="23"/>
      <c r="C226" s="39" t="s">
        <v>55</v>
      </c>
      <c r="D226" s="40">
        <v>0</v>
      </c>
      <c r="E226" s="40">
        <v>0</v>
      </c>
      <c r="F226" s="40">
        <v>0</v>
      </c>
      <c r="G226" s="40">
        <v>0</v>
      </c>
      <c r="H226" s="23"/>
      <c r="I226" s="23"/>
      <c r="J226" s="23"/>
      <c r="K226" s="23"/>
    </row>
    <row r="227" spans="1:11" ht="14.1" customHeight="1">
      <c r="A227" s="23"/>
      <c r="B227" s="23"/>
      <c r="C227" s="39" t="s">
        <v>49</v>
      </c>
      <c r="D227" s="40">
        <v>0</v>
      </c>
      <c r="E227" s="40">
        <v>0</v>
      </c>
      <c r="F227" s="40">
        <v>0</v>
      </c>
      <c r="G227" s="40">
        <v>0</v>
      </c>
      <c r="H227" s="23"/>
      <c r="I227" s="23"/>
      <c r="J227" s="23"/>
      <c r="K227" s="23"/>
    </row>
    <row r="228" spans="1:11" ht="14.1" customHeight="1">
      <c r="A228" s="23"/>
      <c r="B228" s="23"/>
      <c r="C228" s="39" t="s">
        <v>50</v>
      </c>
      <c r="D228" s="40">
        <v>0</v>
      </c>
      <c r="E228" s="40">
        <v>0</v>
      </c>
      <c r="F228" s="40">
        <v>0</v>
      </c>
      <c r="G228" s="40">
        <v>0</v>
      </c>
      <c r="H228" s="23"/>
      <c r="I228" s="23"/>
      <c r="J228" s="23"/>
      <c r="K228" s="23"/>
    </row>
    <row r="229" spans="1:11" ht="14.1" customHeight="1">
      <c r="A229" s="23"/>
      <c r="B229" s="23"/>
      <c r="C229" s="39" t="s">
        <v>56</v>
      </c>
      <c r="D229" s="40">
        <v>0</v>
      </c>
      <c r="E229" s="40">
        <v>0</v>
      </c>
      <c r="F229" s="40">
        <v>0</v>
      </c>
      <c r="G229" s="40">
        <v>0</v>
      </c>
      <c r="H229" s="23"/>
      <c r="I229" s="23"/>
      <c r="J229" s="23"/>
      <c r="K229" s="23"/>
    </row>
    <row r="230" spans="1:11" ht="14.1" customHeight="1">
      <c r="A230" s="23"/>
      <c r="B230" s="23"/>
      <c r="C230" s="39" t="s">
        <v>49</v>
      </c>
      <c r="D230" s="40">
        <v>0</v>
      </c>
      <c r="E230" s="40">
        <v>0</v>
      </c>
      <c r="F230" s="40">
        <v>0</v>
      </c>
      <c r="G230" s="40">
        <v>0</v>
      </c>
      <c r="H230" s="23"/>
      <c r="I230" s="23"/>
      <c r="J230" s="23"/>
      <c r="K230" s="23"/>
    </row>
    <row r="231" spans="1:11" ht="14.1" customHeight="1">
      <c r="A231" s="23"/>
      <c r="B231" s="23"/>
      <c r="C231" s="39" t="s">
        <v>50</v>
      </c>
      <c r="D231" s="40">
        <v>0</v>
      </c>
      <c r="E231" s="40">
        <v>0</v>
      </c>
      <c r="F231" s="40">
        <v>0</v>
      </c>
      <c r="G231" s="40">
        <v>0</v>
      </c>
      <c r="H231" s="23"/>
      <c r="I231" s="23"/>
      <c r="J231" s="23"/>
      <c r="K231" s="23"/>
    </row>
    <row r="232" spans="1:11" ht="14.1" customHeight="1">
      <c r="A232" s="23"/>
      <c r="B232" s="23"/>
      <c r="C232" s="39" t="s">
        <v>57</v>
      </c>
      <c r="D232" s="40">
        <v>0</v>
      </c>
      <c r="E232" s="40">
        <v>0</v>
      </c>
      <c r="F232" s="40">
        <v>0</v>
      </c>
      <c r="G232" s="40">
        <v>0</v>
      </c>
      <c r="H232" s="23"/>
      <c r="I232" s="23"/>
      <c r="J232" s="23"/>
      <c r="K232" s="23"/>
    </row>
    <row r="233" spans="1:11" ht="14.1" customHeight="1">
      <c r="A233" s="23"/>
      <c r="B233" s="23"/>
      <c r="C233" s="39" t="s">
        <v>49</v>
      </c>
      <c r="D233" s="40">
        <v>0</v>
      </c>
      <c r="E233" s="40">
        <v>0</v>
      </c>
      <c r="F233" s="40">
        <v>0</v>
      </c>
      <c r="G233" s="40">
        <v>0</v>
      </c>
      <c r="H233" s="23"/>
      <c r="I233" s="23"/>
      <c r="J233" s="23"/>
      <c r="K233" s="23"/>
    </row>
    <row r="234" spans="1:11" ht="14.1" customHeight="1">
      <c r="A234" s="23"/>
      <c r="B234" s="23"/>
      <c r="C234" s="39" t="s">
        <v>58</v>
      </c>
      <c r="D234" s="40">
        <v>0</v>
      </c>
      <c r="E234" s="40">
        <v>0</v>
      </c>
      <c r="F234" s="40">
        <v>0</v>
      </c>
      <c r="G234" s="40">
        <v>0</v>
      </c>
      <c r="H234" s="23"/>
      <c r="I234" s="23"/>
      <c r="J234" s="23"/>
      <c r="K234" s="23"/>
    </row>
    <row r="235" spans="1:11" ht="14.1" customHeight="1">
      <c r="A235" s="23"/>
      <c r="B235" s="23"/>
      <c r="C235" s="39" t="s">
        <v>59</v>
      </c>
      <c r="D235" s="40">
        <v>0</v>
      </c>
      <c r="E235" s="40">
        <v>0</v>
      </c>
      <c r="F235" s="40">
        <v>0</v>
      </c>
      <c r="G235" s="40">
        <v>0</v>
      </c>
      <c r="H235" s="23"/>
      <c r="I235" s="23"/>
      <c r="J235" s="23"/>
      <c r="K235" s="23"/>
    </row>
    <row r="236" spans="1:11" ht="14.1" customHeight="1">
      <c r="A236" s="23"/>
      <c r="B236" s="23"/>
      <c r="C236" s="39" t="s">
        <v>60</v>
      </c>
      <c r="D236" s="40">
        <v>0</v>
      </c>
      <c r="E236" s="40">
        <v>0</v>
      </c>
      <c r="F236" s="40">
        <v>0</v>
      </c>
      <c r="G236" s="40">
        <v>0</v>
      </c>
      <c r="H236" s="23"/>
      <c r="I236" s="23"/>
      <c r="J236" s="23"/>
      <c r="K236" s="23"/>
    </row>
    <row r="237" spans="1:11" ht="14.1" customHeight="1">
      <c r="A237" s="23"/>
      <c r="B237" s="23"/>
      <c r="C237" s="39" t="s">
        <v>61</v>
      </c>
      <c r="D237" s="40">
        <v>0</v>
      </c>
      <c r="E237" s="40">
        <v>0</v>
      </c>
      <c r="F237" s="40">
        <v>0</v>
      </c>
      <c r="G237" s="40">
        <v>0</v>
      </c>
      <c r="H237" s="23"/>
      <c r="I237" s="23"/>
      <c r="J237" s="23"/>
      <c r="K237" s="23"/>
    </row>
    <row r="238" spans="1:11" ht="14.1" customHeight="1">
      <c r="A238" s="23"/>
      <c r="B238" s="23"/>
      <c r="C238" s="39" t="s">
        <v>62</v>
      </c>
      <c r="D238" s="40">
        <v>0</v>
      </c>
      <c r="E238" s="40">
        <v>600000</v>
      </c>
      <c r="F238" s="40">
        <v>1000000</v>
      </c>
      <c r="G238" s="40">
        <v>1000000</v>
      </c>
      <c r="H238" s="23"/>
      <c r="I238" s="23"/>
      <c r="J238" s="23"/>
      <c r="K238" s="23"/>
    </row>
    <row r="239" spans="1:11" ht="14.1" customHeight="1">
      <c r="A239" s="23"/>
      <c r="B239" s="23"/>
      <c r="C239" s="39" t="s">
        <v>49</v>
      </c>
      <c r="D239" s="40">
        <v>0</v>
      </c>
      <c r="E239" s="40">
        <v>600000</v>
      </c>
      <c r="F239" s="40">
        <v>1000000</v>
      </c>
      <c r="G239" s="40">
        <v>1000000</v>
      </c>
      <c r="H239" s="23"/>
      <c r="I239" s="23"/>
      <c r="J239" s="23"/>
      <c r="K239" s="23"/>
    </row>
    <row r="240" spans="1:11" ht="14.1" customHeight="1">
      <c r="A240" s="23"/>
      <c r="B240" s="23"/>
      <c r="C240" s="39" t="s">
        <v>58</v>
      </c>
      <c r="D240" s="40">
        <v>0</v>
      </c>
      <c r="E240" s="40">
        <v>0</v>
      </c>
      <c r="F240" s="40">
        <v>0</v>
      </c>
      <c r="G240" s="40">
        <v>0</v>
      </c>
      <c r="H240" s="23"/>
      <c r="I240" s="23"/>
      <c r="J240" s="23"/>
      <c r="K240" s="23"/>
    </row>
    <row r="241" spans="1:11" ht="14.1" customHeight="1">
      <c r="A241" s="23"/>
      <c r="B241" s="23"/>
      <c r="C241" s="39" t="s">
        <v>59</v>
      </c>
      <c r="D241" s="40">
        <v>0</v>
      </c>
      <c r="E241" s="40">
        <v>0</v>
      </c>
      <c r="F241" s="40">
        <v>0</v>
      </c>
      <c r="G241" s="40">
        <v>0</v>
      </c>
      <c r="H241" s="23"/>
      <c r="I241" s="23"/>
      <c r="J241" s="23"/>
      <c r="K241" s="23"/>
    </row>
    <row r="242" spans="1:11" ht="14.1" customHeight="1">
      <c r="A242" s="23"/>
      <c r="B242" s="23"/>
      <c r="C242" s="39" t="s">
        <v>60</v>
      </c>
      <c r="D242" s="40">
        <v>0</v>
      </c>
      <c r="E242" s="40">
        <v>0</v>
      </c>
      <c r="F242" s="40">
        <v>0</v>
      </c>
      <c r="G242" s="40">
        <v>0</v>
      </c>
      <c r="H242" s="23"/>
      <c r="I242" s="23"/>
      <c r="J242" s="23"/>
      <c r="K242" s="23"/>
    </row>
    <row r="243" spans="1:11" ht="14.1" customHeight="1">
      <c r="A243" s="23"/>
      <c r="B243" s="23"/>
      <c r="C243" s="39" t="s">
        <v>61</v>
      </c>
      <c r="D243" s="40">
        <v>0</v>
      </c>
      <c r="E243" s="40">
        <v>0</v>
      </c>
      <c r="F243" s="40">
        <v>0</v>
      </c>
      <c r="G243" s="40">
        <v>0</v>
      </c>
      <c r="H243" s="23"/>
      <c r="I243" s="23"/>
      <c r="J243" s="23"/>
      <c r="K243" s="23"/>
    </row>
    <row r="244" spans="1:11" ht="14.1" customHeight="1">
      <c r="A244" s="23"/>
      <c r="B244" s="23"/>
      <c r="C244" s="39" t="s">
        <v>63</v>
      </c>
      <c r="D244" s="40">
        <v>0</v>
      </c>
      <c r="E244" s="40">
        <v>0</v>
      </c>
      <c r="F244" s="40">
        <v>0</v>
      </c>
      <c r="G244" s="40">
        <v>0</v>
      </c>
      <c r="H244" s="23"/>
      <c r="I244" s="23"/>
      <c r="J244" s="23"/>
      <c r="K244" s="23"/>
    </row>
    <row r="245" spans="1:11" ht="14.1" customHeight="1">
      <c r="A245" s="23"/>
      <c r="B245" s="23"/>
      <c r="C245" s="39" t="s">
        <v>49</v>
      </c>
      <c r="D245" s="40">
        <v>0</v>
      </c>
      <c r="E245" s="40">
        <v>0</v>
      </c>
      <c r="F245" s="40">
        <v>0</v>
      </c>
      <c r="G245" s="40">
        <v>0</v>
      </c>
      <c r="H245" s="23"/>
      <c r="I245" s="23"/>
      <c r="J245" s="23"/>
      <c r="K245" s="23"/>
    </row>
    <row r="246" spans="1:11" ht="14.1" customHeight="1">
      <c r="A246" s="23"/>
      <c r="B246" s="23"/>
      <c r="C246" s="39" t="s">
        <v>58</v>
      </c>
      <c r="D246" s="40">
        <v>0</v>
      </c>
      <c r="E246" s="40">
        <v>0</v>
      </c>
      <c r="F246" s="40">
        <v>0</v>
      </c>
      <c r="G246" s="40">
        <v>0</v>
      </c>
      <c r="H246" s="23"/>
      <c r="I246" s="23"/>
      <c r="J246" s="23"/>
      <c r="K246" s="23"/>
    </row>
    <row r="247" spans="1:11" ht="14.1" customHeight="1">
      <c r="A247" s="23"/>
      <c r="B247" s="23"/>
      <c r="C247" s="39" t="s">
        <v>59</v>
      </c>
      <c r="D247" s="40">
        <v>0</v>
      </c>
      <c r="E247" s="40">
        <v>0</v>
      </c>
      <c r="F247" s="40">
        <v>0</v>
      </c>
      <c r="G247" s="40">
        <v>0</v>
      </c>
      <c r="H247" s="23"/>
      <c r="I247" s="23"/>
      <c r="J247" s="23"/>
      <c r="K247" s="23"/>
    </row>
    <row r="248" spans="1:11" ht="14.1" customHeight="1">
      <c r="A248" s="23"/>
      <c r="B248" s="23"/>
      <c r="C248" s="39" t="s">
        <v>60</v>
      </c>
      <c r="D248" s="40">
        <v>0</v>
      </c>
      <c r="E248" s="40">
        <v>0</v>
      </c>
      <c r="F248" s="40">
        <v>0</v>
      </c>
      <c r="G248" s="40">
        <v>0</v>
      </c>
      <c r="H248" s="23"/>
      <c r="I248" s="23"/>
      <c r="J248" s="23"/>
      <c r="K248" s="23"/>
    </row>
    <row r="249" spans="1:11" ht="14.1" customHeight="1">
      <c r="A249" s="23"/>
      <c r="B249" s="23"/>
      <c r="C249" s="39" t="s">
        <v>61</v>
      </c>
      <c r="D249" s="40">
        <v>0</v>
      </c>
      <c r="E249" s="40">
        <v>0</v>
      </c>
      <c r="F249" s="40">
        <v>0</v>
      </c>
      <c r="G249" s="40">
        <v>0</v>
      </c>
      <c r="H249" s="23"/>
      <c r="I249" s="23"/>
      <c r="J249" s="23"/>
      <c r="K249" s="23"/>
    </row>
    <row r="250" spans="1:11" ht="14.1" customHeight="1">
      <c r="A250" s="23"/>
      <c r="B250" s="23"/>
      <c r="C250" s="39" t="s">
        <v>64</v>
      </c>
      <c r="D250" s="40">
        <v>0</v>
      </c>
      <c r="E250" s="40">
        <v>0</v>
      </c>
      <c r="F250" s="40">
        <v>0</v>
      </c>
      <c r="G250" s="40">
        <v>0</v>
      </c>
      <c r="H250" s="23"/>
      <c r="I250" s="23"/>
      <c r="J250" s="23"/>
      <c r="K250" s="23"/>
    </row>
    <row r="251" spans="1:11" ht="14.1" customHeight="1">
      <c r="A251" s="23"/>
      <c r="B251" s="23"/>
      <c r="C251" s="39" t="s">
        <v>65</v>
      </c>
      <c r="D251" s="40">
        <v>0</v>
      </c>
      <c r="E251" s="40">
        <v>0</v>
      </c>
      <c r="F251" s="40">
        <v>0</v>
      </c>
      <c r="G251" s="40">
        <v>0</v>
      </c>
      <c r="H251" s="23"/>
      <c r="I251" s="23"/>
      <c r="J251" s="23"/>
      <c r="K251" s="23"/>
    </row>
    <row r="252" spans="1:11" ht="14.1" customHeight="1">
      <c r="A252" s="23"/>
      <c r="B252" s="23"/>
      <c r="C252" s="41" t="s">
        <v>25</v>
      </c>
      <c r="D252" s="40">
        <v>0</v>
      </c>
      <c r="E252" s="40">
        <v>600000</v>
      </c>
      <c r="F252" s="40">
        <v>1000000</v>
      </c>
      <c r="G252" s="40">
        <v>1000000</v>
      </c>
      <c r="H252" s="23"/>
      <c r="I252" s="23"/>
      <c r="J252" s="23"/>
      <c r="K252" s="23"/>
    </row>
    <row r="253" spans="1:11" ht="15" customHeight="1">
      <c r="A253" s="23"/>
      <c r="B253" s="23"/>
      <c r="C253" s="43" t="s">
        <v>18</v>
      </c>
      <c r="D253" s="44" t="s">
        <v>18</v>
      </c>
      <c r="E253" s="44" t="s">
        <v>18</v>
      </c>
      <c r="F253" s="44" t="s">
        <v>18</v>
      </c>
      <c r="G253" s="44" t="s">
        <v>18</v>
      </c>
      <c r="H253" s="23"/>
      <c r="I253" s="23"/>
      <c r="J253" s="23"/>
      <c r="K253" s="23"/>
    </row>
    <row r="254" spans="1:11" ht="15" customHeight="1">
      <c r="A254" s="23"/>
      <c r="B254" s="23"/>
      <c r="C254" s="26" t="s">
        <v>168</v>
      </c>
      <c r="D254" s="45">
        <v>0</v>
      </c>
      <c r="E254" s="45">
        <v>165848000</v>
      </c>
      <c r="F254" s="45">
        <v>166848000</v>
      </c>
      <c r="G254" s="45">
        <v>167848000</v>
      </c>
      <c r="H254" s="23"/>
      <c r="I254" s="23"/>
      <c r="J254" s="23"/>
      <c r="K254" s="23"/>
    </row>
    <row r="255" spans="1:11" ht="15" customHeight="1">
      <c r="A255" s="23"/>
      <c r="B255" s="23"/>
      <c r="C255" s="27" t="s">
        <v>48</v>
      </c>
      <c r="D255" s="46">
        <v>0</v>
      </c>
      <c r="E255" s="46">
        <v>11751669</v>
      </c>
      <c r="F255" s="46">
        <v>11751669</v>
      </c>
      <c r="G255" s="46">
        <v>11751669</v>
      </c>
      <c r="H255" s="23"/>
      <c r="I255" s="23"/>
      <c r="J255" s="23"/>
      <c r="K255" s="23"/>
    </row>
    <row r="256" spans="1:11" ht="15" customHeight="1">
      <c r="A256" s="23"/>
      <c r="B256" s="23"/>
      <c r="C256" s="27" t="s">
        <v>49</v>
      </c>
      <c r="D256" s="46">
        <v>0</v>
      </c>
      <c r="E256" s="46">
        <v>11751669</v>
      </c>
      <c r="F256" s="46">
        <v>11751669</v>
      </c>
      <c r="G256" s="46">
        <v>11751669</v>
      </c>
      <c r="H256" s="23"/>
      <c r="I256" s="23"/>
      <c r="J256" s="23"/>
      <c r="K256" s="23"/>
    </row>
    <row r="257" spans="1:11" ht="15" customHeight="1">
      <c r="A257" s="23"/>
      <c r="B257" s="23"/>
      <c r="C257" s="27" t="s">
        <v>50</v>
      </c>
      <c r="D257" s="46">
        <v>0</v>
      </c>
      <c r="E257" s="46">
        <v>0</v>
      </c>
      <c r="F257" s="46">
        <v>0</v>
      </c>
      <c r="G257" s="46">
        <v>0</v>
      </c>
      <c r="H257" s="23"/>
      <c r="I257" s="23"/>
      <c r="J257" s="23"/>
      <c r="K257" s="23"/>
    </row>
    <row r="258" spans="1:11" ht="15" customHeight="1">
      <c r="A258" s="23"/>
      <c r="B258" s="23"/>
      <c r="C258" s="27" t="s">
        <v>51</v>
      </c>
      <c r="D258" s="46">
        <v>0</v>
      </c>
      <c r="E258" s="46">
        <v>1986331</v>
      </c>
      <c r="F258" s="46">
        <v>1986331</v>
      </c>
      <c r="G258" s="46">
        <v>1986331</v>
      </c>
      <c r="H258" s="23"/>
      <c r="I258" s="23"/>
      <c r="J258" s="23"/>
      <c r="K258" s="23"/>
    </row>
    <row r="259" spans="1:11" ht="15" customHeight="1">
      <c r="A259" s="23"/>
      <c r="B259" s="23"/>
      <c r="C259" s="27" t="s">
        <v>49</v>
      </c>
      <c r="D259" s="46">
        <v>0</v>
      </c>
      <c r="E259" s="46">
        <v>1986331</v>
      </c>
      <c r="F259" s="46">
        <v>1986331</v>
      </c>
      <c r="G259" s="46">
        <v>1986331</v>
      </c>
      <c r="H259" s="23"/>
      <c r="I259" s="23"/>
      <c r="J259" s="23"/>
      <c r="K259" s="23"/>
    </row>
    <row r="260" spans="1:11" ht="15" customHeight="1">
      <c r="A260" s="23"/>
      <c r="B260" s="23"/>
      <c r="C260" s="27" t="s">
        <v>50</v>
      </c>
      <c r="D260" s="46">
        <v>0</v>
      </c>
      <c r="E260" s="46">
        <v>0</v>
      </c>
      <c r="F260" s="46">
        <v>0</v>
      </c>
      <c r="G260" s="46">
        <v>0</v>
      </c>
      <c r="H260" s="23"/>
      <c r="I260" s="23"/>
      <c r="J260" s="23"/>
      <c r="K260" s="23"/>
    </row>
    <row r="261" spans="1:11" ht="15" customHeight="1">
      <c r="A261" s="23"/>
      <c r="B261" s="23"/>
      <c r="C261" s="27" t="s">
        <v>52</v>
      </c>
      <c r="D261" s="46">
        <v>0</v>
      </c>
      <c r="E261" s="46">
        <v>4000000</v>
      </c>
      <c r="F261" s="46">
        <v>4000000</v>
      </c>
      <c r="G261" s="46">
        <v>4000000</v>
      </c>
      <c r="H261" s="23"/>
      <c r="I261" s="23"/>
      <c r="J261" s="23"/>
      <c r="K261" s="23"/>
    </row>
    <row r="262" spans="1:11" ht="15" customHeight="1">
      <c r="A262" s="23"/>
      <c r="B262" s="23"/>
      <c r="C262" s="27" t="s">
        <v>49</v>
      </c>
      <c r="D262" s="46">
        <v>0</v>
      </c>
      <c r="E262" s="46">
        <v>4000000</v>
      </c>
      <c r="F262" s="46">
        <v>4000000</v>
      </c>
      <c r="G262" s="46">
        <v>4000000</v>
      </c>
      <c r="H262" s="23"/>
      <c r="I262" s="23"/>
      <c r="J262" s="23"/>
      <c r="K262" s="23"/>
    </row>
    <row r="263" spans="1:11" ht="15" customHeight="1">
      <c r="A263" s="23"/>
      <c r="B263" s="23"/>
      <c r="C263" s="27" t="s">
        <v>50</v>
      </c>
      <c r="D263" s="46">
        <v>0</v>
      </c>
      <c r="E263" s="46">
        <v>0</v>
      </c>
      <c r="F263" s="46">
        <v>0</v>
      </c>
      <c r="G263" s="46">
        <v>0</v>
      </c>
      <c r="H263" s="23"/>
      <c r="I263" s="23"/>
      <c r="J263" s="23"/>
      <c r="K263" s="23"/>
    </row>
    <row r="264" spans="1:11" ht="15" customHeight="1">
      <c r="A264" s="23"/>
      <c r="B264" s="23"/>
      <c r="C264" s="27" t="s">
        <v>53</v>
      </c>
      <c r="D264" s="46">
        <v>0</v>
      </c>
      <c r="E264" s="46">
        <v>0</v>
      </c>
      <c r="F264" s="46">
        <v>0</v>
      </c>
      <c r="G264" s="46">
        <v>0</v>
      </c>
      <c r="H264" s="23"/>
      <c r="I264" s="23"/>
      <c r="J264" s="23"/>
      <c r="K264" s="23"/>
    </row>
    <row r="265" spans="1:11" ht="15" customHeight="1">
      <c r="A265" s="23"/>
      <c r="B265" s="23"/>
      <c r="C265" s="27" t="s">
        <v>49</v>
      </c>
      <c r="D265" s="46">
        <v>0</v>
      </c>
      <c r="E265" s="46">
        <v>0</v>
      </c>
      <c r="F265" s="46">
        <v>0</v>
      </c>
      <c r="G265" s="46">
        <v>0</v>
      </c>
      <c r="H265" s="23"/>
      <c r="I265" s="23"/>
      <c r="J265" s="23"/>
      <c r="K265" s="23"/>
    </row>
    <row r="266" spans="1:11" ht="15" customHeight="1">
      <c r="A266" s="23"/>
      <c r="B266" s="23"/>
      <c r="C266" s="27" t="s">
        <v>50</v>
      </c>
      <c r="D266" s="46">
        <v>0</v>
      </c>
      <c r="E266" s="46">
        <v>0</v>
      </c>
      <c r="F266" s="46">
        <v>0</v>
      </c>
      <c r="G266" s="46">
        <v>0</v>
      </c>
      <c r="H266" s="23"/>
      <c r="I266" s="23"/>
      <c r="J266" s="23"/>
      <c r="K266" s="23"/>
    </row>
    <row r="267" spans="1:11" ht="20.100000000000001" customHeight="1">
      <c r="A267" s="23"/>
      <c r="B267" s="23"/>
      <c r="C267" s="27" t="s">
        <v>169</v>
      </c>
      <c r="D267" s="47">
        <v>0</v>
      </c>
      <c r="E267" s="47">
        <v>131110000</v>
      </c>
      <c r="F267" s="47">
        <v>132110000</v>
      </c>
      <c r="G267" s="47">
        <v>133110000</v>
      </c>
      <c r="H267" s="23"/>
      <c r="I267" s="23"/>
      <c r="J267" s="23"/>
      <c r="K267" s="23"/>
    </row>
    <row r="268" spans="1:11" ht="15" customHeight="1">
      <c r="A268" s="23"/>
      <c r="B268" s="23"/>
      <c r="C268" s="27" t="s">
        <v>49</v>
      </c>
      <c r="D268" s="46">
        <v>0</v>
      </c>
      <c r="E268" s="46">
        <v>131110000</v>
      </c>
      <c r="F268" s="46">
        <v>132110000</v>
      </c>
      <c r="G268" s="46">
        <v>133110000</v>
      </c>
      <c r="H268" s="23"/>
      <c r="I268" s="23"/>
      <c r="J268" s="23"/>
      <c r="K268" s="23"/>
    </row>
    <row r="269" spans="1:11" ht="15" customHeight="1">
      <c r="A269" s="23"/>
      <c r="B269" s="23"/>
      <c r="C269" s="27" t="s">
        <v>50</v>
      </c>
      <c r="D269" s="46">
        <v>0</v>
      </c>
      <c r="E269" s="46">
        <v>0</v>
      </c>
      <c r="F269" s="46">
        <v>0</v>
      </c>
      <c r="G269" s="46">
        <v>0</v>
      </c>
      <c r="H269" s="23"/>
      <c r="I269" s="23"/>
      <c r="J269" s="23"/>
      <c r="K269" s="23"/>
    </row>
    <row r="270" spans="1:11" ht="15" customHeight="1">
      <c r="A270" s="23"/>
      <c r="B270" s="23"/>
      <c r="C270" s="27" t="s">
        <v>55</v>
      </c>
      <c r="D270" s="46">
        <v>0</v>
      </c>
      <c r="E270" s="46">
        <v>16000000</v>
      </c>
      <c r="F270" s="46">
        <v>16000000</v>
      </c>
      <c r="G270" s="46">
        <v>16000000</v>
      </c>
      <c r="H270" s="23"/>
      <c r="I270" s="23"/>
      <c r="J270" s="23"/>
      <c r="K270" s="23"/>
    </row>
    <row r="271" spans="1:11" ht="15" customHeight="1">
      <c r="A271" s="23"/>
      <c r="B271" s="23"/>
      <c r="C271" s="27" t="s">
        <v>49</v>
      </c>
      <c r="D271" s="46">
        <v>0</v>
      </c>
      <c r="E271" s="46">
        <v>16000000</v>
      </c>
      <c r="F271" s="46">
        <v>16000000</v>
      </c>
      <c r="G271" s="46">
        <v>16000000</v>
      </c>
      <c r="H271" s="23"/>
      <c r="I271" s="23"/>
      <c r="J271" s="23"/>
      <c r="K271" s="23"/>
    </row>
    <row r="272" spans="1:11" ht="15" customHeight="1">
      <c r="A272" s="23"/>
      <c r="B272" s="23"/>
      <c r="C272" s="27" t="s">
        <v>50</v>
      </c>
      <c r="D272" s="46">
        <v>0</v>
      </c>
      <c r="E272" s="46">
        <v>0</v>
      </c>
      <c r="F272" s="46">
        <v>0</v>
      </c>
      <c r="G272" s="46">
        <v>0</v>
      </c>
      <c r="H272" s="23"/>
      <c r="I272" s="23"/>
      <c r="J272" s="23"/>
      <c r="K272" s="23"/>
    </row>
    <row r="273" spans="1:11" ht="15" customHeight="1">
      <c r="A273" s="23"/>
      <c r="B273" s="23"/>
      <c r="C273" s="27" t="s">
        <v>56</v>
      </c>
      <c r="D273" s="46">
        <v>0</v>
      </c>
      <c r="E273" s="46">
        <v>0</v>
      </c>
      <c r="F273" s="46">
        <v>0</v>
      </c>
      <c r="G273" s="46">
        <v>0</v>
      </c>
      <c r="H273" s="23"/>
      <c r="I273" s="23"/>
      <c r="J273" s="23"/>
      <c r="K273" s="23"/>
    </row>
    <row r="274" spans="1:11" ht="15" customHeight="1">
      <c r="A274" s="23"/>
      <c r="B274" s="23"/>
      <c r="C274" s="27" t="s">
        <v>49</v>
      </c>
      <c r="D274" s="46">
        <v>0</v>
      </c>
      <c r="E274" s="46">
        <v>0</v>
      </c>
      <c r="F274" s="46">
        <v>0</v>
      </c>
      <c r="G274" s="46">
        <v>0</v>
      </c>
      <c r="H274" s="23"/>
      <c r="I274" s="23"/>
      <c r="J274" s="23"/>
      <c r="K274" s="23"/>
    </row>
    <row r="275" spans="1:11" ht="15" customHeight="1">
      <c r="A275" s="23"/>
      <c r="B275" s="23"/>
      <c r="C275" s="27" t="s">
        <v>50</v>
      </c>
      <c r="D275" s="46">
        <v>0</v>
      </c>
      <c r="E275" s="46">
        <v>0</v>
      </c>
      <c r="F275" s="46">
        <v>0</v>
      </c>
      <c r="G275" s="46">
        <v>0</v>
      </c>
      <c r="H275" s="23"/>
      <c r="I275" s="23"/>
      <c r="J275" s="23"/>
      <c r="K275" s="23"/>
    </row>
    <row r="276" spans="1:11" ht="15" customHeight="1">
      <c r="A276" s="23"/>
      <c r="B276" s="23"/>
      <c r="C276" s="27" t="s">
        <v>57</v>
      </c>
      <c r="D276" s="46">
        <v>0</v>
      </c>
      <c r="E276" s="46">
        <v>0</v>
      </c>
      <c r="F276" s="46">
        <v>0</v>
      </c>
      <c r="G276" s="46">
        <v>0</v>
      </c>
      <c r="H276" s="23"/>
      <c r="I276" s="23"/>
      <c r="J276" s="23"/>
      <c r="K276" s="23"/>
    </row>
    <row r="277" spans="1:11" ht="15" customHeight="1">
      <c r="A277" s="23"/>
      <c r="B277" s="23"/>
      <c r="C277" s="27" t="s">
        <v>49</v>
      </c>
      <c r="D277" s="46">
        <v>0</v>
      </c>
      <c r="E277" s="46">
        <v>0</v>
      </c>
      <c r="F277" s="46">
        <v>0</v>
      </c>
      <c r="G277" s="46">
        <v>0</v>
      </c>
      <c r="H277" s="23"/>
      <c r="I277" s="23"/>
      <c r="J277" s="23"/>
      <c r="K277" s="23"/>
    </row>
    <row r="278" spans="1:11" ht="15" customHeight="1">
      <c r="A278" s="23"/>
      <c r="B278" s="23"/>
      <c r="C278" s="27" t="s">
        <v>58</v>
      </c>
      <c r="D278" s="46">
        <v>0</v>
      </c>
      <c r="E278" s="46">
        <v>0</v>
      </c>
      <c r="F278" s="46">
        <v>0</v>
      </c>
      <c r="G278" s="46">
        <v>0</v>
      </c>
      <c r="H278" s="23"/>
      <c r="I278" s="23"/>
      <c r="J278" s="23"/>
      <c r="K278" s="23"/>
    </row>
    <row r="279" spans="1:11" ht="15" customHeight="1">
      <c r="A279" s="23"/>
      <c r="B279" s="23"/>
      <c r="C279" s="27" t="s">
        <v>59</v>
      </c>
      <c r="D279" s="46">
        <v>0</v>
      </c>
      <c r="E279" s="46">
        <v>0</v>
      </c>
      <c r="F279" s="46">
        <v>0</v>
      </c>
      <c r="G279" s="46">
        <v>0</v>
      </c>
      <c r="H279" s="23"/>
      <c r="I279" s="23"/>
      <c r="J279" s="23"/>
      <c r="K279" s="23"/>
    </row>
    <row r="280" spans="1:11" ht="15" customHeight="1">
      <c r="A280" s="23"/>
      <c r="B280" s="23"/>
      <c r="C280" s="27" t="s">
        <v>60</v>
      </c>
      <c r="D280" s="46">
        <v>0</v>
      </c>
      <c r="E280" s="46">
        <v>0</v>
      </c>
      <c r="F280" s="46">
        <v>0</v>
      </c>
      <c r="G280" s="46">
        <v>0</v>
      </c>
      <c r="H280" s="23"/>
      <c r="I280" s="23"/>
      <c r="J280" s="23"/>
      <c r="K280" s="23"/>
    </row>
    <row r="281" spans="1:11" ht="15" customHeight="1">
      <c r="A281" s="23"/>
      <c r="B281" s="23"/>
      <c r="C281" s="27" t="s">
        <v>61</v>
      </c>
      <c r="D281" s="46">
        <v>0</v>
      </c>
      <c r="E281" s="46">
        <v>0</v>
      </c>
      <c r="F281" s="46">
        <v>0</v>
      </c>
      <c r="G281" s="46">
        <v>0</v>
      </c>
      <c r="H281" s="23"/>
      <c r="I281" s="23"/>
      <c r="J281" s="23"/>
      <c r="K281" s="23"/>
    </row>
    <row r="282" spans="1:11" ht="15" customHeight="1">
      <c r="A282" s="23"/>
      <c r="B282" s="23"/>
      <c r="C282" s="27" t="s">
        <v>62</v>
      </c>
      <c r="D282" s="46">
        <v>0</v>
      </c>
      <c r="E282" s="46">
        <v>1000000</v>
      </c>
      <c r="F282" s="46">
        <v>1000000</v>
      </c>
      <c r="G282" s="46">
        <v>1000000</v>
      </c>
      <c r="H282" s="23"/>
      <c r="I282" s="23"/>
      <c r="J282" s="23"/>
      <c r="K282" s="23"/>
    </row>
    <row r="283" spans="1:11" ht="15" customHeight="1">
      <c r="A283" s="23"/>
      <c r="B283" s="23"/>
      <c r="C283" s="27" t="s">
        <v>49</v>
      </c>
      <c r="D283" s="46">
        <v>0</v>
      </c>
      <c r="E283" s="46">
        <v>1000000</v>
      </c>
      <c r="F283" s="46">
        <v>1000000</v>
      </c>
      <c r="G283" s="46">
        <v>1000000</v>
      </c>
      <c r="H283" s="23"/>
      <c r="I283" s="23"/>
      <c r="J283" s="23"/>
      <c r="K283" s="23"/>
    </row>
    <row r="284" spans="1:11" ht="15" customHeight="1">
      <c r="A284" s="23"/>
      <c r="B284" s="23"/>
      <c r="C284" s="27" t="s">
        <v>58</v>
      </c>
      <c r="D284" s="46">
        <v>0</v>
      </c>
      <c r="E284" s="46">
        <v>0</v>
      </c>
      <c r="F284" s="46">
        <v>0</v>
      </c>
      <c r="G284" s="46">
        <v>0</v>
      </c>
      <c r="H284" s="23"/>
      <c r="I284" s="23"/>
      <c r="J284" s="23"/>
      <c r="K284" s="23"/>
    </row>
    <row r="285" spans="1:11" ht="15" customHeight="1">
      <c r="A285" s="23"/>
      <c r="B285" s="23"/>
      <c r="C285" s="27" t="s">
        <v>59</v>
      </c>
      <c r="D285" s="46">
        <v>0</v>
      </c>
      <c r="E285" s="46">
        <v>0</v>
      </c>
      <c r="F285" s="46">
        <v>0</v>
      </c>
      <c r="G285" s="46">
        <v>0</v>
      </c>
      <c r="H285" s="23"/>
      <c r="I285" s="23"/>
      <c r="J285" s="23"/>
      <c r="K285" s="23"/>
    </row>
    <row r="286" spans="1:11" ht="15" customHeight="1">
      <c r="A286" s="23"/>
      <c r="B286" s="23"/>
      <c r="C286" s="27" t="s">
        <v>60</v>
      </c>
      <c r="D286" s="46">
        <v>0</v>
      </c>
      <c r="E286" s="46">
        <v>0</v>
      </c>
      <c r="F286" s="46">
        <v>0</v>
      </c>
      <c r="G286" s="46">
        <v>0</v>
      </c>
      <c r="H286" s="23"/>
      <c r="I286" s="23"/>
      <c r="J286" s="23"/>
      <c r="K286" s="23"/>
    </row>
    <row r="287" spans="1:11" ht="15" customHeight="1">
      <c r="A287" s="23"/>
      <c r="B287" s="23"/>
      <c r="C287" s="27" t="s">
        <v>61</v>
      </c>
      <c r="D287" s="46">
        <v>0</v>
      </c>
      <c r="E287" s="46">
        <v>0</v>
      </c>
      <c r="F287" s="46">
        <v>0</v>
      </c>
      <c r="G287" s="46">
        <v>0</v>
      </c>
      <c r="H287" s="23"/>
      <c r="I287" s="23"/>
      <c r="J287" s="23"/>
      <c r="K287" s="23"/>
    </row>
    <row r="288" spans="1:11" ht="15" customHeight="1">
      <c r="A288" s="23"/>
      <c r="B288" s="23"/>
      <c r="C288" s="27" t="s">
        <v>63</v>
      </c>
      <c r="D288" s="46">
        <v>0</v>
      </c>
      <c r="E288" s="46">
        <v>0</v>
      </c>
      <c r="F288" s="46">
        <v>0</v>
      </c>
      <c r="G288" s="46">
        <v>0</v>
      </c>
      <c r="H288" s="23"/>
      <c r="I288" s="23"/>
      <c r="J288" s="23"/>
      <c r="K288" s="23"/>
    </row>
    <row r="289" spans="1:11" ht="15" customHeight="1">
      <c r="A289" s="23"/>
      <c r="B289" s="23"/>
      <c r="C289" s="27" t="s">
        <v>49</v>
      </c>
      <c r="D289" s="46">
        <v>0</v>
      </c>
      <c r="E289" s="46">
        <v>0</v>
      </c>
      <c r="F289" s="46">
        <v>0</v>
      </c>
      <c r="G289" s="46">
        <v>0</v>
      </c>
      <c r="H289" s="23"/>
      <c r="I289" s="23"/>
      <c r="J289" s="23"/>
      <c r="K289" s="23"/>
    </row>
    <row r="290" spans="1:11" ht="15" customHeight="1">
      <c r="A290" s="23"/>
      <c r="B290" s="23"/>
      <c r="C290" s="27" t="s">
        <v>58</v>
      </c>
      <c r="D290" s="46">
        <v>0</v>
      </c>
      <c r="E290" s="46">
        <v>0</v>
      </c>
      <c r="F290" s="46">
        <v>0</v>
      </c>
      <c r="G290" s="46">
        <v>0</v>
      </c>
      <c r="H290" s="23"/>
      <c r="I290" s="23"/>
      <c r="J290" s="23"/>
      <c r="K290" s="23"/>
    </row>
    <row r="291" spans="1:11" ht="15" customHeight="1">
      <c r="A291" s="23"/>
      <c r="B291" s="23"/>
      <c r="C291" s="27" t="s">
        <v>59</v>
      </c>
      <c r="D291" s="46">
        <v>0</v>
      </c>
      <c r="E291" s="46">
        <v>0</v>
      </c>
      <c r="F291" s="46">
        <v>0</v>
      </c>
      <c r="G291" s="46">
        <v>0</v>
      </c>
      <c r="H291" s="23"/>
      <c r="I291" s="23"/>
      <c r="J291" s="23"/>
      <c r="K291" s="23"/>
    </row>
    <row r="292" spans="1:11" ht="15" customHeight="1">
      <c r="A292" s="23"/>
      <c r="B292" s="23"/>
      <c r="C292" s="27" t="s">
        <v>60</v>
      </c>
      <c r="D292" s="46">
        <v>0</v>
      </c>
      <c r="E292" s="46">
        <v>0</v>
      </c>
      <c r="F292" s="46">
        <v>0</v>
      </c>
      <c r="G292" s="46">
        <v>0</v>
      </c>
      <c r="H292" s="23"/>
      <c r="I292" s="23"/>
      <c r="J292" s="23"/>
      <c r="K292" s="23"/>
    </row>
    <row r="293" spans="1:11" ht="15" customHeight="1">
      <c r="A293" s="23"/>
      <c r="B293" s="23"/>
      <c r="C293" s="27" t="s">
        <v>61</v>
      </c>
      <c r="D293" s="46">
        <v>0</v>
      </c>
      <c r="E293" s="46">
        <v>0</v>
      </c>
      <c r="F293" s="46">
        <v>0</v>
      </c>
      <c r="G293" s="46">
        <v>0</v>
      </c>
      <c r="H293" s="23"/>
      <c r="I293" s="23"/>
      <c r="J293" s="23"/>
      <c r="K293" s="23"/>
    </row>
    <row r="294" spans="1:11" ht="15" customHeight="1">
      <c r="A294" s="23"/>
      <c r="B294" s="23"/>
      <c r="C294" s="27" t="s">
        <v>64</v>
      </c>
      <c r="D294" s="46">
        <v>0</v>
      </c>
      <c r="E294" s="46">
        <v>0</v>
      </c>
      <c r="F294" s="46">
        <v>0</v>
      </c>
      <c r="G294" s="46">
        <v>0</v>
      </c>
      <c r="H294" s="23"/>
      <c r="I294" s="23"/>
      <c r="J294" s="23"/>
      <c r="K294" s="23"/>
    </row>
    <row r="295" spans="1:11" ht="15" customHeight="1">
      <c r="A295" s="23"/>
      <c r="B295" s="23"/>
      <c r="C295" s="27" t="s">
        <v>65</v>
      </c>
      <c r="D295" s="46">
        <v>0</v>
      </c>
      <c r="E295" s="46">
        <v>0</v>
      </c>
      <c r="F295" s="46">
        <v>0</v>
      </c>
      <c r="G295" s="46">
        <v>0</v>
      </c>
      <c r="H295" s="23"/>
      <c r="I295" s="23"/>
      <c r="J295" s="23"/>
      <c r="K295" s="23"/>
    </row>
    <row r="296" spans="1:11" ht="20.100000000000001" customHeight="1">
      <c r="A296" s="23"/>
      <c r="B296" s="23"/>
      <c r="C296" s="48" t="s">
        <v>18</v>
      </c>
      <c r="D296" s="23"/>
      <c r="E296" s="23"/>
      <c r="F296" s="23"/>
      <c r="G296" s="23"/>
      <c r="H296" s="23"/>
      <c r="I296" s="23"/>
      <c r="J296" s="23"/>
      <c r="K296" s="23"/>
    </row>
  </sheetData>
  <mergeCells count="31">
    <mergeCell ref="C208:G208"/>
    <mergeCell ref="D142:G142"/>
    <mergeCell ref="D143:G143"/>
    <mergeCell ref="C152:G152"/>
    <mergeCell ref="D197:G197"/>
    <mergeCell ref="D198:G198"/>
    <mergeCell ref="D199:G199"/>
    <mergeCell ref="D141:G141"/>
    <mergeCell ref="D26:G26"/>
    <mergeCell ref="D27:G27"/>
    <mergeCell ref="D28:G28"/>
    <mergeCell ref="D29:G29"/>
    <mergeCell ref="C38:G38"/>
    <mergeCell ref="D83:G83"/>
    <mergeCell ref="D84:G84"/>
    <mergeCell ref="D85:G85"/>
    <mergeCell ref="C94:G94"/>
    <mergeCell ref="C139:G139"/>
    <mergeCell ref="D140:G140"/>
    <mergeCell ref="C25:G25"/>
    <mergeCell ref="C1:G1"/>
    <mergeCell ref="C2:G2"/>
    <mergeCell ref="D3:G3"/>
    <mergeCell ref="D4:G4"/>
    <mergeCell ref="D5:G5"/>
    <mergeCell ref="D6:G6"/>
    <mergeCell ref="D7:G7"/>
    <mergeCell ref="C8:G8"/>
    <mergeCell ref="C9:G9"/>
    <mergeCell ref="D10:G10"/>
    <mergeCell ref="D18:G18"/>
  </mergeCells>
  <pageMargins left="0.7" right="0.7" top="0.75" bottom="0.75" header="0.3" footer="0.3"/>
  <pageSetup scale="68" fitToHeight="0"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208"/>
  <sheetViews>
    <sheetView zoomScaleNormal="100" workbookViewId="0">
      <selection activeCell="E189" sqref="E189"/>
    </sheetView>
  </sheetViews>
  <sheetFormatPr defaultColWidth="9.125" defaultRowHeight="15"/>
  <cols>
    <col min="1" max="1" width="6.25" style="137" customWidth="1"/>
    <col min="2" max="2" width="40.875" style="137" customWidth="1"/>
    <col min="3" max="3" width="18" style="137" customWidth="1"/>
    <col min="4" max="4" width="18.125" style="137" customWidth="1"/>
    <col min="5" max="5" width="19" style="137" customWidth="1"/>
    <col min="6" max="6" width="17" style="137" customWidth="1"/>
    <col min="7" max="7" width="7.75" style="137" customWidth="1"/>
    <col min="8" max="16384" width="9.125" style="137"/>
  </cols>
  <sheetData>
    <row r="2" spans="1:6" ht="18" customHeight="1">
      <c r="B2" s="1572" t="s">
        <v>495</v>
      </c>
      <c r="C2" s="1572"/>
      <c r="D2" s="1572"/>
      <c r="E2" s="1572"/>
      <c r="F2" s="1572"/>
    </row>
    <row r="3" spans="1:6" ht="18" customHeight="1">
      <c r="A3" s="136"/>
      <c r="B3" s="1573" t="s">
        <v>2899</v>
      </c>
      <c r="C3" s="1573"/>
      <c r="D3" s="1573"/>
      <c r="E3" s="1573"/>
      <c r="F3" s="1573"/>
    </row>
    <row r="4" spans="1:6" ht="15.75" thickBot="1"/>
    <row r="5" spans="1:6" ht="16.5" thickBot="1">
      <c r="B5" s="1075" t="s">
        <v>6</v>
      </c>
      <c r="C5" s="1076" t="s">
        <v>2900</v>
      </c>
      <c r="D5" s="1077"/>
      <c r="E5" s="1077"/>
      <c r="F5" s="1078"/>
    </row>
    <row r="6" spans="1:6" ht="16.5" thickBot="1">
      <c r="B6" s="1079" t="s">
        <v>8</v>
      </c>
      <c r="C6" s="1574" t="s">
        <v>400</v>
      </c>
      <c r="D6" s="1575"/>
      <c r="E6" s="1575"/>
      <c r="F6" s="1576"/>
    </row>
    <row r="7" spans="1:6" ht="16.5" thickBot="1">
      <c r="B7" s="1079" t="s">
        <v>10</v>
      </c>
      <c r="C7" s="1569" t="s">
        <v>499</v>
      </c>
      <c r="D7" s="1570"/>
      <c r="E7" s="1570"/>
      <c r="F7" s="1577"/>
    </row>
    <row r="8" spans="1:6" ht="30" customHeight="1" thickBot="1">
      <c r="B8" s="1578" t="s">
        <v>12</v>
      </c>
      <c r="C8" s="1579"/>
      <c r="D8" s="1579"/>
      <c r="E8" s="1579"/>
      <c r="F8" s="1580"/>
    </row>
    <row r="9" spans="1:6" ht="52.5" customHeight="1" thickBot="1">
      <c r="B9" s="1569" t="s">
        <v>2901</v>
      </c>
      <c r="C9" s="1570"/>
      <c r="D9" s="1570"/>
      <c r="E9" s="1570"/>
      <c r="F9" s="1571"/>
    </row>
    <row r="10" spans="1:6" ht="101.25" customHeight="1" thickBot="1">
      <c r="B10" s="1080" t="s">
        <v>14</v>
      </c>
      <c r="C10" s="1584" t="s">
        <v>2902</v>
      </c>
      <c r="D10" s="1585"/>
      <c r="E10" s="1585"/>
      <c r="F10" s="1586"/>
    </row>
    <row r="11" spans="1:6" ht="15.75">
      <c r="B11" s="1587" t="s">
        <v>176</v>
      </c>
      <c r="C11" s="140">
        <v>2024</v>
      </c>
      <c r="D11" s="1081">
        <v>2025</v>
      </c>
      <c r="E11" s="1081">
        <v>2026</v>
      </c>
      <c r="F11" s="1081">
        <v>2027</v>
      </c>
    </row>
    <row r="12" spans="1:6" ht="16.5" thickBot="1">
      <c r="B12" s="1588"/>
      <c r="C12" s="192" t="s">
        <v>22</v>
      </c>
      <c r="D12" s="192" t="s">
        <v>23</v>
      </c>
      <c r="E12" s="192" t="s">
        <v>23</v>
      </c>
      <c r="F12" s="1082" t="s">
        <v>23</v>
      </c>
    </row>
    <row r="13" spans="1:6" ht="90.75" customHeight="1" thickBot="1">
      <c r="B13" s="1083" t="s">
        <v>2903</v>
      </c>
      <c r="C13" s="1084">
        <v>2</v>
      </c>
      <c r="D13" s="1084">
        <v>2</v>
      </c>
      <c r="E13" s="1084">
        <v>2</v>
      </c>
      <c r="F13" s="1084">
        <v>2</v>
      </c>
    </row>
    <row r="14" spans="1:6" ht="79.5" customHeight="1" thickBot="1">
      <c r="B14" s="1083" t="s">
        <v>2904</v>
      </c>
      <c r="C14" s="144">
        <v>0.95</v>
      </c>
      <c r="D14" s="144">
        <v>0.95</v>
      </c>
      <c r="E14" s="144">
        <v>0.95</v>
      </c>
      <c r="F14" s="144">
        <v>0.95</v>
      </c>
    </row>
    <row r="15" spans="1:6" ht="57" customHeight="1" thickBot="1">
      <c r="B15" s="1085" t="s">
        <v>503</v>
      </c>
      <c r="C15" s="1589" t="s">
        <v>2905</v>
      </c>
      <c r="D15" s="1590"/>
      <c r="E15" s="1590"/>
      <c r="F15" s="1591"/>
    </row>
    <row r="16" spans="1:6" ht="26.25" customHeight="1" thickBot="1">
      <c r="B16" s="1592" t="s">
        <v>505</v>
      </c>
      <c r="C16" s="1570"/>
      <c r="D16" s="1570"/>
      <c r="E16" s="1570"/>
      <c r="F16" s="1577"/>
    </row>
    <row r="17" spans="2:6" ht="142.5" thickBot="1">
      <c r="B17" s="1083" t="s">
        <v>2906</v>
      </c>
      <c r="C17" s="1086">
        <v>6</v>
      </c>
      <c r="D17" s="1086">
        <v>6</v>
      </c>
      <c r="E17" s="1086">
        <v>6</v>
      </c>
      <c r="F17" s="1086">
        <v>6</v>
      </c>
    </row>
    <row r="18" spans="2:6" ht="63.75" thickBot="1">
      <c r="B18" s="1083" t="s">
        <v>2907</v>
      </c>
      <c r="C18" s="1087">
        <v>0.8</v>
      </c>
      <c r="D18" s="1087">
        <v>0.8</v>
      </c>
      <c r="E18" s="1087">
        <v>0.8</v>
      </c>
      <c r="F18" s="1087">
        <v>0.8</v>
      </c>
    </row>
    <row r="19" spans="2:6" ht="48" thickBot="1">
      <c r="B19" s="1083" t="s">
        <v>2908</v>
      </c>
      <c r="C19" s="1084">
        <v>6</v>
      </c>
      <c r="D19" s="1084">
        <v>4</v>
      </c>
      <c r="E19" s="1084">
        <v>4</v>
      </c>
      <c r="F19" s="1084">
        <v>4</v>
      </c>
    </row>
    <row r="20" spans="2:6" ht="56.25" customHeight="1" thickBot="1">
      <c r="B20" s="1085" t="s">
        <v>1034</v>
      </c>
      <c r="C20" s="1589" t="s">
        <v>2909</v>
      </c>
      <c r="D20" s="1590"/>
      <c r="E20" s="1590"/>
      <c r="F20" s="1591"/>
    </row>
    <row r="21" spans="2:6" ht="16.5" thickBot="1">
      <c r="B21" s="1592" t="s">
        <v>1036</v>
      </c>
      <c r="C21" s="1570"/>
      <c r="D21" s="1570"/>
      <c r="E21" s="1570"/>
      <c r="F21" s="1577"/>
    </row>
    <row r="22" spans="2:6" ht="48" thickBot="1">
      <c r="B22" s="1083" t="s">
        <v>2910</v>
      </c>
      <c r="C22" s="1088">
        <v>0.64</v>
      </c>
      <c r="D22" s="1088">
        <v>0.64</v>
      </c>
      <c r="E22" s="1088">
        <v>0.64</v>
      </c>
      <c r="F22" s="1088">
        <v>0.64</v>
      </c>
    </row>
    <row r="23" spans="2:6" ht="48" thickBot="1">
      <c r="B23" s="1083" t="s">
        <v>2911</v>
      </c>
      <c r="C23" s="1089">
        <v>0</v>
      </c>
      <c r="D23" s="1090">
        <v>0</v>
      </c>
      <c r="E23" s="1090">
        <v>0</v>
      </c>
      <c r="F23" s="1090">
        <v>0</v>
      </c>
    </row>
    <row r="24" spans="2:6" ht="16.5" thickBot="1">
      <c r="B24" s="1083" t="s">
        <v>2912</v>
      </c>
      <c r="C24" s="1091">
        <v>35</v>
      </c>
      <c r="D24" s="1091">
        <v>35</v>
      </c>
      <c r="E24" s="1091">
        <v>35</v>
      </c>
      <c r="F24" s="1091">
        <v>35</v>
      </c>
    </row>
    <row r="25" spans="2:6" ht="16.5" thickBot="1">
      <c r="B25" s="1593" t="s">
        <v>2913</v>
      </c>
      <c r="C25" s="1594"/>
      <c r="D25" s="1594"/>
      <c r="E25" s="1594"/>
      <c r="F25" s="1595"/>
    </row>
    <row r="26" spans="2:6" ht="16.5" thickBot="1">
      <c r="B26" s="1593" t="s">
        <v>512</v>
      </c>
      <c r="C26" s="1594"/>
      <c r="D26" s="1594"/>
      <c r="E26" s="1594"/>
      <c r="F26" s="1595"/>
    </row>
    <row r="27" spans="2:6" ht="16.5" thickBot="1">
      <c r="B27" s="1092" t="s">
        <v>564</v>
      </c>
      <c r="C27" s="1596" t="s">
        <v>2914</v>
      </c>
      <c r="D27" s="1597"/>
      <c r="E27" s="1597"/>
      <c r="F27" s="1598"/>
    </row>
    <row r="28" spans="2:6" ht="16.5" thickBot="1">
      <c r="B28" s="1093" t="s">
        <v>515</v>
      </c>
      <c r="C28" s="1589" t="s">
        <v>2915</v>
      </c>
      <c r="D28" s="1590"/>
      <c r="E28" s="1590"/>
      <c r="F28" s="1591"/>
    </row>
    <row r="29" spans="2:6" ht="72.75" customHeight="1" thickBot="1">
      <c r="B29" s="1094" t="s">
        <v>517</v>
      </c>
      <c r="C29" s="1599" t="s">
        <v>2916</v>
      </c>
      <c r="D29" s="1600"/>
      <c r="E29" s="1600"/>
      <c r="F29" s="1601"/>
    </row>
    <row r="30" spans="2:6" ht="16.5" thickBot="1">
      <c r="B30" s="1094" t="s">
        <v>21</v>
      </c>
      <c r="C30" s="1581" t="s">
        <v>2381</v>
      </c>
      <c r="D30" s="1582"/>
      <c r="E30" s="1582"/>
      <c r="F30" s="1583"/>
    </row>
    <row r="31" spans="2:6" ht="15.75">
      <c r="B31" s="1587"/>
      <c r="C31" s="149">
        <v>2024</v>
      </c>
      <c r="D31" s="149">
        <v>2025</v>
      </c>
      <c r="E31" s="1095">
        <v>2026</v>
      </c>
      <c r="F31" s="1095">
        <v>2027</v>
      </c>
    </row>
    <row r="32" spans="2:6" ht="16.5" thickBot="1">
      <c r="B32" s="1588"/>
      <c r="C32" s="151" t="s">
        <v>22</v>
      </c>
      <c r="D32" s="151" t="s">
        <v>23</v>
      </c>
      <c r="E32" s="151" t="s">
        <v>23</v>
      </c>
      <c r="F32" s="1096" t="s">
        <v>23</v>
      </c>
    </row>
    <row r="33" spans="2:6" ht="16.5" thickBot="1">
      <c r="B33" s="1083" t="s">
        <v>33</v>
      </c>
      <c r="C33" s="1086">
        <v>1400</v>
      </c>
      <c r="D33" s="1086">
        <v>1150</v>
      </c>
      <c r="E33" s="1086">
        <v>1150</v>
      </c>
      <c r="F33" s="1086">
        <v>1150</v>
      </c>
    </row>
    <row r="34" spans="2:6" ht="16.5" thickBot="1">
      <c r="B34" s="1094" t="s">
        <v>529</v>
      </c>
      <c r="C34" s="202">
        <v>274300</v>
      </c>
      <c r="D34" s="202">
        <f>278100+11000</f>
        <v>289100</v>
      </c>
      <c r="E34" s="202">
        <f>278100+11000</f>
        <v>289100</v>
      </c>
      <c r="F34" s="202">
        <v>289600</v>
      </c>
    </row>
    <row r="35" spans="2:6" ht="16.5" thickBot="1">
      <c r="B35" s="1094" t="s">
        <v>530</v>
      </c>
      <c r="C35" s="202">
        <f>C34/C33</f>
        <v>195.92857142857142</v>
      </c>
      <c r="D35" s="202">
        <f>D34/D33</f>
        <v>251.39130434782609</v>
      </c>
      <c r="E35" s="202">
        <f>E34/E33</f>
        <v>251.39130434782609</v>
      </c>
      <c r="F35" s="1097">
        <f>F34/F33</f>
        <v>251.82608695652175</v>
      </c>
    </row>
    <row r="36" spans="2:6" ht="16.5" thickBot="1">
      <c r="B36" s="1094" t="s">
        <v>532</v>
      </c>
      <c r="C36" s="150" t="s">
        <v>533</v>
      </c>
      <c r="D36" s="154">
        <f t="shared" ref="D36:F38" si="0">D33/C33-1</f>
        <v>-0.1785714285714286</v>
      </c>
      <c r="E36" s="154">
        <f t="shared" si="0"/>
        <v>0</v>
      </c>
      <c r="F36" s="1098">
        <f t="shared" si="0"/>
        <v>0</v>
      </c>
    </row>
    <row r="37" spans="2:6" ht="16.5" thickBot="1">
      <c r="B37" s="1094" t="s">
        <v>534</v>
      </c>
      <c r="C37" s="150" t="s">
        <v>533</v>
      </c>
      <c r="D37" s="154">
        <f t="shared" si="0"/>
        <v>5.3955523149835871E-2</v>
      </c>
      <c r="E37" s="154">
        <f t="shared" si="0"/>
        <v>0</v>
      </c>
      <c r="F37" s="1098">
        <f t="shared" si="0"/>
        <v>1.7295053614665434E-3</v>
      </c>
    </row>
    <row r="38" spans="2:6" ht="16.5" thickBot="1">
      <c r="B38" s="1099" t="s">
        <v>47</v>
      </c>
      <c r="C38" s="1100" t="s">
        <v>533</v>
      </c>
      <c r="D38" s="1101">
        <f t="shared" si="0"/>
        <v>0.28307628905197424</v>
      </c>
      <c r="E38" s="1101">
        <f t="shared" si="0"/>
        <v>0</v>
      </c>
      <c r="F38" s="1102">
        <f t="shared" si="0"/>
        <v>1.7295053614665434E-3</v>
      </c>
    </row>
    <row r="39" spans="2:6" ht="16.5" thickBot="1">
      <c r="B39" s="1604" t="s">
        <v>618</v>
      </c>
      <c r="C39" s="1605"/>
      <c r="D39" s="1605"/>
      <c r="E39" s="1605"/>
      <c r="F39" s="1606"/>
    </row>
    <row r="40" spans="2:6" ht="15.75">
      <c r="B40" s="1587"/>
      <c r="C40" s="149">
        <v>2024</v>
      </c>
      <c r="D40" s="149">
        <v>2025</v>
      </c>
      <c r="E40" s="1095">
        <v>2026</v>
      </c>
      <c r="F40" s="1095">
        <v>2027</v>
      </c>
    </row>
    <row r="41" spans="2:6" ht="16.5" thickBot="1">
      <c r="B41" s="1588"/>
      <c r="C41" s="151" t="s">
        <v>22</v>
      </c>
      <c r="D41" s="151" t="s">
        <v>23</v>
      </c>
      <c r="E41" s="151" t="s">
        <v>23</v>
      </c>
      <c r="F41" s="1096" t="s">
        <v>23</v>
      </c>
    </row>
    <row r="42" spans="2:6" ht="16.5" thickBot="1">
      <c r="B42" s="1103" t="s">
        <v>537</v>
      </c>
      <c r="C42" s="156">
        <f>C43+C44</f>
        <v>218800</v>
      </c>
      <c r="D42" s="156">
        <f>D43+D44</f>
        <v>230800</v>
      </c>
      <c r="E42" s="156">
        <f>E43+E44</f>
        <v>230800</v>
      </c>
      <c r="F42" s="1104">
        <f>F43+F44</f>
        <v>230800</v>
      </c>
    </row>
    <row r="43" spans="2:6" ht="16.5" thickBot="1">
      <c r="B43" s="1105" t="s">
        <v>538</v>
      </c>
      <c r="C43" s="158">
        <v>218800</v>
      </c>
      <c r="D43" s="159">
        <f>221800+9000</f>
        <v>230800</v>
      </c>
      <c r="E43" s="159">
        <f>221800+9000</f>
        <v>230800</v>
      </c>
      <c r="F43" s="159">
        <f>221800+9000</f>
        <v>230800</v>
      </c>
    </row>
    <row r="44" spans="2:6" ht="16.5" thickBot="1">
      <c r="B44" s="1105" t="s">
        <v>539</v>
      </c>
      <c r="C44" s="159">
        <v>0</v>
      </c>
      <c r="D44" s="159">
        <v>0</v>
      </c>
      <c r="E44" s="159">
        <v>0</v>
      </c>
      <c r="F44" s="159">
        <v>0</v>
      </c>
    </row>
    <row r="45" spans="2:6" ht="16.5" thickBot="1">
      <c r="B45" s="1103" t="s">
        <v>540</v>
      </c>
      <c r="C45" s="156">
        <f>C46+C47</f>
        <v>30000</v>
      </c>
      <c r="D45" s="156">
        <f>D46+D47</f>
        <v>30800</v>
      </c>
      <c r="E45" s="156">
        <f>E46+E47</f>
        <v>30800</v>
      </c>
      <c r="F45" s="156">
        <f>F46+F47</f>
        <v>30800</v>
      </c>
    </row>
    <row r="46" spans="2:6" ht="16.5" thickBot="1">
      <c r="B46" s="1105" t="s">
        <v>538</v>
      </c>
      <c r="C46" s="158">
        <v>30000</v>
      </c>
      <c r="D46" s="156">
        <v>30800</v>
      </c>
      <c r="E46" s="156">
        <v>30800</v>
      </c>
      <c r="F46" s="156">
        <v>30800</v>
      </c>
    </row>
    <row r="47" spans="2:6" ht="16.5" thickBot="1">
      <c r="B47" s="1105" t="s">
        <v>539</v>
      </c>
      <c r="C47" s="156">
        <v>0</v>
      </c>
      <c r="D47" s="156">
        <v>0</v>
      </c>
      <c r="E47" s="1106">
        <v>0</v>
      </c>
      <c r="F47" s="1107">
        <v>0</v>
      </c>
    </row>
    <row r="48" spans="2:6" ht="16.5" thickBot="1">
      <c r="B48" s="1103" t="s">
        <v>542</v>
      </c>
      <c r="C48" s="159">
        <f>C49+C50</f>
        <v>23770</v>
      </c>
      <c r="D48" s="156">
        <f>D49+D50</f>
        <v>25670</v>
      </c>
      <c r="E48" s="156">
        <f>E49+E50</f>
        <v>25670</v>
      </c>
      <c r="F48" s="1104">
        <f>F49+F50</f>
        <v>26170</v>
      </c>
    </row>
    <row r="49" spans="2:6" ht="16.5" thickBot="1">
      <c r="B49" s="1105" t="s">
        <v>538</v>
      </c>
      <c r="C49" s="158">
        <v>23770</v>
      </c>
      <c r="D49" s="158">
        <v>25670</v>
      </c>
      <c r="E49" s="158">
        <v>25670</v>
      </c>
      <c r="F49" s="1107">
        <f>25670+500</f>
        <v>26170</v>
      </c>
    </row>
    <row r="50" spans="2:6" ht="16.5" thickBot="1">
      <c r="B50" s="1105" t="s">
        <v>539</v>
      </c>
      <c r="C50" s="156">
        <v>0</v>
      </c>
      <c r="D50" s="156">
        <v>0</v>
      </c>
      <c r="E50" s="1106">
        <v>0</v>
      </c>
      <c r="F50" s="1107">
        <v>0</v>
      </c>
    </row>
    <row r="51" spans="2:6" ht="16.5" thickBot="1">
      <c r="B51" s="1103" t="s">
        <v>543</v>
      </c>
      <c r="C51" s="156">
        <f>C52+C53</f>
        <v>0</v>
      </c>
      <c r="D51" s="156">
        <f>D52+D53</f>
        <v>0</v>
      </c>
      <c r="E51" s="156">
        <f>E52+E53</f>
        <v>0</v>
      </c>
      <c r="F51" s="1104">
        <f>F52+F53</f>
        <v>0</v>
      </c>
    </row>
    <row r="52" spans="2:6" ht="16.5" thickBot="1">
      <c r="B52" s="1105" t="s">
        <v>538</v>
      </c>
      <c r="C52" s="156">
        <v>0</v>
      </c>
      <c r="D52" s="156">
        <v>0</v>
      </c>
      <c r="E52" s="1106">
        <v>0</v>
      </c>
      <c r="F52" s="1107">
        <v>0</v>
      </c>
    </row>
    <row r="53" spans="2:6" ht="16.5" thickBot="1">
      <c r="B53" s="1105" t="s">
        <v>539</v>
      </c>
      <c r="C53" s="156">
        <v>0</v>
      </c>
      <c r="D53" s="156">
        <v>0</v>
      </c>
      <c r="E53" s="1106">
        <v>0</v>
      </c>
      <c r="F53" s="1107">
        <v>0</v>
      </c>
    </row>
    <row r="54" spans="2:6" ht="16.5" thickBot="1">
      <c r="B54" s="1103" t="s">
        <v>549</v>
      </c>
      <c r="C54" s="156">
        <f>C55+C56</f>
        <v>0</v>
      </c>
      <c r="D54" s="156">
        <f>D55+D56</f>
        <v>0</v>
      </c>
      <c r="E54" s="156">
        <f>E55+E56</f>
        <v>0</v>
      </c>
      <c r="F54" s="1104">
        <f>F55+F56</f>
        <v>0</v>
      </c>
    </row>
    <row r="55" spans="2:6" ht="16.5" thickBot="1">
      <c r="B55" s="1105" t="s">
        <v>538</v>
      </c>
      <c r="C55" s="156">
        <v>0</v>
      </c>
      <c r="D55" s="156">
        <v>0</v>
      </c>
      <c r="E55" s="1106">
        <v>0</v>
      </c>
      <c r="F55" s="1107">
        <v>0</v>
      </c>
    </row>
    <row r="56" spans="2:6" ht="16.5" thickBot="1">
      <c r="B56" s="1105" t="s">
        <v>539</v>
      </c>
      <c r="C56" s="156">
        <v>0</v>
      </c>
      <c r="D56" s="156">
        <v>0</v>
      </c>
      <c r="E56" s="1106">
        <v>0</v>
      </c>
      <c r="F56" s="1107">
        <v>0</v>
      </c>
    </row>
    <row r="57" spans="2:6" ht="16.5" thickBot="1">
      <c r="B57" s="1103" t="s">
        <v>553</v>
      </c>
      <c r="C57" s="159">
        <f>C58+C59</f>
        <v>500</v>
      </c>
      <c r="D57" s="156">
        <f>D58+D59</f>
        <v>600</v>
      </c>
      <c r="E57" s="156">
        <f>E58+E59</f>
        <v>600</v>
      </c>
      <c r="F57" s="156">
        <f>F58+F59</f>
        <v>600</v>
      </c>
    </row>
    <row r="58" spans="2:6" ht="16.5" thickBot="1">
      <c r="B58" s="1105" t="s">
        <v>538</v>
      </c>
      <c r="C58" s="156">
        <v>500</v>
      </c>
      <c r="D58" s="156">
        <v>600</v>
      </c>
      <c r="E58" s="156">
        <v>600</v>
      </c>
      <c r="F58" s="156">
        <v>600</v>
      </c>
    </row>
    <row r="59" spans="2:6" ht="16.5" thickBot="1">
      <c r="B59" s="1105" t="s">
        <v>539</v>
      </c>
      <c r="C59" s="156">
        <v>0</v>
      </c>
      <c r="D59" s="156">
        <v>0</v>
      </c>
      <c r="E59" s="1106">
        <v>0</v>
      </c>
      <c r="F59" s="1107">
        <v>0</v>
      </c>
    </row>
    <row r="60" spans="2:6" ht="46.5" customHeight="1" thickBot="1">
      <c r="B60" s="1103" t="s">
        <v>554</v>
      </c>
      <c r="C60" s="159">
        <f>SUM(C61:C62)</f>
        <v>1230</v>
      </c>
      <c r="D60" s="159">
        <f>SUM(D61:D62)</f>
        <v>1230</v>
      </c>
      <c r="E60" s="159">
        <f>SUM(E61:E62)</f>
        <v>1230</v>
      </c>
      <c r="F60" s="1108">
        <f>SUM(F61:F62)</f>
        <v>1230</v>
      </c>
    </row>
    <row r="61" spans="2:6" ht="16.5" thickBot="1">
      <c r="B61" s="1105" t="s">
        <v>538</v>
      </c>
      <c r="C61" s="159">
        <v>1230</v>
      </c>
      <c r="D61" s="159">
        <v>1230</v>
      </c>
      <c r="E61" s="159">
        <v>1230</v>
      </c>
      <c r="F61" s="159">
        <v>1230</v>
      </c>
    </row>
    <row r="62" spans="2:6" ht="16.5" thickBot="1">
      <c r="B62" s="1105" t="s">
        <v>539</v>
      </c>
      <c r="C62" s="156">
        <v>0</v>
      </c>
      <c r="D62" s="156">
        <v>0</v>
      </c>
      <c r="E62" s="1106">
        <v>0</v>
      </c>
      <c r="F62" s="1107">
        <v>0</v>
      </c>
    </row>
    <row r="63" spans="2:6" ht="16.5" thickBot="1">
      <c r="B63" s="1109" t="s">
        <v>555</v>
      </c>
      <c r="C63" s="159">
        <f>C60+C57+C54+C51+C48+C45+C42</f>
        <v>274300</v>
      </c>
      <c r="D63" s="159">
        <f>D60+D57+D54+D51+D48+D45+D42</f>
        <v>289100</v>
      </c>
      <c r="E63" s="159">
        <f>E60+E57+E54+E51+E48+E45+E42</f>
        <v>289100</v>
      </c>
      <c r="F63" s="1108">
        <f>F60+F57+F54+F51+F48+F45+F42</f>
        <v>289600</v>
      </c>
    </row>
    <row r="64" spans="2:6" ht="16.5" thickBot="1">
      <c r="B64" s="1110" t="s">
        <v>556</v>
      </c>
      <c r="C64" s="210">
        <f>IF(C63-C34=0,0,"Error")</f>
        <v>0</v>
      </c>
      <c r="D64" s="210">
        <f>IF(D63-D34=0,0,"Error")</f>
        <v>0</v>
      </c>
      <c r="E64" s="210">
        <f>IF(E63-E34=0,0,"Error")</f>
        <v>0</v>
      </c>
      <c r="F64" s="1111">
        <f>IF(F63-F34=0,0,"Error")</f>
        <v>0</v>
      </c>
    </row>
    <row r="65" spans="2:6" ht="16.5" thickBot="1">
      <c r="B65" s="1593" t="s">
        <v>572</v>
      </c>
      <c r="C65" s="1594"/>
      <c r="D65" s="1594"/>
      <c r="E65" s="1594"/>
      <c r="F65" s="1595"/>
    </row>
    <row r="66" spans="2:6" ht="16.5" thickBot="1">
      <c r="B66" s="1593" t="s">
        <v>573</v>
      </c>
      <c r="C66" s="1594"/>
      <c r="D66" s="1594"/>
      <c r="E66" s="1594"/>
      <c r="F66" s="1595"/>
    </row>
    <row r="67" spans="2:6" ht="48" thickBot="1">
      <c r="B67" s="1093" t="s">
        <v>576</v>
      </c>
      <c r="C67" s="1112" t="s">
        <v>2917</v>
      </c>
      <c r="D67" s="226" t="s">
        <v>578</v>
      </c>
      <c r="E67" s="1607" t="s">
        <v>2918</v>
      </c>
      <c r="F67" s="1608"/>
    </row>
    <row r="68" spans="2:6" ht="48" customHeight="1" thickBot="1">
      <c r="B68" s="1094" t="s">
        <v>517</v>
      </c>
      <c r="C68" s="1569" t="s">
        <v>2919</v>
      </c>
      <c r="D68" s="1570"/>
      <c r="E68" s="1570"/>
      <c r="F68" s="1577"/>
    </row>
    <row r="69" spans="2:6" ht="12.75" customHeight="1" thickBot="1">
      <c r="B69" s="1094" t="s">
        <v>21</v>
      </c>
      <c r="C69" s="1581" t="s">
        <v>2381</v>
      </c>
      <c r="D69" s="1582"/>
      <c r="E69" s="1582"/>
      <c r="F69" s="1583"/>
    </row>
    <row r="70" spans="2:6" ht="9" customHeight="1">
      <c r="B70" s="1587"/>
      <c r="C70" s="149">
        <v>2024</v>
      </c>
      <c r="D70" s="149">
        <v>2025</v>
      </c>
      <c r="E70" s="1095">
        <v>2026</v>
      </c>
      <c r="F70" s="1095">
        <v>2027</v>
      </c>
    </row>
    <row r="71" spans="2:6" ht="16.5" thickBot="1">
      <c r="B71" s="1588"/>
      <c r="C71" s="151" t="s">
        <v>22</v>
      </c>
      <c r="D71" s="151" t="s">
        <v>23</v>
      </c>
      <c r="E71" s="151" t="s">
        <v>23</v>
      </c>
      <c r="F71" s="1096" t="s">
        <v>23</v>
      </c>
    </row>
    <row r="72" spans="2:6" ht="16.5" thickBot="1">
      <c r="B72" s="1094" t="s">
        <v>33</v>
      </c>
      <c r="C72" s="214"/>
      <c r="D72" s="214">
        <v>0</v>
      </c>
      <c r="E72" s="214">
        <v>45</v>
      </c>
      <c r="F72" s="214">
        <v>45</v>
      </c>
    </row>
    <row r="73" spans="2:6" ht="16.5" thickBot="1">
      <c r="B73" s="1094" t="s">
        <v>529</v>
      </c>
      <c r="C73" s="202"/>
      <c r="D73" s="214">
        <v>0</v>
      </c>
      <c r="E73" s="214">
        <v>2500</v>
      </c>
      <c r="F73" s="214">
        <v>2500</v>
      </c>
    </row>
    <row r="74" spans="2:6" ht="16.5" thickBot="1">
      <c r="B74" s="1094" t="s">
        <v>530</v>
      </c>
      <c r="C74" s="202" t="e">
        <f>C73/C72</f>
        <v>#DIV/0!</v>
      </c>
      <c r="D74" s="202" t="e">
        <f>D73/D72</f>
        <v>#DIV/0!</v>
      </c>
      <c r="E74" s="202">
        <f>E73/E72</f>
        <v>55.555555555555557</v>
      </c>
      <c r="F74" s="202">
        <f>F73/F72</f>
        <v>55.555555555555557</v>
      </c>
    </row>
    <row r="75" spans="2:6" ht="16.5" thickBot="1">
      <c r="B75" s="1094" t="s">
        <v>532</v>
      </c>
      <c r="C75" s="150" t="s">
        <v>533</v>
      </c>
      <c r="D75" s="154" t="e">
        <f>D72/C72-1</f>
        <v>#DIV/0!</v>
      </c>
      <c r="E75" s="154"/>
      <c r="F75" s="154">
        <f>F72/E72-1</f>
        <v>0</v>
      </c>
    </row>
    <row r="76" spans="2:6" ht="16.5" thickBot="1">
      <c r="B76" s="1094" t="s">
        <v>534</v>
      </c>
      <c r="C76" s="150" t="s">
        <v>533</v>
      </c>
      <c r="D76" s="154" t="e">
        <f>D73/C73-1</f>
        <v>#DIV/0!</v>
      </c>
      <c r="E76" s="154"/>
      <c r="F76" s="154">
        <f>F73/E73-1</f>
        <v>0</v>
      </c>
    </row>
    <row r="77" spans="2:6" ht="16.5" thickBot="1">
      <c r="B77" s="1094" t="s">
        <v>47</v>
      </c>
      <c r="C77" s="150" t="s">
        <v>533</v>
      </c>
      <c r="D77" s="154" t="e">
        <f>D74/C74-1</f>
        <v>#DIV/0!</v>
      </c>
      <c r="E77" s="154"/>
      <c r="F77" s="154">
        <f>F74/E74-1</f>
        <v>0</v>
      </c>
    </row>
    <row r="78" spans="2:6" ht="16.5" thickBot="1">
      <c r="B78" s="1609" t="s">
        <v>650</v>
      </c>
      <c r="C78" s="1610"/>
      <c r="D78" s="1610"/>
      <c r="E78" s="1610"/>
      <c r="F78" s="1611"/>
    </row>
    <row r="79" spans="2:6" ht="15.75">
      <c r="B79" s="1587"/>
      <c r="C79" s="149">
        <v>2024</v>
      </c>
      <c r="D79" s="149">
        <v>2025</v>
      </c>
      <c r="E79" s="1095">
        <v>2026</v>
      </c>
      <c r="F79" s="1095">
        <v>2027</v>
      </c>
    </row>
    <row r="80" spans="2:6" ht="16.5" thickBot="1">
      <c r="B80" s="1588"/>
      <c r="C80" s="151" t="s">
        <v>22</v>
      </c>
      <c r="D80" s="151" t="s">
        <v>23</v>
      </c>
      <c r="E80" s="151" t="s">
        <v>23</v>
      </c>
      <c r="F80" s="1096" t="s">
        <v>23</v>
      </c>
    </row>
    <row r="81" spans="2:6" ht="16.5" hidden="1" thickBot="1">
      <c r="B81" s="1103" t="s">
        <v>583</v>
      </c>
      <c r="C81" s="156">
        <f>C82+C83+C84+C85</f>
        <v>0</v>
      </c>
      <c r="D81" s="156">
        <f>D82+D83+D84+D85</f>
        <v>0</v>
      </c>
      <c r="E81" s="156">
        <f>E82+E83+E84+E85</f>
        <v>0</v>
      </c>
      <c r="F81" s="1104">
        <f>F82+F83+F84+F85</f>
        <v>0</v>
      </c>
    </row>
    <row r="82" spans="2:6" ht="16.5" hidden="1" thickBot="1">
      <c r="B82" s="1105" t="s">
        <v>538</v>
      </c>
      <c r="C82" s="156">
        <v>0</v>
      </c>
      <c r="D82" s="156">
        <v>0</v>
      </c>
      <c r="E82" s="156">
        <v>0</v>
      </c>
      <c r="F82" s="156">
        <v>0</v>
      </c>
    </row>
    <row r="83" spans="2:6" ht="16.5" hidden="1" thickBot="1">
      <c r="B83" s="1105" t="s">
        <v>584</v>
      </c>
      <c r="C83" s="156">
        <v>0</v>
      </c>
      <c r="D83" s="156">
        <v>0</v>
      </c>
      <c r="E83" s="156">
        <v>0</v>
      </c>
      <c r="F83" s="156">
        <v>0</v>
      </c>
    </row>
    <row r="84" spans="2:6" ht="16.5" hidden="1" thickBot="1">
      <c r="B84" s="1105" t="s">
        <v>585</v>
      </c>
      <c r="C84" s="156">
        <v>0</v>
      </c>
      <c r="D84" s="156">
        <v>0</v>
      </c>
      <c r="E84" s="156">
        <v>0</v>
      </c>
      <c r="F84" s="156">
        <v>0</v>
      </c>
    </row>
    <row r="85" spans="2:6" ht="16.5" hidden="1" thickBot="1">
      <c r="B85" s="1105" t="s">
        <v>586</v>
      </c>
      <c r="C85" s="156">
        <v>0</v>
      </c>
      <c r="D85" s="156">
        <v>0</v>
      </c>
      <c r="E85" s="156">
        <v>0</v>
      </c>
      <c r="F85" s="156">
        <v>0</v>
      </c>
    </row>
    <row r="86" spans="2:6" ht="16.5" thickBot="1">
      <c r="B86" s="1103" t="s">
        <v>587</v>
      </c>
      <c r="C86" s="159">
        <f>C87+C88+C89+C90</f>
        <v>0</v>
      </c>
      <c r="D86" s="159">
        <f>D87+D88+D89+D90</f>
        <v>0</v>
      </c>
      <c r="E86" s="159">
        <f>E87+E88+E89+E90</f>
        <v>2500</v>
      </c>
      <c r="F86" s="1108">
        <f>F87+F88+F89+F90</f>
        <v>2500</v>
      </c>
    </row>
    <row r="87" spans="2:6" ht="16.5" thickBot="1">
      <c r="B87" s="1105" t="s">
        <v>538</v>
      </c>
      <c r="C87" s="202">
        <v>0</v>
      </c>
      <c r="D87" s="214">
        <v>0</v>
      </c>
      <c r="E87" s="214">
        <v>2500</v>
      </c>
      <c r="F87" s="214">
        <v>2500</v>
      </c>
    </row>
    <row r="88" spans="2:6" ht="16.5" thickBot="1">
      <c r="B88" s="1105" t="s">
        <v>584</v>
      </c>
      <c r="C88" s="156">
        <v>0</v>
      </c>
      <c r="D88" s="156">
        <v>0</v>
      </c>
      <c r="E88" s="156">
        <v>0</v>
      </c>
      <c r="F88" s="156">
        <v>0</v>
      </c>
    </row>
    <row r="89" spans="2:6" ht="16.5" thickBot="1">
      <c r="B89" s="1105" t="s">
        <v>585</v>
      </c>
      <c r="C89" s="156">
        <v>0</v>
      </c>
      <c r="D89" s="156">
        <v>0</v>
      </c>
      <c r="E89" s="156">
        <v>0</v>
      </c>
      <c r="F89" s="156">
        <v>0</v>
      </c>
    </row>
    <row r="90" spans="2:6" ht="16.5" thickBot="1">
      <c r="B90" s="1105" t="s">
        <v>586</v>
      </c>
      <c r="C90" s="156">
        <v>0</v>
      </c>
      <c r="D90" s="156">
        <v>0</v>
      </c>
      <c r="E90" s="156">
        <v>0</v>
      </c>
      <c r="F90" s="156">
        <v>0</v>
      </c>
    </row>
    <row r="91" spans="2:6" ht="16.5" thickBot="1">
      <c r="B91" s="1113" t="s">
        <v>555</v>
      </c>
      <c r="C91" s="159">
        <f>C81+C86</f>
        <v>0</v>
      </c>
      <c r="D91" s="159">
        <f>D81+D86</f>
        <v>0</v>
      </c>
      <c r="E91" s="159">
        <f>E81+E86</f>
        <v>2500</v>
      </c>
      <c r="F91" s="1108">
        <f>F81+F86</f>
        <v>2500</v>
      </c>
    </row>
    <row r="92" spans="2:6" ht="16.5" thickBot="1">
      <c r="B92" s="1110" t="s">
        <v>556</v>
      </c>
      <c r="C92" s="210">
        <f>IF(C91-C73=0,0,"Error")</f>
        <v>0</v>
      </c>
      <c r="D92" s="210">
        <f>IF(D91-D73=0,0,"Error")</f>
        <v>0</v>
      </c>
      <c r="E92" s="210">
        <f>IF(E91-E73=0,0,"Error")</f>
        <v>0</v>
      </c>
      <c r="F92" s="210">
        <f>IF(F91-F73=0,0,"Error")</f>
        <v>0</v>
      </c>
    </row>
    <row r="93" spans="2:6" ht="48" thickBot="1">
      <c r="B93" s="1093" t="s">
        <v>832</v>
      </c>
      <c r="C93" s="1112" t="s">
        <v>2920</v>
      </c>
      <c r="D93" s="226" t="s">
        <v>578</v>
      </c>
      <c r="E93" s="1602" t="s">
        <v>2921</v>
      </c>
      <c r="F93" s="1603"/>
    </row>
    <row r="94" spans="2:6" ht="43.5" customHeight="1" thickBot="1">
      <c r="B94" s="1094" t="s">
        <v>517</v>
      </c>
      <c r="C94" s="1569" t="s">
        <v>2922</v>
      </c>
      <c r="D94" s="1570"/>
      <c r="E94" s="1570"/>
      <c r="F94" s="1577"/>
    </row>
    <row r="95" spans="2:6" ht="16.5" thickBot="1">
      <c r="B95" s="1094" t="s">
        <v>21</v>
      </c>
      <c r="C95" s="1581" t="s">
        <v>2381</v>
      </c>
      <c r="D95" s="1582"/>
      <c r="E95" s="1582"/>
      <c r="F95" s="1583"/>
    </row>
    <row r="96" spans="2:6" ht="15.75">
      <c r="B96" s="1587"/>
      <c r="C96" s="149">
        <v>2024</v>
      </c>
      <c r="D96" s="149">
        <v>2025</v>
      </c>
      <c r="E96" s="1095">
        <v>2026</v>
      </c>
      <c r="F96" s="1095">
        <v>2027</v>
      </c>
    </row>
    <row r="97" spans="2:6" ht="16.5" thickBot="1">
      <c r="B97" s="1588"/>
      <c r="C97" s="151" t="s">
        <v>22</v>
      </c>
      <c r="D97" s="151" t="s">
        <v>23</v>
      </c>
      <c r="E97" s="151" t="s">
        <v>23</v>
      </c>
      <c r="F97" s="1096" t="s">
        <v>23</v>
      </c>
    </row>
    <row r="98" spans="2:6" ht="16.5" thickBot="1">
      <c r="B98" s="1094" t="s">
        <v>33</v>
      </c>
      <c r="C98" s="214">
        <v>2</v>
      </c>
      <c r="D98" s="214">
        <v>0</v>
      </c>
      <c r="E98" s="214">
        <v>0</v>
      </c>
      <c r="F98" s="214">
        <v>0</v>
      </c>
    </row>
    <row r="99" spans="2:6" ht="16.5" thickBot="1">
      <c r="B99" s="1094" t="s">
        <v>529</v>
      </c>
      <c r="C99" s="202">
        <v>10000</v>
      </c>
      <c r="D99" s="202">
        <v>0</v>
      </c>
      <c r="E99" s="202">
        <v>0</v>
      </c>
      <c r="F99" s="202">
        <v>0</v>
      </c>
    </row>
    <row r="100" spans="2:6" ht="16.5" thickBot="1">
      <c r="B100" s="1094" t="s">
        <v>530</v>
      </c>
      <c r="C100" s="202">
        <f>C99/C98</f>
        <v>5000</v>
      </c>
      <c r="D100" s="202"/>
      <c r="E100" s="202"/>
      <c r="F100" s="202"/>
    </row>
    <row r="101" spans="2:6" ht="16.5" thickBot="1">
      <c r="B101" s="1094" t="s">
        <v>532</v>
      </c>
      <c r="C101" s="150" t="s">
        <v>533</v>
      </c>
      <c r="D101" s="154"/>
      <c r="E101" s="154"/>
      <c r="F101" s="154"/>
    </row>
    <row r="102" spans="2:6" ht="16.5" thickBot="1">
      <c r="B102" s="1094" t="s">
        <v>534</v>
      </c>
      <c r="C102" s="150" t="s">
        <v>533</v>
      </c>
      <c r="D102" s="154"/>
      <c r="E102" s="154"/>
      <c r="F102" s="154"/>
    </row>
    <row r="103" spans="2:6" ht="16.5" thickBot="1">
      <c r="B103" s="1094" t="s">
        <v>47</v>
      </c>
      <c r="C103" s="150" t="s">
        <v>533</v>
      </c>
      <c r="D103" s="154"/>
      <c r="E103" s="154"/>
      <c r="F103" s="154"/>
    </row>
    <row r="104" spans="2:6" ht="16.5" thickBot="1">
      <c r="B104" s="1609" t="s">
        <v>659</v>
      </c>
      <c r="C104" s="1610"/>
      <c r="D104" s="1610"/>
      <c r="E104" s="1610"/>
      <c r="F104" s="1611"/>
    </row>
    <row r="105" spans="2:6" ht="15.75">
      <c r="B105" s="1587"/>
      <c r="C105" s="149">
        <v>2024</v>
      </c>
      <c r="D105" s="149">
        <v>2025</v>
      </c>
      <c r="E105" s="1095">
        <v>2026</v>
      </c>
      <c r="F105" s="1095">
        <v>2027</v>
      </c>
    </row>
    <row r="106" spans="2:6" ht="46.5" customHeight="1" thickBot="1">
      <c r="B106" s="1588"/>
      <c r="C106" s="151" t="s">
        <v>22</v>
      </c>
      <c r="D106" s="151" t="s">
        <v>23</v>
      </c>
      <c r="E106" s="151" t="s">
        <v>23</v>
      </c>
      <c r="F106" s="1096" t="s">
        <v>23</v>
      </c>
    </row>
    <row r="107" spans="2:6" ht="16.5" hidden="1" thickBot="1">
      <c r="B107" s="1103" t="s">
        <v>583</v>
      </c>
      <c r="C107" s="156">
        <f>C108+C109+C110+C111</f>
        <v>0</v>
      </c>
      <c r="D107" s="156">
        <f>D108+D109+D110+D111</f>
        <v>0</v>
      </c>
      <c r="E107" s="156">
        <f>E108+E109+E110+E111</f>
        <v>0</v>
      </c>
      <c r="F107" s="1104">
        <f>F108+F109+F110+F111</f>
        <v>0</v>
      </c>
    </row>
    <row r="108" spans="2:6" ht="16.5" hidden="1" thickBot="1">
      <c r="B108" s="1105" t="s">
        <v>538</v>
      </c>
      <c r="C108" s="156">
        <v>0</v>
      </c>
      <c r="D108" s="156">
        <v>0</v>
      </c>
      <c r="E108" s="156">
        <v>0</v>
      </c>
      <c r="F108" s="156">
        <v>0</v>
      </c>
    </row>
    <row r="109" spans="2:6" ht="16.5" hidden="1" thickBot="1">
      <c r="B109" s="1105" t="s">
        <v>584</v>
      </c>
      <c r="C109" s="156">
        <v>0</v>
      </c>
      <c r="D109" s="156">
        <v>0</v>
      </c>
      <c r="E109" s="156">
        <v>0</v>
      </c>
      <c r="F109" s="156">
        <v>0</v>
      </c>
    </row>
    <row r="110" spans="2:6" ht="16.5" hidden="1" thickBot="1">
      <c r="B110" s="1105" t="s">
        <v>585</v>
      </c>
      <c r="C110" s="156">
        <v>0</v>
      </c>
      <c r="D110" s="156">
        <v>0</v>
      </c>
      <c r="E110" s="156">
        <v>0</v>
      </c>
      <c r="F110" s="156">
        <v>0</v>
      </c>
    </row>
    <row r="111" spans="2:6" ht="16.5" hidden="1" thickBot="1">
      <c r="B111" s="1105" t="s">
        <v>586</v>
      </c>
      <c r="C111" s="156">
        <v>0</v>
      </c>
      <c r="D111" s="156">
        <v>0</v>
      </c>
      <c r="E111" s="156">
        <v>0</v>
      </c>
      <c r="F111" s="156">
        <v>0</v>
      </c>
    </row>
    <row r="112" spans="2:6" ht="16.5" thickBot="1">
      <c r="B112" s="1103" t="s">
        <v>587</v>
      </c>
      <c r="C112" s="159">
        <f>C113+C114+C115+C116</f>
        <v>10000</v>
      </c>
      <c r="D112" s="159">
        <f>D113+D114+D115+D116</f>
        <v>0</v>
      </c>
      <c r="E112" s="159">
        <f>E113+E114+E115+E116</f>
        <v>0</v>
      </c>
      <c r="F112" s="1108">
        <f>F113+F114+F115+F116</f>
        <v>0</v>
      </c>
    </row>
    <row r="113" spans="2:6" ht="16.5" thickBot="1">
      <c r="B113" s="1105" t="s">
        <v>538</v>
      </c>
      <c r="C113" s="202">
        <v>10000</v>
      </c>
      <c r="D113" s="202">
        <v>0</v>
      </c>
      <c r="E113" s="202"/>
      <c r="F113" s="202"/>
    </row>
    <row r="114" spans="2:6" ht="16.5" thickBot="1">
      <c r="B114" s="1105" t="s">
        <v>584</v>
      </c>
      <c r="C114" s="156">
        <v>0</v>
      </c>
      <c r="D114" s="156">
        <v>0</v>
      </c>
      <c r="E114" s="156">
        <v>0</v>
      </c>
      <c r="F114" s="156">
        <v>0</v>
      </c>
    </row>
    <row r="115" spans="2:6" ht="12.75" customHeight="1" thickBot="1">
      <c r="B115" s="1105" t="s">
        <v>585</v>
      </c>
      <c r="C115" s="156">
        <v>0</v>
      </c>
      <c r="D115" s="156">
        <v>0</v>
      </c>
      <c r="E115" s="156">
        <v>0</v>
      </c>
      <c r="F115" s="156">
        <v>0</v>
      </c>
    </row>
    <row r="116" spans="2:6" ht="9" customHeight="1" thickBot="1">
      <c r="B116" s="1105" t="s">
        <v>586</v>
      </c>
      <c r="C116" s="156">
        <v>0</v>
      </c>
      <c r="D116" s="156">
        <v>0</v>
      </c>
      <c r="E116" s="156">
        <v>0</v>
      </c>
      <c r="F116" s="156">
        <v>0</v>
      </c>
    </row>
    <row r="117" spans="2:6" ht="16.5" thickBot="1">
      <c r="B117" s="1113" t="s">
        <v>555</v>
      </c>
      <c r="C117" s="159">
        <f>C107+C112</f>
        <v>10000</v>
      </c>
      <c r="D117" s="159">
        <f>D107+D112</f>
        <v>0</v>
      </c>
      <c r="E117" s="159">
        <f>E107+E112</f>
        <v>0</v>
      </c>
      <c r="F117" s="1108">
        <f>F107+F112</f>
        <v>0</v>
      </c>
    </row>
    <row r="118" spans="2:6" ht="16.5" thickBot="1">
      <c r="B118" s="1110" t="s">
        <v>556</v>
      </c>
      <c r="C118" s="210">
        <f>IF(C117-C99=0,0,"Error")</f>
        <v>0</v>
      </c>
      <c r="D118" s="210">
        <f>IF(D117-D99=0,0,"Error")</f>
        <v>0</v>
      </c>
      <c r="E118" s="210">
        <f>IF(E117-E99=0,0,"Error")</f>
        <v>0</v>
      </c>
      <c r="F118" s="210">
        <f>IF(F117-F99=0,0,"Error")</f>
        <v>0</v>
      </c>
    </row>
    <row r="119" spans="2:6" ht="48" thickBot="1">
      <c r="B119" s="1093" t="s">
        <v>566</v>
      </c>
      <c r="C119" s="1112" t="s">
        <v>2923</v>
      </c>
      <c r="D119" s="226" t="s">
        <v>578</v>
      </c>
      <c r="E119" s="1612" t="s">
        <v>2924</v>
      </c>
      <c r="F119" s="1613"/>
    </row>
    <row r="120" spans="2:6" ht="70.5" customHeight="1" thickBot="1">
      <c r="B120" s="1094" t="s">
        <v>517</v>
      </c>
      <c r="C120" s="1569" t="s">
        <v>2925</v>
      </c>
      <c r="D120" s="1570"/>
      <c r="E120" s="1570"/>
      <c r="F120" s="1577"/>
    </row>
    <row r="121" spans="2:6" ht="16.5" thickBot="1">
      <c r="B121" s="1094" t="s">
        <v>21</v>
      </c>
      <c r="C121" s="1581" t="s">
        <v>2381</v>
      </c>
      <c r="D121" s="1582"/>
      <c r="E121" s="1582"/>
      <c r="F121" s="1583"/>
    </row>
    <row r="122" spans="2:6" ht="15.75">
      <c r="B122" s="1587"/>
      <c r="C122" s="149">
        <v>2024</v>
      </c>
      <c r="D122" s="149">
        <v>2025</v>
      </c>
      <c r="E122" s="1095">
        <v>2026</v>
      </c>
      <c r="F122" s="1095">
        <v>2027</v>
      </c>
    </row>
    <row r="123" spans="2:6" ht="16.5" thickBot="1">
      <c r="B123" s="1588"/>
      <c r="C123" s="151" t="s">
        <v>22</v>
      </c>
      <c r="D123" s="151" t="s">
        <v>23</v>
      </c>
      <c r="E123" s="151" t="s">
        <v>23</v>
      </c>
      <c r="F123" s="1096" t="s">
        <v>23</v>
      </c>
    </row>
    <row r="124" spans="2:6" ht="16.5" thickBot="1">
      <c r="B124" s="1094" t="s">
        <v>33</v>
      </c>
      <c r="C124" s="1114">
        <v>0</v>
      </c>
      <c r="D124" s="1114">
        <v>90</v>
      </c>
      <c r="E124" s="1114">
        <v>50</v>
      </c>
      <c r="F124" s="1114">
        <v>50</v>
      </c>
    </row>
    <row r="125" spans="2:6" ht="16.5" thickBot="1">
      <c r="B125" s="1094" t="s">
        <v>529</v>
      </c>
      <c r="C125" s="202">
        <v>0</v>
      </c>
      <c r="D125" s="214">
        <v>5500</v>
      </c>
      <c r="E125" s="214">
        <v>3000</v>
      </c>
      <c r="F125" s="214">
        <v>3000</v>
      </c>
    </row>
    <row r="126" spans="2:6" ht="16.5" thickBot="1">
      <c r="B126" s="1094" t="s">
        <v>530</v>
      </c>
      <c r="C126" s="202" t="e">
        <f>C125/C124</f>
        <v>#DIV/0!</v>
      </c>
      <c r="D126" s="202">
        <f>D125/D124</f>
        <v>61.111111111111114</v>
      </c>
      <c r="E126" s="202">
        <f>E125/E124</f>
        <v>60</v>
      </c>
      <c r="F126" s="202">
        <f>F125/F124</f>
        <v>60</v>
      </c>
    </row>
    <row r="127" spans="2:6" ht="16.5" thickBot="1">
      <c r="B127" s="1094" t="s">
        <v>532</v>
      </c>
      <c r="C127" s="150" t="s">
        <v>533</v>
      </c>
      <c r="D127" s="154"/>
      <c r="E127" s="154"/>
      <c r="F127" s="1098"/>
    </row>
    <row r="128" spans="2:6" ht="16.5" thickBot="1">
      <c r="B128" s="1094" t="s">
        <v>534</v>
      </c>
      <c r="C128" s="150" t="s">
        <v>533</v>
      </c>
      <c r="D128" s="154"/>
      <c r="E128" s="154"/>
      <c r="F128" s="1098"/>
    </row>
    <row r="129" spans="2:6" ht="16.5" thickBot="1">
      <c r="B129" s="1094" t="s">
        <v>47</v>
      </c>
      <c r="C129" s="150" t="s">
        <v>533</v>
      </c>
      <c r="D129" s="154"/>
      <c r="E129" s="154"/>
      <c r="F129" s="1098"/>
    </row>
    <row r="130" spans="2:6" ht="16.5" thickBot="1">
      <c r="B130" s="1609" t="s">
        <v>662</v>
      </c>
      <c r="C130" s="1610"/>
      <c r="D130" s="1610"/>
      <c r="E130" s="1610"/>
      <c r="F130" s="1611"/>
    </row>
    <row r="131" spans="2:6" ht="15.75">
      <c r="B131" s="1587"/>
      <c r="C131" s="149">
        <v>2024</v>
      </c>
      <c r="D131" s="149">
        <v>2025</v>
      </c>
      <c r="E131" s="1095">
        <v>2026</v>
      </c>
      <c r="F131" s="1095">
        <v>2027</v>
      </c>
    </row>
    <row r="132" spans="2:6" ht="16.5" thickBot="1">
      <c r="B132" s="1588"/>
      <c r="C132" s="151" t="s">
        <v>22</v>
      </c>
      <c r="D132" s="151" t="s">
        <v>23</v>
      </c>
      <c r="E132" s="151" t="s">
        <v>23</v>
      </c>
      <c r="F132" s="1096" t="s">
        <v>23</v>
      </c>
    </row>
    <row r="133" spans="2:6" ht="16.5" thickBot="1">
      <c r="B133" s="1103" t="s">
        <v>583</v>
      </c>
      <c r="C133" s="156">
        <f>C134+C135+C136+C137</f>
        <v>0</v>
      </c>
      <c r="D133" s="156">
        <f>D134+D135+D136+D137</f>
        <v>0</v>
      </c>
      <c r="E133" s="156">
        <f>E134+E135+E136+E137</f>
        <v>0</v>
      </c>
      <c r="F133" s="1104">
        <f>F134+F135+F136+F137</f>
        <v>0</v>
      </c>
    </row>
    <row r="134" spans="2:6" ht="16.5" thickBot="1">
      <c r="B134" s="1105" t="s">
        <v>538</v>
      </c>
      <c r="C134" s="156">
        <v>0</v>
      </c>
      <c r="D134" s="156">
        <v>0</v>
      </c>
      <c r="E134" s="156">
        <v>0</v>
      </c>
      <c r="F134" s="156">
        <v>0</v>
      </c>
    </row>
    <row r="135" spans="2:6" ht="16.5" thickBot="1">
      <c r="B135" s="1105" t="s">
        <v>584</v>
      </c>
      <c r="C135" s="156">
        <v>0</v>
      </c>
      <c r="D135" s="156">
        <v>0</v>
      </c>
      <c r="E135" s="156">
        <v>0</v>
      </c>
      <c r="F135" s="156">
        <v>0</v>
      </c>
    </row>
    <row r="136" spans="2:6" ht="16.5" thickBot="1">
      <c r="B136" s="1105" t="s">
        <v>585</v>
      </c>
      <c r="C136" s="156">
        <v>0</v>
      </c>
      <c r="D136" s="156">
        <v>0</v>
      </c>
      <c r="E136" s="156">
        <v>0</v>
      </c>
      <c r="F136" s="156">
        <v>0</v>
      </c>
    </row>
    <row r="137" spans="2:6" ht="16.5" thickBot="1">
      <c r="B137" s="1105" t="s">
        <v>586</v>
      </c>
      <c r="C137" s="156">
        <v>0</v>
      </c>
      <c r="D137" s="156">
        <v>0</v>
      </c>
      <c r="E137" s="156">
        <v>0</v>
      </c>
      <c r="F137" s="156">
        <v>0</v>
      </c>
    </row>
    <row r="138" spans="2:6" ht="16.5" thickBot="1">
      <c r="B138" s="1103" t="s">
        <v>587</v>
      </c>
      <c r="C138" s="159">
        <f>C139+C140+C141+C142</f>
        <v>0</v>
      </c>
      <c r="D138" s="159">
        <f>D139+D140+D141+D142</f>
        <v>5500</v>
      </c>
      <c r="E138" s="159">
        <f>E139+E140+E141+E142</f>
        <v>3000</v>
      </c>
      <c r="F138" s="1108">
        <f>F139+F140+F141+F142</f>
        <v>3000</v>
      </c>
    </row>
    <row r="139" spans="2:6" ht="16.5" thickBot="1">
      <c r="B139" s="1105" t="s">
        <v>538</v>
      </c>
      <c r="C139" s="156">
        <v>0</v>
      </c>
      <c r="D139" s="156">
        <v>5500</v>
      </c>
      <c r="E139" s="156">
        <v>3000</v>
      </c>
      <c r="F139" s="156">
        <v>3000</v>
      </c>
    </row>
    <row r="140" spans="2:6" ht="16.5" thickBot="1">
      <c r="B140" s="1105" t="s">
        <v>584</v>
      </c>
      <c r="C140" s="159"/>
      <c r="D140" s="156"/>
      <c r="E140" s="156"/>
      <c r="F140" s="1104"/>
    </row>
    <row r="141" spans="2:6" ht="16.5" thickBot="1">
      <c r="B141" s="1105" t="s">
        <v>585</v>
      </c>
      <c r="C141" s="159"/>
      <c r="D141" s="156"/>
      <c r="E141" s="156"/>
      <c r="F141" s="1104"/>
    </row>
    <row r="142" spans="2:6" ht="16.5" thickBot="1">
      <c r="B142" s="1105" t="s">
        <v>586</v>
      </c>
      <c r="C142" s="159"/>
      <c r="D142" s="156"/>
      <c r="E142" s="156"/>
      <c r="F142" s="1104"/>
    </row>
    <row r="143" spans="2:6" ht="16.5" thickBot="1">
      <c r="B143" s="1113" t="s">
        <v>660</v>
      </c>
      <c r="C143" s="159">
        <f>C133+C138</f>
        <v>0</v>
      </c>
      <c r="D143" s="159">
        <f>D133+D138</f>
        <v>5500</v>
      </c>
      <c r="E143" s="159">
        <f>E133+E138</f>
        <v>3000</v>
      </c>
      <c r="F143" s="1108">
        <f>F133+F138</f>
        <v>3000</v>
      </c>
    </row>
    <row r="144" spans="2:6" ht="16.5" thickBot="1">
      <c r="B144" s="1110" t="s">
        <v>556</v>
      </c>
      <c r="C144" s="210">
        <f>IF(C143-C125=0,0,"Error")</f>
        <v>0</v>
      </c>
      <c r="D144" s="210">
        <f>IF(D143-D125=0,0,"Error")</f>
        <v>0</v>
      </c>
      <c r="E144" s="210">
        <f>IF(E143-E125=0,0,"Error")</f>
        <v>0</v>
      </c>
      <c r="F144" s="210">
        <f>IF(F143-F125=0,0,"Error")</f>
        <v>0</v>
      </c>
    </row>
    <row r="145" spans="2:6" ht="16.5" thickBot="1">
      <c r="B145" s="1593" t="s">
        <v>66</v>
      </c>
      <c r="C145" s="1594"/>
      <c r="D145" s="1594"/>
      <c r="E145" s="1594"/>
      <c r="F145" s="1595"/>
    </row>
    <row r="146" spans="2:6" ht="16.5" thickBot="1">
      <c r="B146" s="1593" t="s">
        <v>615</v>
      </c>
      <c r="C146" s="1594"/>
      <c r="D146" s="1594"/>
      <c r="E146" s="1594"/>
      <c r="F146" s="1595"/>
    </row>
    <row r="147" spans="2:6" ht="48" thickBot="1">
      <c r="B147" s="1093" t="s">
        <v>576</v>
      </c>
      <c r="C147" s="1112" t="s">
        <v>2926</v>
      </c>
      <c r="D147" s="226" t="s">
        <v>578</v>
      </c>
      <c r="E147" s="1612" t="s">
        <v>2927</v>
      </c>
      <c r="F147" s="1613"/>
    </row>
    <row r="148" spans="2:6" ht="43.5" customHeight="1" thickBot="1">
      <c r="B148" s="1094" t="s">
        <v>517</v>
      </c>
      <c r="C148" s="1569" t="s">
        <v>2928</v>
      </c>
      <c r="D148" s="1570"/>
      <c r="E148" s="1570"/>
      <c r="F148" s="1577"/>
    </row>
    <row r="149" spans="2:6" ht="16.5" thickBot="1">
      <c r="B149" s="1094" t="s">
        <v>21</v>
      </c>
      <c r="C149" s="1614" t="s">
        <v>2381</v>
      </c>
      <c r="D149" s="1615"/>
      <c r="E149" s="1615"/>
      <c r="F149" s="1616"/>
    </row>
    <row r="150" spans="2:6" ht="15.75">
      <c r="B150" s="1587"/>
      <c r="C150" s="149">
        <v>2024</v>
      </c>
      <c r="D150" s="149">
        <v>2025</v>
      </c>
      <c r="E150" s="1095">
        <v>2026</v>
      </c>
      <c r="F150" s="1095">
        <v>2027</v>
      </c>
    </row>
    <row r="151" spans="2:6" ht="16.5" thickBot="1">
      <c r="B151" s="1588"/>
      <c r="C151" s="151" t="s">
        <v>22</v>
      </c>
      <c r="D151" s="151" t="s">
        <v>23</v>
      </c>
      <c r="E151" s="151" t="s">
        <v>23</v>
      </c>
      <c r="F151" s="1096" t="s">
        <v>23</v>
      </c>
    </row>
    <row r="152" spans="2:6" ht="16.5" thickBot="1">
      <c r="B152" s="1094" t="s">
        <v>33</v>
      </c>
      <c r="C152" s="202">
        <v>1</v>
      </c>
      <c r="D152" s="202">
        <v>0</v>
      </c>
      <c r="E152" s="202">
        <v>0</v>
      </c>
      <c r="F152" s="1097">
        <v>0</v>
      </c>
    </row>
    <row r="153" spans="2:6" ht="16.5" thickBot="1">
      <c r="B153" s="1094" t="s">
        <v>529</v>
      </c>
      <c r="C153" s="202">
        <v>63000</v>
      </c>
      <c r="D153" s="202">
        <v>0</v>
      </c>
      <c r="E153" s="202">
        <f>E171</f>
        <v>0</v>
      </c>
      <c r="F153" s="1097">
        <f>F171</f>
        <v>0</v>
      </c>
    </row>
    <row r="154" spans="2:6" ht="16.5" thickBot="1">
      <c r="B154" s="1094" t="s">
        <v>530</v>
      </c>
      <c r="C154" s="202">
        <f>C153/C152</f>
        <v>63000</v>
      </c>
      <c r="D154" s="202"/>
      <c r="E154" s="202"/>
      <c r="F154" s="202"/>
    </row>
    <row r="155" spans="2:6" ht="16.5" thickBot="1">
      <c r="B155" s="1094" t="s">
        <v>532</v>
      </c>
      <c r="C155" s="150"/>
      <c r="D155" s="154"/>
      <c r="E155" s="154"/>
      <c r="F155" s="1098"/>
    </row>
    <row r="156" spans="2:6" ht="16.5" thickBot="1">
      <c r="B156" s="1094" t="s">
        <v>534</v>
      </c>
      <c r="C156" s="150"/>
      <c r="D156" s="154"/>
      <c r="E156" s="154"/>
      <c r="F156" s="1098"/>
    </row>
    <row r="157" spans="2:6" ht="16.5" thickBot="1">
      <c r="B157" s="1094" t="s">
        <v>47</v>
      </c>
      <c r="C157" s="150"/>
      <c r="D157" s="154"/>
      <c r="E157" s="154"/>
      <c r="F157" s="1098"/>
    </row>
    <row r="158" spans="2:6" ht="16.5" thickBot="1">
      <c r="B158" s="1609" t="s">
        <v>650</v>
      </c>
      <c r="C158" s="1610"/>
      <c r="D158" s="1610"/>
      <c r="E158" s="1610"/>
      <c r="F158" s="1611"/>
    </row>
    <row r="159" spans="2:6" ht="15.75">
      <c r="B159" s="1587"/>
      <c r="C159" s="149">
        <v>2024</v>
      </c>
      <c r="D159" s="149">
        <v>2025</v>
      </c>
      <c r="E159" s="1095">
        <v>2026</v>
      </c>
      <c r="F159" s="1095">
        <v>2027</v>
      </c>
    </row>
    <row r="160" spans="2:6" ht="16.5" customHeight="1" thickBot="1">
      <c r="B160" s="1588"/>
      <c r="C160" s="151" t="s">
        <v>22</v>
      </c>
      <c r="D160" s="151" t="s">
        <v>23</v>
      </c>
      <c r="E160" s="151" t="s">
        <v>23</v>
      </c>
      <c r="F160" s="1096" t="s">
        <v>23</v>
      </c>
    </row>
    <row r="161" spans="2:8" ht="12.75" hidden="1" customHeight="1" thickBot="1">
      <c r="B161" s="1103" t="s">
        <v>583</v>
      </c>
      <c r="C161" s="156">
        <f>C162+C163+C164+C165</f>
        <v>0</v>
      </c>
      <c r="D161" s="156">
        <f>D162+D163+D164+D165</f>
        <v>0</v>
      </c>
      <c r="E161" s="156">
        <f>E162+E163+E164+E165</f>
        <v>0</v>
      </c>
      <c r="F161" s="1104">
        <f>F162+F163+F164+F165</f>
        <v>0</v>
      </c>
    </row>
    <row r="162" spans="2:8" ht="9" hidden="1" customHeight="1" thickBot="1">
      <c r="B162" s="1105" t="s">
        <v>538</v>
      </c>
      <c r="C162" s="156"/>
      <c r="D162" s="156"/>
      <c r="E162" s="156"/>
      <c r="F162" s="1104"/>
    </row>
    <row r="163" spans="2:8" ht="16.5" hidden="1" thickBot="1">
      <c r="B163" s="1105" t="s">
        <v>584</v>
      </c>
      <c r="C163" s="156"/>
      <c r="D163" s="156"/>
      <c r="E163" s="156"/>
      <c r="F163" s="1104"/>
    </row>
    <row r="164" spans="2:8" ht="16.5" hidden="1" thickBot="1">
      <c r="B164" s="1105" t="s">
        <v>585</v>
      </c>
      <c r="C164" s="156"/>
      <c r="D164" s="156"/>
      <c r="E164" s="156"/>
      <c r="F164" s="1104"/>
    </row>
    <row r="165" spans="2:8" ht="16.5" hidden="1" thickBot="1">
      <c r="B165" s="1105" t="s">
        <v>586</v>
      </c>
      <c r="C165" s="156"/>
      <c r="D165" s="156"/>
      <c r="E165" s="156"/>
      <c r="F165" s="1104"/>
    </row>
    <row r="166" spans="2:8" ht="16.5" thickBot="1">
      <c r="B166" s="1103" t="s">
        <v>587</v>
      </c>
      <c r="C166" s="159">
        <f>C167+C168+C169+C170</f>
        <v>63000</v>
      </c>
      <c r="D166" s="159">
        <f>D167+D168+D169+D170</f>
        <v>0</v>
      </c>
      <c r="E166" s="159">
        <f>E167+E168+E169+E170</f>
        <v>0</v>
      </c>
      <c r="F166" s="1108">
        <f>F167+F168+F169+F170</f>
        <v>0</v>
      </c>
    </row>
    <row r="167" spans="2:8" ht="16.5" thickBot="1">
      <c r="B167" s="1105" t="s">
        <v>538</v>
      </c>
      <c r="C167" s="202">
        <v>63000</v>
      </c>
      <c r="D167" s="202">
        <v>0</v>
      </c>
      <c r="E167" s="202">
        <f>E185</f>
        <v>0</v>
      </c>
      <c r="F167" s="1097">
        <f>F185</f>
        <v>0</v>
      </c>
    </row>
    <row r="168" spans="2:8" ht="16.5" thickBot="1">
      <c r="B168" s="1105" t="s">
        <v>584</v>
      </c>
      <c r="C168" s="159"/>
      <c r="D168" s="156"/>
      <c r="E168" s="156"/>
      <c r="F168" s="1104"/>
    </row>
    <row r="169" spans="2:8" ht="16.5" thickBot="1">
      <c r="B169" s="1105" t="s">
        <v>585</v>
      </c>
      <c r="C169" s="159"/>
      <c r="D169" s="156"/>
      <c r="E169" s="156"/>
      <c r="F169" s="1104"/>
    </row>
    <row r="170" spans="2:8" ht="16.5" thickBot="1">
      <c r="B170" s="1105" t="s">
        <v>586</v>
      </c>
      <c r="C170" s="159"/>
      <c r="D170" s="156"/>
      <c r="E170" s="156"/>
      <c r="F170" s="1104"/>
    </row>
    <row r="171" spans="2:8" ht="16.5" thickBot="1">
      <c r="B171" s="1113" t="s">
        <v>555</v>
      </c>
      <c r="C171" s="159">
        <f>C161+C166</f>
        <v>63000</v>
      </c>
      <c r="D171" s="159">
        <f>D161+D166</f>
        <v>0</v>
      </c>
      <c r="E171" s="159">
        <f>E161+E166</f>
        <v>0</v>
      </c>
      <c r="F171" s="159">
        <f>F161+F166</f>
        <v>0</v>
      </c>
    </row>
    <row r="172" spans="2:8" ht="16.5" thickBot="1">
      <c r="B172" s="1110" t="s">
        <v>556</v>
      </c>
      <c r="C172" s="210">
        <f>IF(C171-C153=0,0,"Error")</f>
        <v>0</v>
      </c>
      <c r="D172" s="210">
        <f>IF(D171-D153=0,0,"Error")</f>
        <v>0</v>
      </c>
      <c r="E172" s="210">
        <f>IF(E171-E153=0,0,"Error")</f>
        <v>0</v>
      </c>
      <c r="F172" s="210">
        <f>IF(F171-F153=0,0,"Error")</f>
        <v>0</v>
      </c>
    </row>
    <row r="173" spans="2:8" ht="16.5" thickBot="1">
      <c r="B173" s="1115"/>
      <c r="C173" s="254"/>
      <c r="D173" s="254"/>
      <c r="E173" s="254"/>
      <c r="F173" s="1116"/>
    </row>
    <row r="174" spans="2:8" ht="32.25" thickBot="1">
      <c r="B174" s="1085" t="s">
        <v>588</v>
      </c>
      <c r="C174" s="180">
        <f>C34+C73+C99+C125+C153</f>
        <v>347300</v>
      </c>
      <c r="D174" s="180">
        <f>D34+D73+D99+D125+D153</f>
        <v>294600</v>
      </c>
      <c r="E174" s="180">
        <f>E34+E73+E99+E125+E153</f>
        <v>294600</v>
      </c>
      <c r="F174" s="180">
        <f>F34+F73+F99+F125+F153</f>
        <v>295100</v>
      </c>
      <c r="H174" s="175"/>
    </row>
    <row r="175" spans="2:8" ht="32.25" thickBot="1">
      <c r="B175" s="1085" t="s">
        <v>589</v>
      </c>
      <c r="C175" s="180">
        <f>C176+C179+C182+C185+C188+C191+C194+C202</f>
        <v>347300</v>
      </c>
      <c r="D175" s="180">
        <f>D176+D179+D182+D185+D188+D191+D194+D202</f>
        <v>294600</v>
      </c>
      <c r="E175" s="180">
        <f>E176+E179+E182+E185+E188+E191+E194+E202</f>
        <v>294600</v>
      </c>
      <c r="F175" s="180">
        <f>F176+F179+F182+F185+F188+F191+F194+F202</f>
        <v>295100</v>
      </c>
      <c r="H175" s="175"/>
    </row>
    <row r="176" spans="2:8" ht="16.5" thickBot="1">
      <c r="B176" s="1103" t="s">
        <v>537</v>
      </c>
      <c r="C176" s="255">
        <f>C177+C178</f>
        <v>218800</v>
      </c>
      <c r="D176" s="255">
        <f>D177+D178</f>
        <v>230800</v>
      </c>
      <c r="E176" s="255">
        <f>E177+E178</f>
        <v>230800</v>
      </c>
      <c r="F176" s="1117">
        <f>F177+F178</f>
        <v>230800</v>
      </c>
    </row>
    <row r="177" spans="2:6" ht="16.5" thickBot="1">
      <c r="B177" s="1105" t="s">
        <v>538</v>
      </c>
      <c r="C177" s="159">
        <f t="shared" ref="C177:F178" si="1">C43</f>
        <v>218800</v>
      </c>
      <c r="D177" s="159">
        <f t="shared" si="1"/>
        <v>230800</v>
      </c>
      <c r="E177" s="159">
        <f t="shared" si="1"/>
        <v>230800</v>
      </c>
      <c r="F177" s="159">
        <f t="shared" si="1"/>
        <v>230800</v>
      </c>
    </row>
    <row r="178" spans="2:6" ht="16.5" thickBot="1">
      <c r="B178" s="1105" t="s">
        <v>590</v>
      </c>
      <c r="C178" s="159">
        <f t="shared" si="1"/>
        <v>0</v>
      </c>
      <c r="D178" s="159">
        <f t="shared" si="1"/>
        <v>0</v>
      </c>
      <c r="E178" s="159">
        <f t="shared" si="1"/>
        <v>0</v>
      </c>
      <c r="F178" s="159">
        <f t="shared" si="1"/>
        <v>0</v>
      </c>
    </row>
    <row r="179" spans="2:6" ht="16.5" thickBot="1">
      <c r="B179" s="1103" t="s">
        <v>540</v>
      </c>
      <c r="C179" s="255">
        <f>C180+C181</f>
        <v>30000</v>
      </c>
      <c r="D179" s="255">
        <f>D180+D181</f>
        <v>30800</v>
      </c>
      <c r="E179" s="255">
        <f>E180+E181</f>
        <v>30800</v>
      </c>
      <c r="F179" s="1117">
        <f>F180+F181</f>
        <v>30800</v>
      </c>
    </row>
    <row r="180" spans="2:6" ht="16.5" thickBot="1">
      <c r="B180" s="1105" t="s">
        <v>538</v>
      </c>
      <c r="C180" s="156">
        <f t="shared" ref="C180:F181" si="2">C46</f>
        <v>30000</v>
      </c>
      <c r="D180" s="156">
        <f t="shared" si="2"/>
        <v>30800</v>
      </c>
      <c r="E180" s="156">
        <f t="shared" si="2"/>
        <v>30800</v>
      </c>
      <c r="F180" s="156">
        <f t="shared" si="2"/>
        <v>30800</v>
      </c>
    </row>
    <row r="181" spans="2:6" ht="16.5" thickBot="1">
      <c r="B181" s="1105" t="s">
        <v>590</v>
      </c>
      <c r="C181" s="159">
        <f t="shared" si="2"/>
        <v>0</v>
      </c>
      <c r="D181" s="159">
        <f t="shared" si="2"/>
        <v>0</v>
      </c>
      <c r="E181" s="159">
        <f t="shared" si="2"/>
        <v>0</v>
      </c>
      <c r="F181" s="159">
        <f t="shared" si="2"/>
        <v>0</v>
      </c>
    </row>
    <row r="182" spans="2:6" ht="16.5" thickBot="1">
      <c r="B182" s="1103" t="s">
        <v>542</v>
      </c>
      <c r="C182" s="255">
        <f>C183+C184</f>
        <v>23770</v>
      </c>
      <c r="D182" s="255">
        <f>D183+D184</f>
        <v>25670</v>
      </c>
      <c r="E182" s="255">
        <f>E183+E184</f>
        <v>25670</v>
      </c>
      <c r="F182" s="1117">
        <f>F183+F184</f>
        <v>26170</v>
      </c>
    </row>
    <row r="183" spans="2:6" ht="16.5" thickBot="1">
      <c r="B183" s="1105" t="s">
        <v>538</v>
      </c>
      <c r="C183" s="159">
        <f t="shared" ref="C183:F184" si="3">C49</f>
        <v>23770</v>
      </c>
      <c r="D183" s="159">
        <f t="shared" si="3"/>
        <v>25670</v>
      </c>
      <c r="E183" s="159">
        <f t="shared" si="3"/>
        <v>25670</v>
      </c>
      <c r="F183" s="159">
        <f t="shared" si="3"/>
        <v>26170</v>
      </c>
    </row>
    <row r="184" spans="2:6" ht="16.5" thickBot="1">
      <c r="B184" s="1105" t="s">
        <v>590</v>
      </c>
      <c r="C184" s="159">
        <f t="shared" si="3"/>
        <v>0</v>
      </c>
      <c r="D184" s="159">
        <f t="shared" si="3"/>
        <v>0</v>
      </c>
      <c r="E184" s="159">
        <f t="shared" si="3"/>
        <v>0</v>
      </c>
      <c r="F184" s="159">
        <f t="shared" si="3"/>
        <v>0</v>
      </c>
    </row>
    <row r="185" spans="2:6" ht="16.5" thickBot="1">
      <c r="B185" s="1103" t="s">
        <v>543</v>
      </c>
      <c r="C185" s="255">
        <f>C186+C187</f>
        <v>0</v>
      </c>
      <c r="D185" s="255">
        <f>D186+D187</f>
        <v>0</v>
      </c>
      <c r="E185" s="255">
        <f>E186+E187</f>
        <v>0</v>
      </c>
      <c r="F185" s="1117">
        <f>F186+F187</f>
        <v>0</v>
      </c>
    </row>
    <row r="186" spans="2:6" ht="16.5" thickBot="1">
      <c r="B186" s="1105" t="s">
        <v>538</v>
      </c>
      <c r="C186" s="156">
        <f t="shared" ref="C186:F187" si="4">C52</f>
        <v>0</v>
      </c>
      <c r="D186" s="156">
        <f t="shared" si="4"/>
        <v>0</v>
      </c>
      <c r="E186" s="156">
        <f t="shared" si="4"/>
        <v>0</v>
      </c>
      <c r="F186" s="156">
        <f t="shared" si="4"/>
        <v>0</v>
      </c>
    </row>
    <row r="187" spans="2:6" ht="16.5" thickBot="1">
      <c r="B187" s="1105" t="s">
        <v>590</v>
      </c>
      <c r="C187" s="159">
        <f t="shared" si="4"/>
        <v>0</v>
      </c>
      <c r="D187" s="159">
        <f t="shared" si="4"/>
        <v>0</v>
      </c>
      <c r="E187" s="159">
        <f t="shared" si="4"/>
        <v>0</v>
      </c>
      <c r="F187" s="159">
        <f t="shared" si="4"/>
        <v>0</v>
      </c>
    </row>
    <row r="188" spans="2:6" ht="16.5" thickBot="1">
      <c r="B188" s="1103" t="s">
        <v>549</v>
      </c>
      <c r="C188" s="255">
        <f>C189+C190</f>
        <v>0</v>
      </c>
      <c r="D188" s="255">
        <f>D189+D190</f>
        <v>0</v>
      </c>
      <c r="E188" s="255">
        <f>E189+E190</f>
        <v>0</v>
      </c>
      <c r="F188" s="1117">
        <f>F189+F190</f>
        <v>0</v>
      </c>
    </row>
    <row r="189" spans="2:6" ht="16.5" thickBot="1">
      <c r="B189" s="1105" t="s">
        <v>538</v>
      </c>
      <c r="C189" s="156">
        <f t="shared" ref="C189:F190" si="5">C55</f>
        <v>0</v>
      </c>
      <c r="D189" s="156">
        <f t="shared" si="5"/>
        <v>0</v>
      </c>
      <c r="E189" s="156">
        <f t="shared" si="5"/>
        <v>0</v>
      </c>
      <c r="F189" s="156">
        <f t="shared" si="5"/>
        <v>0</v>
      </c>
    </row>
    <row r="190" spans="2:6" ht="16.5" thickBot="1">
      <c r="B190" s="1105" t="s">
        <v>590</v>
      </c>
      <c r="C190" s="159">
        <f t="shared" si="5"/>
        <v>0</v>
      </c>
      <c r="D190" s="159">
        <f t="shared" si="5"/>
        <v>0</v>
      </c>
      <c r="E190" s="159">
        <f t="shared" si="5"/>
        <v>0</v>
      </c>
      <c r="F190" s="159">
        <f t="shared" si="5"/>
        <v>0</v>
      </c>
    </row>
    <row r="191" spans="2:6" ht="16.5" thickBot="1">
      <c r="B191" s="1103" t="s">
        <v>553</v>
      </c>
      <c r="C191" s="255">
        <f>C192+C193</f>
        <v>500</v>
      </c>
      <c r="D191" s="255">
        <f>D192+D193</f>
        <v>600</v>
      </c>
      <c r="E191" s="255">
        <f>E192+E193</f>
        <v>600</v>
      </c>
      <c r="F191" s="1117">
        <f>F192+F193</f>
        <v>600</v>
      </c>
    </row>
    <row r="192" spans="2:6" ht="16.5" thickBot="1">
      <c r="B192" s="1105" t="s">
        <v>538</v>
      </c>
      <c r="C192" s="156">
        <f t="shared" ref="C192:F193" si="6">C58</f>
        <v>500</v>
      </c>
      <c r="D192" s="156">
        <f t="shared" si="6"/>
        <v>600</v>
      </c>
      <c r="E192" s="156">
        <f t="shared" si="6"/>
        <v>600</v>
      </c>
      <c r="F192" s="156">
        <f t="shared" si="6"/>
        <v>600</v>
      </c>
    </row>
    <row r="193" spans="2:6" ht="16.5" thickBot="1">
      <c r="B193" s="1105" t="s">
        <v>590</v>
      </c>
      <c r="C193" s="159">
        <f t="shared" si="6"/>
        <v>0</v>
      </c>
      <c r="D193" s="159">
        <f t="shared" si="6"/>
        <v>0</v>
      </c>
      <c r="E193" s="159">
        <f t="shared" si="6"/>
        <v>0</v>
      </c>
      <c r="F193" s="159">
        <f t="shared" si="6"/>
        <v>0</v>
      </c>
    </row>
    <row r="194" spans="2:6" ht="16.5" thickBot="1">
      <c r="B194" s="1103" t="s">
        <v>554</v>
      </c>
      <c r="C194" s="255">
        <f>C195+C196</f>
        <v>1230</v>
      </c>
      <c r="D194" s="255">
        <f>D195+D196</f>
        <v>1230</v>
      </c>
      <c r="E194" s="255">
        <f>E195+E196</f>
        <v>1230</v>
      </c>
      <c r="F194" s="255">
        <f>F195+F196</f>
        <v>1230</v>
      </c>
    </row>
    <row r="195" spans="2:6" ht="16.5" thickBot="1">
      <c r="B195" s="1105" t="s">
        <v>538</v>
      </c>
      <c r="C195" s="156">
        <f t="shared" ref="C195:F196" si="7">C61</f>
        <v>1230</v>
      </c>
      <c r="D195" s="156">
        <f t="shared" si="7"/>
        <v>1230</v>
      </c>
      <c r="E195" s="156">
        <f t="shared" si="7"/>
        <v>1230</v>
      </c>
      <c r="F195" s="156">
        <f t="shared" si="7"/>
        <v>1230</v>
      </c>
    </row>
    <row r="196" spans="2:6" ht="16.5" thickBot="1">
      <c r="B196" s="1105" t="s">
        <v>590</v>
      </c>
      <c r="C196" s="159">
        <f t="shared" si="7"/>
        <v>0</v>
      </c>
      <c r="D196" s="159">
        <f t="shared" si="7"/>
        <v>0</v>
      </c>
      <c r="E196" s="159">
        <f t="shared" si="7"/>
        <v>0</v>
      </c>
      <c r="F196" s="159">
        <f t="shared" si="7"/>
        <v>0</v>
      </c>
    </row>
    <row r="197" spans="2:6" ht="16.5" hidden="1" thickBot="1">
      <c r="B197" s="1103" t="s">
        <v>591</v>
      </c>
      <c r="C197" s="255">
        <f>C198+C199+C200+C201</f>
        <v>0</v>
      </c>
      <c r="D197" s="255">
        <f>D198+D199+D200+D201</f>
        <v>0</v>
      </c>
      <c r="E197" s="255">
        <f>E198+E199+E200+E201</f>
        <v>0</v>
      </c>
      <c r="F197" s="1117">
        <f>F198+F199+F200+F201</f>
        <v>0</v>
      </c>
    </row>
    <row r="198" spans="2:6" ht="18.75" hidden="1" customHeight="1" thickBot="1">
      <c r="B198" s="1105" t="s">
        <v>538</v>
      </c>
      <c r="C198" s="156">
        <f t="shared" ref="C198:F201" si="8">C82+C134+C162</f>
        <v>0</v>
      </c>
      <c r="D198" s="156">
        <f t="shared" si="8"/>
        <v>0</v>
      </c>
      <c r="E198" s="156">
        <f t="shared" si="8"/>
        <v>0</v>
      </c>
      <c r="F198" s="156">
        <f t="shared" si="8"/>
        <v>0</v>
      </c>
    </row>
    <row r="199" spans="2:6" ht="54" hidden="1" customHeight="1" thickBot="1">
      <c r="B199" s="1105" t="s">
        <v>592</v>
      </c>
      <c r="C199" s="156">
        <f t="shared" si="8"/>
        <v>0</v>
      </c>
      <c r="D199" s="156">
        <f t="shared" si="8"/>
        <v>0</v>
      </c>
      <c r="E199" s="156">
        <f t="shared" si="8"/>
        <v>0</v>
      </c>
      <c r="F199" s="156">
        <f t="shared" si="8"/>
        <v>0</v>
      </c>
    </row>
    <row r="200" spans="2:6" ht="16.5" hidden="1" thickBot="1">
      <c r="B200" s="1105" t="s">
        <v>585</v>
      </c>
      <c r="C200" s="156">
        <f t="shared" si="8"/>
        <v>0</v>
      </c>
      <c r="D200" s="156">
        <f t="shared" si="8"/>
        <v>0</v>
      </c>
      <c r="E200" s="156">
        <f t="shared" si="8"/>
        <v>0</v>
      </c>
      <c r="F200" s="156">
        <f t="shared" si="8"/>
        <v>0</v>
      </c>
    </row>
    <row r="201" spans="2:6" ht="12.75" hidden="1" customHeight="1" thickBot="1">
      <c r="B201" s="1105" t="s">
        <v>586</v>
      </c>
      <c r="C201" s="156">
        <f t="shared" si="8"/>
        <v>0</v>
      </c>
      <c r="D201" s="156">
        <f t="shared" si="8"/>
        <v>0</v>
      </c>
      <c r="E201" s="156">
        <f t="shared" si="8"/>
        <v>0</v>
      </c>
      <c r="F201" s="156">
        <f t="shared" si="8"/>
        <v>0</v>
      </c>
    </row>
    <row r="202" spans="2:6" ht="12" customHeight="1" thickBot="1">
      <c r="B202" s="1103" t="s">
        <v>593</v>
      </c>
      <c r="C202" s="255">
        <f>C203+C204+C205+C206</f>
        <v>73000</v>
      </c>
      <c r="D202" s="255">
        <f>D203+D204+D205+D206</f>
        <v>5500</v>
      </c>
      <c r="E202" s="255">
        <f>E203+E204+E205+E206</f>
        <v>5500</v>
      </c>
      <c r="F202" s="255">
        <f>F203+F204+F205+F206</f>
        <v>5500</v>
      </c>
    </row>
    <row r="203" spans="2:6" ht="16.5" thickBot="1">
      <c r="B203" s="1105" t="s">
        <v>538</v>
      </c>
      <c r="C203" s="156">
        <f>C87+C113+C139+C167</f>
        <v>73000</v>
      </c>
      <c r="D203" s="156">
        <f>D87+D113+D139+D167</f>
        <v>5500</v>
      </c>
      <c r="E203" s="156">
        <f>E87+E113+E139+E167</f>
        <v>5500</v>
      </c>
      <c r="F203" s="156">
        <f>F87+F113+F139+F167</f>
        <v>5500</v>
      </c>
    </row>
    <row r="204" spans="2:6" ht="16.5" thickBot="1">
      <c r="B204" s="1105" t="s">
        <v>592</v>
      </c>
      <c r="C204" s="156">
        <f t="shared" ref="C204:F206" si="9">C88+C140+C168</f>
        <v>0</v>
      </c>
      <c r="D204" s="156">
        <f t="shared" si="9"/>
        <v>0</v>
      </c>
      <c r="E204" s="156">
        <f t="shared" si="9"/>
        <v>0</v>
      </c>
      <c r="F204" s="156">
        <f t="shared" si="9"/>
        <v>0</v>
      </c>
    </row>
    <row r="205" spans="2:6" ht="16.5" thickBot="1">
      <c r="B205" s="1105" t="s">
        <v>585</v>
      </c>
      <c r="C205" s="156">
        <f t="shared" si="9"/>
        <v>0</v>
      </c>
      <c r="D205" s="156">
        <f t="shared" si="9"/>
        <v>0</v>
      </c>
      <c r="E205" s="156">
        <f t="shared" si="9"/>
        <v>0</v>
      </c>
      <c r="F205" s="156">
        <f t="shared" si="9"/>
        <v>0</v>
      </c>
    </row>
    <row r="206" spans="2:6" ht="16.5" thickBot="1">
      <c r="B206" s="1105" t="s">
        <v>586</v>
      </c>
      <c r="C206" s="156">
        <f t="shared" si="9"/>
        <v>0</v>
      </c>
      <c r="D206" s="156">
        <f t="shared" si="9"/>
        <v>0</v>
      </c>
      <c r="E206" s="156">
        <f t="shared" si="9"/>
        <v>0</v>
      </c>
      <c r="F206" s="156">
        <f t="shared" si="9"/>
        <v>0</v>
      </c>
    </row>
    <row r="207" spans="2:6" ht="16.5" thickBot="1">
      <c r="B207" s="1118" t="s">
        <v>556</v>
      </c>
      <c r="C207" s="1119">
        <f>IF(C175-C174=0,0,"Error")</f>
        <v>0</v>
      </c>
      <c r="D207" s="1119">
        <f>IF(D175-D174=0,0,"Error")</f>
        <v>0</v>
      </c>
      <c r="E207" s="1119">
        <f>IF(E175-E174=0,0,"Error")</f>
        <v>0</v>
      </c>
      <c r="F207" s="1119">
        <f>IF(F175-F174=0,0,"Error")</f>
        <v>0</v>
      </c>
    </row>
    <row r="208" spans="2:6" ht="15.75">
      <c r="B208" s="184"/>
      <c r="C208" s="185"/>
      <c r="D208" s="185"/>
      <c r="E208" s="185"/>
      <c r="F208" s="185"/>
    </row>
  </sheetData>
  <mergeCells count="49">
    <mergeCell ref="B159:B160"/>
    <mergeCell ref="B146:F146"/>
    <mergeCell ref="E147:F147"/>
    <mergeCell ref="C148:F148"/>
    <mergeCell ref="C149:F149"/>
    <mergeCell ref="B150:B151"/>
    <mergeCell ref="B158:F158"/>
    <mergeCell ref="B145:F145"/>
    <mergeCell ref="C94:F94"/>
    <mergeCell ref="C95:F95"/>
    <mergeCell ref="B96:B97"/>
    <mergeCell ref="B104:F104"/>
    <mergeCell ref="B105:B106"/>
    <mergeCell ref="E119:F119"/>
    <mergeCell ref="C120:F120"/>
    <mergeCell ref="C121:F121"/>
    <mergeCell ref="B122:B123"/>
    <mergeCell ref="B130:F130"/>
    <mergeCell ref="B131:B132"/>
    <mergeCell ref="E93:F93"/>
    <mergeCell ref="B31:B32"/>
    <mergeCell ref="B39:F39"/>
    <mergeCell ref="B40:B41"/>
    <mergeCell ref="B65:F65"/>
    <mergeCell ref="B66:F66"/>
    <mergeCell ref="E67:F67"/>
    <mergeCell ref="C68:F68"/>
    <mergeCell ref="C69:F69"/>
    <mergeCell ref="B70:B71"/>
    <mergeCell ref="B78:F78"/>
    <mergeCell ref="B79:B80"/>
    <mergeCell ref="C30:F30"/>
    <mergeCell ref="C10:F10"/>
    <mergeCell ref="B11:B12"/>
    <mergeCell ref="C15:F15"/>
    <mergeCell ref="B16:F16"/>
    <mergeCell ref="C20:F20"/>
    <mergeCell ref="B21:F21"/>
    <mergeCell ref="B25:F25"/>
    <mergeCell ref="B26:F26"/>
    <mergeCell ref="C27:F27"/>
    <mergeCell ref="C28:F28"/>
    <mergeCell ref="C29:F29"/>
    <mergeCell ref="B9:F9"/>
    <mergeCell ref="B2:F2"/>
    <mergeCell ref="B3:F3"/>
    <mergeCell ref="C6:F6"/>
    <mergeCell ref="C7:F7"/>
    <mergeCell ref="B8:F8"/>
  </mergeCells>
  <pageMargins left="0.7" right="0.7" top="0.75" bottom="0.75" header="0.3" footer="0.3"/>
  <pageSetup scale="65" fitToHeight="0" orientation="portrait" r:id="rId1"/>
  <rowBreaks count="1" manualBreakCount="1">
    <brk id="116" max="6" man="1"/>
  </rowBreak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R380"/>
  <sheetViews>
    <sheetView zoomScaleNormal="100" workbookViewId="0">
      <selection activeCell="C9" sqref="C9:G11"/>
    </sheetView>
  </sheetViews>
  <sheetFormatPr defaultColWidth="9.125" defaultRowHeight="14.25"/>
  <cols>
    <col min="1" max="1" width="9.125" style="1021"/>
    <col min="2" max="2" width="11.25" style="1021" customWidth="1"/>
    <col min="3" max="3" width="28.625" style="1021" customWidth="1"/>
    <col min="4" max="4" width="9.125" style="1021" bestFit="1" customWidth="1"/>
    <col min="5" max="5" width="11.75" style="1021" customWidth="1"/>
    <col min="6" max="6" width="10" style="1021" customWidth="1"/>
    <col min="7" max="7" width="17.625" style="1021" bestFit="1" customWidth="1"/>
    <col min="8" max="8" width="3.625" style="1021" customWidth="1"/>
    <col min="9" max="9" width="9.125" style="1021"/>
    <col min="10" max="10" width="11" style="1021" customWidth="1"/>
    <col min="11" max="11" width="14.25" style="1021" bestFit="1" customWidth="1"/>
    <col min="12" max="16384" width="9.125" style="1021"/>
  </cols>
  <sheetData>
    <row r="2" spans="2:8" ht="18" customHeight="1">
      <c r="B2" s="1020" t="s">
        <v>495</v>
      </c>
      <c r="C2" s="1020"/>
      <c r="D2" s="1020"/>
      <c r="E2" s="1020"/>
      <c r="F2" s="1020"/>
      <c r="G2" s="1020"/>
      <c r="H2" s="1020"/>
    </row>
    <row r="3" spans="2:8" ht="18" customHeight="1">
      <c r="B3" s="1022"/>
      <c r="C3" s="1620" t="s">
        <v>496</v>
      </c>
      <c r="D3" s="1620"/>
      <c r="E3" s="1620"/>
      <c r="F3" s="1620"/>
      <c r="G3" s="1620"/>
      <c r="H3" s="1022"/>
    </row>
    <row r="4" spans="2:8" ht="15" thickBot="1"/>
    <row r="5" spans="2:8" ht="15" thickBot="1">
      <c r="C5" s="1023" t="s">
        <v>6</v>
      </c>
      <c r="D5" s="1621" t="s">
        <v>2885</v>
      </c>
      <c r="E5" s="1622"/>
      <c r="F5" s="1622"/>
      <c r="G5" s="1622"/>
    </row>
    <row r="6" spans="2:8" ht="15" thickBot="1">
      <c r="C6" s="1023" t="s">
        <v>8</v>
      </c>
      <c r="D6" s="1623" t="s">
        <v>2886</v>
      </c>
      <c r="E6" s="1624"/>
      <c r="F6" s="1624"/>
      <c r="G6" s="1625"/>
    </row>
    <row r="7" spans="2:8" ht="15" thickBot="1">
      <c r="C7" s="1023" t="s">
        <v>10</v>
      </c>
      <c r="D7" s="1626" t="s">
        <v>499</v>
      </c>
      <c r="E7" s="1627"/>
      <c r="F7" s="1627"/>
      <c r="G7" s="1628"/>
    </row>
    <row r="8" spans="2:8" ht="15" thickBot="1">
      <c r="C8" s="1629" t="s">
        <v>12</v>
      </c>
      <c r="D8" s="1630"/>
      <c r="E8" s="1630"/>
      <c r="F8" s="1630"/>
      <c r="G8" s="1631"/>
    </row>
    <row r="9" spans="2:8" ht="15" thickBot="1">
      <c r="C9" s="1617" t="s">
        <v>2887</v>
      </c>
      <c r="D9" s="1618"/>
      <c r="E9" s="1618"/>
      <c r="F9" s="1618"/>
      <c r="G9" s="1619"/>
    </row>
    <row r="10" spans="2:8" ht="36.75" customHeight="1" thickBot="1">
      <c r="C10" s="1617"/>
      <c r="D10" s="1618"/>
      <c r="E10" s="1618"/>
      <c r="F10" s="1618"/>
      <c r="G10" s="1619"/>
    </row>
    <row r="11" spans="2:8" ht="15" thickBot="1">
      <c r="C11" s="1617"/>
      <c r="D11" s="1618"/>
      <c r="E11" s="1618"/>
      <c r="F11" s="1618"/>
      <c r="G11" s="1619"/>
    </row>
    <row r="12" spans="2:8" ht="88.9" customHeight="1" thickBot="1">
      <c r="C12" s="1024" t="s">
        <v>14</v>
      </c>
      <c r="D12" s="1634" t="s">
        <v>2888</v>
      </c>
      <c r="E12" s="1635"/>
      <c r="F12" s="1635"/>
      <c r="G12" s="1636"/>
    </row>
    <row r="13" spans="2:8" ht="23.25" customHeight="1">
      <c r="C13" s="1632" t="s">
        <v>176</v>
      </c>
      <c r="D13" s="1025">
        <v>2024</v>
      </c>
      <c r="E13" s="1025">
        <v>2025</v>
      </c>
      <c r="F13" s="1025">
        <v>2026</v>
      </c>
      <c r="G13" s="1025">
        <v>2027</v>
      </c>
    </row>
    <row r="14" spans="2:8" ht="15" thickBot="1">
      <c r="C14" s="1633"/>
      <c r="D14" s="1027" t="s">
        <v>22</v>
      </c>
      <c r="E14" s="1027" t="s">
        <v>23</v>
      </c>
      <c r="F14" s="1027" t="s">
        <v>23</v>
      </c>
      <c r="G14" s="1027" t="s">
        <v>23</v>
      </c>
    </row>
    <row r="15" spans="2:8" ht="18.75" customHeight="1" thickBot="1">
      <c r="C15" s="1028" t="s">
        <v>2889</v>
      </c>
      <c r="D15" s="1029">
        <v>90</v>
      </c>
      <c r="E15" s="1029">
        <v>0</v>
      </c>
      <c r="F15" s="1029">
        <v>0</v>
      </c>
      <c r="G15" s="1029">
        <v>0</v>
      </c>
    </row>
    <row r="16" spans="2:8" ht="15" thickBot="1">
      <c r="C16" s="1030" t="s">
        <v>1105</v>
      </c>
      <c r="D16" s="1031" t="s">
        <v>773</v>
      </c>
      <c r="E16" s="1031" t="s">
        <v>601</v>
      </c>
      <c r="F16" s="1031" t="s">
        <v>601</v>
      </c>
      <c r="G16" s="1031" t="s">
        <v>601</v>
      </c>
    </row>
    <row r="17" spans="3:13" ht="15" thickBot="1">
      <c r="C17" s="1030" t="s">
        <v>774</v>
      </c>
      <c r="D17" s="1031" t="s">
        <v>773</v>
      </c>
      <c r="E17" s="1031" t="s">
        <v>601</v>
      </c>
      <c r="F17" s="1031" t="s">
        <v>601</v>
      </c>
      <c r="G17" s="1031" t="s">
        <v>601</v>
      </c>
    </row>
    <row r="18" spans="3:13" ht="32.25" customHeight="1" thickBot="1">
      <c r="C18" s="1032" t="s">
        <v>503</v>
      </c>
      <c r="D18" s="1637" t="s">
        <v>2890</v>
      </c>
      <c r="E18" s="1638"/>
      <c r="F18" s="1638"/>
      <c r="G18" s="1639"/>
    </row>
    <row r="19" spans="3:13" ht="23.25" customHeight="1" thickBot="1">
      <c r="C19" s="1640" t="s">
        <v>505</v>
      </c>
      <c r="D19" s="1641"/>
      <c r="E19" s="1641"/>
      <c r="F19" s="1641"/>
      <c r="G19" s="1642"/>
    </row>
    <row r="20" spans="3:13" ht="27" customHeight="1" thickBot="1">
      <c r="C20" s="1028" t="s">
        <v>2891</v>
      </c>
      <c r="D20" s="1033" t="s">
        <v>773</v>
      </c>
      <c r="E20" s="1034" t="s">
        <v>601</v>
      </c>
      <c r="F20" s="1034" t="s">
        <v>601</v>
      </c>
      <c r="G20" s="1034" t="s">
        <v>601</v>
      </c>
    </row>
    <row r="21" spans="3:13" ht="30.75" customHeight="1" thickBot="1">
      <c r="C21" s="1030" t="s">
        <v>774</v>
      </c>
      <c r="D21" s="1035" t="s">
        <v>773</v>
      </c>
      <c r="E21" s="1034" t="s">
        <v>601</v>
      </c>
      <c r="F21" s="1034" t="s">
        <v>601</v>
      </c>
      <c r="G21" s="1034" t="s">
        <v>601</v>
      </c>
    </row>
    <row r="22" spans="3:13" ht="24" customHeight="1" thickBot="1">
      <c r="C22" s="1643" t="s">
        <v>511</v>
      </c>
      <c r="D22" s="1644"/>
      <c r="E22" s="1644"/>
      <c r="F22" s="1644"/>
      <c r="G22" s="1645"/>
    </row>
    <row r="23" spans="3:13" ht="15" thickBot="1">
      <c r="C23" s="1646" t="s">
        <v>512</v>
      </c>
      <c r="D23" s="1647"/>
      <c r="E23" s="1647"/>
      <c r="F23" s="1647"/>
      <c r="G23" s="1648"/>
    </row>
    <row r="24" spans="3:13" ht="18.75" customHeight="1" thickBot="1">
      <c r="C24" s="1036" t="s">
        <v>515</v>
      </c>
      <c r="D24" s="1649" t="s">
        <v>2892</v>
      </c>
      <c r="E24" s="1650"/>
      <c r="F24" s="1650"/>
      <c r="G24" s="1651"/>
    </row>
    <row r="25" spans="3:13" ht="142.15" customHeight="1" thickBot="1">
      <c r="C25" s="1030" t="s">
        <v>517</v>
      </c>
      <c r="D25" s="1652" t="s">
        <v>2893</v>
      </c>
      <c r="E25" s="1653"/>
      <c r="F25" s="1653"/>
      <c r="G25" s="1654"/>
    </row>
    <row r="26" spans="3:13" ht="15" thickBot="1">
      <c r="C26" s="1030" t="s">
        <v>21</v>
      </c>
      <c r="D26" s="1655" t="s">
        <v>2894</v>
      </c>
      <c r="E26" s="1656"/>
      <c r="F26" s="1656"/>
      <c r="G26" s="1657"/>
    </row>
    <row r="27" spans="3:13" ht="12.75" customHeight="1">
      <c r="C27" s="1632"/>
      <c r="D27" s="1037">
        <v>2024</v>
      </c>
      <c r="E27" s="1037">
        <v>2025</v>
      </c>
      <c r="F27" s="1037">
        <v>2026</v>
      </c>
      <c r="G27" s="1037">
        <v>2027</v>
      </c>
    </row>
    <row r="28" spans="3:13" ht="9" customHeight="1" thickBot="1">
      <c r="C28" s="1633"/>
      <c r="D28" s="1038" t="s">
        <v>22</v>
      </c>
      <c r="E28" s="1038" t="s">
        <v>23</v>
      </c>
      <c r="F28" s="1038" t="s">
        <v>23</v>
      </c>
      <c r="G28" s="1038" t="s">
        <v>23</v>
      </c>
    </row>
    <row r="29" spans="3:13" ht="15" thickBot="1">
      <c r="C29" s="1030" t="s">
        <v>33</v>
      </c>
      <c r="D29" s="1039">
        <v>90</v>
      </c>
      <c r="E29" s="1039">
        <v>0</v>
      </c>
      <c r="F29" s="1039">
        <v>0</v>
      </c>
      <c r="G29" s="1039">
        <v>0</v>
      </c>
    </row>
    <row r="30" spans="3:13" ht="15" thickBot="1">
      <c r="C30" s="1030" t="s">
        <v>529</v>
      </c>
      <c r="D30" s="1039">
        <v>325700</v>
      </c>
      <c r="E30" s="1039">
        <v>0</v>
      </c>
      <c r="F30" s="1039">
        <f t="shared" ref="F30:G30" si="0">F59</f>
        <v>0</v>
      </c>
      <c r="G30" s="1039">
        <f t="shared" si="0"/>
        <v>0</v>
      </c>
    </row>
    <row r="31" spans="3:13" ht="15" thickBot="1">
      <c r="C31" s="1030" t="s">
        <v>530</v>
      </c>
      <c r="D31" s="1039">
        <f>D30/D29</f>
        <v>3618.8888888888887</v>
      </c>
      <c r="E31" s="1039" t="e">
        <f t="shared" ref="E31:G31" si="1">E30/E29</f>
        <v>#DIV/0!</v>
      </c>
      <c r="F31" s="1039" t="e">
        <f t="shared" si="1"/>
        <v>#DIV/0!</v>
      </c>
      <c r="G31" s="1039" t="e">
        <f t="shared" si="1"/>
        <v>#DIV/0!</v>
      </c>
    </row>
    <row r="32" spans="3:13" ht="15" thickBot="1">
      <c r="C32" s="1030" t="s">
        <v>532</v>
      </c>
      <c r="D32" s="1026" t="s">
        <v>533</v>
      </c>
      <c r="E32" s="1040">
        <f>E29/D29-1</f>
        <v>-1</v>
      </c>
      <c r="F32" s="1040" t="e">
        <f t="shared" ref="F32:G34" si="2">F29/E29-1</f>
        <v>#DIV/0!</v>
      </c>
      <c r="G32" s="1040" t="e">
        <f t="shared" si="2"/>
        <v>#DIV/0!</v>
      </c>
      <c r="M32" s="1041"/>
    </row>
    <row r="33" spans="3:10" ht="15" thickBot="1">
      <c r="C33" s="1030" t="s">
        <v>534</v>
      </c>
      <c r="D33" s="1026" t="s">
        <v>533</v>
      </c>
      <c r="E33" s="1040">
        <f>E30/D30-1</f>
        <v>-1</v>
      </c>
      <c r="F33" s="1040" t="e">
        <f t="shared" si="2"/>
        <v>#DIV/0!</v>
      </c>
      <c r="G33" s="1040" t="e">
        <f t="shared" si="2"/>
        <v>#DIV/0!</v>
      </c>
    </row>
    <row r="34" spans="3:10" ht="15" thickBot="1">
      <c r="C34" s="1030" t="s">
        <v>47</v>
      </c>
      <c r="D34" s="1026" t="s">
        <v>533</v>
      </c>
      <c r="E34" s="1040" t="e">
        <f>E31/D31-1</f>
        <v>#DIV/0!</v>
      </c>
      <c r="F34" s="1040" t="e">
        <f t="shared" si="2"/>
        <v>#DIV/0!</v>
      </c>
      <c r="G34" s="1040" t="e">
        <f t="shared" si="2"/>
        <v>#DIV/0!</v>
      </c>
    </row>
    <row r="35" spans="3:10" ht="15" thickBot="1">
      <c r="C35" s="1658" t="s">
        <v>777</v>
      </c>
      <c r="D35" s="1659"/>
      <c r="E35" s="1659"/>
      <c r="F35" s="1659"/>
      <c r="G35" s="1660"/>
    </row>
    <row r="36" spans="3:10">
      <c r="C36" s="1632"/>
      <c r="D36" s="1037">
        <v>2024</v>
      </c>
      <c r="E36" s="1037">
        <v>2025</v>
      </c>
      <c r="F36" s="1037">
        <v>2026</v>
      </c>
      <c r="G36" s="1037">
        <v>2027</v>
      </c>
    </row>
    <row r="37" spans="3:10" ht="15" thickBot="1">
      <c r="C37" s="1633"/>
      <c r="D37" s="1038" t="s">
        <v>22</v>
      </c>
      <c r="E37" s="1038" t="s">
        <v>23</v>
      </c>
      <c r="F37" s="1038" t="s">
        <v>23</v>
      </c>
      <c r="G37" s="1038" t="s">
        <v>23</v>
      </c>
    </row>
    <row r="38" spans="3:10" ht="15" thickBot="1">
      <c r="C38" s="1042" t="s">
        <v>537</v>
      </c>
      <c r="D38" s="1043">
        <f>D39+D40</f>
        <v>265700</v>
      </c>
      <c r="E38" s="1043">
        <f>E39+E40</f>
        <v>0</v>
      </c>
      <c r="F38" s="1043">
        <f>F39+F40</f>
        <v>0</v>
      </c>
      <c r="G38" s="1043">
        <f>G39+G40</f>
        <v>0</v>
      </c>
    </row>
    <row r="39" spans="3:10" ht="15" thickBot="1">
      <c r="C39" s="1044" t="s">
        <v>538</v>
      </c>
      <c r="D39" s="1045">
        <f>264300+1400</f>
        <v>265700</v>
      </c>
      <c r="E39" s="1045">
        <v>0</v>
      </c>
      <c r="F39" s="1045">
        <v>0</v>
      </c>
      <c r="G39" s="1045">
        <v>0</v>
      </c>
    </row>
    <row r="40" spans="3:10" ht="15" thickBot="1">
      <c r="C40" s="1044" t="s">
        <v>539</v>
      </c>
      <c r="D40" s="1046"/>
      <c r="E40" s="1045"/>
      <c r="F40" s="1045"/>
      <c r="G40" s="1045"/>
    </row>
    <row r="41" spans="3:10" ht="24.75" thickBot="1">
      <c r="C41" s="1042" t="s">
        <v>540</v>
      </c>
      <c r="D41" s="1047">
        <f>D42+D43</f>
        <v>26050</v>
      </c>
      <c r="E41" s="1043">
        <f t="shared" ref="E41:G41" si="3">E42+E43</f>
        <v>0</v>
      </c>
      <c r="F41" s="1043">
        <f t="shared" si="3"/>
        <v>0</v>
      </c>
      <c r="G41" s="1043">
        <f t="shared" si="3"/>
        <v>0</v>
      </c>
      <c r="J41" s="1041"/>
    </row>
    <row r="42" spans="3:10" ht="15" thickBot="1">
      <c r="C42" s="1044" t="s">
        <v>538</v>
      </c>
      <c r="D42" s="1045">
        <f>25950+100</f>
        <v>26050</v>
      </c>
      <c r="E42" s="1045">
        <v>0</v>
      </c>
      <c r="F42" s="1045">
        <v>0</v>
      </c>
      <c r="G42" s="1045">
        <v>0</v>
      </c>
      <c r="J42" s="1041"/>
    </row>
    <row r="43" spans="3:10" ht="15" thickBot="1">
      <c r="C43" s="1044" t="s">
        <v>539</v>
      </c>
      <c r="D43" s="1046"/>
      <c r="E43" s="1045"/>
      <c r="F43" s="1045"/>
      <c r="G43" s="1045"/>
      <c r="J43" s="1041"/>
    </row>
    <row r="44" spans="3:10" ht="15" thickBot="1">
      <c r="C44" s="1042" t="s">
        <v>542</v>
      </c>
      <c r="D44" s="1046">
        <f>D45+D46</f>
        <v>33750</v>
      </c>
      <c r="E44" s="1045">
        <f>E45+E46</f>
        <v>0</v>
      </c>
      <c r="F44" s="1045">
        <f>F45+F46</f>
        <v>0</v>
      </c>
      <c r="G44" s="1045">
        <f>G45+G46</f>
        <v>0</v>
      </c>
    </row>
    <row r="45" spans="3:10" ht="15" thickBot="1">
      <c r="C45" s="1044" t="s">
        <v>538</v>
      </c>
      <c r="D45" s="1046">
        <f>37500-3750</f>
        <v>33750</v>
      </c>
      <c r="E45" s="1045">
        <v>0</v>
      </c>
      <c r="F45" s="1045">
        <v>0</v>
      </c>
      <c r="G45" s="1045">
        <v>0</v>
      </c>
    </row>
    <row r="46" spans="3:10" ht="15" thickBot="1">
      <c r="C46" s="1044" t="s">
        <v>539</v>
      </c>
      <c r="D46" s="1046"/>
      <c r="E46" s="1047"/>
      <c r="F46" s="1047"/>
      <c r="G46" s="1043"/>
    </row>
    <row r="47" spans="3:10" ht="15" thickBot="1">
      <c r="C47" s="1042" t="s">
        <v>543</v>
      </c>
      <c r="D47" s="1046"/>
      <c r="E47" s="1047"/>
      <c r="F47" s="1047"/>
      <c r="G47" s="1043"/>
    </row>
    <row r="48" spans="3:10" ht="15" thickBot="1">
      <c r="C48" s="1044" t="s">
        <v>538</v>
      </c>
      <c r="D48" s="1046"/>
      <c r="E48" s="1047"/>
      <c r="F48" s="1047"/>
      <c r="G48" s="1043"/>
    </row>
    <row r="49" spans="3:14" ht="15" thickBot="1">
      <c r="C49" s="1044" t="s">
        <v>539</v>
      </c>
      <c r="D49" s="1046"/>
      <c r="E49" s="1047"/>
      <c r="F49" s="1047"/>
      <c r="G49" s="1043"/>
    </row>
    <row r="50" spans="3:14" ht="15" thickBot="1">
      <c r="C50" s="1042" t="s">
        <v>549</v>
      </c>
      <c r="D50" s="1046">
        <f t="shared" ref="D50:G50" si="4">D51+D52</f>
        <v>0</v>
      </c>
      <c r="E50" s="1046">
        <f t="shared" si="4"/>
        <v>0</v>
      </c>
      <c r="F50" s="1046">
        <f t="shared" si="4"/>
        <v>0</v>
      </c>
      <c r="G50" s="1045">
        <f t="shared" si="4"/>
        <v>0</v>
      </c>
    </row>
    <row r="51" spans="3:14" ht="15" thickBot="1">
      <c r="C51" s="1044" t="s">
        <v>538</v>
      </c>
      <c r="D51" s="1046"/>
      <c r="E51" s="1047"/>
      <c r="F51" s="1047"/>
      <c r="G51" s="1043"/>
    </row>
    <row r="52" spans="3:14" ht="15" thickBot="1">
      <c r="C52" s="1044" t="s">
        <v>539</v>
      </c>
      <c r="D52" s="1046"/>
      <c r="E52" s="1047"/>
      <c r="F52" s="1047"/>
      <c r="G52" s="1043"/>
    </row>
    <row r="53" spans="3:14" ht="15" thickBot="1">
      <c r="C53" s="1042" t="s">
        <v>553</v>
      </c>
      <c r="D53" s="1046">
        <f>D54+D55</f>
        <v>0</v>
      </c>
      <c r="E53" s="1047">
        <f t="shared" ref="E53:G53" si="5">E54+E55</f>
        <v>0</v>
      </c>
      <c r="F53" s="1047">
        <f t="shared" si="5"/>
        <v>0</v>
      </c>
      <c r="G53" s="1043">
        <f t="shared" si="5"/>
        <v>0</v>
      </c>
    </row>
    <row r="54" spans="3:14" ht="15" thickBot="1">
      <c r="C54" s="1044" t="s">
        <v>538</v>
      </c>
      <c r="D54" s="1045"/>
      <c r="E54" s="1047"/>
      <c r="F54" s="1043"/>
      <c r="G54" s="1043"/>
    </row>
    <row r="55" spans="3:14" ht="15" thickBot="1">
      <c r="C55" s="1044" t="s">
        <v>539</v>
      </c>
      <c r="D55" s="1046"/>
      <c r="E55" s="1047"/>
      <c r="F55" s="1047"/>
      <c r="G55" s="1043"/>
    </row>
    <row r="56" spans="3:14" ht="28.15" customHeight="1" thickBot="1">
      <c r="C56" s="1042" t="s">
        <v>554</v>
      </c>
      <c r="D56" s="1046">
        <f t="shared" ref="D56" si="6">D57+D58</f>
        <v>200</v>
      </c>
      <c r="E56" s="1046">
        <v>0</v>
      </c>
      <c r="F56" s="1046">
        <v>0</v>
      </c>
      <c r="G56" s="1045">
        <v>0</v>
      </c>
      <c r="J56" s="1048"/>
    </row>
    <row r="57" spans="3:14" ht="15" thickBot="1">
      <c r="C57" s="1044" t="s">
        <v>538</v>
      </c>
      <c r="D57" s="1046">
        <v>200</v>
      </c>
      <c r="E57" s="1047"/>
      <c r="F57" s="1047"/>
      <c r="G57" s="1043"/>
      <c r="L57" s="1049"/>
      <c r="M57" s="1049"/>
      <c r="N57" s="1049"/>
    </row>
    <row r="58" spans="3:14" ht="15" thickBot="1">
      <c r="C58" s="1044" t="s">
        <v>539</v>
      </c>
      <c r="D58" s="1046"/>
      <c r="E58" s="1050"/>
      <c r="F58" s="1051"/>
      <c r="G58" s="1052"/>
    </row>
    <row r="59" spans="3:14" ht="15" thickBot="1">
      <c r="C59" s="1053" t="s">
        <v>555</v>
      </c>
      <c r="D59" s="1046">
        <f>D56+D53+D50+D47+D44+D41+D38</f>
        <v>325700</v>
      </c>
      <c r="E59" s="1046">
        <f>E56+E53+E50+E47+E44+E41+E38</f>
        <v>0</v>
      </c>
      <c r="F59" s="1046">
        <f t="shared" ref="F59:G59" si="7">F56+F53+F50+F47+F44+F41+F38</f>
        <v>0</v>
      </c>
      <c r="G59" s="1045">
        <f t="shared" si="7"/>
        <v>0</v>
      </c>
    </row>
    <row r="60" spans="3:14" ht="13.9" customHeight="1" thickBot="1">
      <c r="C60" s="1054" t="s">
        <v>556</v>
      </c>
      <c r="D60" s="1055">
        <f>IF(D59-D30=0,0,"Error")</f>
        <v>0</v>
      </c>
      <c r="E60" s="1055">
        <f>IF(E59-E30=0,0,"Error")</f>
        <v>0</v>
      </c>
      <c r="F60" s="1055">
        <f>IF(F59-F30=0,0,"Error")</f>
        <v>0</v>
      </c>
      <c r="G60" s="1055">
        <f>IF(G59-G30=0,0,"Error")</f>
        <v>0</v>
      </c>
    </row>
    <row r="61" spans="3:14" ht="15" hidden="1" thickBot="1">
      <c r="C61" s="1056" t="s">
        <v>778</v>
      </c>
      <c r="D61" s="1649"/>
      <c r="E61" s="1650"/>
      <c r="F61" s="1650"/>
      <c r="G61" s="1651"/>
    </row>
    <row r="62" spans="3:14" ht="26.25" hidden="1" customHeight="1">
      <c r="C62" s="1030" t="s">
        <v>517</v>
      </c>
      <c r="D62" s="1640"/>
      <c r="E62" s="1641"/>
      <c r="F62" s="1641"/>
      <c r="G62" s="1642"/>
    </row>
    <row r="63" spans="3:14" ht="15" hidden="1" thickBot="1">
      <c r="C63" s="1030" t="s">
        <v>21</v>
      </c>
      <c r="D63" s="1661"/>
      <c r="E63" s="1662"/>
      <c r="F63" s="1662"/>
      <c r="G63" s="1663"/>
    </row>
    <row r="64" spans="3:14" ht="12.75" hidden="1" customHeight="1">
      <c r="C64" s="1632"/>
      <c r="D64" s="1037">
        <v>2018</v>
      </c>
      <c r="E64" s="1037">
        <v>2019</v>
      </c>
      <c r="F64" s="1037">
        <v>2020</v>
      </c>
      <c r="G64" s="1037">
        <v>2021</v>
      </c>
    </row>
    <row r="65" spans="3:7" ht="9" hidden="1" customHeight="1">
      <c r="C65" s="1633"/>
      <c r="D65" s="1038" t="s">
        <v>22</v>
      </c>
      <c r="E65" s="1038" t="s">
        <v>23</v>
      </c>
      <c r="F65" s="1038" t="s">
        <v>23</v>
      </c>
      <c r="G65" s="1038" t="s">
        <v>23</v>
      </c>
    </row>
    <row r="66" spans="3:7" ht="15" hidden="1" thickBot="1">
      <c r="C66" s="1030" t="s">
        <v>33</v>
      </c>
      <c r="D66" s="1030"/>
      <c r="E66" s="1030"/>
      <c r="F66" s="1030"/>
      <c r="G66" s="1030"/>
    </row>
    <row r="67" spans="3:7" ht="15" hidden="1" thickBot="1">
      <c r="C67" s="1030" t="s">
        <v>529</v>
      </c>
      <c r="D67" s="1039">
        <f>D96</f>
        <v>0</v>
      </c>
      <c r="E67" s="1039">
        <f t="shared" ref="E67:G67" si="8">E96</f>
        <v>0</v>
      </c>
      <c r="F67" s="1039">
        <f t="shared" si="8"/>
        <v>0</v>
      </c>
      <c r="G67" s="1039">
        <f t="shared" si="8"/>
        <v>0</v>
      </c>
    </row>
    <row r="68" spans="3:7" ht="15" hidden="1" thickBot="1">
      <c r="C68" s="1030" t="s">
        <v>530</v>
      </c>
      <c r="D68" s="1039" t="e">
        <f>D67/D66</f>
        <v>#DIV/0!</v>
      </c>
      <c r="E68" s="1039" t="e">
        <f>E67/E66</f>
        <v>#DIV/0!</v>
      </c>
      <c r="F68" s="1039" t="e">
        <f>F67/F66</f>
        <v>#DIV/0!</v>
      </c>
      <c r="G68" s="1039" t="e">
        <f>G67/G66</f>
        <v>#DIV/0!</v>
      </c>
    </row>
    <row r="69" spans="3:7" ht="15" hidden="1" thickBot="1">
      <c r="C69" s="1030" t="s">
        <v>532</v>
      </c>
      <c r="D69" s="1026"/>
      <c r="E69" s="1040" t="e">
        <f>E66/D66-1</f>
        <v>#DIV/0!</v>
      </c>
      <c r="F69" s="1040" t="e">
        <f>F66/E66-1</f>
        <v>#DIV/0!</v>
      </c>
      <c r="G69" s="1040" t="e">
        <f>G66/F66-1</f>
        <v>#DIV/0!</v>
      </c>
    </row>
    <row r="70" spans="3:7" ht="15" hidden="1" thickBot="1">
      <c r="C70" s="1030" t="s">
        <v>534</v>
      </c>
      <c r="D70" s="1026"/>
      <c r="E70" s="1040" t="e">
        <f>E67/D67-1</f>
        <v>#DIV/0!</v>
      </c>
      <c r="F70" s="1040" t="e">
        <f t="shared" ref="F70:G71" si="9">F67/E67-1</f>
        <v>#DIV/0!</v>
      </c>
      <c r="G70" s="1040" t="e">
        <f t="shared" si="9"/>
        <v>#DIV/0!</v>
      </c>
    </row>
    <row r="71" spans="3:7" ht="15" hidden="1" thickBot="1">
      <c r="C71" s="1030" t="s">
        <v>47</v>
      </c>
      <c r="D71" s="1026"/>
      <c r="E71" s="1040" t="e">
        <f>E68/D68-1</f>
        <v>#DIV/0!</v>
      </c>
      <c r="F71" s="1040" t="e">
        <f t="shared" si="9"/>
        <v>#DIV/0!</v>
      </c>
      <c r="G71" s="1040" t="e">
        <f t="shared" si="9"/>
        <v>#DIV/0!</v>
      </c>
    </row>
    <row r="72" spans="3:7" ht="24.75" hidden="1" customHeight="1">
      <c r="C72" s="1658" t="s">
        <v>779</v>
      </c>
      <c r="D72" s="1659"/>
      <c r="E72" s="1659"/>
      <c r="F72" s="1659"/>
      <c r="G72" s="1660"/>
    </row>
    <row r="73" spans="3:7" ht="12.75" hidden="1" customHeight="1">
      <c r="C73" s="1632"/>
      <c r="D73" s="1037">
        <v>2018</v>
      </c>
      <c r="E73" s="1037">
        <v>2019</v>
      </c>
      <c r="F73" s="1037">
        <v>2020</v>
      </c>
      <c r="G73" s="1037">
        <v>2021</v>
      </c>
    </row>
    <row r="74" spans="3:7" ht="9" hidden="1" customHeight="1">
      <c r="C74" s="1633"/>
      <c r="D74" s="1038" t="s">
        <v>22</v>
      </c>
      <c r="E74" s="1038" t="s">
        <v>23</v>
      </c>
      <c r="F74" s="1038" t="s">
        <v>23</v>
      </c>
      <c r="G74" s="1038" t="s">
        <v>23</v>
      </c>
    </row>
    <row r="75" spans="3:7" ht="24.75" hidden="1" customHeight="1">
      <c r="C75" s="1042" t="s">
        <v>537</v>
      </c>
      <c r="D75" s="1047"/>
      <c r="E75" s="1047"/>
      <c r="F75" s="1047"/>
      <c r="G75" s="1047"/>
    </row>
    <row r="76" spans="3:7" ht="38.25" hidden="1" customHeight="1">
      <c r="C76" s="1044" t="s">
        <v>538</v>
      </c>
      <c r="D76" s="1046"/>
      <c r="E76" s="1057"/>
      <c r="F76" s="1057"/>
      <c r="G76" s="1057"/>
    </row>
    <row r="77" spans="3:7" ht="24.75" hidden="1" customHeight="1">
      <c r="C77" s="1044" t="s">
        <v>539</v>
      </c>
      <c r="D77" s="1046"/>
      <c r="E77" s="1057"/>
      <c r="F77" s="1057"/>
      <c r="G77" s="1057"/>
    </row>
    <row r="78" spans="3:7" ht="24.75" hidden="1" customHeight="1">
      <c r="C78" s="1042" t="s">
        <v>540</v>
      </c>
      <c r="D78" s="1047"/>
      <c r="E78" s="1047"/>
      <c r="F78" s="1047"/>
      <c r="G78" s="1047"/>
    </row>
    <row r="79" spans="3:7" ht="15" hidden="1" thickBot="1">
      <c r="C79" s="1044" t="s">
        <v>538</v>
      </c>
      <c r="D79" s="1046"/>
      <c r="E79" s="1047"/>
      <c r="F79" s="1047"/>
      <c r="G79" s="1047"/>
    </row>
    <row r="80" spans="3:7" ht="15" hidden="1" thickBot="1">
      <c r="C80" s="1044" t="s">
        <v>539</v>
      </c>
      <c r="D80" s="1046"/>
      <c r="E80" s="1047"/>
      <c r="F80" s="1047"/>
      <c r="G80" s="1047"/>
    </row>
    <row r="81" spans="3:7" ht="24.75" hidden="1" customHeight="1">
      <c r="C81" s="1042" t="s">
        <v>542</v>
      </c>
      <c r="D81" s="1046">
        <v>0</v>
      </c>
      <c r="E81" s="1047">
        <v>0</v>
      </c>
      <c r="F81" s="1047">
        <v>0</v>
      </c>
      <c r="G81" s="1047">
        <v>0</v>
      </c>
    </row>
    <row r="82" spans="3:7" ht="15" hidden="1" thickBot="1">
      <c r="C82" s="1044" t="s">
        <v>538</v>
      </c>
      <c r="D82" s="1046"/>
      <c r="E82" s="1047"/>
      <c r="F82" s="1047"/>
      <c r="G82" s="1047"/>
    </row>
    <row r="83" spans="3:7" ht="15" hidden="1" thickBot="1">
      <c r="C83" s="1044" t="s">
        <v>539</v>
      </c>
      <c r="D83" s="1046"/>
      <c r="E83" s="1047"/>
      <c r="F83" s="1047"/>
      <c r="G83" s="1047"/>
    </row>
    <row r="84" spans="3:7" ht="15" hidden="1" thickBot="1">
      <c r="C84" s="1042" t="s">
        <v>543</v>
      </c>
      <c r="D84" s="1046"/>
      <c r="E84" s="1047"/>
      <c r="F84" s="1047"/>
      <c r="G84" s="1047"/>
    </row>
    <row r="85" spans="3:7" ht="15" hidden="1" thickBot="1">
      <c r="C85" s="1044" t="s">
        <v>538</v>
      </c>
      <c r="D85" s="1046"/>
      <c r="E85" s="1047"/>
      <c r="F85" s="1047"/>
      <c r="G85" s="1047"/>
    </row>
    <row r="86" spans="3:7" ht="15" hidden="1" thickBot="1">
      <c r="C86" s="1044" t="s">
        <v>539</v>
      </c>
      <c r="D86" s="1046"/>
      <c r="E86" s="1047"/>
      <c r="F86" s="1047"/>
      <c r="G86" s="1047"/>
    </row>
    <row r="87" spans="3:7" ht="15" hidden="1" thickBot="1">
      <c r="C87" s="1042" t="s">
        <v>549</v>
      </c>
      <c r="D87" s="1046"/>
      <c r="E87" s="1047"/>
      <c r="F87" s="1047"/>
      <c r="G87" s="1047"/>
    </row>
    <row r="88" spans="3:7" ht="15" hidden="1" thickBot="1">
      <c r="C88" s="1044" t="s">
        <v>538</v>
      </c>
      <c r="D88" s="1046"/>
      <c r="E88" s="1047"/>
      <c r="F88" s="1047"/>
      <c r="G88" s="1047"/>
    </row>
    <row r="89" spans="3:7" ht="15" hidden="1" thickBot="1">
      <c r="C89" s="1044" t="s">
        <v>539</v>
      </c>
      <c r="D89" s="1046"/>
      <c r="E89" s="1047"/>
      <c r="F89" s="1047"/>
      <c r="G89" s="1047"/>
    </row>
    <row r="90" spans="3:7" ht="15" hidden="1" thickBot="1">
      <c r="C90" s="1042" t="s">
        <v>553</v>
      </c>
      <c r="D90" s="1046"/>
      <c r="E90" s="1047"/>
      <c r="F90" s="1047"/>
      <c r="G90" s="1047"/>
    </row>
    <row r="91" spans="3:7" ht="15" hidden="1" thickBot="1">
      <c r="C91" s="1044" t="s">
        <v>538</v>
      </c>
      <c r="D91" s="1046"/>
      <c r="E91" s="1047"/>
      <c r="F91" s="1047"/>
      <c r="G91" s="1047"/>
    </row>
    <row r="92" spans="3:7" ht="15" hidden="1" thickBot="1">
      <c r="C92" s="1044" t="s">
        <v>539</v>
      </c>
      <c r="D92" s="1046"/>
      <c r="E92" s="1047"/>
      <c r="F92" s="1047"/>
      <c r="G92" s="1047"/>
    </row>
    <row r="93" spans="3:7" ht="15" hidden="1" thickBot="1">
      <c r="C93" s="1042" t="s">
        <v>554</v>
      </c>
      <c r="D93" s="1046"/>
      <c r="E93" s="1047"/>
      <c r="F93" s="1047"/>
      <c r="G93" s="1047"/>
    </row>
    <row r="94" spans="3:7" ht="15" hidden="1" thickBot="1">
      <c r="C94" s="1044" t="s">
        <v>538</v>
      </c>
      <c r="D94" s="1046"/>
      <c r="E94" s="1047"/>
      <c r="F94" s="1047"/>
      <c r="G94" s="1047"/>
    </row>
    <row r="95" spans="3:7" ht="15" hidden="1" thickBot="1">
      <c r="C95" s="1044" t="s">
        <v>539</v>
      </c>
      <c r="D95" s="1046"/>
      <c r="E95" s="1047"/>
      <c r="F95" s="1047"/>
      <c r="G95" s="1047"/>
    </row>
    <row r="96" spans="3:7" ht="15" hidden="1" thickBot="1">
      <c r="C96" s="1058" t="s">
        <v>614</v>
      </c>
      <c r="D96" s="1046">
        <f>D93+D90+D87+D84+D81+D78+D75</f>
        <v>0</v>
      </c>
      <c r="E96" s="1046">
        <f t="shared" ref="E96:G96" si="10">E93+E90+E87+E84+E81+E78+E75</f>
        <v>0</v>
      </c>
      <c r="F96" s="1046">
        <f t="shared" si="10"/>
        <v>0</v>
      </c>
      <c r="G96" s="1046">
        <f t="shared" si="10"/>
        <v>0</v>
      </c>
    </row>
    <row r="97" spans="3:7" ht="17.25" hidden="1" customHeight="1">
      <c r="C97" s="1054" t="s">
        <v>556</v>
      </c>
      <c r="D97" s="1055">
        <f>IF(D96-D67=0,0,"Error")</f>
        <v>0</v>
      </c>
      <c r="E97" s="1055">
        <f>IF(E96-E67=0,0,"Error")</f>
        <v>0</v>
      </c>
      <c r="F97" s="1055">
        <f>IF(F96-F67=0,0,"Error")</f>
        <v>0</v>
      </c>
      <c r="G97" s="1055">
        <f>IF(G96-G67=0,0,"Error")</f>
        <v>0</v>
      </c>
    </row>
    <row r="98" spans="3:7" ht="15" hidden="1" thickBot="1">
      <c r="C98" s="1056" t="s">
        <v>780</v>
      </c>
      <c r="D98" s="1649"/>
      <c r="E98" s="1650"/>
      <c r="F98" s="1650"/>
      <c r="G98" s="1651"/>
    </row>
    <row r="99" spans="3:7" ht="26.25" hidden="1" customHeight="1">
      <c r="C99" s="1030" t="s">
        <v>517</v>
      </c>
      <c r="D99" s="1640"/>
      <c r="E99" s="1641"/>
      <c r="F99" s="1641"/>
      <c r="G99" s="1642"/>
    </row>
    <row r="100" spans="3:7" ht="15" hidden="1" thickBot="1">
      <c r="C100" s="1030" t="s">
        <v>21</v>
      </c>
      <c r="D100" s="1661"/>
      <c r="E100" s="1662"/>
      <c r="F100" s="1662"/>
      <c r="G100" s="1663"/>
    </row>
    <row r="101" spans="3:7" ht="12.75" hidden="1" customHeight="1">
      <c r="C101" s="1632"/>
      <c r="D101" s="1037">
        <v>2018</v>
      </c>
      <c r="E101" s="1037">
        <v>2019</v>
      </c>
      <c r="F101" s="1037">
        <v>2020</v>
      </c>
      <c r="G101" s="1037">
        <v>2021</v>
      </c>
    </row>
    <row r="102" spans="3:7" ht="9" hidden="1" customHeight="1">
      <c r="C102" s="1633"/>
      <c r="D102" s="1038" t="s">
        <v>22</v>
      </c>
      <c r="E102" s="1038" t="s">
        <v>23</v>
      </c>
      <c r="F102" s="1038" t="s">
        <v>23</v>
      </c>
      <c r="G102" s="1038" t="s">
        <v>23</v>
      </c>
    </row>
    <row r="103" spans="3:7" ht="15" hidden="1" thickBot="1">
      <c r="C103" s="1030" t="s">
        <v>33</v>
      </c>
      <c r="D103" s="1059"/>
      <c r="E103" s="1059"/>
      <c r="F103" s="1059"/>
      <c r="G103" s="1059"/>
    </row>
    <row r="104" spans="3:7" ht="15" hidden="1" thickBot="1">
      <c r="C104" s="1030" t="s">
        <v>529</v>
      </c>
      <c r="D104" s="1039">
        <f>D133</f>
        <v>0</v>
      </c>
      <c r="E104" s="1039">
        <f>E133</f>
        <v>0</v>
      </c>
      <c r="F104" s="1039">
        <f>F133</f>
        <v>0</v>
      </c>
      <c r="G104" s="1039">
        <f>G133</f>
        <v>0</v>
      </c>
    </row>
    <row r="105" spans="3:7" ht="15" hidden="1" thickBot="1">
      <c r="C105" s="1030" t="s">
        <v>530</v>
      </c>
      <c r="D105" s="1039" t="e">
        <f>D104/D103</f>
        <v>#DIV/0!</v>
      </c>
      <c r="E105" s="1039" t="e">
        <f>E104/E103</f>
        <v>#DIV/0!</v>
      </c>
      <c r="F105" s="1039" t="e">
        <f>F104/F103</f>
        <v>#DIV/0!</v>
      </c>
      <c r="G105" s="1039" t="e">
        <f>G104/G103</f>
        <v>#DIV/0!</v>
      </c>
    </row>
    <row r="106" spans="3:7" ht="15" hidden="1" thickBot="1">
      <c r="C106" s="1030" t="s">
        <v>532</v>
      </c>
      <c r="D106" s="1026"/>
      <c r="E106" s="1040" t="e">
        <f>E103/D103-1</f>
        <v>#DIV/0!</v>
      </c>
      <c r="F106" s="1040" t="e">
        <f>F103/E103-1</f>
        <v>#DIV/0!</v>
      </c>
      <c r="G106" s="1040" t="e">
        <f>G103/F103-1</f>
        <v>#DIV/0!</v>
      </c>
    </row>
    <row r="107" spans="3:7" ht="15" hidden="1" thickBot="1">
      <c r="C107" s="1030" t="s">
        <v>534</v>
      </c>
      <c r="D107" s="1026"/>
      <c r="E107" s="1040" t="e">
        <f>E104/D104-1</f>
        <v>#DIV/0!</v>
      </c>
      <c r="F107" s="1040" t="e">
        <f t="shared" ref="F107:G108" si="11">F104/E104-1</f>
        <v>#DIV/0!</v>
      </c>
      <c r="G107" s="1040" t="e">
        <f t="shared" si="11"/>
        <v>#DIV/0!</v>
      </c>
    </row>
    <row r="108" spans="3:7" ht="15" hidden="1" thickBot="1">
      <c r="C108" s="1030" t="s">
        <v>47</v>
      </c>
      <c r="D108" s="1026"/>
      <c r="E108" s="1040" t="e">
        <f>E105/D105-1</f>
        <v>#DIV/0!</v>
      </c>
      <c r="F108" s="1040" t="e">
        <f t="shared" si="11"/>
        <v>#DIV/0!</v>
      </c>
      <c r="G108" s="1040" t="e">
        <f t="shared" si="11"/>
        <v>#DIV/0!</v>
      </c>
    </row>
    <row r="109" spans="3:7" ht="24.75" hidden="1" customHeight="1">
      <c r="C109" s="1658" t="s">
        <v>779</v>
      </c>
      <c r="D109" s="1659"/>
      <c r="E109" s="1659"/>
      <c r="F109" s="1659"/>
      <c r="G109" s="1660"/>
    </row>
    <row r="110" spans="3:7" ht="12.75" hidden="1" customHeight="1">
      <c r="C110" s="1632"/>
      <c r="D110" s="1037">
        <v>2018</v>
      </c>
      <c r="E110" s="1037">
        <v>2019</v>
      </c>
      <c r="F110" s="1037">
        <v>2020</v>
      </c>
      <c r="G110" s="1037">
        <v>2021</v>
      </c>
    </row>
    <row r="111" spans="3:7" ht="9" hidden="1" customHeight="1">
      <c r="C111" s="1633"/>
      <c r="D111" s="1038" t="s">
        <v>22</v>
      </c>
      <c r="E111" s="1038" t="s">
        <v>23</v>
      </c>
      <c r="F111" s="1038" t="s">
        <v>23</v>
      </c>
      <c r="G111" s="1038" t="s">
        <v>23</v>
      </c>
    </row>
    <row r="112" spans="3:7" ht="24.75" hidden="1" customHeight="1">
      <c r="C112" s="1042" t="s">
        <v>537</v>
      </c>
      <c r="D112" s="1047"/>
      <c r="E112" s="1047"/>
      <c r="F112" s="1047"/>
      <c r="G112" s="1047"/>
    </row>
    <row r="113" spans="3:7" ht="15" hidden="1" thickBot="1">
      <c r="C113" s="1044" t="s">
        <v>538</v>
      </c>
      <c r="D113" s="1046"/>
      <c r="E113" s="1057"/>
      <c r="F113" s="1057"/>
      <c r="G113" s="1057"/>
    </row>
    <row r="114" spans="3:7" ht="15" hidden="1" thickBot="1">
      <c r="C114" s="1044" t="s">
        <v>539</v>
      </c>
      <c r="D114" s="1046"/>
      <c r="E114" s="1057"/>
      <c r="F114" s="1057"/>
      <c r="G114" s="1057"/>
    </row>
    <row r="115" spans="3:7" ht="24.75" hidden="1" customHeight="1">
      <c r="C115" s="1042" t="s">
        <v>540</v>
      </c>
      <c r="D115" s="1047"/>
      <c r="E115" s="1047"/>
      <c r="F115" s="1047"/>
      <c r="G115" s="1047"/>
    </row>
    <row r="116" spans="3:7" ht="15" hidden="1" thickBot="1">
      <c r="C116" s="1044" t="s">
        <v>538</v>
      </c>
      <c r="D116" s="1046"/>
      <c r="E116" s="1047"/>
      <c r="F116" s="1047"/>
      <c r="G116" s="1047"/>
    </row>
    <row r="117" spans="3:7" ht="15" hidden="1" thickBot="1">
      <c r="C117" s="1044" t="s">
        <v>539</v>
      </c>
      <c r="D117" s="1046"/>
      <c r="E117" s="1047"/>
      <c r="F117" s="1047"/>
      <c r="G117" s="1047"/>
    </row>
    <row r="118" spans="3:7" ht="24.75" hidden="1" customHeight="1">
      <c r="C118" s="1042" t="s">
        <v>542</v>
      </c>
      <c r="D118" s="1046">
        <v>0</v>
      </c>
      <c r="E118" s="1047">
        <v>0</v>
      </c>
      <c r="F118" s="1047">
        <v>0</v>
      </c>
      <c r="G118" s="1047">
        <v>0</v>
      </c>
    </row>
    <row r="119" spans="3:7" ht="15" hidden="1" thickBot="1">
      <c r="C119" s="1044" t="s">
        <v>538</v>
      </c>
      <c r="D119" s="1046"/>
      <c r="E119" s="1047"/>
      <c r="F119" s="1047"/>
      <c r="G119" s="1047"/>
    </row>
    <row r="120" spans="3:7" ht="15" hidden="1" thickBot="1">
      <c r="C120" s="1044" t="s">
        <v>539</v>
      </c>
      <c r="D120" s="1046"/>
      <c r="E120" s="1047"/>
      <c r="F120" s="1047"/>
      <c r="G120" s="1047"/>
    </row>
    <row r="121" spans="3:7" ht="15" hidden="1" thickBot="1">
      <c r="C121" s="1042" t="s">
        <v>543</v>
      </c>
      <c r="D121" s="1046"/>
      <c r="E121" s="1047"/>
      <c r="F121" s="1047"/>
      <c r="G121" s="1047"/>
    </row>
    <row r="122" spans="3:7" ht="15" hidden="1" thickBot="1">
      <c r="C122" s="1044" t="s">
        <v>538</v>
      </c>
      <c r="D122" s="1046"/>
      <c r="E122" s="1047"/>
      <c r="F122" s="1047"/>
      <c r="G122" s="1047"/>
    </row>
    <row r="123" spans="3:7" ht="15" hidden="1" thickBot="1">
      <c r="C123" s="1044" t="s">
        <v>539</v>
      </c>
      <c r="D123" s="1046"/>
      <c r="E123" s="1047"/>
      <c r="F123" s="1047"/>
      <c r="G123" s="1047"/>
    </row>
    <row r="124" spans="3:7" ht="15" hidden="1" thickBot="1">
      <c r="C124" s="1042" t="s">
        <v>549</v>
      </c>
      <c r="D124" s="1046"/>
      <c r="E124" s="1047"/>
      <c r="F124" s="1047"/>
      <c r="G124" s="1047"/>
    </row>
    <row r="125" spans="3:7" ht="15" hidden="1" thickBot="1">
      <c r="C125" s="1044" t="s">
        <v>538</v>
      </c>
      <c r="D125" s="1046"/>
      <c r="E125" s="1047"/>
      <c r="F125" s="1047"/>
      <c r="G125" s="1047"/>
    </row>
    <row r="126" spans="3:7" ht="15" hidden="1" customHeight="1">
      <c r="C126" s="1044" t="s">
        <v>539</v>
      </c>
      <c r="D126" s="1046"/>
      <c r="E126" s="1047"/>
      <c r="F126" s="1047"/>
      <c r="G126" s="1047"/>
    </row>
    <row r="127" spans="3:7" ht="15" hidden="1" thickBot="1">
      <c r="C127" s="1042" t="s">
        <v>553</v>
      </c>
      <c r="D127" s="1046">
        <v>0</v>
      </c>
      <c r="E127" s="1047">
        <v>0</v>
      </c>
      <c r="F127" s="1047">
        <v>0</v>
      </c>
      <c r="G127" s="1047">
        <v>0</v>
      </c>
    </row>
    <row r="128" spans="3:7" ht="15" hidden="1" thickBot="1">
      <c r="C128" s="1044" t="s">
        <v>538</v>
      </c>
      <c r="D128" s="1046"/>
      <c r="E128" s="1047"/>
      <c r="F128" s="1047"/>
      <c r="G128" s="1047"/>
    </row>
    <row r="129" spans="3:18" ht="15" hidden="1" thickBot="1">
      <c r="C129" s="1044" t="s">
        <v>539</v>
      </c>
      <c r="D129" s="1046"/>
      <c r="E129" s="1047"/>
      <c r="F129" s="1047"/>
      <c r="G129" s="1047"/>
    </row>
    <row r="130" spans="3:18" ht="15" hidden="1" thickBot="1">
      <c r="C130" s="1042" t="s">
        <v>554</v>
      </c>
      <c r="D130" s="1046"/>
      <c r="E130" s="1047"/>
      <c r="F130" s="1047"/>
      <c r="G130" s="1047"/>
    </row>
    <row r="131" spans="3:18" ht="15" hidden="1" thickBot="1">
      <c r="C131" s="1044" t="s">
        <v>538</v>
      </c>
      <c r="D131" s="1046"/>
      <c r="E131" s="1047"/>
      <c r="F131" s="1047"/>
      <c r="G131" s="1047"/>
    </row>
    <row r="132" spans="3:18" ht="13.15" hidden="1" customHeight="1">
      <c r="C132" s="1044" t="s">
        <v>539</v>
      </c>
      <c r="D132" s="1046"/>
      <c r="E132" s="1047"/>
      <c r="F132" s="1047"/>
      <c r="G132" s="1047"/>
    </row>
    <row r="133" spans="3:18" ht="21.6" hidden="1" customHeight="1">
      <c r="C133" s="1058" t="s">
        <v>614</v>
      </c>
      <c r="D133" s="1046">
        <f>D130+D127+D124+D121+D118+D115+D112</f>
        <v>0</v>
      </c>
      <c r="E133" s="1046">
        <f t="shared" ref="E133:G133" si="12">E130+E127+E124+E121+E118+E115+E112</f>
        <v>0</v>
      </c>
      <c r="F133" s="1046">
        <f t="shared" si="12"/>
        <v>0</v>
      </c>
      <c r="G133" s="1046">
        <f t="shared" si="12"/>
        <v>0</v>
      </c>
    </row>
    <row r="134" spans="3:18" ht="18.600000000000001" hidden="1" customHeight="1">
      <c r="C134" s="1054" t="s">
        <v>556</v>
      </c>
      <c r="D134" s="1055">
        <f>IF(D133-D104=0,0,"Error")</f>
        <v>0</v>
      </c>
      <c r="E134" s="1055">
        <f>IF(E133-E104=0,0,"Error")</f>
        <v>0</v>
      </c>
      <c r="F134" s="1055">
        <f>IF(F133-F104=0,0,"Error")</f>
        <v>0</v>
      </c>
      <c r="G134" s="1055">
        <f>IF(G133-G104=0,0,"Error")</f>
        <v>0</v>
      </c>
    </row>
    <row r="135" spans="3:18" ht="15" thickBot="1">
      <c r="C135" s="1646" t="s">
        <v>572</v>
      </c>
      <c r="D135" s="1647"/>
      <c r="E135" s="1647"/>
      <c r="F135" s="1647"/>
      <c r="G135" s="1648"/>
    </row>
    <row r="136" spans="3:18" ht="15" thickBot="1">
      <c r="C136" s="1646" t="s">
        <v>573</v>
      </c>
      <c r="D136" s="1647"/>
      <c r="E136" s="1647"/>
      <c r="F136" s="1647"/>
      <c r="G136" s="1648"/>
    </row>
    <row r="137" spans="3:18" ht="15" thickBot="1">
      <c r="C137" s="1060" t="s">
        <v>2895</v>
      </c>
      <c r="D137" s="1664" t="s">
        <v>2896</v>
      </c>
      <c r="E137" s="1665"/>
      <c r="F137" s="1665"/>
      <c r="G137" s="1666"/>
    </row>
    <row r="138" spans="3:18" ht="30.75" customHeight="1" thickBot="1">
      <c r="C138" s="1036" t="s">
        <v>515</v>
      </c>
      <c r="D138" s="1036" t="s">
        <v>2897</v>
      </c>
      <c r="E138" s="1061" t="s">
        <v>578</v>
      </c>
      <c r="F138" s="1667" t="s">
        <v>2896</v>
      </c>
      <c r="G138" s="1668"/>
      <c r="N138" s="1669" t="s">
        <v>803</v>
      </c>
      <c r="O138" s="1670"/>
      <c r="P138" s="1670"/>
      <c r="Q138" s="1670"/>
      <c r="R138" s="1671"/>
    </row>
    <row r="139" spans="3:18" ht="15" thickBot="1">
      <c r="C139" s="1062"/>
      <c r="D139" s="1678"/>
      <c r="E139" s="1679"/>
      <c r="F139" s="1680"/>
      <c r="G139" s="1681"/>
      <c r="N139" s="1672"/>
      <c r="O139" s="1673"/>
      <c r="P139" s="1673"/>
      <c r="Q139" s="1673"/>
      <c r="R139" s="1674"/>
    </row>
    <row r="140" spans="3:18" ht="49.9" customHeight="1" thickBot="1">
      <c r="C140" s="1030" t="s">
        <v>517</v>
      </c>
      <c r="D140" s="1682" t="s">
        <v>2898</v>
      </c>
      <c r="E140" s="1683"/>
      <c r="F140" s="1683"/>
      <c r="G140" s="1684"/>
      <c r="N140" s="1675"/>
      <c r="O140" s="1676"/>
      <c r="P140" s="1676"/>
      <c r="Q140" s="1676"/>
      <c r="R140" s="1677"/>
    </row>
    <row r="141" spans="3:18" ht="15" thickBot="1">
      <c r="C141" s="1030" t="s">
        <v>21</v>
      </c>
      <c r="D141" s="1661" t="s">
        <v>2286</v>
      </c>
      <c r="E141" s="1662"/>
      <c r="F141" s="1662"/>
      <c r="G141" s="1663"/>
    </row>
    <row r="142" spans="3:18" ht="12.75" customHeight="1">
      <c r="C142" s="1632"/>
      <c r="D142" s="1037">
        <v>2024</v>
      </c>
      <c r="E142" s="1037">
        <v>2025</v>
      </c>
      <c r="F142" s="1037">
        <v>2026</v>
      </c>
      <c r="G142" s="1037">
        <v>2027</v>
      </c>
    </row>
    <row r="143" spans="3:18" ht="9" customHeight="1" thickBot="1">
      <c r="C143" s="1633"/>
      <c r="D143" s="1038" t="s">
        <v>22</v>
      </c>
      <c r="E143" s="1038" t="s">
        <v>23</v>
      </c>
      <c r="F143" s="1038" t="s">
        <v>23</v>
      </c>
      <c r="G143" s="1038" t="s">
        <v>23</v>
      </c>
    </row>
    <row r="144" spans="3:18" ht="15" thickBot="1">
      <c r="C144" s="1030" t="s">
        <v>33</v>
      </c>
      <c r="D144" s="1039">
        <v>76</v>
      </c>
      <c r="E144" s="1039">
        <v>0</v>
      </c>
      <c r="F144" s="1039"/>
      <c r="G144" s="1039"/>
    </row>
    <row r="145" spans="3:13" ht="15" thickBot="1">
      <c r="C145" s="1030" t="s">
        <v>529</v>
      </c>
      <c r="D145" s="1039">
        <f>D163</f>
        <v>2000</v>
      </c>
      <c r="E145" s="1039">
        <v>0</v>
      </c>
      <c r="F145" s="1039">
        <f t="shared" ref="F145:G145" si="13">F163</f>
        <v>0</v>
      </c>
      <c r="G145" s="1039">
        <f t="shared" si="13"/>
        <v>0</v>
      </c>
    </row>
    <row r="146" spans="3:13" ht="15" thickBot="1">
      <c r="C146" s="1030" t="s">
        <v>530</v>
      </c>
      <c r="D146" s="1039">
        <f>D145/D144</f>
        <v>26.315789473684209</v>
      </c>
      <c r="E146" s="1039" t="e">
        <f t="shared" ref="E146:G146" si="14">E145/E144</f>
        <v>#DIV/0!</v>
      </c>
      <c r="F146" s="1039" t="e">
        <f t="shared" si="14"/>
        <v>#DIV/0!</v>
      </c>
      <c r="G146" s="1039" t="e">
        <f t="shared" si="14"/>
        <v>#DIV/0!</v>
      </c>
    </row>
    <row r="147" spans="3:13" ht="15" thickBot="1">
      <c r="C147" s="1030" t="s">
        <v>532</v>
      </c>
      <c r="D147" s="1026" t="s">
        <v>533</v>
      </c>
      <c r="E147" s="1040">
        <f>E144/D144-1</f>
        <v>-1</v>
      </c>
      <c r="F147" s="1040" t="e">
        <f t="shared" ref="F147:G149" si="15">F144/E144-1</f>
        <v>#DIV/0!</v>
      </c>
      <c r="G147" s="1040" t="e">
        <f t="shared" si="15"/>
        <v>#DIV/0!</v>
      </c>
      <c r="I147" s="1041"/>
      <c r="J147" s="1041"/>
      <c r="K147" s="1041"/>
      <c r="L147" s="1041"/>
      <c r="M147" s="1041"/>
    </row>
    <row r="148" spans="3:13" ht="15" thickBot="1">
      <c r="C148" s="1030" t="s">
        <v>534</v>
      </c>
      <c r="D148" s="1026" t="s">
        <v>533</v>
      </c>
      <c r="E148" s="1040">
        <f>E145/D145-1</f>
        <v>-1</v>
      </c>
      <c r="F148" s="1040" t="e">
        <f t="shared" si="15"/>
        <v>#DIV/0!</v>
      </c>
      <c r="G148" s="1040" t="e">
        <f t="shared" si="15"/>
        <v>#DIV/0!</v>
      </c>
    </row>
    <row r="149" spans="3:13" ht="15" thickBot="1">
      <c r="C149" s="1030" t="s">
        <v>47</v>
      </c>
      <c r="D149" s="1026" t="s">
        <v>533</v>
      </c>
      <c r="E149" s="1040" t="e">
        <f>E146/D146-1</f>
        <v>#DIV/0!</v>
      </c>
      <c r="F149" s="1040" t="e">
        <f t="shared" si="15"/>
        <v>#DIV/0!</v>
      </c>
      <c r="G149" s="1040" t="e">
        <f t="shared" si="15"/>
        <v>#DIV/0!</v>
      </c>
    </row>
    <row r="150" spans="3:13" ht="15" thickBot="1">
      <c r="C150" s="1658" t="s">
        <v>790</v>
      </c>
      <c r="D150" s="1659"/>
      <c r="E150" s="1659"/>
      <c r="F150" s="1659"/>
      <c r="G150" s="1660"/>
    </row>
    <row r="151" spans="3:13" ht="12.75" customHeight="1">
      <c r="C151" s="1632"/>
      <c r="D151" s="1037">
        <v>2023</v>
      </c>
      <c r="E151" s="1037">
        <v>2024</v>
      </c>
      <c r="F151" s="1037">
        <v>2025</v>
      </c>
      <c r="G151" s="1037">
        <v>2025</v>
      </c>
    </row>
    <row r="152" spans="3:13" ht="9" customHeight="1" thickBot="1">
      <c r="C152" s="1633"/>
      <c r="D152" s="1038" t="s">
        <v>22</v>
      </c>
      <c r="E152" s="1038" t="s">
        <v>23</v>
      </c>
      <c r="F152" s="1038" t="s">
        <v>23</v>
      </c>
      <c r="G152" s="1038" t="s">
        <v>23</v>
      </c>
    </row>
    <row r="153" spans="3:13" ht="15" thickBot="1">
      <c r="C153" s="1042" t="s">
        <v>583</v>
      </c>
      <c r="D153" s="1047">
        <f>D154+D155+D156+D157</f>
        <v>0</v>
      </c>
      <c r="E153" s="1047">
        <f t="shared" ref="E153:G153" si="16">E154+E155+E156+E157</f>
        <v>0</v>
      </c>
      <c r="F153" s="1047">
        <f t="shared" si="16"/>
        <v>0</v>
      </c>
      <c r="G153" s="1047">
        <f t="shared" si="16"/>
        <v>0</v>
      </c>
    </row>
    <row r="154" spans="3:13" ht="15" thickBot="1">
      <c r="C154" s="1044" t="s">
        <v>538</v>
      </c>
      <c r="D154" s="1047"/>
      <c r="E154" s="1047"/>
      <c r="F154" s="1047"/>
      <c r="G154" s="1047"/>
    </row>
    <row r="155" spans="3:13" ht="15" thickBot="1">
      <c r="C155" s="1044" t="s">
        <v>584</v>
      </c>
      <c r="D155" s="1047"/>
      <c r="E155" s="1047"/>
      <c r="F155" s="1047"/>
      <c r="G155" s="1047"/>
    </row>
    <row r="156" spans="3:13" ht="15" thickBot="1">
      <c r="C156" s="1044" t="s">
        <v>585</v>
      </c>
      <c r="D156" s="1047"/>
      <c r="E156" s="1047"/>
      <c r="F156" s="1047"/>
      <c r="G156" s="1047"/>
    </row>
    <row r="157" spans="3:13" ht="15" thickBot="1">
      <c r="C157" s="1044" t="s">
        <v>586</v>
      </c>
      <c r="D157" s="1047"/>
      <c r="E157" s="1047"/>
      <c r="F157" s="1047"/>
      <c r="G157" s="1047"/>
    </row>
    <row r="158" spans="3:13" ht="15" thickBot="1">
      <c r="C158" s="1042" t="s">
        <v>587</v>
      </c>
      <c r="D158" s="1046">
        <f>D159+D160+D161+D162</f>
        <v>2000</v>
      </c>
      <c r="E158" s="1046">
        <f t="shared" ref="E158:G158" si="17">E159+E160+E161+E162</f>
        <v>0</v>
      </c>
      <c r="F158" s="1046">
        <f t="shared" si="17"/>
        <v>0</v>
      </c>
      <c r="G158" s="1046">
        <f t="shared" si="17"/>
        <v>0</v>
      </c>
    </row>
    <row r="159" spans="3:13" ht="15" thickBot="1">
      <c r="C159" s="1044" t="s">
        <v>538</v>
      </c>
      <c r="D159" s="1046">
        <v>2000</v>
      </c>
      <c r="E159" s="1047">
        <v>0</v>
      </c>
      <c r="F159" s="1047">
        <v>0</v>
      </c>
      <c r="G159" s="1047">
        <v>0</v>
      </c>
    </row>
    <row r="160" spans="3:13" ht="15" thickBot="1">
      <c r="C160" s="1044" t="s">
        <v>584</v>
      </c>
      <c r="D160" s="1046"/>
      <c r="E160" s="1047"/>
      <c r="F160" s="1047"/>
      <c r="G160" s="1047"/>
    </row>
    <row r="161" spans="3:7" ht="15" thickBot="1">
      <c r="C161" s="1044" t="s">
        <v>585</v>
      </c>
      <c r="D161" s="1046"/>
      <c r="E161" s="1047"/>
      <c r="F161" s="1047"/>
      <c r="G161" s="1047"/>
    </row>
    <row r="162" spans="3:7" ht="15" thickBot="1">
      <c r="C162" s="1044" t="s">
        <v>586</v>
      </c>
      <c r="D162" s="1046"/>
      <c r="E162" s="1047"/>
      <c r="F162" s="1047"/>
      <c r="G162" s="1047"/>
    </row>
    <row r="163" spans="3:7" ht="15" thickBot="1">
      <c r="C163" s="1063" t="s">
        <v>555</v>
      </c>
      <c r="D163" s="1046">
        <f>D153+D158</f>
        <v>2000</v>
      </c>
      <c r="E163" s="1046">
        <f t="shared" ref="E163:G163" si="18">E153+E158</f>
        <v>0</v>
      </c>
      <c r="F163" s="1046">
        <f t="shared" si="18"/>
        <v>0</v>
      </c>
      <c r="G163" s="1046">
        <f t="shared" si="18"/>
        <v>0</v>
      </c>
    </row>
    <row r="164" spans="3:7" ht="31.15" hidden="1" customHeight="1">
      <c r="C164" s="1036" t="s">
        <v>558</v>
      </c>
      <c r="D164" s="1036" t="s">
        <v>1065</v>
      </c>
      <c r="E164" s="1061" t="s">
        <v>578</v>
      </c>
      <c r="F164" s="1680"/>
      <c r="G164" s="1681"/>
    </row>
    <row r="165" spans="3:7" ht="17.25" hidden="1" customHeight="1">
      <c r="C165" s="1030" t="s">
        <v>517</v>
      </c>
      <c r="D165" s="1640" t="s">
        <v>1022</v>
      </c>
      <c r="E165" s="1641"/>
      <c r="F165" s="1641"/>
      <c r="G165" s="1642"/>
    </row>
    <row r="166" spans="3:7" ht="15" hidden="1" customHeight="1">
      <c r="C166" s="1030" t="s">
        <v>21</v>
      </c>
      <c r="D166" s="1661" t="s">
        <v>240</v>
      </c>
      <c r="E166" s="1662"/>
      <c r="F166" s="1662"/>
      <c r="G166" s="1663"/>
    </row>
    <row r="167" spans="3:7" ht="12.75" hidden="1" customHeight="1">
      <c r="C167" s="1632"/>
      <c r="D167" s="1037">
        <v>2020</v>
      </c>
      <c r="E167" s="1037">
        <v>2021</v>
      </c>
      <c r="F167" s="1037">
        <v>2022</v>
      </c>
      <c r="G167" s="1037">
        <v>2023</v>
      </c>
    </row>
    <row r="168" spans="3:7" ht="9" hidden="1" customHeight="1">
      <c r="C168" s="1633"/>
      <c r="D168" s="1038" t="s">
        <v>22</v>
      </c>
      <c r="E168" s="1038" t="s">
        <v>23</v>
      </c>
      <c r="F168" s="1038" t="s">
        <v>23</v>
      </c>
      <c r="G168" s="1038" t="s">
        <v>23</v>
      </c>
    </row>
    <row r="169" spans="3:7" ht="15" hidden="1" customHeight="1">
      <c r="C169" s="1030" t="s">
        <v>33</v>
      </c>
      <c r="D169" s="1030"/>
      <c r="E169" s="1026">
        <v>0</v>
      </c>
      <c r="F169" s="1030"/>
      <c r="G169" s="1030"/>
    </row>
    <row r="170" spans="3:7" ht="15" hidden="1" customHeight="1">
      <c r="C170" s="1030" t="s">
        <v>529</v>
      </c>
      <c r="D170" s="1039"/>
      <c r="E170" s="1039">
        <f>E188</f>
        <v>0</v>
      </c>
      <c r="F170" s="1039"/>
      <c r="G170" s="1039"/>
    </row>
    <row r="171" spans="3:7" ht="15" hidden="1" customHeight="1">
      <c r="C171" s="1030" t="s">
        <v>530</v>
      </c>
      <c r="D171" s="1039" t="e">
        <f>D170/D169</f>
        <v>#DIV/0!</v>
      </c>
      <c r="E171" s="1039" t="e">
        <f t="shared" ref="E171:G171" si="19">E170/E169</f>
        <v>#DIV/0!</v>
      </c>
      <c r="F171" s="1039" t="e">
        <f t="shared" si="19"/>
        <v>#DIV/0!</v>
      </c>
      <c r="G171" s="1039" t="e">
        <f t="shared" si="19"/>
        <v>#DIV/0!</v>
      </c>
    </row>
    <row r="172" spans="3:7" ht="15" hidden="1" customHeight="1">
      <c r="C172" s="1030" t="s">
        <v>532</v>
      </c>
      <c r="D172" s="1026" t="s">
        <v>533</v>
      </c>
      <c r="E172" s="1040" t="e">
        <f>E169/D169-1</f>
        <v>#DIV/0!</v>
      </c>
      <c r="F172" s="1040" t="e">
        <f t="shared" ref="F172:G174" si="20">F169/E169-1</f>
        <v>#DIV/0!</v>
      </c>
      <c r="G172" s="1040" t="e">
        <f t="shared" si="20"/>
        <v>#DIV/0!</v>
      </c>
    </row>
    <row r="173" spans="3:7" ht="15" hidden="1" customHeight="1">
      <c r="C173" s="1030" t="s">
        <v>534</v>
      </c>
      <c r="D173" s="1026" t="s">
        <v>533</v>
      </c>
      <c r="E173" s="1040" t="e">
        <f>E170/D170-1</f>
        <v>#DIV/0!</v>
      </c>
      <c r="F173" s="1040" t="e">
        <f t="shared" si="20"/>
        <v>#DIV/0!</v>
      </c>
      <c r="G173" s="1040" t="e">
        <f t="shared" si="20"/>
        <v>#DIV/0!</v>
      </c>
    </row>
    <row r="174" spans="3:7" ht="15" hidden="1" customHeight="1">
      <c r="C174" s="1030" t="s">
        <v>47</v>
      </c>
      <c r="D174" s="1026" t="s">
        <v>533</v>
      </c>
      <c r="E174" s="1040" t="e">
        <f>E171/D171-1</f>
        <v>#DIV/0!</v>
      </c>
      <c r="F174" s="1040" t="e">
        <f t="shared" si="20"/>
        <v>#DIV/0!</v>
      </c>
      <c r="G174" s="1040" t="e">
        <f t="shared" si="20"/>
        <v>#DIV/0!</v>
      </c>
    </row>
    <row r="175" spans="3:7" ht="15" hidden="1" customHeight="1">
      <c r="C175" s="1658" t="s">
        <v>796</v>
      </c>
      <c r="D175" s="1659"/>
      <c r="E175" s="1659"/>
      <c r="F175" s="1659"/>
      <c r="G175" s="1660"/>
    </row>
    <row r="176" spans="3:7" ht="12.75" hidden="1" customHeight="1">
      <c r="C176" s="1632"/>
      <c r="D176" s="1037">
        <v>2020</v>
      </c>
      <c r="E176" s="1037">
        <v>2021</v>
      </c>
      <c r="F176" s="1037">
        <v>2022</v>
      </c>
      <c r="G176" s="1037">
        <v>2023</v>
      </c>
    </row>
    <row r="177" spans="3:7" ht="9" hidden="1" customHeight="1">
      <c r="C177" s="1633"/>
      <c r="D177" s="1038" t="s">
        <v>22</v>
      </c>
      <c r="E177" s="1038" t="s">
        <v>23</v>
      </c>
      <c r="F177" s="1038" t="s">
        <v>23</v>
      </c>
      <c r="G177" s="1038" t="s">
        <v>23</v>
      </c>
    </row>
    <row r="178" spans="3:7" ht="15" hidden="1" customHeight="1">
      <c r="C178" s="1042" t="s">
        <v>583</v>
      </c>
      <c r="D178" s="1047">
        <f>D179+D180+D181+D182</f>
        <v>0</v>
      </c>
      <c r="E178" s="1047">
        <f t="shared" ref="E178:G178" si="21">E179+E180+E181+E182</f>
        <v>0</v>
      </c>
      <c r="F178" s="1047">
        <f t="shared" si="21"/>
        <v>0</v>
      </c>
      <c r="G178" s="1047">
        <f t="shared" si="21"/>
        <v>0</v>
      </c>
    </row>
    <row r="179" spans="3:7" ht="15" hidden="1" customHeight="1">
      <c r="C179" s="1044" t="s">
        <v>538</v>
      </c>
      <c r="D179" s="1047"/>
      <c r="E179" s="1047"/>
      <c r="F179" s="1047"/>
      <c r="G179" s="1047"/>
    </row>
    <row r="180" spans="3:7" ht="15" hidden="1" customHeight="1">
      <c r="C180" s="1044" t="s">
        <v>584</v>
      </c>
      <c r="D180" s="1047"/>
      <c r="E180" s="1047"/>
      <c r="F180" s="1047"/>
      <c r="G180" s="1047"/>
    </row>
    <row r="181" spans="3:7" ht="15" hidden="1" customHeight="1">
      <c r="C181" s="1044" t="s">
        <v>585</v>
      </c>
      <c r="D181" s="1047"/>
      <c r="E181" s="1047"/>
      <c r="F181" s="1047"/>
      <c r="G181" s="1047"/>
    </row>
    <row r="182" spans="3:7" ht="15" hidden="1" customHeight="1">
      <c r="C182" s="1044" t="s">
        <v>586</v>
      </c>
      <c r="D182" s="1047"/>
      <c r="E182" s="1047"/>
      <c r="F182" s="1047"/>
      <c r="G182" s="1047"/>
    </row>
    <row r="183" spans="3:7" ht="15" hidden="1" customHeight="1">
      <c r="C183" s="1042" t="s">
        <v>587</v>
      </c>
      <c r="D183" s="1046">
        <f>D184+D185+D186+D187</f>
        <v>0</v>
      </c>
      <c r="E183" s="1046">
        <f t="shared" ref="E183:G183" si="22">E184+E185+E186+E187</f>
        <v>0</v>
      </c>
      <c r="F183" s="1046">
        <f t="shared" si="22"/>
        <v>0</v>
      </c>
      <c r="G183" s="1046">
        <f t="shared" si="22"/>
        <v>0</v>
      </c>
    </row>
    <row r="184" spans="3:7" ht="15" hidden="1" customHeight="1">
      <c r="C184" s="1044" t="s">
        <v>538</v>
      </c>
      <c r="D184" s="1046"/>
      <c r="E184" s="1043">
        <v>0</v>
      </c>
      <c r="F184" s="1047"/>
      <c r="G184" s="1047"/>
    </row>
    <row r="185" spans="3:7" ht="15" hidden="1" customHeight="1">
      <c r="C185" s="1044" t="s">
        <v>584</v>
      </c>
      <c r="D185" s="1046"/>
      <c r="E185" s="1047"/>
      <c r="F185" s="1047"/>
      <c r="G185" s="1047"/>
    </row>
    <row r="186" spans="3:7" ht="15" hidden="1" customHeight="1">
      <c r="C186" s="1044" t="s">
        <v>585</v>
      </c>
      <c r="D186" s="1046"/>
      <c r="E186" s="1047"/>
      <c r="F186" s="1047"/>
      <c r="G186" s="1047"/>
    </row>
    <row r="187" spans="3:7" ht="15" hidden="1" customHeight="1">
      <c r="C187" s="1044" t="s">
        <v>586</v>
      </c>
      <c r="D187" s="1046"/>
      <c r="E187" s="1047"/>
      <c r="F187" s="1047"/>
      <c r="G187" s="1047"/>
    </row>
    <row r="188" spans="3:7" ht="15" hidden="1" customHeight="1">
      <c r="C188" s="1063" t="s">
        <v>660</v>
      </c>
      <c r="D188" s="1046">
        <f>D178+D183</f>
        <v>0</v>
      </c>
      <c r="E188" s="1046">
        <f t="shared" ref="E188:G188" si="23">E178+E183</f>
        <v>0</v>
      </c>
      <c r="F188" s="1046">
        <f t="shared" si="23"/>
        <v>0</v>
      </c>
      <c r="G188" s="1046">
        <f t="shared" si="23"/>
        <v>0</v>
      </c>
    </row>
    <row r="189" spans="3:7" ht="31.15" hidden="1" customHeight="1">
      <c r="C189" s="1036" t="s">
        <v>663</v>
      </c>
      <c r="D189" s="1064"/>
      <c r="E189" s="1065" t="s">
        <v>578</v>
      </c>
      <c r="F189" s="1066"/>
      <c r="G189" s="1067"/>
    </row>
    <row r="190" spans="3:7" ht="17.25" hidden="1" customHeight="1">
      <c r="C190" s="1030" t="s">
        <v>517</v>
      </c>
      <c r="D190" s="1640"/>
      <c r="E190" s="1641"/>
      <c r="F190" s="1641"/>
      <c r="G190" s="1642"/>
    </row>
    <row r="191" spans="3:7" ht="15" hidden="1" customHeight="1">
      <c r="C191" s="1030" t="s">
        <v>21</v>
      </c>
      <c r="D191" s="1661"/>
      <c r="E191" s="1662"/>
      <c r="F191" s="1662"/>
      <c r="G191" s="1663"/>
    </row>
    <row r="192" spans="3:7" ht="12.75" hidden="1" customHeight="1">
      <c r="C192" s="1632"/>
      <c r="D192" s="1037">
        <v>2018</v>
      </c>
      <c r="E192" s="1037">
        <v>2019</v>
      </c>
      <c r="F192" s="1037">
        <v>2020</v>
      </c>
      <c r="G192" s="1037">
        <v>2021</v>
      </c>
    </row>
    <row r="193" spans="3:7" ht="9" hidden="1" customHeight="1">
      <c r="C193" s="1633"/>
      <c r="D193" s="1038" t="s">
        <v>22</v>
      </c>
      <c r="E193" s="1038" t="s">
        <v>23</v>
      </c>
      <c r="F193" s="1038" t="s">
        <v>23</v>
      </c>
      <c r="G193" s="1038" t="s">
        <v>23</v>
      </c>
    </row>
    <row r="194" spans="3:7" ht="15" hidden="1" customHeight="1">
      <c r="C194" s="1030" t="s">
        <v>33</v>
      </c>
      <c r="D194" s="1030"/>
      <c r="E194" s="1030"/>
      <c r="F194" s="1030"/>
      <c r="G194" s="1030"/>
    </row>
    <row r="195" spans="3:7" ht="15" hidden="1" customHeight="1">
      <c r="C195" s="1030" t="s">
        <v>529</v>
      </c>
      <c r="D195" s="1039">
        <f>D213</f>
        <v>0</v>
      </c>
      <c r="E195" s="1039">
        <f t="shared" ref="E195:G195" si="24">E213</f>
        <v>0</v>
      </c>
      <c r="F195" s="1039">
        <f t="shared" si="24"/>
        <v>0</v>
      </c>
      <c r="G195" s="1039">
        <f t="shared" si="24"/>
        <v>0</v>
      </c>
    </row>
    <row r="196" spans="3:7" ht="15" hidden="1" customHeight="1">
      <c r="C196" s="1030" t="s">
        <v>530</v>
      </c>
      <c r="D196" s="1039" t="e">
        <f>D195/D194</f>
        <v>#DIV/0!</v>
      </c>
      <c r="E196" s="1039" t="e">
        <f t="shared" ref="E196:G196" si="25">E195/E194</f>
        <v>#DIV/0!</v>
      </c>
      <c r="F196" s="1039" t="e">
        <f t="shared" si="25"/>
        <v>#DIV/0!</v>
      </c>
      <c r="G196" s="1039" t="e">
        <f t="shared" si="25"/>
        <v>#DIV/0!</v>
      </c>
    </row>
    <row r="197" spans="3:7" ht="15" hidden="1" customHeight="1">
      <c r="C197" s="1030" t="s">
        <v>532</v>
      </c>
      <c r="D197" s="1026" t="s">
        <v>533</v>
      </c>
      <c r="E197" s="1040" t="e">
        <f>E194/D194-1</f>
        <v>#DIV/0!</v>
      </c>
      <c r="F197" s="1040" t="e">
        <f t="shared" ref="F197:G199" si="26">F194/E194-1</f>
        <v>#DIV/0!</v>
      </c>
      <c r="G197" s="1040" t="e">
        <f t="shared" si="26"/>
        <v>#DIV/0!</v>
      </c>
    </row>
    <row r="198" spans="3:7" ht="15" hidden="1" customHeight="1">
      <c r="C198" s="1030" t="s">
        <v>534</v>
      </c>
      <c r="D198" s="1026" t="s">
        <v>533</v>
      </c>
      <c r="E198" s="1040" t="e">
        <f>E195/D195-1</f>
        <v>#DIV/0!</v>
      </c>
      <c r="F198" s="1040" t="e">
        <f t="shared" si="26"/>
        <v>#DIV/0!</v>
      </c>
      <c r="G198" s="1040" t="e">
        <f t="shared" si="26"/>
        <v>#DIV/0!</v>
      </c>
    </row>
    <row r="199" spans="3:7" ht="15" hidden="1" customHeight="1">
      <c r="C199" s="1030" t="s">
        <v>47</v>
      </c>
      <c r="D199" s="1026" t="s">
        <v>533</v>
      </c>
      <c r="E199" s="1040" t="e">
        <f>E196/D196-1</f>
        <v>#DIV/0!</v>
      </c>
      <c r="F199" s="1040" t="e">
        <f t="shared" si="26"/>
        <v>#DIV/0!</v>
      </c>
      <c r="G199" s="1040" t="e">
        <f t="shared" si="26"/>
        <v>#DIV/0!</v>
      </c>
    </row>
    <row r="200" spans="3:7" ht="15" hidden="1" customHeight="1">
      <c r="C200" s="1658" t="s">
        <v>797</v>
      </c>
      <c r="D200" s="1659"/>
      <c r="E200" s="1659"/>
      <c r="F200" s="1659"/>
      <c r="G200" s="1660"/>
    </row>
    <row r="201" spans="3:7" ht="12.75" hidden="1" customHeight="1">
      <c r="C201" s="1632"/>
      <c r="D201" s="1037">
        <v>2018</v>
      </c>
      <c r="E201" s="1037">
        <v>2019</v>
      </c>
      <c r="F201" s="1037">
        <v>2020</v>
      </c>
      <c r="G201" s="1037">
        <v>2021</v>
      </c>
    </row>
    <row r="202" spans="3:7" ht="9" hidden="1" customHeight="1">
      <c r="C202" s="1633"/>
      <c r="D202" s="1038" t="s">
        <v>22</v>
      </c>
      <c r="E202" s="1038" t="s">
        <v>23</v>
      </c>
      <c r="F202" s="1038" t="s">
        <v>23</v>
      </c>
      <c r="G202" s="1038" t="s">
        <v>23</v>
      </c>
    </row>
    <row r="203" spans="3:7" ht="15" hidden="1" customHeight="1">
      <c r="C203" s="1042" t="s">
        <v>583</v>
      </c>
      <c r="D203" s="1047">
        <f>D204+D205+D206+D207</f>
        <v>0</v>
      </c>
      <c r="E203" s="1047">
        <f t="shared" ref="E203:G203" si="27">E204+E205+E206+E207</f>
        <v>0</v>
      </c>
      <c r="F203" s="1047">
        <f t="shared" si="27"/>
        <v>0</v>
      </c>
      <c r="G203" s="1047">
        <f t="shared" si="27"/>
        <v>0</v>
      </c>
    </row>
    <row r="204" spans="3:7" ht="15" hidden="1" customHeight="1">
      <c r="C204" s="1044" t="s">
        <v>538</v>
      </c>
      <c r="D204" s="1047"/>
      <c r="E204" s="1047"/>
      <c r="F204" s="1047"/>
      <c r="G204" s="1047"/>
    </row>
    <row r="205" spans="3:7" ht="15" hidden="1" customHeight="1">
      <c r="C205" s="1044" t="s">
        <v>584</v>
      </c>
      <c r="D205" s="1047"/>
      <c r="E205" s="1047"/>
      <c r="F205" s="1047"/>
      <c r="G205" s="1047"/>
    </row>
    <row r="206" spans="3:7" ht="15" hidden="1" customHeight="1">
      <c r="C206" s="1044" t="s">
        <v>585</v>
      </c>
      <c r="D206" s="1047"/>
      <c r="E206" s="1047"/>
      <c r="F206" s="1047"/>
      <c r="G206" s="1047"/>
    </row>
    <row r="207" spans="3:7" ht="15" hidden="1" customHeight="1">
      <c r="C207" s="1044" t="s">
        <v>586</v>
      </c>
      <c r="D207" s="1047"/>
      <c r="E207" s="1047"/>
      <c r="F207" s="1047"/>
      <c r="G207" s="1047"/>
    </row>
    <row r="208" spans="3:7" ht="15" hidden="1" customHeight="1">
      <c r="C208" s="1042" t="s">
        <v>587</v>
      </c>
      <c r="D208" s="1046">
        <f>D209+D210+D211+D212</f>
        <v>0</v>
      </c>
      <c r="E208" s="1046">
        <f t="shared" ref="E208:G208" si="28">E209+E210+E211+E212</f>
        <v>0</v>
      </c>
      <c r="F208" s="1046">
        <f t="shared" si="28"/>
        <v>0</v>
      </c>
      <c r="G208" s="1046">
        <f t="shared" si="28"/>
        <v>0</v>
      </c>
    </row>
    <row r="209" spans="3:7" ht="15" hidden="1" customHeight="1">
      <c r="C209" s="1044" t="s">
        <v>538</v>
      </c>
      <c r="D209" s="1046"/>
      <c r="E209" s="1047"/>
      <c r="F209" s="1047"/>
      <c r="G209" s="1047"/>
    </row>
    <row r="210" spans="3:7" ht="15" hidden="1" customHeight="1">
      <c r="C210" s="1044" t="s">
        <v>584</v>
      </c>
      <c r="D210" s="1046"/>
      <c r="E210" s="1047"/>
      <c r="F210" s="1047"/>
      <c r="G210" s="1047"/>
    </row>
    <row r="211" spans="3:7" ht="15" hidden="1" customHeight="1">
      <c r="C211" s="1044" t="s">
        <v>585</v>
      </c>
      <c r="D211" s="1046"/>
      <c r="E211" s="1047"/>
      <c r="F211" s="1047"/>
      <c r="G211" s="1047"/>
    </row>
    <row r="212" spans="3:7" ht="15" hidden="1" customHeight="1">
      <c r="C212" s="1044" t="s">
        <v>586</v>
      </c>
      <c r="D212" s="1046"/>
      <c r="E212" s="1047"/>
      <c r="F212" s="1047"/>
      <c r="G212" s="1047"/>
    </row>
    <row r="213" spans="3:7" ht="15" hidden="1" customHeight="1">
      <c r="C213" s="1053" t="s">
        <v>798</v>
      </c>
      <c r="D213" s="1046">
        <f>D203+D208</f>
        <v>0</v>
      </c>
      <c r="E213" s="1046">
        <f t="shared" ref="E213:G213" si="29">E203+E208</f>
        <v>0</v>
      </c>
      <c r="F213" s="1046">
        <f t="shared" si="29"/>
        <v>0</v>
      </c>
      <c r="G213" s="1046">
        <f t="shared" si="29"/>
        <v>0</v>
      </c>
    </row>
    <row r="214" spans="3:7" ht="25.5" hidden="1" customHeight="1">
      <c r="C214" s="1068" t="s">
        <v>619</v>
      </c>
      <c r="D214" s="1678"/>
      <c r="E214" s="1680"/>
      <c r="F214" s="1680"/>
      <c r="G214" s="1681"/>
    </row>
    <row r="215" spans="3:7" ht="31.15" hidden="1" customHeight="1">
      <c r="C215" s="1036" t="s">
        <v>616</v>
      </c>
      <c r="D215" s="1064"/>
      <c r="E215" s="1065" t="s">
        <v>578</v>
      </c>
      <c r="F215" s="1066"/>
      <c r="G215" s="1067"/>
    </row>
    <row r="216" spans="3:7" ht="17.25" hidden="1" customHeight="1">
      <c r="C216" s="1030" t="s">
        <v>517</v>
      </c>
      <c r="D216" s="1640"/>
      <c r="E216" s="1641"/>
      <c r="F216" s="1641"/>
      <c r="G216" s="1642"/>
    </row>
    <row r="217" spans="3:7" ht="15" hidden="1" customHeight="1">
      <c r="C217" s="1030" t="s">
        <v>21</v>
      </c>
      <c r="D217" s="1688"/>
      <c r="E217" s="1662"/>
      <c r="F217" s="1662"/>
      <c r="G217" s="1663"/>
    </row>
    <row r="218" spans="3:7" ht="12.75" hidden="1" customHeight="1">
      <c r="C218" s="1632"/>
      <c r="D218" s="1037">
        <v>2020</v>
      </c>
      <c r="E218" s="1037">
        <v>2021</v>
      </c>
      <c r="F218" s="1037">
        <v>2022</v>
      </c>
      <c r="G218" s="1037">
        <v>2023</v>
      </c>
    </row>
    <row r="219" spans="3:7" ht="9" hidden="1" customHeight="1">
      <c r="C219" s="1633"/>
      <c r="D219" s="1038" t="s">
        <v>22</v>
      </c>
      <c r="E219" s="1038" t="s">
        <v>23</v>
      </c>
      <c r="F219" s="1038" t="s">
        <v>23</v>
      </c>
      <c r="G219" s="1038" t="s">
        <v>23</v>
      </c>
    </row>
    <row r="220" spans="3:7" ht="15" hidden="1" customHeight="1">
      <c r="C220" s="1030" t="s">
        <v>33</v>
      </c>
      <c r="D220" s="1030">
        <v>0</v>
      </c>
      <c r="E220" s="1026">
        <v>0</v>
      </c>
      <c r="F220" s="1026">
        <v>0</v>
      </c>
      <c r="G220" s="1026">
        <v>0</v>
      </c>
    </row>
    <row r="221" spans="3:7" ht="15" hidden="1" customHeight="1">
      <c r="C221" s="1030" t="s">
        <v>529</v>
      </c>
      <c r="D221" s="1039">
        <f>D239</f>
        <v>0</v>
      </c>
      <c r="E221" s="1039">
        <f t="shared" ref="E221:G221" si="30">E239</f>
        <v>0</v>
      </c>
      <c r="F221" s="1039">
        <f t="shared" si="30"/>
        <v>0</v>
      </c>
      <c r="G221" s="1039">
        <f t="shared" si="30"/>
        <v>0</v>
      </c>
    </row>
    <row r="222" spans="3:7" ht="15" hidden="1" customHeight="1">
      <c r="C222" s="1030" t="s">
        <v>530</v>
      </c>
      <c r="D222" s="1039" t="e">
        <f>D221/D220</f>
        <v>#DIV/0!</v>
      </c>
      <c r="E222" s="1039" t="e">
        <f t="shared" ref="E222:G222" si="31">E221/E220</f>
        <v>#DIV/0!</v>
      </c>
      <c r="F222" s="1039" t="e">
        <f t="shared" si="31"/>
        <v>#DIV/0!</v>
      </c>
      <c r="G222" s="1039" t="e">
        <f t="shared" si="31"/>
        <v>#DIV/0!</v>
      </c>
    </row>
    <row r="223" spans="3:7" ht="15" hidden="1" customHeight="1">
      <c r="C223" s="1030" t="s">
        <v>532</v>
      </c>
      <c r="D223" s="1026" t="s">
        <v>533</v>
      </c>
      <c r="E223" s="1040" t="e">
        <f>E220/D220-1</f>
        <v>#DIV/0!</v>
      </c>
      <c r="F223" s="1040" t="e">
        <f t="shared" ref="F223:G225" si="32">F220/E220-1</f>
        <v>#DIV/0!</v>
      </c>
      <c r="G223" s="1040" t="e">
        <f t="shared" si="32"/>
        <v>#DIV/0!</v>
      </c>
    </row>
    <row r="224" spans="3:7" ht="15" hidden="1" customHeight="1">
      <c r="C224" s="1030" t="s">
        <v>534</v>
      </c>
      <c r="D224" s="1026" t="s">
        <v>533</v>
      </c>
      <c r="E224" s="1040" t="e">
        <f>E221/D221-1</f>
        <v>#DIV/0!</v>
      </c>
      <c r="F224" s="1040" t="e">
        <f t="shared" si="32"/>
        <v>#DIV/0!</v>
      </c>
      <c r="G224" s="1040" t="e">
        <f t="shared" si="32"/>
        <v>#DIV/0!</v>
      </c>
    </row>
    <row r="225" spans="3:7" ht="15" hidden="1" customHeight="1">
      <c r="C225" s="1030" t="s">
        <v>47</v>
      </c>
      <c r="D225" s="1026" t="s">
        <v>533</v>
      </c>
      <c r="E225" s="1040" t="e">
        <f>E222/D222-1</f>
        <v>#DIV/0!</v>
      </c>
      <c r="F225" s="1040" t="e">
        <f t="shared" si="32"/>
        <v>#DIV/0!</v>
      </c>
      <c r="G225" s="1040" t="e">
        <f t="shared" si="32"/>
        <v>#DIV/0!</v>
      </c>
    </row>
    <row r="226" spans="3:7" ht="15" hidden="1" customHeight="1">
      <c r="C226" s="1658" t="s">
        <v>802</v>
      </c>
      <c r="D226" s="1659"/>
      <c r="E226" s="1659"/>
      <c r="F226" s="1659"/>
      <c r="G226" s="1660"/>
    </row>
    <row r="227" spans="3:7" ht="12.75" hidden="1" customHeight="1">
      <c r="C227" s="1632"/>
      <c r="D227" s="1037">
        <v>2020</v>
      </c>
      <c r="E227" s="1037">
        <v>2021</v>
      </c>
      <c r="F227" s="1037">
        <v>2022</v>
      </c>
      <c r="G227" s="1037">
        <v>2023</v>
      </c>
    </row>
    <row r="228" spans="3:7" ht="9" hidden="1" customHeight="1">
      <c r="C228" s="1633"/>
      <c r="D228" s="1038" t="s">
        <v>22</v>
      </c>
      <c r="E228" s="1038" t="s">
        <v>23</v>
      </c>
      <c r="F228" s="1038" t="s">
        <v>23</v>
      </c>
      <c r="G228" s="1038" t="s">
        <v>23</v>
      </c>
    </row>
    <row r="229" spans="3:7" ht="15" hidden="1" customHeight="1">
      <c r="C229" s="1042" t="s">
        <v>583</v>
      </c>
      <c r="D229" s="1047">
        <f>D230+D231+D232+D233</f>
        <v>0</v>
      </c>
      <c r="E229" s="1047">
        <f t="shared" ref="E229:G229" si="33">E230+E231+E232+E233</f>
        <v>0</v>
      </c>
      <c r="F229" s="1047">
        <f t="shared" si="33"/>
        <v>0</v>
      </c>
      <c r="G229" s="1047">
        <f t="shared" si="33"/>
        <v>0</v>
      </c>
    </row>
    <row r="230" spans="3:7" ht="15" hidden="1" customHeight="1">
      <c r="C230" s="1044" t="s">
        <v>538</v>
      </c>
      <c r="D230" s="1047"/>
      <c r="E230" s="1047"/>
      <c r="F230" s="1047"/>
      <c r="G230" s="1047"/>
    </row>
    <row r="231" spans="3:7" ht="15" hidden="1" customHeight="1">
      <c r="C231" s="1044" t="s">
        <v>584</v>
      </c>
      <c r="D231" s="1047"/>
      <c r="E231" s="1047"/>
      <c r="F231" s="1047"/>
      <c r="G231" s="1047"/>
    </row>
    <row r="232" spans="3:7" ht="15" hidden="1" customHeight="1">
      <c r="C232" s="1044" t="s">
        <v>585</v>
      </c>
      <c r="D232" s="1047"/>
      <c r="E232" s="1047"/>
      <c r="F232" s="1047"/>
      <c r="G232" s="1047"/>
    </row>
    <row r="233" spans="3:7" ht="15" hidden="1" customHeight="1">
      <c r="C233" s="1044" t="s">
        <v>586</v>
      </c>
      <c r="D233" s="1047"/>
      <c r="E233" s="1047"/>
      <c r="F233" s="1047"/>
      <c r="G233" s="1047"/>
    </row>
    <row r="234" spans="3:7" ht="15" hidden="1" customHeight="1">
      <c r="C234" s="1042" t="s">
        <v>587</v>
      </c>
      <c r="D234" s="1046">
        <f>D235+D236+D237+D238</f>
        <v>0</v>
      </c>
      <c r="E234" s="1046">
        <f t="shared" ref="E234:G234" si="34">E235+E236+E237+E238</f>
        <v>0</v>
      </c>
      <c r="F234" s="1046">
        <f t="shared" si="34"/>
        <v>0</v>
      </c>
      <c r="G234" s="1046">
        <f t="shared" si="34"/>
        <v>0</v>
      </c>
    </row>
    <row r="235" spans="3:7" ht="15" hidden="1" customHeight="1">
      <c r="C235" s="1044" t="s">
        <v>538</v>
      </c>
      <c r="D235" s="1046"/>
      <c r="E235" s="1046">
        <v>0</v>
      </c>
      <c r="F235" s="1046">
        <v>0</v>
      </c>
      <c r="G235" s="1046"/>
    </row>
    <row r="236" spans="3:7" ht="15" hidden="1" customHeight="1">
      <c r="C236" s="1044" t="s">
        <v>584</v>
      </c>
      <c r="D236" s="1046"/>
      <c r="E236" s="1046"/>
      <c r="F236" s="1046"/>
      <c r="G236" s="1046"/>
    </row>
    <row r="237" spans="3:7" ht="15" hidden="1" customHeight="1">
      <c r="C237" s="1044" t="s">
        <v>585</v>
      </c>
      <c r="D237" s="1046"/>
      <c r="E237" s="1046"/>
      <c r="F237" s="1046"/>
      <c r="G237" s="1046"/>
    </row>
    <row r="238" spans="3:7" ht="15" hidden="1" customHeight="1">
      <c r="C238" s="1044" t="s">
        <v>586</v>
      </c>
      <c r="D238" s="1046"/>
      <c r="E238" s="1046"/>
      <c r="F238" s="1046"/>
      <c r="G238" s="1046"/>
    </row>
    <row r="239" spans="3:7" ht="15" hidden="1" customHeight="1">
      <c r="C239" s="1053" t="s">
        <v>614</v>
      </c>
      <c r="D239" s="1046">
        <f>D229+D234</f>
        <v>0</v>
      </c>
      <c r="E239" s="1046">
        <f t="shared" ref="E239:G239" si="35">E229+E234</f>
        <v>0</v>
      </c>
      <c r="F239" s="1046">
        <f t="shared" si="35"/>
        <v>0</v>
      </c>
      <c r="G239" s="1046">
        <f t="shared" si="35"/>
        <v>0</v>
      </c>
    </row>
    <row r="240" spans="3:7" ht="15" hidden="1" customHeight="1">
      <c r="C240" s="1646" t="s">
        <v>66</v>
      </c>
      <c r="D240" s="1647"/>
      <c r="E240" s="1647"/>
      <c r="F240" s="1647"/>
      <c r="G240" s="1648"/>
    </row>
    <row r="241" spans="3:9" ht="15" hidden="1" customHeight="1">
      <c r="C241" s="1646" t="s">
        <v>615</v>
      </c>
      <c r="D241" s="1647"/>
      <c r="E241" s="1647"/>
      <c r="F241" s="1647"/>
      <c r="G241" s="1648"/>
    </row>
    <row r="242" spans="3:9" ht="15" hidden="1" customHeight="1">
      <c r="C242" s="1036" t="s">
        <v>574</v>
      </c>
      <c r="D242" s="1685"/>
      <c r="E242" s="1686"/>
      <c r="F242" s="1686"/>
      <c r="G242" s="1687"/>
    </row>
    <row r="243" spans="3:9" ht="30.75" hidden="1" customHeight="1">
      <c r="C243" s="1036" t="s">
        <v>576</v>
      </c>
      <c r="D243" s="1036"/>
      <c r="E243" s="1061" t="s">
        <v>578</v>
      </c>
      <c r="F243" s="1680"/>
      <c r="G243" s="1681"/>
      <c r="I243" s="1021" t="s">
        <v>803</v>
      </c>
    </row>
    <row r="244" spans="3:9" ht="15" hidden="1" customHeight="1">
      <c r="C244" s="1062"/>
      <c r="D244" s="1678"/>
      <c r="E244" s="1679"/>
      <c r="F244" s="1680"/>
      <c r="G244" s="1681"/>
    </row>
    <row r="245" spans="3:9" ht="17.25" hidden="1" customHeight="1">
      <c r="C245" s="1030" t="s">
        <v>517</v>
      </c>
      <c r="D245" s="1640"/>
      <c r="E245" s="1641"/>
      <c r="F245" s="1641"/>
      <c r="G245" s="1642"/>
    </row>
    <row r="246" spans="3:9" ht="15" hidden="1" customHeight="1">
      <c r="C246" s="1030" t="s">
        <v>21</v>
      </c>
      <c r="D246" s="1661"/>
      <c r="E246" s="1662"/>
      <c r="F246" s="1662"/>
      <c r="G246" s="1663"/>
    </row>
    <row r="247" spans="3:9" ht="12.75" hidden="1" customHeight="1">
      <c r="C247" s="1632"/>
      <c r="D247" s="1037">
        <v>2020</v>
      </c>
      <c r="E247" s="1037">
        <v>2021</v>
      </c>
      <c r="F247" s="1037">
        <v>2022</v>
      </c>
      <c r="G247" s="1037">
        <v>2023</v>
      </c>
    </row>
    <row r="248" spans="3:9" ht="9" hidden="1" customHeight="1">
      <c r="C248" s="1633"/>
      <c r="D248" s="1038" t="s">
        <v>22</v>
      </c>
      <c r="E248" s="1038" t="s">
        <v>23</v>
      </c>
      <c r="F248" s="1038" t="s">
        <v>23</v>
      </c>
      <c r="G248" s="1038" t="s">
        <v>23</v>
      </c>
    </row>
    <row r="249" spans="3:9" ht="15" hidden="1" customHeight="1">
      <c r="C249" s="1030" t="s">
        <v>33</v>
      </c>
      <c r="D249" s="1039"/>
      <c r="E249" s="1039"/>
      <c r="F249" s="1039"/>
      <c r="G249" s="1039"/>
    </row>
    <row r="250" spans="3:9" ht="15" hidden="1" customHeight="1">
      <c r="C250" s="1030" t="s">
        <v>529</v>
      </c>
      <c r="D250" s="1039">
        <f>D313-D275</f>
        <v>0</v>
      </c>
      <c r="E250" s="1039">
        <f t="shared" ref="E250:F250" si="36">E313-E275</f>
        <v>0</v>
      </c>
      <c r="F250" s="1039">
        <f t="shared" si="36"/>
        <v>0</v>
      </c>
      <c r="G250" s="1039">
        <f>G268</f>
        <v>0</v>
      </c>
    </row>
    <row r="251" spans="3:9" ht="15" hidden="1" customHeight="1">
      <c r="C251" s="1030" t="s">
        <v>530</v>
      </c>
      <c r="D251" s="1039" t="e">
        <f>D250/D249</f>
        <v>#DIV/0!</v>
      </c>
      <c r="E251" s="1039" t="e">
        <f t="shared" ref="E251:G251" si="37">E250/E249</f>
        <v>#DIV/0!</v>
      </c>
      <c r="F251" s="1039" t="e">
        <f t="shared" si="37"/>
        <v>#DIV/0!</v>
      </c>
      <c r="G251" s="1039" t="e">
        <f t="shared" si="37"/>
        <v>#DIV/0!</v>
      </c>
    </row>
    <row r="252" spans="3:9" ht="15" hidden="1" customHeight="1">
      <c r="C252" s="1030" t="s">
        <v>532</v>
      </c>
      <c r="D252" s="1026" t="s">
        <v>533</v>
      </c>
      <c r="E252" s="1040" t="e">
        <f>E249/D249-1</f>
        <v>#DIV/0!</v>
      </c>
      <c r="F252" s="1040" t="e">
        <f t="shared" ref="F252:G254" si="38">F249/E249-1</f>
        <v>#DIV/0!</v>
      </c>
      <c r="G252" s="1040" t="e">
        <f t="shared" si="38"/>
        <v>#DIV/0!</v>
      </c>
    </row>
    <row r="253" spans="3:9" ht="15" hidden="1" customHeight="1">
      <c r="C253" s="1030" t="s">
        <v>534</v>
      </c>
      <c r="D253" s="1026" t="s">
        <v>533</v>
      </c>
      <c r="E253" s="1040" t="e">
        <f>E250/D250-1</f>
        <v>#DIV/0!</v>
      </c>
      <c r="F253" s="1040" t="e">
        <f t="shared" si="38"/>
        <v>#DIV/0!</v>
      </c>
      <c r="G253" s="1040" t="e">
        <f t="shared" si="38"/>
        <v>#DIV/0!</v>
      </c>
    </row>
    <row r="254" spans="3:9" ht="15" hidden="1" customHeight="1">
      <c r="C254" s="1030" t="s">
        <v>47</v>
      </c>
      <c r="D254" s="1026" t="s">
        <v>533</v>
      </c>
      <c r="E254" s="1040" t="e">
        <f>E251/D251-1</f>
        <v>#DIV/0!</v>
      </c>
      <c r="F254" s="1040" t="e">
        <f t="shared" si="38"/>
        <v>#DIV/0!</v>
      </c>
      <c r="G254" s="1040" t="e">
        <f t="shared" si="38"/>
        <v>#DIV/0!</v>
      </c>
    </row>
    <row r="255" spans="3:9" ht="15" hidden="1" customHeight="1">
      <c r="C255" s="1658" t="s">
        <v>790</v>
      </c>
      <c r="D255" s="1659"/>
      <c r="E255" s="1659"/>
      <c r="F255" s="1659"/>
      <c r="G255" s="1660"/>
    </row>
    <row r="256" spans="3:9" ht="12.75" hidden="1" customHeight="1">
      <c r="C256" s="1632"/>
      <c r="D256" s="1037">
        <v>2020</v>
      </c>
      <c r="E256" s="1037">
        <v>2021</v>
      </c>
      <c r="F256" s="1037">
        <v>2022</v>
      </c>
      <c r="G256" s="1037">
        <v>2023</v>
      </c>
    </row>
    <row r="257" spans="3:7" ht="9" hidden="1" customHeight="1">
      <c r="C257" s="1633"/>
      <c r="D257" s="1038" t="s">
        <v>22</v>
      </c>
      <c r="E257" s="1038" t="s">
        <v>23</v>
      </c>
      <c r="F257" s="1038" t="s">
        <v>23</v>
      </c>
      <c r="G257" s="1038" t="s">
        <v>23</v>
      </c>
    </row>
    <row r="258" spans="3:7" ht="15" hidden="1" customHeight="1">
      <c r="C258" s="1042" t="s">
        <v>583</v>
      </c>
      <c r="D258" s="1047">
        <f>D259+D260+D261+D262</f>
        <v>0</v>
      </c>
      <c r="E258" s="1047">
        <f t="shared" ref="E258:G258" si="39">E259+E260+E261+E262</f>
        <v>0</v>
      </c>
      <c r="F258" s="1047">
        <f t="shared" si="39"/>
        <v>0</v>
      </c>
      <c r="G258" s="1047">
        <f t="shared" si="39"/>
        <v>0</v>
      </c>
    </row>
    <row r="259" spans="3:7" ht="15" hidden="1" customHeight="1">
      <c r="C259" s="1044" t="s">
        <v>538</v>
      </c>
      <c r="D259" s="1047"/>
      <c r="E259" s="1047"/>
      <c r="F259" s="1047"/>
      <c r="G259" s="1047"/>
    </row>
    <row r="260" spans="3:7" ht="15" hidden="1" customHeight="1">
      <c r="C260" s="1044" t="s">
        <v>584</v>
      </c>
      <c r="D260" s="1047"/>
      <c r="E260" s="1047"/>
      <c r="F260" s="1047"/>
      <c r="G260" s="1047"/>
    </row>
    <row r="261" spans="3:7" ht="15" hidden="1" customHeight="1">
      <c r="C261" s="1044" t="s">
        <v>585</v>
      </c>
      <c r="D261" s="1047"/>
      <c r="E261" s="1047"/>
      <c r="F261" s="1047"/>
      <c r="G261" s="1047"/>
    </row>
    <row r="262" spans="3:7" ht="15" hidden="1" customHeight="1">
      <c r="C262" s="1044" t="s">
        <v>586</v>
      </c>
      <c r="D262" s="1047"/>
      <c r="E262" s="1047"/>
      <c r="F262" s="1047"/>
      <c r="G262" s="1047"/>
    </row>
    <row r="263" spans="3:7" ht="15" hidden="1" customHeight="1">
      <c r="C263" s="1042" t="s">
        <v>587</v>
      </c>
      <c r="D263" s="1046">
        <f>D264+D265+D266+D267</f>
        <v>0</v>
      </c>
      <c r="E263" s="1046">
        <f t="shared" ref="E263:G263" si="40">E264+E265+E266+E267</f>
        <v>0</v>
      </c>
      <c r="F263" s="1046">
        <f t="shared" si="40"/>
        <v>0</v>
      </c>
      <c r="G263" s="1046">
        <f t="shared" si="40"/>
        <v>0</v>
      </c>
    </row>
    <row r="264" spans="3:7" ht="15" hidden="1" customHeight="1">
      <c r="C264" s="1044" t="s">
        <v>538</v>
      </c>
      <c r="D264" s="1046"/>
      <c r="E264" s="1047"/>
      <c r="F264" s="1047"/>
      <c r="G264" s="1047">
        <v>0</v>
      </c>
    </row>
    <row r="265" spans="3:7" ht="15" hidden="1" customHeight="1">
      <c r="C265" s="1044" t="s">
        <v>584</v>
      </c>
      <c r="D265" s="1046"/>
      <c r="E265" s="1047"/>
      <c r="F265" s="1047"/>
      <c r="G265" s="1047"/>
    </row>
    <row r="266" spans="3:7" ht="15" hidden="1" customHeight="1">
      <c r="C266" s="1044" t="s">
        <v>585</v>
      </c>
      <c r="D266" s="1046"/>
      <c r="E266" s="1047"/>
      <c r="F266" s="1047"/>
      <c r="G266" s="1047"/>
    </row>
    <row r="267" spans="3:7" ht="15" hidden="1" customHeight="1">
      <c r="C267" s="1044" t="s">
        <v>586</v>
      </c>
      <c r="D267" s="1046"/>
      <c r="E267" s="1047"/>
      <c r="F267" s="1047"/>
      <c r="G267" s="1047"/>
    </row>
    <row r="268" spans="3:7" ht="15" hidden="1" customHeight="1">
      <c r="C268" s="1063" t="s">
        <v>555</v>
      </c>
      <c r="D268" s="1046">
        <f>D258+D263</f>
        <v>0</v>
      </c>
      <c r="E268" s="1046">
        <f t="shared" ref="E268:G268" si="41">E258+E263</f>
        <v>0</v>
      </c>
      <c r="F268" s="1046">
        <f t="shared" si="41"/>
        <v>0</v>
      </c>
      <c r="G268" s="1046">
        <f t="shared" si="41"/>
        <v>0</v>
      </c>
    </row>
    <row r="269" spans="3:7" ht="31.15" hidden="1" customHeight="1">
      <c r="C269" s="1036" t="s">
        <v>558</v>
      </c>
      <c r="D269" s="1036"/>
      <c r="E269" s="1061" t="s">
        <v>578</v>
      </c>
      <c r="F269" s="1680"/>
      <c r="G269" s="1681"/>
    </row>
    <row r="270" spans="3:7" ht="17.25" hidden="1" customHeight="1">
      <c r="C270" s="1030" t="s">
        <v>517</v>
      </c>
      <c r="D270" s="1640"/>
      <c r="E270" s="1641"/>
      <c r="F270" s="1641"/>
      <c r="G270" s="1642"/>
    </row>
    <row r="271" spans="3:7" ht="15" hidden="1" customHeight="1">
      <c r="C271" s="1030" t="s">
        <v>21</v>
      </c>
      <c r="D271" s="1661"/>
      <c r="E271" s="1662"/>
      <c r="F271" s="1662"/>
      <c r="G271" s="1663"/>
    </row>
    <row r="272" spans="3:7" ht="12.75" hidden="1" customHeight="1">
      <c r="C272" s="1632"/>
      <c r="D272" s="1037">
        <v>2020</v>
      </c>
      <c r="E272" s="1037">
        <v>2021</v>
      </c>
      <c r="F272" s="1037">
        <v>2022</v>
      </c>
      <c r="G272" s="1037">
        <v>2023</v>
      </c>
    </row>
    <row r="273" spans="3:7" ht="9" hidden="1" customHeight="1">
      <c r="C273" s="1633"/>
      <c r="D273" s="1038" t="s">
        <v>22</v>
      </c>
      <c r="E273" s="1038" t="s">
        <v>23</v>
      </c>
      <c r="F273" s="1038" t="s">
        <v>23</v>
      </c>
      <c r="G273" s="1038" t="s">
        <v>23</v>
      </c>
    </row>
    <row r="274" spans="3:7" ht="15" hidden="1" customHeight="1">
      <c r="C274" s="1030" t="s">
        <v>33</v>
      </c>
      <c r="D274" s="1030"/>
      <c r="E274" s="1030"/>
      <c r="F274" s="1030"/>
      <c r="G274" s="1030"/>
    </row>
    <row r="275" spans="3:7" ht="15" hidden="1" customHeight="1">
      <c r="C275" s="1030" t="s">
        <v>529</v>
      </c>
      <c r="D275" s="1039"/>
      <c r="E275" s="1039"/>
      <c r="F275" s="1039"/>
      <c r="G275" s="1039"/>
    </row>
    <row r="276" spans="3:7" ht="15" hidden="1" customHeight="1">
      <c r="C276" s="1030" t="s">
        <v>530</v>
      </c>
      <c r="D276" s="1039" t="e">
        <f>D275/D274</f>
        <v>#DIV/0!</v>
      </c>
      <c r="E276" s="1039" t="e">
        <f t="shared" ref="E276:G276" si="42">E275/E274</f>
        <v>#DIV/0!</v>
      </c>
      <c r="F276" s="1039" t="e">
        <f t="shared" si="42"/>
        <v>#DIV/0!</v>
      </c>
      <c r="G276" s="1039" t="e">
        <f t="shared" si="42"/>
        <v>#DIV/0!</v>
      </c>
    </row>
    <row r="277" spans="3:7" ht="15" hidden="1" customHeight="1">
      <c r="C277" s="1030" t="s">
        <v>532</v>
      </c>
      <c r="D277" s="1026" t="s">
        <v>533</v>
      </c>
      <c r="E277" s="1040" t="e">
        <f>E274/D274-1</f>
        <v>#DIV/0!</v>
      </c>
      <c r="F277" s="1040" t="e">
        <f t="shared" ref="F277:G279" si="43">F274/E274-1</f>
        <v>#DIV/0!</v>
      </c>
      <c r="G277" s="1040" t="e">
        <f t="shared" si="43"/>
        <v>#DIV/0!</v>
      </c>
    </row>
    <row r="278" spans="3:7" ht="15" hidden="1" customHeight="1">
      <c r="C278" s="1030" t="s">
        <v>534</v>
      </c>
      <c r="D278" s="1026" t="s">
        <v>533</v>
      </c>
      <c r="E278" s="1040" t="e">
        <f>E275/D275-1</f>
        <v>#DIV/0!</v>
      </c>
      <c r="F278" s="1040" t="e">
        <f t="shared" si="43"/>
        <v>#DIV/0!</v>
      </c>
      <c r="G278" s="1040" t="e">
        <f t="shared" si="43"/>
        <v>#DIV/0!</v>
      </c>
    </row>
    <row r="279" spans="3:7" ht="15" hidden="1" customHeight="1">
      <c r="C279" s="1030" t="s">
        <v>47</v>
      </c>
      <c r="D279" s="1026" t="s">
        <v>533</v>
      </c>
      <c r="E279" s="1040" t="e">
        <f>E276/D276-1</f>
        <v>#DIV/0!</v>
      </c>
      <c r="F279" s="1040" t="e">
        <f t="shared" si="43"/>
        <v>#DIV/0!</v>
      </c>
      <c r="G279" s="1040" t="e">
        <f t="shared" si="43"/>
        <v>#DIV/0!</v>
      </c>
    </row>
    <row r="280" spans="3:7" ht="15" hidden="1" customHeight="1">
      <c r="C280" s="1658" t="s">
        <v>796</v>
      </c>
      <c r="D280" s="1659"/>
      <c r="E280" s="1659"/>
      <c r="F280" s="1659"/>
      <c r="G280" s="1660"/>
    </row>
    <row r="281" spans="3:7" ht="12.75" hidden="1" customHeight="1">
      <c r="C281" s="1632"/>
      <c r="D281" s="1037">
        <v>2020</v>
      </c>
      <c r="E281" s="1037">
        <v>2021</v>
      </c>
      <c r="F281" s="1037">
        <v>2022</v>
      </c>
      <c r="G281" s="1037">
        <v>2023</v>
      </c>
    </row>
    <row r="282" spans="3:7" ht="9" hidden="1" customHeight="1">
      <c r="C282" s="1633"/>
      <c r="D282" s="1038" t="s">
        <v>22</v>
      </c>
      <c r="E282" s="1038" t="s">
        <v>23</v>
      </c>
      <c r="F282" s="1038" t="s">
        <v>23</v>
      </c>
      <c r="G282" s="1038" t="s">
        <v>23</v>
      </c>
    </row>
    <row r="283" spans="3:7" ht="15" hidden="1" customHeight="1">
      <c r="C283" s="1042" t="s">
        <v>583</v>
      </c>
      <c r="D283" s="1047">
        <f>D284+D285+D286+D287</f>
        <v>0</v>
      </c>
      <c r="E283" s="1047">
        <f t="shared" ref="E283:G283" si="44">E284+E285+E286+E287</f>
        <v>0</v>
      </c>
      <c r="F283" s="1047">
        <f t="shared" si="44"/>
        <v>0</v>
      </c>
      <c r="G283" s="1047">
        <f t="shared" si="44"/>
        <v>0</v>
      </c>
    </row>
    <row r="284" spans="3:7" ht="15" hidden="1" customHeight="1">
      <c r="C284" s="1044" t="s">
        <v>538</v>
      </c>
      <c r="D284" s="1047"/>
      <c r="E284" s="1047"/>
      <c r="F284" s="1047"/>
      <c r="G284" s="1047"/>
    </row>
    <row r="285" spans="3:7" ht="15" hidden="1" customHeight="1">
      <c r="C285" s="1044" t="s">
        <v>584</v>
      </c>
      <c r="D285" s="1047"/>
      <c r="E285" s="1047"/>
      <c r="F285" s="1047"/>
      <c r="G285" s="1047"/>
    </row>
    <row r="286" spans="3:7" ht="15" hidden="1" customHeight="1">
      <c r="C286" s="1044" t="s">
        <v>585</v>
      </c>
      <c r="D286" s="1047"/>
      <c r="E286" s="1047"/>
      <c r="F286" s="1047"/>
      <c r="G286" s="1047"/>
    </row>
    <row r="287" spans="3:7" ht="15" hidden="1" customHeight="1">
      <c r="C287" s="1044" t="s">
        <v>586</v>
      </c>
      <c r="D287" s="1047"/>
      <c r="E287" s="1047"/>
      <c r="F287" s="1047"/>
      <c r="G287" s="1047"/>
    </row>
    <row r="288" spans="3:7" ht="15" hidden="1" customHeight="1">
      <c r="C288" s="1042" t="s">
        <v>587</v>
      </c>
      <c r="D288" s="1046">
        <f>D289+D290+D291+D292</f>
        <v>0</v>
      </c>
      <c r="E288" s="1046">
        <f t="shared" ref="E288:G288" si="45">E289+E290+E291+E292</f>
        <v>0</v>
      </c>
      <c r="F288" s="1046">
        <f t="shared" si="45"/>
        <v>0</v>
      </c>
      <c r="G288" s="1046">
        <f t="shared" si="45"/>
        <v>0</v>
      </c>
    </row>
    <row r="289" spans="3:7" ht="15" hidden="1" customHeight="1">
      <c r="C289" s="1044" t="s">
        <v>538</v>
      </c>
      <c r="D289" s="1046"/>
      <c r="E289" s="1047"/>
      <c r="F289" s="1047"/>
      <c r="G289" s="1047"/>
    </row>
    <row r="290" spans="3:7" ht="15" hidden="1" customHeight="1">
      <c r="C290" s="1044" t="s">
        <v>584</v>
      </c>
      <c r="D290" s="1046"/>
      <c r="E290" s="1047"/>
      <c r="F290" s="1047"/>
      <c r="G290" s="1047"/>
    </row>
    <row r="291" spans="3:7" ht="15" hidden="1" customHeight="1">
      <c r="C291" s="1044" t="s">
        <v>585</v>
      </c>
      <c r="D291" s="1046"/>
      <c r="E291" s="1047"/>
      <c r="F291" s="1047"/>
      <c r="G291" s="1047"/>
    </row>
    <row r="292" spans="3:7" ht="15" hidden="1" customHeight="1">
      <c r="C292" s="1044" t="s">
        <v>586</v>
      </c>
      <c r="D292" s="1046"/>
      <c r="E292" s="1047"/>
      <c r="F292" s="1047"/>
      <c r="G292" s="1047"/>
    </row>
    <row r="293" spans="3:7" ht="15" hidden="1" customHeight="1">
      <c r="C293" s="1063" t="s">
        <v>660</v>
      </c>
      <c r="D293" s="1046">
        <f>D283+D288</f>
        <v>0</v>
      </c>
      <c r="E293" s="1046">
        <f t="shared" ref="E293:G293" si="46">E283+E288</f>
        <v>0</v>
      </c>
      <c r="F293" s="1046">
        <f t="shared" si="46"/>
        <v>0</v>
      </c>
      <c r="G293" s="1046">
        <f t="shared" si="46"/>
        <v>0</v>
      </c>
    </row>
    <row r="294" spans="3:7" ht="31.15" hidden="1" customHeight="1">
      <c r="C294" s="1036" t="s">
        <v>663</v>
      </c>
      <c r="D294" s="1064"/>
      <c r="E294" s="1065" t="s">
        <v>578</v>
      </c>
      <c r="F294" s="1066"/>
      <c r="G294" s="1067"/>
    </row>
    <row r="295" spans="3:7" ht="17.25" hidden="1" customHeight="1">
      <c r="C295" s="1030" t="s">
        <v>517</v>
      </c>
      <c r="D295" s="1640"/>
      <c r="E295" s="1641"/>
      <c r="F295" s="1641"/>
      <c r="G295" s="1642"/>
    </row>
    <row r="296" spans="3:7" ht="15" hidden="1" customHeight="1">
      <c r="C296" s="1030" t="s">
        <v>21</v>
      </c>
      <c r="D296" s="1661"/>
      <c r="E296" s="1662"/>
      <c r="F296" s="1662"/>
      <c r="G296" s="1663"/>
    </row>
    <row r="297" spans="3:7" ht="12.75" hidden="1" customHeight="1">
      <c r="C297" s="1632"/>
      <c r="D297" s="1037">
        <v>2020</v>
      </c>
      <c r="E297" s="1037">
        <v>2021</v>
      </c>
      <c r="F297" s="1037">
        <v>2022</v>
      </c>
      <c r="G297" s="1037">
        <v>2023</v>
      </c>
    </row>
    <row r="298" spans="3:7" ht="9" hidden="1" customHeight="1">
      <c r="C298" s="1633"/>
      <c r="D298" s="1038" t="s">
        <v>22</v>
      </c>
      <c r="E298" s="1038" t="s">
        <v>23</v>
      </c>
      <c r="F298" s="1038" t="s">
        <v>23</v>
      </c>
      <c r="G298" s="1038" t="s">
        <v>23</v>
      </c>
    </row>
    <row r="299" spans="3:7" ht="15" hidden="1" customHeight="1">
      <c r="C299" s="1030" t="s">
        <v>33</v>
      </c>
      <c r="D299" s="1030"/>
      <c r="E299" s="1030"/>
      <c r="F299" s="1030"/>
      <c r="G299" s="1030"/>
    </row>
    <row r="300" spans="3:7" ht="15" hidden="1" customHeight="1">
      <c r="C300" s="1030" t="s">
        <v>529</v>
      </c>
      <c r="D300" s="1039">
        <f>D318</f>
        <v>0</v>
      </c>
      <c r="E300" s="1039">
        <f t="shared" ref="E300:G300" si="47">E318</f>
        <v>0</v>
      </c>
      <c r="F300" s="1039">
        <f t="shared" si="47"/>
        <v>0</v>
      </c>
      <c r="G300" s="1039">
        <f t="shared" si="47"/>
        <v>0</v>
      </c>
    </row>
    <row r="301" spans="3:7" ht="15" hidden="1" customHeight="1">
      <c r="C301" s="1030" t="s">
        <v>530</v>
      </c>
      <c r="D301" s="1039" t="e">
        <f>D300/D299</f>
        <v>#DIV/0!</v>
      </c>
      <c r="E301" s="1039" t="e">
        <f t="shared" ref="E301:G301" si="48">E300/E299</f>
        <v>#DIV/0!</v>
      </c>
      <c r="F301" s="1039" t="e">
        <f t="shared" si="48"/>
        <v>#DIV/0!</v>
      </c>
      <c r="G301" s="1039" t="e">
        <f t="shared" si="48"/>
        <v>#DIV/0!</v>
      </c>
    </row>
    <row r="302" spans="3:7" ht="15" hidden="1" customHeight="1">
      <c r="C302" s="1030" t="s">
        <v>532</v>
      </c>
      <c r="D302" s="1026" t="s">
        <v>533</v>
      </c>
      <c r="E302" s="1040" t="e">
        <f>E299/D299-1</f>
        <v>#DIV/0!</v>
      </c>
      <c r="F302" s="1040" t="e">
        <f t="shared" ref="F302:G304" si="49">F299/E299-1</f>
        <v>#DIV/0!</v>
      </c>
      <c r="G302" s="1040" t="e">
        <f t="shared" si="49"/>
        <v>#DIV/0!</v>
      </c>
    </row>
    <row r="303" spans="3:7" ht="15" hidden="1" customHeight="1">
      <c r="C303" s="1030" t="s">
        <v>534</v>
      </c>
      <c r="D303" s="1026" t="s">
        <v>533</v>
      </c>
      <c r="E303" s="1040" t="e">
        <f>E300/D300-1</f>
        <v>#DIV/0!</v>
      </c>
      <c r="F303" s="1040" t="e">
        <f t="shared" si="49"/>
        <v>#DIV/0!</v>
      </c>
      <c r="G303" s="1040" t="e">
        <f t="shared" si="49"/>
        <v>#DIV/0!</v>
      </c>
    </row>
    <row r="304" spans="3:7" ht="15" hidden="1" customHeight="1">
      <c r="C304" s="1030" t="s">
        <v>47</v>
      </c>
      <c r="D304" s="1026" t="s">
        <v>533</v>
      </c>
      <c r="E304" s="1040" t="e">
        <f>E301/D301-1</f>
        <v>#DIV/0!</v>
      </c>
      <c r="F304" s="1040" t="e">
        <f t="shared" si="49"/>
        <v>#DIV/0!</v>
      </c>
      <c r="G304" s="1040" t="e">
        <f t="shared" si="49"/>
        <v>#DIV/0!</v>
      </c>
    </row>
    <row r="305" spans="3:7" ht="15" hidden="1" customHeight="1">
      <c r="C305" s="1658" t="s">
        <v>1108</v>
      </c>
      <c r="D305" s="1659"/>
      <c r="E305" s="1659"/>
      <c r="F305" s="1659"/>
      <c r="G305" s="1660"/>
    </row>
    <row r="306" spans="3:7" ht="12.75" hidden="1" customHeight="1">
      <c r="C306" s="1632"/>
      <c r="D306" s="1037">
        <v>2020</v>
      </c>
      <c r="E306" s="1037">
        <v>2021</v>
      </c>
      <c r="F306" s="1037">
        <v>2022</v>
      </c>
      <c r="G306" s="1037">
        <v>2023</v>
      </c>
    </row>
    <row r="307" spans="3:7" ht="9" hidden="1" customHeight="1">
      <c r="C307" s="1633"/>
      <c r="D307" s="1038" t="s">
        <v>22</v>
      </c>
      <c r="E307" s="1038" t="s">
        <v>23</v>
      </c>
      <c r="F307" s="1038" t="s">
        <v>23</v>
      </c>
      <c r="G307" s="1038" t="s">
        <v>23</v>
      </c>
    </row>
    <row r="308" spans="3:7" ht="15" hidden="1" customHeight="1">
      <c r="C308" s="1042" t="s">
        <v>583</v>
      </c>
      <c r="D308" s="1047">
        <f>D309+D310+D311+D312</f>
        <v>0</v>
      </c>
      <c r="E308" s="1047">
        <f t="shared" ref="E308:G308" si="50">E309+E310+E311+E312</f>
        <v>0</v>
      </c>
      <c r="F308" s="1047">
        <f t="shared" si="50"/>
        <v>0</v>
      </c>
      <c r="G308" s="1047">
        <f t="shared" si="50"/>
        <v>0</v>
      </c>
    </row>
    <row r="309" spans="3:7" ht="15" hidden="1" customHeight="1">
      <c r="C309" s="1044" t="s">
        <v>538</v>
      </c>
      <c r="D309" s="1047"/>
      <c r="E309" s="1047"/>
      <c r="F309" s="1047"/>
      <c r="G309" s="1047"/>
    </row>
    <row r="310" spans="3:7" ht="15" hidden="1" customHeight="1">
      <c r="C310" s="1044" t="s">
        <v>584</v>
      </c>
      <c r="D310" s="1047"/>
      <c r="E310" s="1047"/>
      <c r="F310" s="1047"/>
      <c r="G310" s="1047"/>
    </row>
    <row r="311" spans="3:7" ht="15" hidden="1" customHeight="1">
      <c r="C311" s="1044" t="s">
        <v>585</v>
      </c>
      <c r="D311" s="1047"/>
      <c r="E311" s="1047"/>
      <c r="F311" s="1047"/>
      <c r="G311" s="1047"/>
    </row>
    <row r="312" spans="3:7" ht="15" hidden="1" customHeight="1">
      <c r="C312" s="1044" t="s">
        <v>586</v>
      </c>
      <c r="D312" s="1047"/>
      <c r="E312" s="1047"/>
      <c r="F312" s="1047"/>
      <c r="G312" s="1047"/>
    </row>
    <row r="313" spans="3:7" ht="15" hidden="1" customHeight="1">
      <c r="C313" s="1042" t="s">
        <v>587</v>
      </c>
      <c r="D313" s="1046">
        <f>D314+D315+D316+D317</f>
        <v>0</v>
      </c>
      <c r="E313" s="1046">
        <f t="shared" ref="E313:G313" si="51">E314+E315+E316+E317</f>
        <v>0</v>
      </c>
      <c r="F313" s="1046">
        <f t="shared" si="51"/>
        <v>0</v>
      </c>
      <c r="G313" s="1046">
        <f t="shared" si="51"/>
        <v>0</v>
      </c>
    </row>
    <row r="314" spans="3:7" ht="15" hidden="1" customHeight="1">
      <c r="C314" s="1044" t="s">
        <v>538</v>
      </c>
      <c r="D314" s="1046"/>
      <c r="E314" s="1047"/>
      <c r="F314" s="1047"/>
      <c r="G314" s="1047"/>
    </row>
    <row r="315" spans="3:7" ht="15" hidden="1" customHeight="1">
      <c r="C315" s="1044" t="s">
        <v>584</v>
      </c>
      <c r="D315" s="1046"/>
      <c r="E315" s="1047"/>
      <c r="F315" s="1047"/>
      <c r="G315" s="1047"/>
    </row>
    <row r="316" spans="3:7" ht="15" hidden="1" customHeight="1">
      <c r="C316" s="1044" t="s">
        <v>585</v>
      </c>
      <c r="D316" s="1046"/>
      <c r="E316" s="1047"/>
      <c r="F316" s="1047"/>
      <c r="G316" s="1047"/>
    </row>
    <row r="317" spans="3:7" ht="15" hidden="1" customHeight="1">
      <c r="C317" s="1044" t="s">
        <v>586</v>
      </c>
      <c r="D317" s="1046"/>
      <c r="E317" s="1047"/>
      <c r="F317" s="1047"/>
      <c r="G317" s="1047"/>
    </row>
    <row r="318" spans="3:7" ht="15" hidden="1" customHeight="1">
      <c r="C318" s="1053" t="s">
        <v>25</v>
      </c>
      <c r="D318" s="1046">
        <f>D308+D313</f>
        <v>0</v>
      </c>
      <c r="E318" s="1046">
        <f t="shared" ref="E318:G318" si="52">E308+E313</f>
        <v>0</v>
      </c>
      <c r="F318" s="1046">
        <f t="shared" si="52"/>
        <v>0</v>
      </c>
      <c r="G318" s="1046">
        <f t="shared" si="52"/>
        <v>0</v>
      </c>
    </row>
    <row r="319" spans="3:7" ht="25.5" hidden="1" customHeight="1">
      <c r="C319" s="1068" t="s">
        <v>619</v>
      </c>
      <c r="D319" s="1678"/>
      <c r="E319" s="1680"/>
      <c r="F319" s="1680"/>
      <c r="G319" s="1681"/>
    </row>
    <row r="320" spans="3:7" ht="31.15" hidden="1" customHeight="1">
      <c r="C320" s="1036" t="s">
        <v>663</v>
      </c>
      <c r="D320" s="1064"/>
      <c r="E320" s="1065" t="s">
        <v>578</v>
      </c>
      <c r="F320" s="1066"/>
      <c r="G320" s="1067"/>
    </row>
    <row r="321" spans="3:7" ht="17.25" hidden="1" customHeight="1">
      <c r="C321" s="1030" t="s">
        <v>517</v>
      </c>
      <c r="D321" s="1640"/>
      <c r="E321" s="1641"/>
      <c r="F321" s="1641"/>
      <c r="G321" s="1642"/>
    </row>
    <row r="322" spans="3:7" ht="15" hidden="1" customHeight="1">
      <c r="C322" s="1030" t="s">
        <v>21</v>
      </c>
      <c r="D322" s="1661"/>
      <c r="E322" s="1662"/>
      <c r="F322" s="1662"/>
      <c r="G322" s="1663"/>
    </row>
    <row r="323" spans="3:7" ht="12.75" hidden="1" customHeight="1">
      <c r="C323" s="1632"/>
      <c r="D323" s="1037">
        <v>2020</v>
      </c>
      <c r="E323" s="1037">
        <v>2021</v>
      </c>
      <c r="F323" s="1037">
        <v>2022</v>
      </c>
      <c r="G323" s="1037">
        <v>2023</v>
      </c>
    </row>
    <row r="324" spans="3:7" ht="9" hidden="1" customHeight="1">
      <c r="C324" s="1633"/>
      <c r="D324" s="1038" t="s">
        <v>22</v>
      </c>
      <c r="E324" s="1038" t="s">
        <v>23</v>
      </c>
      <c r="F324" s="1038" t="s">
        <v>23</v>
      </c>
      <c r="G324" s="1038" t="s">
        <v>23</v>
      </c>
    </row>
    <row r="325" spans="3:7" ht="15" hidden="1" customHeight="1">
      <c r="C325" s="1030" t="s">
        <v>33</v>
      </c>
      <c r="D325" s="1030"/>
      <c r="E325" s="1030"/>
      <c r="F325" s="1030"/>
      <c r="G325" s="1030"/>
    </row>
    <row r="326" spans="3:7" ht="15" hidden="1" customHeight="1">
      <c r="C326" s="1030" t="s">
        <v>529</v>
      </c>
      <c r="D326" s="1039">
        <f>D344</f>
        <v>0</v>
      </c>
      <c r="E326" s="1039">
        <f t="shared" ref="E326:G326" si="53">E344</f>
        <v>0</v>
      </c>
      <c r="F326" s="1039">
        <f t="shared" si="53"/>
        <v>0</v>
      </c>
      <c r="G326" s="1039">
        <f t="shared" si="53"/>
        <v>0</v>
      </c>
    </row>
    <row r="327" spans="3:7" ht="15" hidden="1" customHeight="1">
      <c r="C327" s="1030" t="s">
        <v>530</v>
      </c>
      <c r="D327" s="1039" t="e">
        <f>D326/D325</f>
        <v>#DIV/0!</v>
      </c>
      <c r="E327" s="1039" t="e">
        <f t="shared" ref="E327:G327" si="54">E326/E325</f>
        <v>#DIV/0!</v>
      </c>
      <c r="F327" s="1039" t="e">
        <f t="shared" si="54"/>
        <v>#DIV/0!</v>
      </c>
      <c r="G327" s="1039" t="e">
        <f t="shared" si="54"/>
        <v>#DIV/0!</v>
      </c>
    </row>
    <row r="328" spans="3:7" ht="15" hidden="1" customHeight="1">
      <c r="C328" s="1030" t="s">
        <v>532</v>
      </c>
      <c r="D328" s="1026" t="s">
        <v>533</v>
      </c>
      <c r="E328" s="1040" t="e">
        <f>E325/D325-1</f>
        <v>#DIV/0!</v>
      </c>
      <c r="F328" s="1040" t="e">
        <f t="shared" ref="F328:G330" si="55">F325/E325-1</f>
        <v>#DIV/0!</v>
      </c>
      <c r="G328" s="1040" t="e">
        <f t="shared" si="55"/>
        <v>#DIV/0!</v>
      </c>
    </row>
    <row r="329" spans="3:7" ht="15" hidden="1" customHeight="1">
      <c r="C329" s="1030" t="s">
        <v>534</v>
      </c>
      <c r="D329" s="1026" t="s">
        <v>533</v>
      </c>
      <c r="E329" s="1040" t="e">
        <f>E326/D326-1</f>
        <v>#DIV/0!</v>
      </c>
      <c r="F329" s="1040" t="e">
        <f t="shared" si="55"/>
        <v>#DIV/0!</v>
      </c>
      <c r="G329" s="1040" t="e">
        <f t="shared" si="55"/>
        <v>#DIV/0!</v>
      </c>
    </row>
    <row r="330" spans="3:7" ht="15" hidden="1" customHeight="1">
      <c r="C330" s="1030" t="s">
        <v>47</v>
      </c>
      <c r="D330" s="1026" t="s">
        <v>533</v>
      </c>
      <c r="E330" s="1040" t="e">
        <f>E327/D327-1</f>
        <v>#DIV/0!</v>
      </c>
      <c r="F330" s="1040" t="e">
        <f t="shared" si="55"/>
        <v>#DIV/0!</v>
      </c>
      <c r="G330" s="1040" t="e">
        <f t="shared" si="55"/>
        <v>#DIV/0!</v>
      </c>
    </row>
    <row r="331" spans="3:7" ht="15" hidden="1" customHeight="1">
      <c r="C331" s="1658" t="s">
        <v>802</v>
      </c>
      <c r="D331" s="1659"/>
      <c r="E331" s="1659"/>
      <c r="F331" s="1659"/>
      <c r="G331" s="1660"/>
    </row>
    <row r="332" spans="3:7" ht="12.75" hidden="1" customHeight="1">
      <c r="C332" s="1632"/>
      <c r="D332" s="1037">
        <v>2020</v>
      </c>
      <c r="E332" s="1037">
        <v>2021</v>
      </c>
      <c r="F332" s="1037">
        <v>2022</v>
      </c>
      <c r="G332" s="1037">
        <v>2023</v>
      </c>
    </row>
    <row r="333" spans="3:7" ht="9" hidden="1" customHeight="1">
      <c r="C333" s="1633"/>
      <c r="D333" s="1038" t="s">
        <v>22</v>
      </c>
      <c r="E333" s="1038" t="s">
        <v>23</v>
      </c>
      <c r="F333" s="1038" t="s">
        <v>23</v>
      </c>
      <c r="G333" s="1038" t="s">
        <v>23</v>
      </c>
    </row>
    <row r="334" spans="3:7" ht="15" hidden="1" customHeight="1">
      <c r="C334" s="1042" t="s">
        <v>583</v>
      </c>
      <c r="D334" s="1047">
        <f>D335+D336+D337+D338</f>
        <v>0</v>
      </c>
      <c r="E334" s="1047">
        <f t="shared" ref="E334:G334" si="56">E335+E336+E337+E338</f>
        <v>0</v>
      </c>
      <c r="F334" s="1047">
        <f t="shared" si="56"/>
        <v>0</v>
      </c>
      <c r="G334" s="1047">
        <f t="shared" si="56"/>
        <v>0</v>
      </c>
    </row>
    <row r="335" spans="3:7" ht="15" hidden="1" customHeight="1">
      <c r="C335" s="1044" t="s">
        <v>538</v>
      </c>
      <c r="D335" s="1047"/>
      <c r="E335" s="1047"/>
      <c r="F335" s="1047"/>
      <c r="G335" s="1047"/>
    </row>
    <row r="336" spans="3:7" ht="15" hidden="1" customHeight="1">
      <c r="C336" s="1044" t="s">
        <v>584</v>
      </c>
      <c r="D336" s="1047"/>
      <c r="E336" s="1047"/>
      <c r="F336" s="1047"/>
      <c r="G336" s="1047"/>
    </row>
    <row r="337" spans="3:7" ht="15" hidden="1" customHeight="1">
      <c r="C337" s="1044" t="s">
        <v>585</v>
      </c>
      <c r="D337" s="1047"/>
      <c r="E337" s="1047"/>
      <c r="F337" s="1047"/>
      <c r="G337" s="1047"/>
    </row>
    <row r="338" spans="3:7" ht="15" hidden="1" customHeight="1">
      <c r="C338" s="1044" t="s">
        <v>586</v>
      </c>
      <c r="D338" s="1047"/>
      <c r="E338" s="1047"/>
      <c r="F338" s="1047"/>
      <c r="G338" s="1047"/>
    </row>
    <row r="339" spans="3:7" ht="15" hidden="1" customHeight="1">
      <c r="C339" s="1042" t="s">
        <v>587</v>
      </c>
      <c r="D339" s="1046">
        <f>D340+D341+D342+D343</f>
        <v>0</v>
      </c>
      <c r="E339" s="1046">
        <f t="shared" ref="E339:G339" si="57">E340+E341+E342+E343</f>
        <v>0</v>
      </c>
      <c r="F339" s="1046">
        <f t="shared" si="57"/>
        <v>0</v>
      </c>
      <c r="G339" s="1046">
        <f t="shared" si="57"/>
        <v>0</v>
      </c>
    </row>
    <row r="340" spans="3:7" ht="15" hidden="1" customHeight="1">
      <c r="C340" s="1044" t="s">
        <v>538</v>
      </c>
      <c r="D340" s="1046"/>
      <c r="E340" s="1046"/>
      <c r="F340" s="1046"/>
      <c r="G340" s="1046"/>
    </row>
    <row r="341" spans="3:7" ht="15" hidden="1" customHeight="1">
      <c r="C341" s="1044" t="s">
        <v>584</v>
      </c>
      <c r="D341" s="1046"/>
      <c r="E341" s="1046"/>
      <c r="F341" s="1046"/>
      <c r="G341" s="1046"/>
    </row>
    <row r="342" spans="3:7" ht="15" hidden="1" customHeight="1">
      <c r="C342" s="1044" t="s">
        <v>585</v>
      </c>
      <c r="D342" s="1046"/>
      <c r="E342" s="1046"/>
      <c r="F342" s="1046"/>
      <c r="G342" s="1046"/>
    </row>
    <row r="343" spans="3:7" ht="15" hidden="1" customHeight="1">
      <c r="C343" s="1044" t="s">
        <v>586</v>
      </c>
      <c r="D343" s="1046"/>
      <c r="E343" s="1046"/>
      <c r="F343" s="1046"/>
      <c r="G343" s="1046"/>
    </row>
    <row r="344" spans="3:7" ht="15" hidden="1" customHeight="1">
      <c r="C344" s="1053" t="s">
        <v>614</v>
      </c>
      <c r="D344" s="1046">
        <f>D334+D339</f>
        <v>0</v>
      </c>
      <c r="E344" s="1046">
        <f t="shared" ref="E344:G344" si="58">E334+E339</f>
        <v>0</v>
      </c>
      <c r="F344" s="1046">
        <f t="shared" si="58"/>
        <v>0</v>
      </c>
      <c r="G344" s="1046">
        <f t="shared" si="58"/>
        <v>0</v>
      </c>
    </row>
    <row r="345" spans="3:7" ht="15" thickBot="1">
      <c r="C345" s="1069"/>
      <c r="D345" s="1070"/>
      <c r="E345" s="1070"/>
      <c r="F345" s="1070"/>
      <c r="G345" s="1070"/>
    </row>
    <row r="346" spans="3:7" ht="27" customHeight="1" thickBot="1">
      <c r="C346" s="1032" t="s">
        <v>588</v>
      </c>
      <c r="D346" s="1071">
        <f>+D221+D145+D67+D30+D170+D104+D326+D300+D275+D250+D195</f>
        <v>327700</v>
      </c>
      <c r="E346" s="1071">
        <f>+E221+E145+E67+E30+E170+E104+E326+E300+E275+E250+E195</f>
        <v>0</v>
      </c>
      <c r="F346" s="1071">
        <f>+F221+F145+F67+F30+F170+F104+F326+F300+F275+F250+F195</f>
        <v>0</v>
      </c>
      <c r="G346" s="1071">
        <f>+G221+G145+G67+G30+G170+G104+G326+G300+G275+G250+G195</f>
        <v>0</v>
      </c>
    </row>
    <row r="347" spans="3:7" ht="24.75" thickBot="1">
      <c r="C347" s="1032" t="s">
        <v>589</v>
      </c>
      <c r="D347" s="1071">
        <f>+D239+D213+D133+D96+D59+D344+D318+D293+D268+D188+D163</f>
        <v>327700</v>
      </c>
      <c r="E347" s="1071">
        <f>+E239+E213+E133+E96+E59+E344+E318+E293+E268+E188+E163</f>
        <v>0</v>
      </c>
      <c r="F347" s="1071">
        <f>+F239+F213+F133+F96+F59+F344+F318+F293+F268+F188+F163</f>
        <v>0</v>
      </c>
      <c r="G347" s="1071">
        <f>+G239+G213+G133+G96+G59+G344+G318+G293+G268+G188+G163</f>
        <v>0</v>
      </c>
    </row>
    <row r="348" spans="3:7" ht="15" thickBot="1">
      <c r="C348" s="1042" t="s">
        <v>537</v>
      </c>
      <c r="D348" s="1072">
        <f>D349+D350</f>
        <v>265700</v>
      </c>
      <c r="E348" s="1072">
        <f t="shared" ref="E348:G348" si="59">E349+E350</f>
        <v>0</v>
      </c>
      <c r="F348" s="1072">
        <f t="shared" si="59"/>
        <v>0</v>
      </c>
      <c r="G348" s="1072">
        <f t="shared" si="59"/>
        <v>0</v>
      </c>
    </row>
    <row r="349" spans="3:7" ht="15" thickBot="1">
      <c r="C349" s="1044" t="s">
        <v>538</v>
      </c>
      <c r="D349" s="1046">
        <f t="shared" ref="D349:G350" si="60">D39+D76+D113</f>
        <v>265700</v>
      </c>
      <c r="E349" s="1046">
        <f t="shared" si="60"/>
        <v>0</v>
      </c>
      <c r="F349" s="1046">
        <f t="shared" si="60"/>
        <v>0</v>
      </c>
      <c r="G349" s="1046">
        <f t="shared" si="60"/>
        <v>0</v>
      </c>
    </row>
    <row r="350" spans="3:7" ht="15" thickBot="1">
      <c r="C350" s="1044" t="s">
        <v>590</v>
      </c>
      <c r="D350" s="1046">
        <f t="shared" si="60"/>
        <v>0</v>
      </c>
      <c r="E350" s="1046">
        <f t="shared" si="60"/>
        <v>0</v>
      </c>
      <c r="F350" s="1046">
        <f t="shared" si="60"/>
        <v>0</v>
      </c>
      <c r="G350" s="1046">
        <f t="shared" si="60"/>
        <v>0</v>
      </c>
    </row>
    <row r="351" spans="3:7" ht="24.75" thickBot="1">
      <c r="C351" s="1042" t="s">
        <v>540</v>
      </c>
      <c r="D351" s="1072">
        <f>D352+D353</f>
        <v>26050</v>
      </c>
      <c r="E351" s="1072">
        <f t="shared" ref="E351:G351" si="61">E352+E353</f>
        <v>0</v>
      </c>
      <c r="F351" s="1072">
        <f t="shared" si="61"/>
        <v>0</v>
      </c>
      <c r="G351" s="1072">
        <f t="shared" si="61"/>
        <v>0</v>
      </c>
    </row>
    <row r="352" spans="3:7" ht="15" thickBot="1">
      <c r="C352" s="1044" t="s">
        <v>538</v>
      </c>
      <c r="D352" s="1047">
        <f>D42+D79+D116</f>
        <v>26050</v>
      </c>
      <c r="E352" s="1047">
        <f>E42+E79+E116</f>
        <v>0</v>
      </c>
      <c r="F352" s="1047">
        <f>F42+F79+F116</f>
        <v>0</v>
      </c>
      <c r="G352" s="1047">
        <f>G42+G79+G116</f>
        <v>0</v>
      </c>
    </row>
    <row r="353" spans="3:7" ht="15" thickBot="1">
      <c r="C353" s="1044" t="s">
        <v>590</v>
      </c>
      <c r="D353" s="1046">
        <f>D43+D80+D114</f>
        <v>0</v>
      </c>
      <c r="E353" s="1046">
        <f>E43+E80+E114</f>
        <v>0</v>
      </c>
      <c r="F353" s="1046">
        <f>F43+F80+F114</f>
        <v>0</v>
      </c>
      <c r="G353" s="1046">
        <f>G43+G80+G114</f>
        <v>0</v>
      </c>
    </row>
    <row r="354" spans="3:7" ht="15" thickBot="1">
      <c r="C354" s="1042" t="s">
        <v>542</v>
      </c>
      <c r="D354" s="1072">
        <f>D355+D356</f>
        <v>33750</v>
      </c>
      <c r="E354" s="1072">
        <f t="shared" ref="E354:G354" si="62">E355+E356</f>
        <v>0</v>
      </c>
      <c r="F354" s="1072">
        <f t="shared" si="62"/>
        <v>0</v>
      </c>
      <c r="G354" s="1072">
        <f t="shared" si="62"/>
        <v>0</v>
      </c>
    </row>
    <row r="355" spans="3:7" ht="15" thickBot="1">
      <c r="C355" s="1044" t="s">
        <v>538</v>
      </c>
      <c r="D355" s="1046">
        <f t="shared" ref="D355:G356" si="63">D45+D82+D119</f>
        <v>33750</v>
      </c>
      <c r="E355" s="1046">
        <f t="shared" si="63"/>
        <v>0</v>
      </c>
      <c r="F355" s="1046">
        <f t="shared" si="63"/>
        <v>0</v>
      </c>
      <c r="G355" s="1046">
        <f t="shared" si="63"/>
        <v>0</v>
      </c>
    </row>
    <row r="356" spans="3:7" ht="15" thickBot="1">
      <c r="C356" s="1044" t="s">
        <v>590</v>
      </c>
      <c r="D356" s="1046">
        <f t="shared" si="63"/>
        <v>0</v>
      </c>
      <c r="E356" s="1046">
        <f t="shared" si="63"/>
        <v>0</v>
      </c>
      <c r="F356" s="1046">
        <f t="shared" si="63"/>
        <v>0</v>
      </c>
      <c r="G356" s="1046">
        <f t="shared" si="63"/>
        <v>0</v>
      </c>
    </row>
    <row r="357" spans="3:7" ht="15" thickBot="1">
      <c r="C357" s="1042" t="s">
        <v>543</v>
      </c>
      <c r="D357" s="1072">
        <f>D358+D359</f>
        <v>0</v>
      </c>
      <c r="E357" s="1072">
        <f t="shared" ref="E357:G357" si="64">E358+E359</f>
        <v>0</v>
      </c>
      <c r="F357" s="1072">
        <f t="shared" si="64"/>
        <v>0</v>
      </c>
      <c r="G357" s="1072">
        <f t="shared" si="64"/>
        <v>0</v>
      </c>
    </row>
    <row r="358" spans="3:7" ht="15" thickBot="1">
      <c r="C358" s="1044" t="s">
        <v>538</v>
      </c>
      <c r="D358" s="1047">
        <f t="shared" ref="D358:G359" si="65">D48+D85+D122</f>
        <v>0</v>
      </c>
      <c r="E358" s="1047">
        <f t="shared" si="65"/>
        <v>0</v>
      </c>
      <c r="F358" s="1047">
        <f t="shared" si="65"/>
        <v>0</v>
      </c>
      <c r="G358" s="1047">
        <f t="shared" si="65"/>
        <v>0</v>
      </c>
    </row>
    <row r="359" spans="3:7" ht="15" thickBot="1">
      <c r="C359" s="1044" t="s">
        <v>590</v>
      </c>
      <c r="D359" s="1046">
        <f t="shared" si="65"/>
        <v>0</v>
      </c>
      <c r="E359" s="1046">
        <f t="shared" si="65"/>
        <v>0</v>
      </c>
      <c r="F359" s="1046">
        <f t="shared" si="65"/>
        <v>0</v>
      </c>
      <c r="G359" s="1046">
        <f t="shared" si="65"/>
        <v>0</v>
      </c>
    </row>
    <row r="360" spans="3:7" ht="15" thickBot="1">
      <c r="C360" s="1042" t="s">
        <v>549</v>
      </c>
      <c r="D360" s="1072">
        <f>D361+D362</f>
        <v>0</v>
      </c>
      <c r="E360" s="1072">
        <f t="shared" ref="E360:G360" si="66">E361+E362</f>
        <v>0</v>
      </c>
      <c r="F360" s="1072">
        <f t="shared" si="66"/>
        <v>0</v>
      </c>
      <c r="G360" s="1072">
        <f t="shared" si="66"/>
        <v>0</v>
      </c>
    </row>
    <row r="361" spans="3:7" ht="15" thickBot="1">
      <c r="C361" s="1044" t="s">
        <v>538</v>
      </c>
      <c r="D361" s="1047">
        <f t="shared" ref="D361:G362" si="67">D51+D88+D125</f>
        <v>0</v>
      </c>
      <c r="E361" s="1047">
        <f t="shared" si="67"/>
        <v>0</v>
      </c>
      <c r="F361" s="1047">
        <f t="shared" si="67"/>
        <v>0</v>
      </c>
      <c r="G361" s="1047">
        <f t="shared" si="67"/>
        <v>0</v>
      </c>
    </row>
    <row r="362" spans="3:7" ht="15" thickBot="1">
      <c r="C362" s="1044" t="s">
        <v>590</v>
      </c>
      <c r="D362" s="1046">
        <f t="shared" si="67"/>
        <v>0</v>
      </c>
      <c r="E362" s="1046">
        <f t="shared" si="67"/>
        <v>0</v>
      </c>
      <c r="F362" s="1046">
        <f t="shared" si="67"/>
        <v>0</v>
      </c>
      <c r="G362" s="1046">
        <f t="shared" si="67"/>
        <v>0</v>
      </c>
    </row>
    <row r="363" spans="3:7" ht="15" thickBot="1">
      <c r="C363" s="1042" t="s">
        <v>553</v>
      </c>
      <c r="D363" s="1072">
        <f>D364+D365</f>
        <v>0</v>
      </c>
      <c r="E363" s="1072">
        <f>E364+E365</f>
        <v>0</v>
      </c>
      <c r="F363" s="1072">
        <f t="shared" ref="F363:G363" si="68">F364+F365</f>
        <v>0</v>
      </c>
      <c r="G363" s="1072">
        <f t="shared" si="68"/>
        <v>0</v>
      </c>
    </row>
    <row r="364" spans="3:7" ht="15" thickBot="1">
      <c r="C364" s="1044" t="s">
        <v>538</v>
      </c>
      <c r="D364" s="1047">
        <f t="shared" ref="D364:G365" si="69">D54+D91+D128</f>
        <v>0</v>
      </c>
      <c r="E364" s="1047">
        <f t="shared" si="69"/>
        <v>0</v>
      </c>
      <c r="F364" s="1047">
        <f t="shared" si="69"/>
        <v>0</v>
      </c>
      <c r="G364" s="1047">
        <f t="shared" si="69"/>
        <v>0</v>
      </c>
    </row>
    <row r="365" spans="3:7" ht="15" thickBot="1">
      <c r="C365" s="1044" t="s">
        <v>590</v>
      </c>
      <c r="D365" s="1046">
        <f t="shared" si="69"/>
        <v>0</v>
      </c>
      <c r="E365" s="1046">
        <f t="shared" si="69"/>
        <v>0</v>
      </c>
      <c r="F365" s="1046">
        <f t="shared" si="69"/>
        <v>0</v>
      </c>
      <c r="G365" s="1046">
        <f t="shared" si="69"/>
        <v>0</v>
      </c>
    </row>
    <row r="366" spans="3:7" ht="22.9" customHeight="1" thickBot="1">
      <c r="C366" s="1042" t="s">
        <v>554</v>
      </c>
      <c r="D366" s="1072">
        <f>D93+D56</f>
        <v>200</v>
      </c>
      <c r="E366" s="1072">
        <f>E93+E56</f>
        <v>0</v>
      </c>
      <c r="F366" s="1072">
        <f>F93+F56</f>
        <v>0</v>
      </c>
      <c r="G366" s="1072">
        <f>G93+G56</f>
        <v>0</v>
      </c>
    </row>
    <row r="367" spans="3:7" ht="15" thickBot="1">
      <c r="C367" s="1044" t="s">
        <v>538</v>
      </c>
      <c r="D367" s="1047">
        <f>D57+D94+D131</f>
        <v>200</v>
      </c>
      <c r="E367" s="1047">
        <f t="shared" ref="D367:G368" si="70">E57+E94+E131</f>
        <v>0</v>
      </c>
      <c r="F367" s="1047">
        <f t="shared" si="70"/>
        <v>0</v>
      </c>
      <c r="G367" s="1047">
        <f t="shared" si="70"/>
        <v>0</v>
      </c>
    </row>
    <row r="368" spans="3:7" ht="15" thickBot="1">
      <c r="C368" s="1044" t="s">
        <v>590</v>
      </c>
      <c r="D368" s="1046">
        <f t="shared" si="70"/>
        <v>0</v>
      </c>
      <c r="E368" s="1046">
        <f t="shared" si="70"/>
        <v>0</v>
      </c>
      <c r="F368" s="1046">
        <f t="shared" si="70"/>
        <v>0</v>
      </c>
      <c r="G368" s="1046">
        <f t="shared" si="70"/>
        <v>0</v>
      </c>
    </row>
    <row r="369" spans="3:7" ht="15" thickBot="1">
      <c r="C369" s="1042" t="s">
        <v>591</v>
      </c>
      <c r="D369" s="1072">
        <f>D370+D371+D372+D373</f>
        <v>0</v>
      </c>
      <c r="E369" s="1072">
        <f t="shared" ref="E369:G369" si="71">E370+E371+E372+E373</f>
        <v>0</v>
      </c>
      <c r="F369" s="1072">
        <f t="shared" si="71"/>
        <v>0</v>
      </c>
      <c r="G369" s="1072">
        <f t="shared" si="71"/>
        <v>0</v>
      </c>
    </row>
    <row r="370" spans="3:7" ht="15" thickBot="1">
      <c r="C370" s="1044" t="s">
        <v>538</v>
      </c>
      <c r="D370" s="1047">
        <f t="shared" ref="D370:G373" si="72">D154+D179+D204+D230+D259+D284+D309+D335</f>
        <v>0</v>
      </c>
      <c r="E370" s="1047">
        <f t="shared" si="72"/>
        <v>0</v>
      </c>
      <c r="F370" s="1047">
        <f t="shared" si="72"/>
        <v>0</v>
      </c>
      <c r="G370" s="1047">
        <f t="shared" si="72"/>
        <v>0</v>
      </c>
    </row>
    <row r="371" spans="3:7" ht="15" thickBot="1">
      <c r="C371" s="1044" t="s">
        <v>592</v>
      </c>
      <c r="D371" s="1047">
        <f t="shared" si="72"/>
        <v>0</v>
      </c>
      <c r="E371" s="1047">
        <f t="shared" si="72"/>
        <v>0</v>
      </c>
      <c r="F371" s="1047">
        <f t="shared" si="72"/>
        <v>0</v>
      </c>
      <c r="G371" s="1047">
        <f t="shared" si="72"/>
        <v>0</v>
      </c>
    </row>
    <row r="372" spans="3:7" ht="15" thickBot="1">
      <c r="C372" s="1044" t="s">
        <v>585</v>
      </c>
      <c r="D372" s="1047">
        <f t="shared" si="72"/>
        <v>0</v>
      </c>
      <c r="E372" s="1047">
        <f t="shared" si="72"/>
        <v>0</v>
      </c>
      <c r="F372" s="1047">
        <f t="shared" si="72"/>
        <v>0</v>
      </c>
      <c r="G372" s="1047">
        <f t="shared" si="72"/>
        <v>0</v>
      </c>
    </row>
    <row r="373" spans="3:7" ht="15" thickBot="1">
      <c r="C373" s="1044" t="s">
        <v>586</v>
      </c>
      <c r="D373" s="1047">
        <f t="shared" si="72"/>
        <v>0</v>
      </c>
      <c r="E373" s="1047">
        <f t="shared" si="72"/>
        <v>0</v>
      </c>
      <c r="F373" s="1047">
        <f t="shared" si="72"/>
        <v>0</v>
      </c>
      <c r="G373" s="1047">
        <f t="shared" si="72"/>
        <v>0</v>
      </c>
    </row>
    <row r="374" spans="3:7" ht="15" thickBot="1">
      <c r="C374" s="1042" t="s">
        <v>593</v>
      </c>
      <c r="D374" s="1072">
        <f>D375+D376+D377+D378</f>
        <v>2000</v>
      </c>
      <c r="E374" s="1072">
        <f t="shared" ref="E374:G374" si="73">E375+E376+E377+E378</f>
        <v>0</v>
      </c>
      <c r="F374" s="1072">
        <f t="shared" si="73"/>
        <v>0</v>
      </c>
      <c r="G374" s="1072">
        <f t="shared" si="73"/>
        <v>0</v>
      </c>
    </row>
    <row r="375" spans="3:7" ht="15" thickBot="1">
      <c r="C375" s="1044" t="s">
        <v>538</v>
      </c>
      <c r="D375" s="1047">
        <f t="shared" ref="D375:G378" si="74">D159+D184+D209+D235+D264+D289+D314+D340</f>
        <v>2000</v>
      </c>
      <c r="E375" s="1047">
        <f t="shared" si="74"/>
        <v>0</v>
      </c>
      <c r="F375" s="1047">
        <f t="shared" si="74"/>
        <v>0</v>
      </c>
      <c r="G375" s="1047">
        <f t="shared" si="74"/>
        <v>0</v>
      </c>
    </row>
    <row r="376" spans="3:7" ht="15" thickBot="1">
      <c r="C376" s="1044" t="s">
        <v>592</v>
      </c>
      <c r="D376" s="1047">
        <f t="shared" si="74"/>
        <v>0</v>
      </c>
      <c r="E376" s="1047">
        <f t="shared" si="74"/>
        <v>0</v>
      </c>
      <c r="F376" s="1047">
        <f t="shared" si="74"/>
        <v>0</v>
      </c>
      <c r="G376" s="1047">
        <f t="shared" si="74"/>
        <v>0</v>
      </c>
    </row>
    <row r="377" spans="3:7" ht="15" thickBot="1">
      <c r="C377" s="1044" t="s">
        <v>585</v>
      </c>
      <c r="D377" s="1047">
        <f t="shared" si="74"/>
        <v>0</v>
      </c>
      <c r="E377" s="1047">
        <f t="shared" si="74"/>
        <v>0</v>
      </c>
      <c r="F377" s="1047">
        <f t="shared" si="74"/>
        <v>0</v>
      </c>
      <c r="G377" s="1047">
        <f t="shared" si="74"/>
        <v>0</v>
      </c>
    </row>
    <row r="378" spans="3:7" ht="15" thickBot="1">
      <c r="C378" s="1044" t="s">
        <v>586</v>
      </c>
      <c r="D378" s="1047">
        <f t="shared" si="74"/>
        <v>0</v>
      </c>
      <c r="E378" s="1047">
        <f t="shared" si="74"/>
        <v>0</v>
      </c>
      <c r="F378" s="1047">
        <f t="shared" si="74"/>
        <v>0</v>
      </c>
      <c r="G378" s="1047">
        <f t="shared" si="74"/>
        <v>0</v>
      </c>
    </row>
    <row r="379" spans="3:7" ht="15" thickBot="1">
      <c r="C379" s="1054" t="s">
        <v>556</v>
      </c>
      <c r="D379" s="1055">
        <f>IF(D347-D346=0,0,"Error")</f>
        <v>0</v>
      </c>
      <c r="E379" s="1055">
        <f>IF(E347-E346=0,0,"Error")</f>
        <v>0</v>
      </c>
      <c r="F379" s="1055">
        <f>IF(F347-F346=0,0,"Error")</f>
        <v>0</v>
      </c>
      <c r="G379" s="1055">
        <f>IF(G347-G346=0,0,"Error")</f>
        <v>0</v>
      </c>
    </row>
    <row r="380" spans="3:7">
      <c r="C380" s="1073"/>
      <c r="D380" s="1074"/>
      <c r="E380" s="1074"/>
      <c r="F380" s="1074"/>
      <c r="G380" s="1074"/>
    </row>
  </sheetData>
  <mergeCells count="85">
    <mergeCell ref="C332:C333"/>
    <mergeCell ref="C281:C282"/>
    <mergeCell ref="D295:G295"/>
    <mergeCell ref="D296:G296"/>
    <mergeCell ref="C297:C298"/>
    <mergeCell ref="C305:G305"/>
    <mergeCell ref="C306:C307"/>
    <mergeCell ref="D319:G319"/>
    <mergeCell ref="D321:G321"/>
    <mergeCell ref="D322:G322"/>
    <mergeCell ref="C323:C324"/>
    <mergeCell ref="C331:G331"/>
    <mergeCell ref="C280:G280"/>
    <mergeCell ref="F243:G243"/>
    <mergeCell ref="D244:G244"/>
    <mergeCell ref="D245:G245"/>
    <mergeCell ref="D246:G246"/>
    <mergeCell ref="C247:C248"/>
    <mergeCell ref="C255:G255"/>
    <mergeCell ref="C256:C257"/>
    <mergeCell ref="F269:G269"/>
    <mergeCell ref="D270:G270"/>
    <mergeCell ref="D271:G271"/>
    <mergeCell ref="C272:C273"/>
    <mergeCell ref="D242:G242"/>
    <mergeCell ref="C192:C193"/>
    <mergeCell ref="C200:G200"/>
    <mergeCell ref="C201:C202"/>
    <mergeCell ref="D214:G214"/>
    <mergeCell ref="D216:G216"/>
    <mergeCell ref="D217:G217"/>
    <mergeCell ref="C218:C219"/>
    <mergeCell ref="C226:G226"/>
    <mergeCell ref="C227:C228"/>
    <mergeCell ref="C240:G240"/>
    <mergeCell ref="C241:G241"/>
    <mergeCell ref="D191:G191"/>
    <mergeCell ref="D141:G141"/>
    <mergeCell ref="C142:C143"/>
    <mergeCell ref="C150:G150"/>
    <mergeCell ref="C151:C152"/>
    <mergeCell ref="F164:G164"/>
    <mergeCell ref="D165:G165"/>
    <mergeCell ref="D166:G166"/>
    <mergeCell ref="C167:C168"/>
    <mergeCell ref="C175:G175"/>
    <mergeCell ref="C176:C177"/>
    <mergeCell ref="D190:G190"/>
    <mergeCell ref="C135:G135"/>
    <mergeCell ref="C136:G136"/>
    <mergeCell ref="D137:G137"/>
    <mergeCell ref="F138:G138"/>
    <mergeCell ref="N138:R140"/>
    <mergeCell ref="D139:G139"/>
    <mergeCell ref="D140:G140"/>
    <mergeCell ref="C110:C111"/>
    <mergeCell ref="D61:G61"/>
    <mergeCell ref="D62:G62"/>
    <mergeCell ref="D63:G63"/>
    <mergeCell ref="C64:C65"/>
    <mergeCell ref="C72:G72"/>
    <mergeCell ref="C73:C74"/>
    <mergeCell ref="D98:G98"/>
    <mergeCell ref="D99:G99"/>
    <mergeCell ref="D100:G100"/>
    <mergeCell ref="C101:C102"/>
    <mergeCell ref="C109:G109"/>
    <mergeCell ref="C36:C37"/>
    <mergeCell ref="D12:G12"/>
    <mergeCell ref="C13:C14"/>
    <mergeCell ref="D18:G18"/>
    <mergeCell ref="C19:G19"/>
    <mergeCell ref="C22:G22"/>
    <mergeCell ref="C23:G23"/>
    <mergeCell ref="D24:G24"/>
    <mergeCell ref="D25:G25"/>
    <mergeCell ref="D26:G26"/>
    <mergeCell ref="C27:C28"/>
    <mergeCell ref="C35:G35"/>
    <mergeCell ref="C9:G11"/>
    <mergeCell ref="C3:G3"/>
    <mergeCell ref="D5:G5"/>
    <mergeCell ref="D6:G6"/>
    <mergeCell ref="D7:G7"/>
    <mergeCell ref="C8:G8"/>
  </mergeCells>
  <pageMargins left="0.7" right="0.7" top="0.75" bottom="0.75" header="0.3" footer="0.3"/>
  <pageSetup scale="41" fitToHeight="0" orientation="portrait" r:id="rId1"/>
  <legacy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B2:N153"/>
  <sheetViews>
    <sheetView zoomScaleNormal="100" zoomScaleSheetLayoutView="55" workbookViewId="0">
      <selection activeCell="C8" sqref="C8:F8"/>
    </sheetView>
  </sheetViews>
  <sheetFormatPr defaultRowHeight="12.75"/>
  <cols>
    <col min="1" max="1" width="9.125" style="1120"/>
    <col min="2" max="2" width="36.25" style="1120" customWidth="1"/>
    <col min="3" max="3" width="17.625" style="1120" customWidth="1"/>
    <col min="4" max="4" width="19.25" style="1120" customWidth="1"/>
    <col min="5" max="5" width="16" style="1120" customWidth="1"/>
    <col min="6" max="6" width="18.75" style="1120" customWidth="1"/>
    <col min="7" max="257" width="9.125" style="1120"/>
    <col min="258" max="258" width="36.25" style="1120" customWidth="1"/>
    <col min="259" max="259" width="17.625" style="1120" customWidth="1"/>
    <col min="260" max="260" width="26.125" style="1120" customWidth="1"/>
    <col min="261" max="261" width="14" style="1120" bestFit="1" customWidth="1"/>
    <col min="262" max="262" width="28" style="1120" customWidth="1"/>
    <col min="263" max="513" width="9.125" style="1120"/>
    <col min="514" max="514" width="36.25" style="1120" customWidth="1"/>
    <col min="515" max="515" width="17.625" style="1120" customWidth="1"/>
    <col min="516" max="516" width="26.125" style="1120" customWidth="1"/>
    <col min="517" max="517" width="14" style="1120" bestFit="1" customWidth="1"/>
    <col min="518" max="518" width="28" style="1120" customWidth="1"/>
    <col min="519" max="769" width="9.125" style="1120"/>
    <col min="770" max="770" width="36.25" style="1120" customWidth="1"/>
    <col min="771" max="771" width="17.625" style="1120" customWidth="1"/>
    <col min="772" max="772" width="26.125" style="1120" customWidth="1"/>
    <col min="773" max="773" width="14" style="1120" bestFit="1" customWidth="1"/>
    <col min="774" max="774" width="28" style="1120" customWidth="1"/>
    <col min="775" max="1025" width="9.125" style="1120"/>
    <col min="1026" max="1026" width="36.25" style="1120" customWidth="1"/>
    <col min="1027" max="1027" width="17.625" style="1120" customWidth="1"/>
    <col min="1028" max="1028" width="26.125" style="1120" customWidth="1"/>
    <col min="1029" max="1029" width="14" style="1120" bestFit="1" customWidth="1"/>
    <col min="1030" max="1030" width="28" style="1120" customWidth="1"/>
    <col min="1031" max="1281" width="9.125" style="1120"/>
    <col min="1282" max="1282" width="36.25" style="1120" customWidth="1"/>
    <col min="1283" max="1283" width="17.625" style="1120" customWidth="1"/>
    <col min="1284" max="1284" width="26.125" style="1120" customWidth="1"/>
    <col min="1285" max="1285" width="14" style="1120" bestFit="1" customWidth="1"/>
    <col min="1286" max="1286" width="28" style="1120" customWidth="1"/>
    <col min="1287" max="1537" width="9.125" style="1120"/>
    <col min="1538" max="1538" width="36.25" style="1120" customWidth="1"/>
    <col min="1539" max="1539" width="17.625" style="1120" customWidth="1"/>
    <col min="1540" max="1540" width="26.125" style="1120" customWidth="1"/>
    <col min="1541" max="1541" width="14" style="1120" bestFit="1" customWidth="1"/>
    <col min="1542" max="1542" width="28" style="1120" customWidth="1"/>
    <col min="1543" max="1793" width="9.125" style="1120"/>
    <col min="1794" max="1794" width="36.25" style="1120" customWidth="1"/>
    <col min="1795" max="1795" width="17.625" style="1120" customWidth="1"/>
    <col min="1796" max="1796" width="26.125" style="1120" customWidth="1"/>
    <col min="1797" max="1797" width="14" style="1120" bestFit="1" customWidth="1"/>
    <col min="1798" max="1798" width="28" style="1120" customWidth="1"/>
    <col min="1799" max="2049" width="9.125" style="1120"/>
    <col min="2050" max="2050" width="36.25" style="1120" customWidth="1"/>
    <col min="2051" max="2051" width="17.625" style="1120" customWidth="1"/>
    <col min="2052" max="2052" width="26.125" style="1120" customWidth="1"/>
    <col min="2053" max="2053" width="14" style="1120" bestFit="1" customWidth="1"/>
    <col min="2054" max="2054" width="28" style="1120" customWidth="1"/>
    <col min="2055" max="2305" width="9.125" style="1120"/>
    <col min="2306" max="2306" width="36.25" style="1120" customWidth="1"/>
    <col min="2307" max="2307" width="17.625" style="1120" customWidth="1"/>
    <col min="2308" max="2308" width="26.125" style="1120" customWidth="1"/>
    <col min="2309" max="2309" width="14" style="1120" bestFit="1" customWidth="1"/>
    <col min="2310" max="2310" width="28" style="1120" customWidth="1"/>
    <col min="2311" max="2561" width="9.125" style="1120"/>
    <col min="2562" max="2562" width="36.25" style="1120" customWidth="1"/>
    <col min="2563" max="2563" width="17.625" style="1120" customWidth="1"/>
    <col min="2564" max="2564" width="26.125" style="1120" customWidth="1"/>
    <col min="2565" max="2565" width="14" style="1120" bestFit="1" customWidth="1"/>
    <col min="2566" max="2566" width="28" style="1120" customWidth="1"/>
    <col min="2567" max="2817" width="9.125" style="1120"/>
    <col min="2818" max="2818" width="36.25" style="1120" customWidth="1"/>
    <col min="2819" max="2819" width="17.625" style="1120" customWidth="1"/>
    <col min="2820" max="2820" width="26.125" style="1120" customWidth="1"/>
    <col min="2821" max="2821" width="14" style="1120" bestFit="1" customWidth="1"/>
    <col min="2822" max="2822" width="28" style="1120" customWidth="1"/>
    <col min="2823" max="3073" width="9.125" style="1120"/>
    <col min="3074" max="3074" width="36.25" style="1120" customWidth="1"/>
    <col min="3075" max="3075" width="17.625" style="1120" customWidth="1"/>
    <col min="3076" max="3076" width="26.125" style="1120" customWidth="1"/>
    <col min="3077" max="3077" width="14" style="1120" bestFit="1" customWidth="1"/>
    <col min="3078" max="3078" width="28" style="1120" customWidth="1"/>
    <col min="3079" max="3329" width="9.125" style="1120"/>
    <col min="3330" max="3330" width="36.25" style="1120" customWidth="1"/>
    <col min="3331" max="3331" width="17.625" style="1120" customWidth="1"/>
    <col min="3332" max="3332" width="26.125" style="1120" customWidth="1"/>
    <col min="3333" max="3333" width="14" style="1120" bestFit="1" customWidth="1"/>
    <col min="3334" max="3334" width="28" style="1120" customWidth="1"/>
    <col min="3335" max="3585" width="9.125" style="1120"/>
    <col min="3586" max="3586" width="36.25" style="1120" customWidth="1"/>
    <col min="3587" max="3587" width="17.625" style="1120" customWidth="1"/>
    <col min="3588" max="3588" width="26.125" style="1120" customWidth="1"/>
    <col min="3589" max="3589" width="14" style="1120" bestFit="1" customWidth="1"/>
    <col min="3590" max="3590" width="28" style="1120" customWidth="1"/>
    <col min="3591" max="3841" width="9.125" style="1120"/>
    <col min="3842" max="3842" width="36.25" style="1120" customWidth="1"/>
    <col min="3843" max="3843" width="17.625" style="1120" customWidth="1"/>
    <col min="3844" max="3844" width="26.125" style="1120" customWidth="1"/>
    <col min="3845" max="3845" width="14" style="1120" bestFit="1" customWidth="1"/>
    <col min="3846" max="3846" width="28" style="1120" customWidth="1"/>
    <col min="3847" max="4097" width="9.125" style="1120"/>
    <col min="4098" max="4098" width="36.25" style="1120" customWidth="1"/>
    <col min="4099" max="4099" width="17.625" style="1120" customWidth="1"/>
    <col min="4100" max="4100" width="26.125" style="1120" customWidth="1"/>
    <col min="4101" max="4101" width="14" style="1120" bestFit="1" customWidth="1"/>
    <col min="4102" max="4102" width="28" style="1120" customWidth="1"/>
    <col min="4103" max="4353" width="9.125" style="1120"/>
    <col min="4354" max="4354" width="36.25" style="1120" customWidth="1"/>
    <col min="4355" max="4355" width="17.625" style="1120" customWidth="1"/>
    <col min="4356" max="4356" width="26.125" style="1120" customWidth="1"/>
    <col min="4357" max="4357" width="14" style="1120" bestFit="1" customWidth="1"/>
    <col min="4358" max="4358" width="28" style="1120" customWidth="1"/>
    <col min="4359" max="4609" width="9.125" style="1120"/>
    <col min="4610" max="4610" width="36.25" style="1120" customWidth="1"/>
    <col min="4611" max="4611" width="17.625" style="1120" customWidth="1"/>
    <col min="4612" max="4612" width="26.125" style="1120" customWidth="1"/>
    <col min="4613" max="4613" width="14" style="1120" bestFit="1" customWidth="1"/>
    <col min="4614" max="4614" width="28" style="1120" customWidth="1"/>
    <col min="4615" max="4865" width="9.125" style="1120"/>
    <col min="4866" max="4866" width="36.25" style="1120" customWidth="1"/>
    <col min="4867" max="4867" width="17.625" style="1120" customWidth="1"/>
    <col min="4868" max="4868" width="26.125" style="1120" customWidth="1"/>
    <col min="4869" max="4869" width="14" style="1120" bestFit="1" customWidth="1"/>
    <col min="4870" max="4870" width="28" style="1120" customWidth="1"/>
    <col min="4871" max="5121" width="9.125" style="1120"/>
    <col min="5122" max="5122" width="36.25" style="1120" customWidth="1"/>
    <col min="5123" max="5123" width="17.625" style="1120" customWidth="1"/>
    <col min="5124" max="5124" width="26.125" style="1120" customWidth="1"/>
    <col min="5125" max="5125" width="14" style="1120" bestFit="1" customWidth="1"/>
    <col min="5126" max="5126" width="28" style="1120" customWidth="1"/>
    <col min="5127" max="5377" width="9.125" style="1120"/>
    <col min="5378" max="5378" width="36.25" style="1120" customWidth="1"/>
    <col min="5379" max="5379" width="17.625" style="1120" customWidth="1"/>
    <col min="5380" max="5380" width="26.125" style="1120" customWidth="1"/>
    <col min="5381" max="5381" width="14" style="1120" bestFit="1" customWidth="1"/>
    <col min="5382" max="5382" width="28" style="1120" customWidth="1"/>
    <col min="5383" max="5633" width="9.125" style="1120"/>
    <col min="5634" max="5634" width="36.25" style="1120" customWidth="1"/>
    <col min="5635" max="5635" width="17.625" style="1120" customWidth="1"/>
    <col min="5636" max="5636" width="26.125" style="1120" customWidth="1"/>
    <col min="5637" max="5637" width="14" style="1120" bestFit="1" customWidth="1"/>
    <col min="5638" max="5638" width="28" style="1120" customWidth="1"/>
    <col min="5639" max="5889" width="9.125" style="1120"/>
    <col min="5890" max="5890" width="36.25" style="1120" customWidth="1"/>
    <col min="5891" max="5891" width="17.625" style="1120" customWidth="1"/>
    <col min="5892" max="5892" width="26.125" style="1120" customWidth="1"/>
    <col min="5893" max="5893" width="14" style="1120" bestFit="1" customWidth="1"/>
    <col min="5894" max="5894" width="28" style="1120" customWidth="1"/>
    <col min="5895" max="6145" width="9.125" style="1120"/>
    <col min="6146" max="6146" width="36.25" style="1120" customWidth="1"/>
    <col min="6147" max="6147" width="17.625" style="1120" customWidth="1"/>
    <col min="6148" max="6148" width="26.125" style="1120" customWidth="1"/>
    <col min="6149" max="6149" width="14" style="1120" bestFit="1" customWidth="1"/>
    <col min="6150" max="6150" width="28" style="1120" customWidth="1"/>
    <col min="6151" max="6401" width="9.125" style="1120"/>
    <col min="6402" max="6402" width="36.25" style="1120" customWidth="1"/>
    <col min="6403" max="6403" width="17.625" style="1120" customWidth="1"/>
    <col min="6404" max="6404" width="26.125" style="1120" customWidth="1"/>
    <col min="6405" max="6405" width="14" style="1120" bestFit="1" customWidth="1"/>
    <col min="6406" max="6406" width="28" style="1120" customWidth="1"/>
    <col min="6407" max="6657" width="9.125" style="1120"/>
    <col min="6658" max="6658" width="36.25" style="1120" customWidth="1"/>
    <col min="6659" max="6659" width="17.625" style="1120" customWidth="1"/>
    <col min="6660" max="6660" width="26.125" style="1120" customWidth="1"/>
    <col min="6661" max="6661" width="14" style="1120" bestFit="1" customWidth="1"/>
    <col min="6662" max="6662" width="28" style="1120" customWidth="1"/>
    <col min="6663" max="6913" width="9.125" style="1120"/>
    <col min="6914" max="6914" width="36.25" style="1120" customWidth="1"/>
    <col min="6915" max="6915" width="17.625" style="1120" customWidth="1"/>
    <col min="6916" max="6916" width="26.125" style="1120" customWidth="1"/>
    <col min="6917" max="6917" width="14" style="1120" bestFit="1" customWidth="1"/>
    <col min="6918" max="6918" width="28" style="1120" customWidth="1"/>
    <col min="6919" max="7169" width="9.125" style="1120"/>
    <col min="7170" max="7170" width="36.25" style="1120" customWidth="1"/>
    <col min="7171" max="7171" width="17.625" style="1120" customWidth="1"/>
    <col min="7172" max="7172" width="26.125" style="1120" customWidth="1"/>
    <col min="7173" max="7173" width="14" style="1120" bestFit="1" customWidth="1"/>
    <col min="7174" max="7174" width="28" style="1120" customWidth="1"/>
    <col min="7175" max="7425" width="9.125" style="1120"/>
    <col min="7426" max="7426" width="36.25" style="1120" customWidth="1"/>
    <col min="7427" max="7427" width="17.625" style="1120" customWidth="1"/>
    <col min="7428" max="7428" width="26.125" style="1120" customWidth="1"/>
    <col min="7429" max="7429" width="14" style="1120" bestFit="1" customWidth="1"/>
    <col min="7430" max="7430" width="28" style="1120" customWidth="1"/>
    <col min="7431" max="7681" width="9.125" style="1120"/>
    <col min="7682" max="7682" width="36.25" style="1120" customWidth="1"/>
    <col min="7683" max="7683" width="17.625" style="1120" customWidth="1"/>
    <col min="7684" max="7684" width="26.125" style="1120" customWidth="1"/>
    <col min="7685" max="7685" width="14" style="1120" bestFit="1" customWidth="1"/>
    <col min="7686" max="7686" width="28" style="1120" customWidth="1"/>
    <col min="7687" max="7937" width="9.125" style="1120"/>
    <col min="7938" max="7938" width="36.25" style="1120" customWidth="1"/>
    <col min="7939" max="7939" width="17.625" style="1120" customWidth="1"/>
    <col min="7940" max="7940" width="26.125" style="1120" customWidth="1"/>
    <col min="7941" max="7941" width="14" style="1120" bestFit="1" customWidth="1"/>
    <col min="7942" max="7942" width="28" style="1120" customWidth="1"/>
    <col min="7943" max="8193" width="9.125" style="1120"/>
    <col min="8194" max="8194" width="36.25" style="1120" customWidth="1"/>
    <col min="8195" max="8195" width="17.625" style="1120" customWidth="1"/>
    <col min="8196" max="8196" width="26.125" style="1120" customWidth="1"/>
    <col min="8197" max="8197" width="14" style="1120" bestFit="1" customWidth="1"/>
    <col min="8198" max="8198" width="28" style="1120" customWidth="1"/>
    <col min="8199" max="8449" width="9.125" style="1120"/>
    <col min="8450" max="8450" width="36.25" style="1120" customWidth="1"/>
    <col min="8451" max="8451" width="17.625" style="1120" customWidth="1"/>
    <col min="8452" max="8452" width="26.125" style="1120" customWidth="1"/>
    <col min="8453" max="8453" width="14" style="1120" bestFit="1" customWidth="1"/>
    <col min="8454" max="8454" width="28" style="1120" customWidth="1"/>
    <col min="8455" max="8705" width="9.125" style="1120"/>
    <col min="8706" max="8706" width="36.25" style="1120" customWidth="1"/>
    <col min="8707" max="8707" width="17.625" style="1120" customWidth="1"/>
    <col min="8708" max="8708" width="26.125" style="1120" customWidth="1"/>
    <col min="8709" max="8709" width="14" style="1120" bestFit="1" customWidth="1"/>
    <col min="8710" max="8710" width="28" style="1120" customWidth="1"/>
    <col min="8711" max="8961" width="9.125" style="1120"/>
    <col min="8962" max="8962" width="36.25" style="1120" customWidth="1"/>
    <col min="8963" max="8963" width="17.625" style="1120" customWidth="1"/>
    <col min="8964" max="8964" width="26.125" style="1120" customWidth="1"/>
    <col min="8965" max="8965" width="14" style="1120" bestFit="1" customWidth="1"/>
    <col min="8966" max="8966" width="28" style="1120" customWidth="1"/>
    <col min="8967" max="9217" width="9.125" style="1120"/>
    <col min="9218" max="9218" width="36.25" style="1120" customWidth="1"/>
    <col min="9219" max="9219" width="17.625" style="1120" customWidth="1"/>
    <col min="9220" max="9220" width="26.125" style="1120" customWidth="1"/>
    <col min="9221" max="9221" width="14" style="1120" bestFit="1" customWidth="1"/>
    <col min="9222" max="9222" width="28" style="1120" customWidth="1"/>
    <col min="9223" max="9473" width="9.125" style="1120"/>
    <col min="9474" max="9474" width="36.25" style="1120" customWidth="1"/>
    <col min="9475" max="9475" width="17.625" style="1120" customWidth="1"/>
    <col min="9476" max="9476" width="26.125" style="1120" customWidth="1"/>
    <col min="9477" max="9477" width="14" style="1120" bestFit="1" customWidth="1"/>
    <col min="9478" max="9478" width="28" style="1120" customWidth="1"/>
    <col min="9479" max="9729" width="9.125" style="1120"/>
    <col min="9730" max="9730" width="36.25" style="1120" customWidth="1"/>
    <col min="9731" max="9731" width="17.625" style="1120" customWidth="1"/>
    <col min="9732" max="9732" width="26.125" style="1120" customWidth="1"/>
    <col min="9733" max="9733" width="14" style="1120" bestFit="1" customWidth="1"/>
    <col min="9734" max="9734" width="28" style="1120" customWidth="1"/>
    <col min="9735" max="9985" width="9.125" style="1120"/>
    <col min="9986" max="9986" width="36.25" style="1120" customWidth="1"/>
    <col min="9987" max="9987" width="17.625" style="1120" customWidth="1"/>
    <col min="9988" max="9988" width="26.125" style="1120" customWidth="1"/>
    <col min="9989" max="9989" width="14" style="1120" bestFit="1" customWidth="1"/>
    <col min="9990" max="9990" width="28" style="1120" customWidth="1"/>
    <col min="9991" max="10241" width="9.125" style="1120"/>
    <col min="10242" max="10242" width="36.25" style="1120" customWidth="1"/>
    <col min="10243" max="10243" width="17.625" style="1120" customWidth="1"/>
    <col min="10244" max="10244" width="26.125" style="1120" customWidth="1"/>
    <col min="10245" max="10245" width="14" style="1120" bestFit="1" customWidth="1"/>
    <col min="10246" max="10246" width="28" style="1120" customWidth="1"/>
    <col min="10247" max="10497" width="9.125" style="1120"/>
    <col min="10498" max="10498" width="36.25" style="1120" customWidth="1"/>
    <col min="10499" max="10499" width="17.625" style="1120" customWidth="1"/>
    <col min="10500" max="10500" width="26.125" style="1120" customWidth="1"/>
    <col min="10501" max="10501" width="14" style="1120" bestFit="1" customWidth="1"/>
    <col min="10502" max="10502" width="28" style="1120" customWidth="1"/>
    <col min="10503" max="10753" width="9.125" style="1120"/>
    <col min="10754" max="10754" width="36.25" style="1120" customWidth="1"/>
    <col min="10755" max="10755" width="17.625" style="1120" customWidth="1"/>
    <col min="10756" max="10756" width="26.125" style="1120" customWidth="1"/>
    <col min="10757" max="10757" width="14" style="1120" bestFit="1" customWidth="1"/>
    <col min="10758" max="10758" width="28" style="1120" customWidth="1"/>
    <col min="10759" max="11009" width="9.125" style="1120"/>
    <col min="11010" max="11010" width="36.25" style="1120" customWidth="1"/>
    <col min="11011" max="11011" width="17.625" style="1120" customWidth="1"/>
    <col min="11012" max="11012" width="26.125" style="1120" customWidth="1"/>
    <col min="11013" max="11013" width="14" style="1120" bestFit="1" customWidth="1"/>
    <col min="11014" max="11014" width="28" style="1120" customWidth="1"/>
    <col min="11015" max="11265" width="9.125" style="1120"/>
    <col min="11266" max="11266" width="36.25" style="1120" customWidth="1"/>
    <col min="11267" max="11267" width="17.625" style="1120" customWidth="1"/>
    <col min="11268" max="11268" width="26.125" style="1120" customWidth="1"/>
    <col min="11269" max="11269" width="14" style="1120" bestFit="1" customWidth="1"/>
    <col min="11270" max="11270" width="28" style="1120" customWidth="1"/>
    <col min="11271" max="11521" width="9.125" style="1120"/>
    <col min="11522" max="11522" width="36.25" style="1120" customWidth="1"/>
    <col min="11523" max="11523" width="17.625" style="1120" customWidth="1"/>
    <col min="11524" max="11524" width="26.125" style="1120" customWidth="1"/>
    <col min="11525" max="11525" width="14" style="1120" bestFit="1" customWidth="1"/>
    <col min="11526" max="11526" width="28" style="1120" customWidth="1"/>
    <col min="11527" max="11777" width="9.125" style="1120"/>
    <col min="11778" max="11778" width="36.25" style="1120" customWidth="1"/>
    <col min="11779" max="11779" width="17.625" style="1120" customWidth="1"/>
    <col min="11780" max="11780" width="26.125" style="1120" customWidth="1"/>
    <col min="11781" max="11781" width="14" style="1120" bestFit="1" customWidth="1"/>
    <col min="11782" max="11782" width="28" style="1120" customWidth="1"/>
    <col min="11783" max="12033" width="9.125" style="1120"/>
    <col min="12034" max="12034" width="36.25" style="1120" customWidth="1"/>
    <col min="12035" max="12035" width="17.625" style="1120" customWidth="1"/>
    <col min="12036" max="12036" width="26.125" style="1120" customWidth="1"/>
    <col min="12037" max="12037" width="14" style="1120" bestFit="1" customWidth="1"/>
    <col min="12038" max="12038" width="28" style="1120" customWidth="1"/>
    <col min="12039" max="12289" width="9.125" style="1120"/>
    <col min="12290" max="12290" width="36.25" style="1120" customWidth="1"/>
    <col min="12291" max="12291" width="17.625" style="1120" customWidth="1"/>
    <col min="12292" max="12292" width="26.125" style="1120" customWidth="1"/>
    <col min="12293" max="12293" width="14" style="1120" bestFit="1" customWidth="1"/>
    <col min="12294" max="12294" width="28" style="1120" customWidth="1"/>
    <col min="12295" max="12545" width="9.125" style="1120"/>
    <col min="12546" max="12546" width="36.25" style="1120" customWidth="1"/>
    <col min="12547" max="12547" width="17.625" style="1120" customWidth="1"/>
    <col min="12548" max="12548" width="26.125" style="1120" customWidth="1"/>
    <col min="12549" max="12549" width="14" style="1120" bestFit="1" customWidth="1"/>
    <col min="12550" max="12550" width="28" style="1120" customWidth="1"/>
    <col min="12551" max="12801" width="9.125" style="1120"/>
    <col min="12802" max="12802" width="36.25" style="1120" customWidth="1"/>
    <col min="12803" max="12803" width="17.625" style="1120" customWidth="1"/>
    <col min="12804" max="12804" width="26.125" style="1120" customWidth="1"/>
    <col min="12805" max="12805" width="14" style="1120" bestFit="1" customWidth="1"/>
    <col min="12806" max="12806" width="28" style="1120" customWidth="1"/>
    <col min="12807" max="13057" width="9.125" style="1120"/>
    <col min="13058" max="13058" width="36.25" style="1120" customWidth="1"/>
    <col min="13059" max="13059" width="17.625" style="1120" customWidth="1"/>
    <col min="13060" max="13060" width="26.125" style="1120" customWidth="1"/>
    <col min="13061" max="13061" width="14" style="1120" bestFit="1" customWidth="1"/>
    <col min="13062" max="13062" width="28" style="1120" customWidth="1"/>
    <col min="13063" max="13313" width="9.125" style="1120"/>
    <col min="13314" max="13314" width="36.25" style="1120" customWidth="1"/>
    <col min="13315" max="13315" width="17.625" style="1120" customWidth="1"/>
    <col min="13316" max="13316" width="26.125" style="1120" customWidth="1"/>
    <col min="13317" max="13317" width="14" style="1120" bestFit="1" customWidth="1"/>
    <col min="13318" max="13318" width="28" style="1120" customWidth="1"/>
    <col min="13319" max="13569" width="9.125" style="1120"/>
    <col min="13570" max="13570" width="36.25" style="1120" customWidth="1"/>
    <col min="13571" max="13571" width="17.625" style="1120" customWidth="1"/>
    <col min="13572" max="13572" width="26.125" style="1120" customWidth="1"/>
    <col min="13573" max="13573" width="14" style="1120" bestFit="1" customWidth="1"/>
    <col min="13574" max="13574" width="28" style="1120" customWidth="1"/>
    <col min="13575" max="13825" width="9.125" style="1120"/>
    <col min="13826" max="13826" width="36.25" style="1120" customWidth="1"/>
    <col min="13827" max="13827" width="17.625" style="1120" customWidth="1"/>
    <col min="13828" max="13828" width="26.125" style="1120" customWidth="1"/>
    <col min="13829" max="13829" width="14" style="1120" bestFit="1" customWidth="1"/>
    <col min="13830" max="13830" width="28" style="1120" customWidth="1"/>
    <col min="13831" max="14081" width="9.125" style="1120"/>
    <col min="14082" max="14082" width="36.25" style="1120" customWidth="1"/>
    <col min="14083" max="14083" width="17.625" style="1120" customWidth="1"/>
    <col min="14084" max="14084" width="26.125" style="1120" customWidth="1"/>
    <col min="14085" max="14085" width="14" style="1120" bestFit="1" customWidth="1"/>
    <col min="14086" max="14086" width="28" style="1120" customWidth="1"/>
    <col min="14087" max="14337" width="9.125" style="1120"/>
    <col min="14338" max="14338" width="36.25" style="1120" customWidth="1"/>
    <col min="14339" max="14339" width="17.625" style="1120" customWidth="1"/>
    <col min="14340" max="14340" width="26.125" style="1120" customWidth="1"/>
    <col min="14341" max="14341" width="14" style="1120" bestFit="1" customWidth="1"/>
    <col min="14342" max="14342" width="28" style="1120" customWidth="1"/>
    <col min="14343" max="14593" width="9.125" style="1120"/>
    <col min="14594" max="14594" width="36.25" style="1120" customWidth="1"/>
    <col min="14595" max="14595" width="17.625" style="1120" customWidth="1"/>
    <col min="14596" max="14596" width="26.125" style="1120" customWidth="1"/>
    <col min="14597" max="14597" width="14" style="1120" bestFit="1" customWidth="1"/>
    <col min="14598" max="14598" width="28" style="1120" customWidth="1"/>
    <col min="14599" max="14849" width="9.125" style="1120"/>
    <col min="14850" max="14850" width="36.25" style="1120" customWidth="1"/>
    <col min="14851" max="14851" width="17.625" style="1120" customWidth="1"/>
    <col min="14852" max="14852" width="26.125" style="1120" customWidth="1"/>
    <col min="14853" max="14853" width="14" style="1120" bestFit="1" customWidth="1"/>
    <col min="14854" max="14854" width="28" style="1120" customWidth="1"/>
    <col min="14855" max="15105" width="9.125" style="1120"/>
    <col min="15106" max="15106" width="36.25" style="1120" customWidth="1"/>
    <col min="15107" max="15107" width="17.625" style="1120" customWidth="1"/>
    <col min="15108" max="15108" width="26.125" style="1120" customWidth="1"/>
    <col min="15109" max="15109" width="14" style="1120" bestFit="1" customWidth="1"/>
    <col min="15110" max="15110" width="28" style="1120" customWidth="1"/>
    <col min="15111" max="15361" width="9.125" style="1120"/>
    <col min="15362" max="15362" width="36.25" style="1120" customWidth="1"/>
    <col min="15363" max="15363" width="17.625" style="1120" customWidth="1"/>
    <col min="15364" max="15364" width="26.125" style="1120" customWidth="1"/>
    <col min="15365" max="15365" width="14" style="1120" bestFit="1" customWidth="1"/>
    <col min="15366" max="15366" width="28" style="1120" customWidth="1"/>
    <col min="15367" max="15617" width="9.125" style="1120"/>
    <col min="15618" max="15618" width="36.25" style="1120" customWidth="1"/>
    <col min="15619" max="15619" width="17.625" style="1120" customWidth="1"/>
    <col min="15620" max="15620" width="26.125" style="1120" customWidth="1"/>
    <col min="15621" max="15621" width="14" style="1120" bestFit="1" customWidth="1"/>
    <col min="15622" max="15622" width="28" style="1120" customWidth="1"/>
    <col min="15623" max="15873" width="9.125" style="1120"/>
    <col min="15874" max="15874" width="36.25" style="1120" customWidth="1"/>
    <col min="15875" max="15875" width="17.625" style="1120" customWidth="1"/>
    <col min="15876" max="15876" width="26.125" style="1120" customWidth="1"/>
    <col min="15877" max="15877" width="14" style="1120" bestFit="1" customWidth="1"/>
    <col min="15878" max="15878" width="28" style="1120" customWidth="1"/>
    <col min="15879" max="16129" width="9.125" style="1120"/>
    <col min="16130" max="16130" width="36.25" style="1120" customWidth="1"/>
    <col min="16131" max="16131" width="17.625" style="1120" customWidth="1"/>
    <col min="16132" max="16132" width="26.125" style="1120" customWidth="1"/>
    <col min="16133" max="16133" width="14" style="1120" bestFit="1" customWidth="1"/>
    <col min="16134" max="16134" width="28" style="1120" customWidth="1"/>
    <col min="16135" max="16384" width="9.125" style="1120"/>
  </cols>
  <sheetData>
    <row r="2" spans="2:8" ht="18">
      <c r="B2" s="1692" t="s">
        <v>997</v>
      </c>
      <c r="C2" s="1692"/>
      <c r="D2" s="1692"/>
      <c r="E2" s="1692"/>
      <c r="F2" s="1692"/>
      <c r="G2" s="1692"/>
      <c r="H2" s="1692"/>
    </row>
    <row r="3" spans="2:8" ht="18">
      <c r="B3" s="1693" t="s">
        <v>2899</v>
      </c>
      <c r="C3" s="1693"/>
      <c r="D3" s="1693"/>
      <c r="E3" s="1693"/>
      <c r="F3" s="1693"/>
      <c r="G3" s="1693"/>
    </row>
    <row r="4" spans="2:8" ht="18">
      <c r="B4" s="1693" t="s">
        <v>496</v>
      </c>
      <c r="C4" s="1693"/>
      <c r="D4" s="1693"/>
      <c r="E4" s="1693"/>
      <c r="F4" s="1693"/>
      <c r="G4" s="1121"/>
    </row>
    <row r="5" spans="2:8" ht="18.75" thickBot="1">
      <c r="B5" s="1122"/>
      <c r="C5" s="1122"/>
      <c r="D5" s="1122"/>
      <c r="E5" s="1122"/>
      <c r="F5" s="1122"/>
      <c r="G5" s="1122"/>
    </row>
    <row r="6" spans="2:8" ht="54" customHeight="1" thickBot="1">
      <c r="B6" s="1123" t="s">
        <v>6</v>
      </c>
      <c r="C6" s="1689" t="s">
        <v>2929</v>
      </c>
      <c r="D6" s="1690"/>
      <c r="E6" s="1690"/>
      <c r="F6" s="1691"/>
      <c r="G6" s="1122"/>
    </row>
    <row r="7" spans="2:8" ht="39.75" customHeight="1" thickBot="1">
      <c r="B7" s="1123" t="s">
        <v>8</v>
      </c>
      <c r="C7" s="1689" t="s">
        <v>2930</v>
      </c>
      <c r="D7" s="1690"/>
      <c r="E7" s="1690"/>
      <c r="F7" s="1691"/>
      <c r="G7" s="1122"/>
    </row>
    <row r="8" spans="2:8" ht="39" customHeight="1" thickBot="1">
      <c r="B8" s="1123" t="s">
        <v>10</v>
      </c>
      <c r="C8" s="1689" t="s">
        <v>499</v>
      </c>
      <c r="D8" s="1690"/>
      <c r="E8" s="1690"/>
      <c r="F8" s="1691"/>
      <c r="G8" s="1122"/>
    </row>
    <row r="9" spans="2:8" ht="19.5" thickBot="1">
      <c r="B9" s="1696" t="s">
        <v>12</v>
      </c>
      <c r="C9" s="1697"/>
      <c r="D9" s="1697"/>
      <c r="E9" s="1697"/>
      <c r="F9" s="1698"/>
      <c r="G9" s="1122"/>
    </row>
    <row r="10" spans="2:8" ht="18.75" thickBot="1">
      <c r="B10" s="1689" t="s">
        <v>2931</v>
      </c>
      <c r="C10" s="1690"/>
      <c r="D10" s="1690"/>
      <c r="E10" s="1690"/>
      <c r="F10" s="1691"/>
      <c r="G10" s="1122"/>
    </row>
    <row r="11" spans="2:8" ht="18.75" thickBot="1">
      <c r="B11" s="1689"/>
      <c r="C11" s="1690"/>
      <c r="D11" s="1690"/>
      <c r="E11" s="1690"/>
      <c r="F11" s="1691"/>
      <c r="G11" s="1122"/>
    </row>
    <row r="12" spans="2:8" ht="4.5" customHeight="1" thickBot="1">
      <c r="B12" s="1689"/>
      <c r="C12" s="1690"/>
      <c r="D12" s="1690"/>
      <c r="E12" s="1690"/>
      <c r="F12" s="1691"/>
      <c r="G12" s="1122"/>
    </row>
    <row r="13" spans="2:8" ht="90.75" customHeight="1" thickBot="1">
      <c r="B13" s="1124" t="s">
        <v>14</v>
      </c>
      <c r="C13" s="1690" t="s">
        <v>2932</v>
      </c>
      <c r="D13" s="1699"/>
      <c r="E13" s="1699"/>
      <c r="F13" s="1700"/>
      <c r="G13" s="1125"/>
    </row>
    <row r="14" spans="2:8" ht="18.75">
      <c r="B14" s="1694" t="s">
        <v>176</v>
      </c>
      <c r="C14" s="1126">
        <v>2024</v>
      </c>
      <c r="D14" s="1126">
        <v>2025</v>
      </c>
      <c r="E14" s="1126">
        <v>2026</v>
      </c>
      <c r="F14" s="1126">
        <v>2027</v>
      </c>
      <c r="G14" s="1122"/>
    </row>
    <row r="15" spans="2:8" ht="19.5" thickBot="1">
      <c r="B15" s="1695"/>
      <c r="C15" s="1128" t="s">
        <v>22</v>
      </c>
      <c r="D15" s="1128" t="s">
        <v>23</v>
      </c>
      <c r="E15" s="1128" t="s">
        <v>23</v>
      </c>
      <c r="F15" s="1128" t="s">
        <v>23</v>
      </c>
      <c r="G15" s="1122"/>
    </row>
    <row r="16" spans="2:8" ht="70.5" customHeight="1" thickBot="1">
      <c r="B16" s="1129" t="s">
        <v>2933</v>
      </c>
      <c r="C16" s="1130">
        <v>1</v>
      </c>
      <c r="D16" s="1130">
        <v>0</v>
      </c>
      <c r="E16" s="1130">
        <v>0</v>
      </c>
      <c r="F16" s="1130">
        <v>0</v>
      </c>
      <c r="G16" s="1122"/>
    </row>
    <row r="17" spans="2:7" ht="121.5" customHeight="1" thickBot="1">
      <c r="B17" s="1131" t="s">
        <v>503</v>
      </c>
      <c r="C17" s="1689" t="s">
        <v>2934</v>
      </c>
      <c r="D17" s="1690"/>
      <c r="E17" s="1690"/>
      <c r="F17" s="1691"/>
      <c r="G17" s="1122"/>
    </row>
    <row r="18" spans="2:7" ht="19.5" thickBot="1">
      <c r="B18" s="1689" t="s">
        <v>505</v>
      </c>
      <c r="C18" s="1690"/>
      <c r="D18" s="1690"/>
      <c r="E18" s="1690"/>
      <c r="F18" s="1691"/>
      <c r="G18" s="1122"/>
    </row>
    <row r="19" spans="2:7" ht="19.5" thickBot="1">
      <c r="B19" s="1129"/>
      <c r="C19" s="1132"/>
      <c r="D19" s="1130" t="s">
        <v>506</v>
      </c>
      <c r="E19" s="1130" t="s">
        <v>506</v>
      </c>
      <c r="F19" s="1130" t="s">
        <v>506</v>
      </c>
      <c r="G19" s="1122"/>
    </row>
    <row r="20" spans="2:7" ht="78.75" customHeight="1" thickBot="1">
      <c r="B20" s="1129" t="s">
        <v>2935</v>
      </c>
      <c r="C20" s="1133">
        <v>86</v>
      </c>
      <c r="D20" s="1133">
        <v>0</v>
      </c>
      <c r="E20" s="1133"/>
      <c r="F20" s="1133"/>
      <c r="G20" s="1122"/>
    </row>
    <row r="21" spans="2:7" ht="19.5" thickBot="1">
      <c r="B21" s="1701" t="s">
        <v>511</v>
      </c>
      <c r="C21" s="1702"/>
      <c r="D21" s="1702"/>
      <c r="E21" s="1702"/>
      <c r="F21" s="1703"/>
      <c r="G21" s="1122"/>
    </row>
    <row r="22" spans="2:7" ht="19.5" thickBot="1">
      <c r="B22" s="1701" t="s">
        <v>512</v>
      </c>
      <c r="C22" s="1702"/>
      <c r="D22" s="1702"/>
      <c r="E22" s="1702"/>
      <c r="F22" s="1703"/>
      <c r="G22" s="1122"/>
    </row>
    <row r="23" spans="2:7" ht="19.5" thickBot="1">
      <c r="B23" s="1134" t="s">
        <v>515</v>
      </c>
      <c r="C23" s="1689" t="s">
        <v>2936</v>
      </c>
      <c r="D23" s="1699"/>
      <c r="E23" s="1699"/>
      <c r="F23" s="1700"/>
      <c r="G23" s="1122"/>
    </row>
    <row r="24" spans="2:7" ht="19.5" thickBot="1">
      <c r="B24" s="1135" t="s">
        <v>517</v>
      </c>
      <c r="C24" s="1689" t="s">
        <v>2937</v>
      </c>
      <c r="D24" s="1699"/>
      <c r="E24" s="1699"/>
      <c r="F24" s="1700"/>
      <c r="G24" s="1122"/>
    </row>
    <row r="25" spans="2:7" ht="19.5" thickBot="1">
      <c r="B25" s="1136" t="s">
        <v>21</v>
      </c>
      <c r="C25" s="1704" t="s">
        <v>569</v>
      </c>
      <c r="D25" s="1705"/>
      <c r="E25" s="1705"/>
      <c r="F25" s="1706"/>
      <c r="G25" s="1122"/>
    </row>
    <row r="26" spans="2:7" ht="18.75">
      <c r="B26" s="1694"/>
      <c r="C26" s="1126">
        <v>2024</v>
      </c>
      <c r="D26" s="1126">
        <v>2025</v>
      </c>
      <c r="E26" s="1126">
        <v>2026</v>
      </c>
      <c r="F26" s="1126">
        <v>2027</v>
      </c>
      <c r="G26" s="1122"/>
    </row>
    <row r="27" spans="2:7" ht="19.5" thickBot="1">
      <c r="B27" s="1695"/>
      <c r="C27" s="1128" t="s">
        <v>22</v>
      </c>
      <c r="D27" s="1128" t="s">
        <v>23</v>
      </c>
      <c r="E27" s="1128" t="s">
        <v>23</v>
      </c>
      <c r="F27" s="1128" t="s">
        <v>23</v>
      </c>
      <c r="G27" s="1122"/>
    </row>
    <row r="28" spans="2:7" ht="19.5" thickBot="1">
      <c r="B28" s="1135" t="s">
        <v>33</v>
      </c>
      <c r="C28" s="1137">
        <v>86</v>
      </c>
      <c r="D28" s="1137">
        <v>0</v>
      </c>
      <c r="E28" s="1137">
        <v>0</v>
      </c>
      <c r="F28" s="1137">
        <v>0</v>
      </c>
      <c r="G28" s="1122"/>
    </row>
    <row r="29" spans="2:7" ht="38.25" customHeight="1" thickBot="1">
      <c r="B29" s="1135" t="s">
        <v>529</v>
      </c>
      <c r="C29" s="1138">
        <f>C58</f>
        <v>113400</v>
      </c>
      <c r="D29" s="1138">
        <f>D58</f>
        <v>0</v>
      </c>
      <c r="E29" s="1138">
        <f>E58</f>
        <v>0</v>
      </c>
      <c r="F29" s="1138">
        <f>F58</f>
        <v>0</v>
      </c>
      <c r="G29" s="1122"/>
    </row>
    <row r="30" spans="2:7" ht="38.25" customHeight="1" thickBot="1">
      <c r="B30" s="1135" t="s">
        <v>530</v>
      </c>
      <c r="C30" s="1138">
        <f>C29/C28</f>
        <v>1318.6046511627908</v>
      </c>
      <c r="D30" s="1138">
        <v>0</v>
      </c>
      <c r="E30" s="1138">
        <v>0</v>
      </c>
      <c r="F30" s="1138">
        <v>0</v>
      </c>
      <c r="G30" s="1122"/>
    </row>
    <row r="31" spans="2:7" ht="32.25" customHeight="1" thickBot="1">
      <c r="B31" s="1135" t="s">
        <v>532</v>
      </c>
      <c r="C31" s="1127" t="s">
        <v>533</v>
      </c>
      <c r="D31" s="1139">
        <v>0</v>
      </c>
      <c r="E31" s="1139">
        <v>0</v>
      </c>
      <c r="F31" s="1139">
        <v>0</v>
      </c>
      <c r="G31" s="1122"/>
    </row>
    <row r="32" spans="2:7" ht="39.75" customHeight="1" thickBot="1">
      <c r="B32" s="1135" t="s">
        <v>534</v>
      </c>
      <c r="C32" s="1127" t="s">
        <v>533</v>
      </c>
      <c r="D32" s="1139">
        <v>0</v>
      </c>
      <c r="E32" s="1139">
        <v>0</v>
      </c>
      <c r="F32" s="1139">
        <v>0</v>
      </c>
      <c r="G32" s="1122"/>
    </row>
    <row r="33" spans="2:13" ht="42" customHeight="1" thickBot="1">
      <c r="B33" s="1135" t="s">
        <v>47</v>
      </c>
      <c r="C33" s="1127" t="s">
        <v>533</v>
      </c>
      <c r="D33" s="1139">
        <v>0</v>
      </c>
      <c r="E33" s="1139">
        <v>0</v>
      </c>
      <c r="F33" s="1139">
        <v>0</v>
      </c>
      <c r="G33" s="1122"/>
    </row>
    <row r="34" spans="2:13" ht="19.5" thickBot="1">
      <c r="B34" s="1707" t="s">
        <v>2938</v>
      </c>
      <c r="C34" s="1708"/>
      <c r="D34" s="1708"/>
      <c r="E34" s="1708"/>
      <c r="F34" s="1709"/>
      <c r="G34" s="1122"/>
    </row>
    <row r="35" spans="2:13" ht="18.75">
      <c r="B35" s="1694"/>
      <c r="C35" s="1126">
        <v>2024</v>
      </c>
      <c r="D35" s="1126">
        <v>2025</v>
      </c>
      <c r="E35" s="1126">
        <v>2026</v>
      </c>
      <c r="F35" s="1126">
        <v>2027</v>
      </c>
      <c r="G35" s="1122"/>
    </row>
    <row r="36" spans="2:13" ht="35.25" customHeight="1" thickBot="1">
      <c r="B36" s="1695"/>
      <c r="C36" s="1128" t="s">
        <v>22</v>
      </c>
      <c r="D36" s="1128" t="s">
        <v>23</v>
      </c>
      <c r="E36" s="1128" t="s">
        <v>23</v>
      </c>
      <c r="F36" s="1128" t="s">
        <v>23</v>
      </c>
      <c r="G36" s="1122"/>
    </row>
    <row r="37" spans="2:13" ht="19.5" thickBot="1">
      <c r="B37" s="1140" t="s">
        <v>537</v>
      </c>
      <c r="C37" s="1141">
        <f>SUM(C38:C39)</f>
        <v>91600</v>
      </c>
      <c r="D37" s="1141">
        <f>SUM(D38:D39)</f>
        <v>0</v>
      </c>
      <c r="E37" s="1141">
        <f>SUM(E38:E39)</f>
        <v>0</v>
      </c>
      <c r="F37" s="1141">
        <v>0</v>
      </c>
      <c r="G37" s="1122"/>
      <c r="I37" s="1142"/>
      <c r="K37" s="1142"/>
      <c r="L37" s="1142"/>
    </row>
    <row r="38" spans="2:13" ht="44.25" customHeight="1" thickBot="1">
      <c r="B38" s="1143" t="s">
        <v>2939</v>
      </c>
      <c r="C38" s="1144">
        <v>91600</v>
      </c>
      <c r="D38" s="1145">
        <v>0</v>
      </c>
      <c r="E38" s="1144">
        <v>0</v>
      </c>
      <c r="F38" s="1144">
        <f>F37</f>
        <v>0</v>
      </c>
      <c r="G38" s="1122"/>
    </row>
    <row r="39" spans="2:13" ht="48.75" customHeight="1" thickBot="1">
      <c r="B39" s="1143" t="s">
        <v>2940</v>
      </c>
      <c r="C39" s="1144">
        <v>0</v>
      </c>
      <c r="D39" s="1144">
        <v>0</v>
      </c>
      <c r="E39" s="1144"/>
      <c r="F39" s="1144">
        <v>0</v>
      </c>
      <c r="G39" s="1122"/>
    </row>
    <row r="40" spans="2:13" ht="62.25" customHeight="1" thickBot="1">
      <c r="B40" s="1140" t="s">
        <v>540</v>
      </c>
      <c r="C40" s="1141">
        <f>SUM(C41:C42)</f>
        <v>9600</v>
      </c>
      <c r="D40" s="1141">
        <v>0</v>
      </c>
      <c r="E40" s="1141">
        <f>SUM(E41:E42)</f>
        <v>0</v>
      </c>
      <c r="F40" s="1141">
        <v>0</v>
      </c>
      <c r="G40" s="1122"/>
    </row>
    <row r="41" spans="2:13" ht="39.75" customHeight="1" thickBot="1">
      <c r="B41" s="1143" t="s">
        <v>2939</v>
      </c>
      <c r="C41" s="1144">
        <v>9600</v>
      </c>
      <c r="D41" s="1145">
        <v>0</v>
      </c>
      <c r="E41" s="1144">
        <v>0</v>
      </c>
      <c r="F41" s="1144">
        <f>F40</f>
        <v>0</v>
      </c>
      <c r="G41" s="1122"/>
    </row>
    <row r="42" spans="2:13" ht="33" customHeight="1" thickBot="1">
      <c r="B42" s="1143" t="s">
        <v>2940</v>
      </c>
      <c r="C42" s="1144"/>
      <c r="D42" s="1146">
        <v>0</v>
      </c>
      <c r="E42" s="1146"/>
      <c r="F42" s="1146"/>
      <c r="G42" s="1122"/>
    </row>
    <row r="43" spans="2:13" ht="40.5" customHeight="1" thickBot="1">
      <c r="B43" s="1140" t="s">
        <v>542</v>
      </c>
      <c r="C43" s="1144">
        <v>12200</v>
      </c>
      <c r="D43" s="1146">
        <v>0</v>
      </c>
      <c r="E43" s="1146">
        <f>E44</f>
        <v>0</v>
      </c>
      <c r="F43" s="1146"/>
      <c r="G43" s="1122"/>
    </row>
    <row r="44" spans="2:13" ht="34.5" customHeight="1" thickBot="1">
      <c r="B44" s="1143" t="s">
        <v>538</v>
      </c>
      <c r="C44" s="1144">
        <f>C43</f>
        <v>12200</v>
      </c>
      <c r="D44" s="1144">
        <f>D43</f>
        <v>0</v>
      </c>
      <c r="E44" s="1144">
        <v>0</v>
      </c>
      <c r="F44" s="1144">
        <f>F43</f>
        <v>0</v>
      </c>
      <c r="G44" s="1122"/>
    </row>
    <row r="45" spans="2:13" ht="39" customHeight="1" thickBot="1">
      <c r="B45" s="1143" t="s">
        <v>539</v>
      </c>
      <c r="C45" s="1144"/>
      <c r="D45" s="1146"/>
      <c r="E45" s="1146"/>
      <c r="F45" s="1146"/>
      <c r="G45" s="1122"/>
      <c r="M45" s="1120" t="s">
        <v>2941</v>
      </c>
    </row>
    <row r="46" spans="2:13" ht="33.75" customHeight="1" thickBot="1">
      <c r="B46" s="1140" t="s">
        <v>543</v>
      </c>
      <c r="C46" s="1144"/>
      <c r="D46" s="1146"/>
      <c r="E46" s="1146"/>
      <c r="F46" s="1146"/>
      <c r="G46" s="1122"/>
    </row>
    <row r="47" spans="2:13" ht="19.5" thickBot="1">
      <c r="B47" s="1143" t="s">
        <v>538</v>
      </c>
      <c r="C47" s="1144"/>
      <c r="D47" s="1146"/>
      <c r="E47" s="1146"/>
      <c r="F47" s="1146"/>
      <c r="G47" s="1122"/>
    </row>
    <row r="48" spans="2:13" ht="23.25" customHeight="1" thickBot="1">
      <c r="B48" s="1143" t="s">
        <v>539</v>
      </c>
      <c r="C48" s="1144"/>
      <c r="D48" s="1146"/>
      <c r="E48" s="1146"/>
      <c r="F48" s="1146"/>
      <c r="G48" s="1122"/>
    </row>
    <row r="49" spans="2:7" ht="26.25" customHeight="1" thickBot="1">
      <c r="B49" s="1140" t="s">
        <v>549</v>
      </c>
      <c r="C49" s="1144"/>
      <c r="D49" s="1146"/>
      <c r="E49" s="1146"/>
      <c r="F49" s="1146"/>
      <c r="G49" s="1122"/>
    </row>
    <row r="50" spans="2:7" ht="36.75" customHeight="1" thickBot="1">
      <c r="B50" s="1143" t="s">
        <v>538</v>
      </c>
      <c r="C50" s="1144"/>
      <c r="D50" s="1146"/>
      <c r="E50" s="1146"/>
      <c r="F50" s="1146"/>
      <c r="G50" s="1122"/>
    </row>
    <row r="51" spans="2:7" ht="30.75" customHeight="1" thickBot="1">
      <c r="B51" s="1143" t="s">
        <v>539</v>
      </c>
      <c r="C51" s="1144"/>
      <c r="D51" s="1146"/>
      <c r="E51" s="1146"/>
      <c r="F51" s="1146"/>
      <c r="G51" s="1122"/>
    </row>
    <row r="52" spans="2:7" ht="30.75" customHeight="1" thickBot="1">
      <c r="B52" s="1140" t="s">
        <v>553</v>
      </c>
      <c r="C52" s="1144"/>
      <c r="D52" s="1146"/>
      <c r="E52" s="1146"/>
      <c r="F52" s="1146"/>
      <c r="G52" s="1122"/>
    </row>
    <row r="53" spans="2:7" ht="37.5" customHeight="1" thickBot="1">
      <c r="B53" s="1143" t="s">
        <v>538</v>
      </c>
      <c r="C53" s="1144"/>
      <c r="D53" s="1146"/>
      <c r="E53" s="1146"/>
      <c r="F53" s="1146"/>
      <c r="G53" s="1122"/>
    </row>
    <row r="54" spans="2:7" ht="34.5" customHeight="1" thickBot="1">
      <c r="B54" s="1143" t="s">
        <v>539</v>
      </c>
      <c r="C54" s="1144"/>
      <c r="D54" s="1146"/>
      <c r="E54" s="1146"/>
      <c r="F54" s="1146"/>
      <c r="G54" s="1122"/>
    </row>
    <row r="55" spans="2:7" ht="44.25" customHeight="1" thickBot="1">
      <c r="B55" s="1140" t="s">
        <v>554</v>
      </c>
      <c r="C55" s="1144">
        <v>0</v>
      </c>
      <c r="D55" s="1146">
        <v>0</v>
      </c>
      <c r="E55" s="1146">
        <v>0</v>
      </c>
      <c r="F55" s="1146">
        <v>0</v>
      </c>
      <c r="G55" s="1122"/>
    </row>
    <row r="56" spans="2:7" ht="31.5" customHeight="1" thickBot="1">
      <c r="B56" s="1143" t="s">
        <v>538</v>
      </c>
      <c r="C56" s="1144"/>
      <c r="D56" s="1147"/>
      <c r="E56" s="1147"/>
      <c r="F56" s="1147"/>
      <c r="G56" s="1122"/>
    </row>
    <row r="57" spans="2:7" ht="32.25" customHeight="1" thickBot="1">
      <c r="B57" s="1143" t="s">
        <v>539</v>
      </c>
      <c r="C57" s="1144"/>
      <c r="D57" s="1148"/>
      <c r="E57" s="1147"/>
      <c r="F57" s="1147"/>
      <c r="G57" s="1122"/>
    </row>
    <row r="58" spans="2:7" ht="19.5" thickBot="1">
      <c r="B58" s="1149" t="s">
        <v>555</v>
      </c>
      <c r="C58" s="1144">
        <f>C37+C40+C43+C46+C49+C52+C55</f>
        <v>113400</v>
      </c>
      <c r="D58" s="1144">
        <f>D37+D40+D43+D46+D49+D52+D55</f>
        <v>0</v>
      </c>
      <c r="E58" s="1144">
        <f>E37+E40+E43+E46+E49+E52+E55</f>
        <v>0</v>
      </c>
      <c r="F58" s="1144">
        <f>F37+F40+F43+F46+F49+F52+F55</f>
        <v>0</v>
      </c>
      <c r="G58" s="1122"/>
    </row>
    <row r="59" spans="2:7" ht="19.5" thickBot="1">
      <c r="B59" s="1150" t="s">
        <v>556</v>
      </c>
      <c r="C59" s="1151">
        <f>IF(C58-C29=0,0,"Error")</f>
        <v>0</v>
      </c>
      <c r="D59" s="1151">
        <v>0</v>
      </c>
      <c r="E59" s="1151">
        <v>0</v>
      </c>
      <c r="F59" s="1151">
        <v>0</v>
      </c>
      <c r="G59" s="1122"/>
    </row>
    <row r="60" spans="2:7" ht="19.5" thickBot="1">
      <c r="B60" s="1701" t="s">
        <v>572</v>
      </c>
      <c r="C60" s="1702"/>
      <c r="D60" s="1702"/>
      <c r="E60" s="1702"/>
      <c r="F60" s="1703"/>
      <c r="G60" s="1122"/>
    </row>
    <row r="61" spans="2:7" ht="19.5" thickBot="1">
      <c r="B61" s="1701" t="s">
        <v>573</v>
      </c>
      <c r="C61" s="1702"/>
      <c r="D61" s="1702"/>
      <c r="E61" s="1702"/>
      <c r="F61" s="1703"/>
      <c r="G61" s="1122"/>
    </row>
    <row r="62" spans="2:7" ht="57.75" customHeight="1" thickBot="1">
      <c r="B62" s="1134" t="s">
        <v>574</v>
      </c>
      <c r="C62" s="1710" t="s">
        <v>2942</v>
      </c>
      <c r="D62" s="1711"/>
      <c r="E62" s="1711"/>
      <c r="F62" s="1712"/>
      <c r="G62" s="1122"/>
    </row>
    <row r="63" spans="2:7" ht="95.25" customHeight="1" thickBot="1">
      <c r="B63" s="1134" t="s">
        <v>576</v>
      </c>
      <c r="C63" s="1152" t="s">
        <v>2943</v>
      </c>
      <c r="D63" s="1153" t="s">
        <v>578</v>
      </c>
      <c r="E63" s="1713" t="s">
        <v>2918</v>
      </c>
      <c r="F63" s="1714"/>
      <c r="G63" s="1122"/>
    </row>
    <row r="64" spans="2:7" ht="19.5" thickBot="1">
      <c r="B64" s="1154"/>
      <c r="C64" s="1715"/>
      <c r="D64" s="1716"/>
      <c r="E64" s="1713"/>
      <c r="F64" s="1714"/>
      <c r="G64" s="1122"/>
    </row>
    <row r="65" spans="2:7" ht="51" customHeight="1" thickBot="1">
      <c r="B65" s="1135" t="s">
        <v>517</v>
      </c>
      <c r="C65" s="1717" t="s">
        <v>2944</v>
      </c>
      <c r="D65" s="1699"/>
      <c r="E65" s="1699"/>
      <c r="F65" s="1700"/>
      <c r="G65" s="1122"/>
    </row>
    <row r="66" spans="2:7" ht="19.5" thickBot="1">
      <c r="B66" s="1135" t="s">
        <v>21</v>
      </c>
      <c r="C66" s="1717" t="s">
        <v>2945</v>
      </c>
      <c r="D66" s="1699"/>
      <c r="E66" s="1699"/>
      <c r="F66" s="1700"/>
      <c r="G66" s="1122"/>
    </row>
    <row r="67" spans="2:7" ht="18.75">
      <c r="B67" s="1694"/>
      <c r="C67" s="1126">
        <v>2024</v>
      </c>
      <c r="D67" s="1126">
        <v>2025</v>
      </c>
      <c r="E67" s="1126">
        <v>2026</v>
      </c>
      <c r="F67" s="1126">
        <v>2027</v>
      </c>
      <c r="G67" s="1122"/>
    </row>
    <row r="68" spans="2:7" ht="19.5" thickBot="1">
      <c r="B68" s="1695"/>
      <c r="C68" s="1128" t="s">
        <v>22</v>
      </c>
      <c r="D68" s="1128" t="s">
        <v>23</v>
      </c>
      <c r="E68" s="1128" t="s">
        <v>23</v>
      </c>
      <c r="F68" s="1128" t="s">
        <v>23</v>
      </c>
      <c r="G68" s="1122"/>
    </row>
    <row r="69" spans="2:7" ht="19.5" thickBot="1">
      <c r="B69" s="1135" t="s">
        <v>33</v>
      </c>
      <c r="C69" s="1138">
        <v>3</v>
      </c>
      <c r="D69" s="1138">
        <v>0</v>
      </c>
      <c r="E69" s="1138">
        <v>0</v>
      </c>
      <c r="F69" s="1138">
        <v>0</v>
      </c>
      <c r="G69" s="1122"/>
    </row>
    <row r="70" spans="2:7" ht="42.75" customHeight="1" thickBot="1">
      <c r="B70" s="1135" t="s">
        <v>529</v>
      </c>
      <c r="C70" s="1138">
        <v>850</v>
      </c>
      <c r="D70" s="1138">
        <v>0</v>
      </c>
      <c r="E70" s="1138">
        <v>0</v>
      </c>
      <c r="F70" s="1138">
        <v>0</v>
      </c>
      <c r="G70" s="1122"/>
    </row>
    <row r="71" spans="2:7" ht="42" customHeight="1" thickBot="1">
      <c r="B71" s="1135" t="s">
        <v>530</v>
      </c>
      <c r="C71" s="1138">
        <f>C70/C69</f>
        <v>283.33333333333331</v>
      </c>
      <c r="D71" s="1138">
        <v>0</v>
      </c>
      <c r="E71" s="1138">
        <v>0</v>
      </c>
      <c r="F71" s="1138">
        <v>0</v>
      </c>
      <c r="G71" s="1122"/>
    </row>
    <row r="72" spans="2:7" ht="46.5" customHeight="1" thickBot="1">
      <c r="B72" s="1135" t="s">
        <v>532</v>
      </c>
      <c r="C72" s="1127" t="s">
        <v>533</v>
      </c>
      <c r="D72" s="1139">
        <v>0</v>
      </c>
      <c r="E72" s="1139">
        <v>0</v>
      </c>
      <c r="F72" s="1139">
        <v>0</v>
      </c>
      <c r="G72" s="1122"/>
    </row>
    <row r="73" spans="2:7" ht="37.5" customHeight="1" thickBot="1">
      <c r="B73" s="1135" t="s">
        <v>534</v>
      </c>
      <c r="C73" s="1127" t="s">
        <v>533</v>
      </c>
      <c r="D73" s="1139">
        <v>0</v>
      </c>
      <c r="E73" s="1139">
        <v>0</v>
      </c>
      <c r="F73" s="1139">
        <v>0</v>
      </c>
      <c r="G73" s="1122"/>
    </row>
    <row r="74" spans="2:7" ht="40.5" customHeight="1" thickBot="1">
      <c r="B74" s="1135" t="s">
        <v>47</v>
      </c>
      <c r="C74" s="1127" t="s">
        <v>533</v>
      </c>
      <c r="D74" s="1139">
        <v>0</v>
      </c>
      <c r="E74" s="1139">
        <v>0</v>
      </c>
      <c r="F74" s="1139">
        <v>0</v>
      </c>
      <c r="G74" s="1122"/>
    </row>
    <row r="75" spans="2:7" ht="19.5" thickBot="1">
      <c r="B75" s="1707" t="s">
        <v>2946</v>
      </c>
      <c r="C75" s="1708"/>
      <c r="D75" s="1708"/>
      <c r="E75" s="1708"/>
      <c r="F75" s="1709"/>
      <c r="G75" s="1122"/>
    </row>
    <row r="76" spans="2:7" ht="18.75">
      <c r="B76" s="1694"/>
      <c r="C76" s="1126">
        <v>2024</v>
      </c>
      <c r="D76" s="1126">
        <v>2025</v>
      </c>
      <c r="E76" s="1126">
        <v>2026</v>
      </c>
      <c r="F76" s="1126">
        <v>2027</v>
      </c>
      <c r="G76" s="1122"/>
    </row>
    <row r="77" spans="2:7" ht="19.5" thickBot="1">
      <c r="B77" s="1695"/>
      <c r="C77" s="1128" t="s">
        <v>22</v>
      </c>
      <c r="D77" s="1128" t="s">
        <v>23</v>
      </c>
      <c r="E77" s="1128" t="s">
        <v>23</v>
      </c>
      <c r="F77" s="1128" t="s">
        <v>23</v>
      </c>
      <c r="G77" s="1122"/>
    </row>
    <row r="78" spans="2:7" ht="40.5" customHeight="1" thickBot="1">
      <c r="B78" s="1140" t="s">
        <v>583</v>
      </c>
      <c r="C78" s="1146">
        <f>C79+C80+C81+C82</f>
        <v>0</v>
      </c>
      <c r="D78" s="1146">
        <f>D79+D80+D81+D82</f>
        <v>0</v>
      </c>
      <c r="E78" s="1146">
        <f>E79+E80+E81+E82</f>
        <v>0</v>
      </c>
      <c r="F78" s="1146">
        <f>F79+F80+F81+F82</f>
        <v>0</v>
      </c>
      <c r="G78" s="1122"/>
    </row>
    <row r="79" spans="2:7" ht="36" customHeight="1" thickBot="1">
      <c r="B79" s="1143" t="s">
        <v>538</v>
      </c>
      <c r="C79" s="1146"/>
      <c r="D79" s="1146"/>
      <c r="E79" s="1146"/>
      <c r="F79" s="1146"/>
      <c r="G79" s="1122"/>
    </row>
    <row r="80" spans="2:7" ht="19.5" thickBot="1">
      <c r="B80" s="1143" t="s">
        <v>584</v>
      </c>
      <c r="C80" s="1146"/>
      <c r="D80" s="1146"/>
      <c r="E80" s="1146"/>
      <c r="F80" s="1146"/>
      <c r="G80" s="1122"/>
    </row>
    <row r="81" spans="2:7" ht="30" customHeight="1" thickBot="1">
      <c r="B81" s="1143" t="s">
        <v>585</v>
      </c>
      <c r="C81" s="1146"/>
      <c r="D81" s="1146"/>
      <c r="E81" s="1146"/>
      <c r="F81" s="1146"/>
      <c r="G81" s="1122"/>
    </row>
    <row r="82" spans="2:7" ht="31.5" customHeight="1" thickBot="1">
      <c r="B82" s="1143" t="s">
        <v>586</v>
      </c>
      <c r="C82" s="1146"/>
      <c r="D82" s="1146"/>
      <c r="E82" s="1146"/>
      <c r="F82" s="1146"/>
      <c r="G82" s="1122"/>
    </row>
    <row r="83" spans="2:7" ht="34.5" customHeight="1" thickBot="1">
      <c r="B83" s="1140" t="s">
        <v>587</v>
      </c>
      <c r="C83" s="1144">
        <f>C70</f>
        <v>850</v>
      </c>
      <c r="D83" s="1144">
        <f>D70</f>
        <v>0</v>
      </c>
      <c r="E83" s="1144">
        <f>E70</f>
        <v>0</v>
      </c>
      <c r="F83" s="1144">
        <f>F70</f>
        <v>0</v>
      </c>
      <c r="G83" s="1122"/>
    </row>
    <row r="84" spans="2:7" ht="34.5" customHeight="1" thickBot="1">
      <c r="B84" s="1143" t="s">
        <v>538</v>
      </c>
      <c r="C84" s="1144">
        <f>C83</f>
        <v>850</v>
      </c>
      <c r="D84" s="1144">
        <f>D83</f>
        <v>0</v>
      </c>
      <c r="E84" s="1144">
        <f>E83</f>
        <v>0</v>
      </c>
      <c r="F84" s="1144">
        <f>F83</f>
        <v>0</v>
      </c>
      <c r="G84" s="1122"/>
    </row>
    <row r="85" spans="2:7" ht="19.5" thickBot="1">
      <c r="B85" s="1143" t="s">
        <v>584</v>
      </c>
      <c r="C85" s="1144"/>
      <c r="D85" s="1146"/>
      <c r="E85" s="1146"/>
      <c r="F85" s="1146"/>
      <c r="G85" s="1122"/>
    </row>
    <row r="86" spans="2:7" ht="33.75" customHeight="1" thickBot="1">
      <c r="B86" s="1143" t="s">
        <v>585</v>
      </c>
      <c r="C86" s="1144"/>
      <c r="D86" s="1146"/>
      <c r="E86" s="1146"/>
      <c r="F86" s="1146"/>
      <c r="G86" s="1122"/>
    </row>
    <row r="87" spans="2:7" ht="36" customHeight="1" thickBot="1">
      <c r="B87" s="1143" t="s">
        <v>586</v>
      </c>
      <c r="C87" s="1144"/>
      <c r="D87" s="1146"/>
      <c r="E87" s="1146"/>
      <c r="F87" s="1146"/>
      <c r="G87" s="1122"/>
    </row>
    <row r="88" spans="2:7" ht="41.25" customHeight="1" thickBot="1">
      <c r="B88" s="1155" t="s">
        <v>555</v>
      </c>
      <c r="C88" s="1156">
        <f>C78+C83</f>
        <v>850</v>
      </c>
      <c r="D88" s="1156">
        <f>D78+D83</f>
        <v>0</v>
      </c>
      <c r="E88" s="1156">
        <f>E78+E83</f>
        <v>0</v>
      </c>
      <c r="F88" s="1156">
        <f>F78+F83</f>
        <v>0</v>
      </c>
      <c r="G88" s="1122"/>
    </row>
    <row r="89" spans="2:7" ht="19.5" thickBot="1">
      <c r="B89" s="1157"/>
      <c r="C89" s="1158"/>
      <c r="D89" s="1158"/>
      <c r="E89" s="1158"/>
      <c r="F89" s="1159"/>
      <c r="G89" s="1122"/>
    </row>
    <row r="90" spans="2:7" ht="18">
      <c r="B90" s="1718" t="s">
        <v>574</v>
      </c>
      <c r="C90" s="1720" t="s">
        <v>2942</v>
      </c>
      <c r="D90" s="1720"/>
      <c r="E90" s="1720"/>
      <c r="F90" s="1721"/>
      <c r="G90" s="1122"/>
    </row>
    <row r="91" spans="2:7" ht="18.75" thickBot="1">
      <c r="B91" s="1719"/>
      <c r="C91" s="1722"/>
      <c r="D91" s="1722"/>
      <c r="E91" s="1722"/>
      <c r="F91" s="1723"/>
      <c r="G91" s="1122"/>
    </row>
    <row r="92" spans="2:7" ht="87.75" customHeight="1" thickBot="1">
      <c r="B92" s="1134" t="s">
        <v>832</v>
      </c>
      <c r="C92" s="1152" t="s">
        <v>2947</v>
      </c>
      <c r="D92" s="1153" t="s">
        <v>578</v>
      </c>
      <c r="E92" s="1715" t="s">
        <v>2896</v>
      </c>
      <c r="F92" s="1714"/>
      <c r="G92" s="1122"/>
    </row>
    <row r="93" spans="2:7" ht="51.75" customHeight="1" thickBot="1">
      <c r="B93" s="1135" t="s">
        <v>517</v>
      </c>
      <c r="C93" s="1689" t="s">
        <v>2948</v>
      </c>
      <c r="D93" s="1690"/>
      <c r="E93" s="1690"/>
      <c r="F93" s="1691"/>
      <c r="G93" s="1122"/>
    </row>
    <row r="94" spans="2:7" ht="19.5" thickBot="1">
      <c r="B94" s="1135" t="s">
        <v>21</v>
      </c>
      <c r="C94" s="1717" t="s">
        <v>2949</v>
      </c>
      <c r="D94" s="1699"/>
      <c r="E94" s="1699"/>
      <c r="F94" s="1700"/>
      <c r="G94" s="1122"/>
    </row>
    <row r="95" spans="2:7" ht="18.75">
      <c r="B95" s="1694"/>
      <c r="C95" s="1126">
        <v>2024</v>
      </c>
      <c r="D95" s="1126">
        <v>2025</v>
      </c>
      <c r="E95" s="1126">
        <v>2026</v>
      </c>
      <c r="F95" s="1126">
        <v>2027</v>
      </c>
      <c r="G95" s="1122"/>
    </row>
    <row r="96" spans="2:7" ht="19.5" thickBot="1">
      <c r="B96" s="1695"/>
      <c r="C96" s="1128" t="s">
        <v>22</v>
      </c>
      <c r="D96" s="1128" t="s">
        <v>23</v>
      </c>
      <c r="E96" s="1128" t="s">
        <v>23</v>
      </c>
      <c r="F96" s="1128" t="s">
        <v>23</v>
      </c>
      <c r="G96" s="1122"/>
    </row>
    <row r="97" spans="2:7" ht="19.5" thickBot="1">
      <c r="B97" s="1135" t="s">
        <v>33</v>
      </c>
      <c r="C97" s="1127">
        <v>3</v>
      </c>
      <c r="D97" s="1127">
        <v>3</v>
      </c>
      <c r="E97" s="1127">
        <v>0</v>
      </c>
      <c r="F97" s="1127">
        <v>0</v>
      </c>
      <c r="G97" s="1122"/>
    </row>
    <row r="98" spans="2:7" ht="44.25" customHeight="1" thickBot="1">
      <c r="B98" s="1135" t="s">
        <v>529</v>
      </c>
      <c r="C98" s="1138">
        <v>650</v>
      </c>
      <c r="D98" s="1138">
        <v>0</v>
      </c>
      <c r="E98" s="1138">
        <v>0</v>
      </c>
      <c r="F98" s="1138">
        <v>0</v>
      </c>
      <c r="G98" s="1122"/>
    </row>
    <row r="99" spans="2:7" ht="46.5" customHeight="1" thickBot="1">
      <c r="B99" s="1135" t="s">
        <v>530</v>
      </c>
      <c r="C99" s="1138">
        <f>C98/C97</f>
        <v>216.66666666666666</v>
      </c>
      <c r="D99" s="1138">
        <f>D98/D97</f>
        <v>0</v>
      </c>
      <c r="E99" s="1138">
        <v>0</v>
      </c>
      <c r="F99" s="1138">
        <v>0</v>
      </c>
      <c r="G99" s="1122"/>
    </row>
    <row r="100" spans="2:7" ht="41.25" customHeight="1" thickBot="1">
      <c r="B100" s="1135" t="s">
        <v>532</v>
      </c>
      <c r="C100" s="1127" t="s">
        <v>533</v>
      </c>
      <c r="D100" s="1139">
        <f>D97/C97-1</f>
        <v>0</v>
      </c>
      <c r="E100" s="1139">
        <v>0</v>
      </c>
      <c r="F100" s="1139">
        <v>0</v>
      </c>
      <c r="G100" s="1122"/>
    </row>
    <row r="101" spans="2:7" ht="47.25" customHeight="1" thickBot="1">
      <c r="B101" s="1135" t="s">
        <v>534</v>
      </c>
      <c r="C101" s="1127" t="s">
        <v>533</v>
      </c>
      <c r="D101" s="1139">
        <v>0</v>
      </c>
      <c r="E101" s="1139">
        <v>0</v>
      </c>
      <c r="F101" s="1139">
        <v>0</v>
      </c>
      <c r="G101" s="1122"/>
    </row>
    <row r="102" spans="2:7" ht="44.25" customHeight="1" thickBot="1">
      <c r="B102" s="1135" t="s">
        <v>47</v>
      </c>
      <c r="C102" s="1127" t="s">
        <v>533</v>
      </c>
      <c r="D102" s="1139">
        <v>0</v>
      </c>
      <c r="E102" s="1139">
        <v>0</v>
      </c>
      <c r="F102" s="1139">
        <v>0</v>
      </c>
      <c r="G102" s="1122"/>
    </row>
    <row r="103" spans="2:7" ht="19.5" thickBot="1">
      <c r="B103" s="1707" t="s">
        <v>2950</v>
      </c>
      <c r="C103" s="1708"/>
      <c r="D103" s="1708"/>
      <c r="E103" s="1708"/>
      <c r="F103" s="1709"/>
      <c r="G103" s="1122"/>
    </row>
    <row r="104" spans="2:7" ht="18.75">
      <c r="B104" s="1694"/>
      <c r="C104" s="1126">
        <v>2024</v>
      </c>
      <c r="D104" s="1126">
        <v>2025</v>
      </c>
      <c r="E104" s="1126">
        <v>2026</v>
      </c>
      <c r="F104" s="1126">
        <v>2027</v>
      </c>
      <c r="G104" s="1122"/>
    </row>
    <row r="105" spans="2:7" ht="19.5" thickBot="1">
      <c r="B105" s="1695"/>
      <c r="C105" s="1128" t="s">
        <v>22</v>
      </c>
      <c r="D105" s="1128" t="s">
        <v>23</v>
      </c>
      <c r="E105" s="1128" t="s">
        <v>23</v>
      </c>
      <c r="F105" s="1128" t="s">
        <v>23</v>
      </c>
      <c r="G105" s="1122"/>
    </row>
    <row r="106" spans="2:7" ht="43.5" customHeight="1" thickBot="1">
      <c r="B106" s="1140" t="s">
        <v>583</v>
      </c>
      <c r="C106" s="1146">
        <f>C107+C108+C109+C110</f>
        <v>0</v>
      </c>
      <c r="D106" s="1146">
        <f>D107+D108+D109+D110</f>
        <v>0</v>
      </c>
      <c r="E106" s="1146">
        <f>E107+E108+E109+E110</f>
        <v>0</v>
      </c>
      <c r="F106" s="1146">
        <f>F107+F108+F109+F110</f>
        <v>0</v>
      </c>
      <c r="G106" s="1122"/>
    </row>
    <row r="107" spans="2:7" ht="28.5" customHeight="1" thickBot="1">
      <c r="B107" s="1143" t="s">
        <v>538</v>
      </c>
      <c r="C107" s="1146"/>
      <c r="D107" s="1146"/>
      <c r="E107" s="1146"/>
      <c r="F107" s="1146"/>
      <c r="G107" s="1122"/>
    </row>
    <row r="108" spans="2:7" ht="19.5" thickBot="1">
      <c r="B108" s="1143" t="s">
        <v>584</v>
      </c>
      <c r="C108" s="1146"/>
      <c r="D108" s="1146"/>
      <c r="E108" s="1146"/>
      <c r="F108" s="1146"/>
      <c r="G108" s="1122"/>
    </row>
    <row r="109" spans="2:7" ht="28.5" customHeight="1" thickBot="1">
      <c r="B109" s="1143" t="s">
        <v>585</v>
      </c>
      <c r="C109" s="1146"/>
      <c r="D109" s="1146"/>
      <c r="E109" s="1146"/>
      <c r="F109" s="1146"/>
      <c r="G109" s="1122"/>
    </row>
    <row r="110" spans="2:7" ht="25.5" customHeight="1" thickBot="1">
      <c r="B110" s="1143" t="s">
        <v>586</v>
      </c>
      <c r="C110" s="1146"/>
      <c r="D110" s="1146"/>
      <c r="E110" s="1146"/>
      <c r="F110" s="1146"/>
      <c r="G110" s="1122"/>
    </row>
    <row r="111" spans="2:7" ht="39.75" customHeight="1" thickBot="1">
      <c r="B111" s="1140" t="s">
        <v>587</v>
      </c>
      <c r="C111" s="1144">
        <f>C98</f>
        <v>650</v>
      </c>
      <c r="D111" s="1144">
        <f>D98</f>
        <v>0</v>
      </c>
      <c r="E111" s="1144">
        <f>E98</f>
        <v>0</v>
      </c>
      <c r="F111" s="1144">
        <f>F98</f>
        <v>0</v>
      </c>
      <c r="G111" s="1122"/>
    </row>
    <row r="112" spans="2:7" ht="31.5" customHeight="1" thickBot="1">
      <c r="B112" s="1143" t="s">
        <v>538</v>
      </c>
      <c r="C112" s="1144">
        <f>C111</f>
        <v>650</v>
      </c>
      <c r="D112" s="1144"/>
      <c r="E112" s="1144">
        <v>0</v>
      </c>
      <c r="F112" s="1144">
        <v>0</v>
      </c>
      <c r="G112" s="1122"/>
    </row>
    <row r="113" spans="2:14" ht="19.5" thickBot="1">
      <c r="B113" s="1143" t="s">
        <v>584</v>
      </c>
      <c r="C113" s="1144"/>
      <c r="D113" s="1146"/>
      <c r="E113" s="1146"/>
      <c r="F113" s="1146"/>
      <c r="G113" s="1122"/>
    </row>
    <row r="114" spans="2:14" ht="33.75" customHeight="1" thickBot="1">
      <c r="B114" s="1143" t="s">
        <v>585</v>
      </c>
      <c r="C114" s="1144"/>
      <c r="D114" s="1146"/>
      <c r="E114" s="1146"/>
      <c r="F114" s="1146"/>
      <c r="G114" s="1122"/>
    </row>
    <row r="115" spans="2:14" ht="32.25" customHeight="1" thickBot="1">
      <c r="B115" s="1143" t="s">
        <v>586</v>
      </c>
      <c r="C115" s="1144"/>
      <c r="D115" s="1146"/>
      <c r="E115" s="1146"/>
      <c r="F115" s="1146"/>
      <c r="G115" s="1122"/>
    </row>
    <row r="116" spans="2:14" ht="35.25" customHeight="1" thickBot="1">
      <c r="B116" s="1160" t="s">
        <v>563</v>
      </c>
      <c r="C116" s="1144">
        <f>C106+C111</f>
        <v>650</v>
      </c>
      <c r="D116" s="1144">
        <f>D106+D111</f>
        <v>0</v>
      </c>
      <c r="E116" s="1144">
        <f>E106+E111</f>
        <v>0</v>
      </c>
      <c r="F116" s="1144">
        <f>F106+F111</f>
        <v>0</v>
      </c>
      <c r="G116" s="1122"/>
    </row>
    <row r="117" spans="2:14" ht="19.5" thickBot="1">
      <c r="B117" s="1157"/>
      <c r="C117" s="1158"/>
      <c r="D117" s="1158"/>
      <c r="E117" s="1158"/>
      <c r="F117" s="1159"/>
      <c r="G117" s="1122"/>
    </row>
    <row r="118" spans="2:14" ht="19.5" thickBot="1">
      <c r="B118" s="1150"/>
      <c r="C118" s="1151"/>
      <c r="D118" s="1151"/>
      <c r="E118" s="1151"/>
      <c r="F118" s="1151"/>
      <c r="G118" s="1122"/>
    </row>
    <row r="119" spans="2:14" ht="52.5" customHeight="1" thickBot="1">
      <c r="B119" s="1131" t="s">
        <v>588</v>
      </c>
      <c r="C119" s="1151">
        <f>C29+C70++C98</f>
        <v>114900</v>
      </c>
      <c r="D119" s="1151">
        <f>D29+D70++D98</f>
        <v>0</v>
      </c>
      <c r="E119" s="1151">
        <f>E29+E70++E98</f>
        <v>0</v>
      </c>
      <c r="F119" s="1151">
        <f>F29+F70++F98</f>
        <v>0</v>
      </c>
      <c r="G119" s="1122"/>
      <c r="N119" s="1142">
        <f>SUM(D119-'[1]F.4. Alokimi i tavaneve per PE'!$C$14)</f>
        <v>0</v>
      </c>
    </row>
    <row r="120" spans="2:14" ht="49.5" customHeight="1" thickBot="1">
      <c r="B120" s="1131" t="s">
        <v>589</v>
      </c>
      <c r="C120" s="1151">
        <f>C37+C40+C43+C83+C111</f>
        <v>114900</v>
      </c>
      <c r="D120" s="1151">
        <f>D37+D40+D43+D83+D111</f>
        <v>0</v>
      </c>
      <c r="E120" s="1151">
        <f>E37+E40+E43+E83+E111</f>
        <v>0</v>
      </c>
      <c r="F120" s="1151">
        <f>F37+F40+F43+F83+F111</f>
        <v>0</v>
      </c>
      <c r="G120" s="1122"/>
    </row>
    <row r="121" spans="2:14" ht="19.5" thickBot="1">
      <c r="B121" s="1140" t="s">
        <v>537</v>
      </c>
      <c r="C121" s="1151">
        <f>C37</f>
        <v>91600</v>
      </c>
      <c r="D121" s="1151">
        <f>D37</f>
        <v>0</v>
      </c>
      <c r="E121" s="1151">
        <f>E37</f>
        <v>0</v>
      </c>
      <c r="F121" s="1151">
        <f>F37</f>
        <v>0</v>
      </c>
      <c r="G121" s="1122"/>
    </row>
    <row r="122" spans="2:14" ht="38.25" customHeight="1" thickBot="1">
      <c r="B122" s="1143" t="s">
        <v>538</v>
      </c>
      <c r="C122" s="1144">
        <v>50600</v>
      </c>
      <c r="D122" s="1144">
        <f>D121</f>
        <v>0</v>
      </c>
      <c r="E122" s="1144">
        <f>E121</f>
        <v>0</v>
      </c>
      <c r="F122" s="1144">
        <f>F121</f>
        <v>0</v>
      </c>
      <c r="G122" s="1122"/>
    </row>
    <row r="123" spans="2:14" ht="19.5" thickBot="1">
      <c r="B123" s="1143" t="s">
        <v>590</v>
      </c>
      <c r="C123" s="1144">
        <v>0</v>
      </c>
      <c r="D123" s="1144">
        <v>0</v>
      </c>
      <c r="E123" s="1144">
        <v>0</v>
      </c>
      <c r="F123" s="1144">
        <v>0</v>
      </c>
      <c r="G123" s="1122"/>
    </row>
    <row r="124" spans="2:14" ht="47.25" customHeight="1" thickBot="1">
      <c r="B124" s="1140" t="s">
        <v>540</v>
      </c>
      <c r="C124" s="1151">
        <f>C40</f>
        <v>9600</v>
      </c>
      <c r="D124" s="1151">
        <f>D40</f>
        <v>0</v>
      </c>
      <c r="E124" s="1151">
        <f>E40</f>
        <v>0</v>
      </c>
      <c r="F124" s="1151">
        <f>F40</f>
        <v>0</v>
      </c>
      <c r="G124" s="1122"/>
    </row>
    <row r="125" spans="2:14" ht="36.75" customHeight="1" thickBot="1">
      <c r="B125" s="1143" t="s">
        <v>538</v>
      </c>
      <c r="C125" s="1146">
        <f>C124</f>
        <v>9600</v>
      </c>
      <c r="D125" s="1146">
        <f>D124</f>
        <v>0</v>
      </c>
      <c r="E125" s="1146">
        <f>E124</f>
        <v>0</v>
      </c>
      <c r="F125" s="1146">
        <f>F124</f>
        <v>0</v>
      </c>
      <c r="G125" s="1122"/>
    </row>
    <row r="126" spans="2:14" ht="19.5" thickBot="1">
      <c r="B126" s="1143" t="s">
        <v>590</v>
      </c>
      <c r="C126" s="1144">
        <v>0</v>
      </c>
      <c r="D126" s="1144">
        <v>0</v>
      </c>
      <c r="E126" s="1144">
        <v>0</v>
      </c>
      <c r="F126" s="1144">
        <v>0</v>
      </c>
      <c r="G126" s="1122"/>
    </row>
    <row r="127" spans="2:14" ht="33" customHeight="1" thickBot="1">
      <c r="B127" s="1140" t="s">
        <v>542</v>
      </c>
      <c r="C127" s="1151">
        <f>C43</f>
        <v>12200</v>
      </c>
      <c r="D127" s="1151">
        <f>D43</f>
        <v>0</v>
      </c>
      <c r="E127" s="1151">
        <f>E43</f>
        <v>0</v>
      </c>
      <c r="F127" s="1151">
        <f>F43</f>
        <v>0</v>
      </c>
      <c r="G127" s="1122"/>
    </row>
    <row r="128" spans="2:14" ht="38.25" customHeight="1" thickBot="1">
      <c r="B128" s="1143" t="s">
        <v>538</v>
      </c>
      <c r="C128" s="1144">
        <f>C127</f>
        <v>12200</v>
      </c>
      <c r="D128" s="1144">
        <f>D127</f>
        <v>0</v>
      </c>
      <c r="E128" s="1144">
        <f>E127</f>
        <v>0</v>
      </c>
      <c r="F128" s="1144">
        <f>F127</f>
        <v>0</v>
      </c>
      <c r="G128" s="1122"/>
    </row>
    <row r="129" spans="2:7" ht="19.5" thickBot="1">
      <c r="B129" s="1143" t="s">
        <v>590</v>
      </c>
      <c r="C129" s="1144">
        <v>0</v>
      </c>
      <c r="D129" s="1144">
        <v>0</v>
      </c>
      <c r="E129" s="1144">
        <v>0</v>
      </c>
      <c r="F129" s="1144">
        <v>0</v>
      </c>
      <c r="G129" s="1122"/>
    </row>
    <row r="130" spans="2:7" ht="35.25" customHeight="1" thickBot="1">
      <c r="B130" s="1140" t="s">
        <v>543</v>
      </c>
      <c r="C130" s="1151">
        <v>0</v>
      </c>
      <c r="D130" s="1151">
        <v>0</v>
      </c>
      <c r="E130" s="1151">
        <v>0</v>
      </c>
      <c r="F130" s="1151">
        <v>0</v>
      </c>
      <c r="G130" s="1122"/>
    </row>
    <row r="131" spans="2:7" ht="35.25" customHeight="1" thickBot="1">
      <c r="B131" s="1143" t="s">
        <v>538</v>
      </c>
      <c r="C131" s="1146">
        <v>0</v>
      </c>
      <c r="D131" s="1146">
        <v>0</v>
      </c>
      <c r="E131" s="1146">
        <v>0</v>
      </c>
      <c r="F131" s="1146">
        <v>0</v>
      </c>
      <c r="G131" s="1122"/>
    </row>
    <row r="132" spans="2:7" ht="19.5" thickBot="1">
      <c r="B132" s="1143" t="s">
        <v>590</v>
      </c>
      <c r="C132" s="1144">
        <v>0</v>
      </c>
      <c r="D132" s="1144">
        <v>0</v>
      </c>
      <c r="E132" s="1144">
        <v>0</v>
      </c>
      <c r="F132" s="1144">
        <v>0</v>
      </c>
      <c r="G132" s="1122"/>
    </row>
    <row r="133" spans="2:7" ht="25.5" customHeight="1" thickBot="1">
      <c r="B133" s="1140" t="s">
        <v>549</v>
      </c>
      <c r="C133" s="1151">
        <v>0</v>
      </c>
      <c r="D133" s="1151">
        <v>0</v>
      </c>
      <c r="E133" s="1151">
        <v>0</v>
      </c>
      <c r="F133" s="1151">
        <v>0</v>
      </c>
      <c r="G133" s="1122"/>
    </row>
    <row r="134" spans="2:7" ht="36.75" customHeight="1" thickBot="1">
      <c r="B134" s="1143" t="s">
        <v>538</v>
      </c>
      <c r="C134" s="1146">
        <v>0</v>
      </c>
      <c r="D134" s="1146">
        <v>0</v>
      </c>
      <c r="E134" s="1146">
        <v>0</v>
      </c>
      <c r="F134" s="1146">
        <v>0</v>
      </c>
      <c r="G134" s="1122"/>
    </row>
    <row r="135" spans="2:7" ht="19.5" thickBot="1">
      <c r="B135" s="1143" t="s">
        <v>590</v>
      </c>
      <c r="C135" s="1144">
        <v>0</v>
      </c>
      <c r="D135" s="1144">
        <v>0</v>
      </c>
      <c r="E135" s="1144">
        <v>0</v>
      </c>
      <c r="F135" s="1144">
        <v>0</v>
      </c>
      <c r="G135" s="1122"/>
    </row>
    <row r="136" spans="2:7" ht="36.75" customHeight="1" thickBot="1">
      <c r="B136" s="1140" t="s">
        <v>553</v>
      </c>
      <c r="C136" s="1151">
        <v>0</v>
      </c>
      <c r="D136" s="1151">
        <v>0</v>
      </c>
      <c r="E136" s="1151">
        <v>0</v>
      </c>
      <c r="F136" s="1151">
        <v>0</v>
      </c>
      <c r="G136" s="1122"/>
    </row>
    <row r="137" spans="2:7" ht="41.25" customHeight="1" thickBot="1">
      <c r="B137" s="1143" t="s">
        <v>538</v>
      </c>
      <c r="C137" s="1146">
        <v>0</v>
      </c>
      <c r="D137" s="1146">
        <v>0</v>
      </c>
      <c r="E137" s="1146">
        <v>0</v>
      </c>
      <c r="F137" s="1146">
        <v>0</v>
      </c>
      <c r="G137" s="1122"/>
    </row>
    <row r="138" spans="2:7" ht="19.5" thickBot="1">
      <c r="B138" s="1143" t="s">
        <v>590</v>
      </c>
      <c r="C138" s="1144">
        <v>0</v>
      </c>
      <c r="D138" s="1144">
        <v>0</v>
      </c>
      <c r="E138" s="1144">
        <v>0</v>
      </c>
      <c r="F138" s="1144">
        <v>0</v>
      </c>
      <c r="G138" s="1122"/>
    </row>
    <row r="139" spans="2:7" ht="26.25" customHeight="1" thickBot="1">
      <c r="B139" s="1140" t="s">
        <v>554</v>
      </c>
      <c r="C139" s="1151">
        <v>0</v>
      </c>
      <c r="D139" s="1151">
        <v>0</v>
      </c>
      <c r="E139" s="1151">
        <v>0</v>
      </c>
      <c r="F139" s="1151">
        <v>0</v>
      </c>
      <c r="G139" s="1122"/>
    </row>
    <row r="140" spans="2:7" ht="33" customHeight="1" thickBot="1">
      <c r="B140" s="1143" t="s">
        <v>538</v>
      </c>
      <c r="C140" s="1146">
        <v>0</v>
      </c>
      <c r="D140" s="1146">
        <v>0</v>
      </c>
      <c r="E140" s="1146">
        <v>0</v>
      </c>
      <c r="F140" s="1146">
        <v>0</v>
      </c>
      <c r="G140" s="1122"/>
    </row>
    <row r="141" spans="2:7" ht="19.5" thickBot="1">
      <c r="B141" s="1143" t="s">
        <v>590</v>
      </c>
      <c r="C141" s="1144">
        <v>0</v>
      </c>
      <c r="D141" s="1144">
        <v>0</v>
      </c>
      <c r="E141" s="1144">
        <v>0</v>
      </c>
      <c r="F141" s="1144">
        <v>0</v>
      </c>
      <c r="G141" s="1122"/>
    </row>
    <row r="142" spans="2:7" ht="20.25" customHeight="1" thickBot="1">
      <c r="B142" s="1140" t="s">
        <v>591</v>
      </c>
      <c r="C142" s="1146">
        <f>SUM(C106+C78)</f>
        <v>0</v>
      </c>
      <c r="D142" s="1146">
        <f>SUM(D106+D78)</f>
        <v>0</v>
      </c>
      <c r="E142" s="1146">
        <f>SUM(E106+E78)</f>
        <v>0</v>
      </c>
      <c r="F142" s="1146">
        <f>SUM(F106+F78)</f>
        <v>0</v>
      </c>
      <c r="G142" s="1122"/>
    </row>
    <row r="143" spans="2:7" ht="22.5" customHeight="1" thickBot="1">
      <c r="B143" s="1143" t="s">
        <v>538</v>
      </c>
      <c r="C143" s="1146"/>
      <c r="D143" s="1146"/>
      <c r="E143" s="1146"/>
      <c r="F143" s="1146"/>
      <c r="G143" s="1122"/>
    </row>
    <row r="144" spans="2:7" ht="19.5" thickBot="1">
      <c r="B144" s="1143" t="s">
        <v>584</v>
      </c>
      <c r="C144" s="1146"/>
      <c r="D144" s="1146"/>
      <c r="E144" s="1146"/>
      <c r="F144" s="1146"/>
      <c r="G144" s="1122"/>
    </row>
    <row r="145" spans="2:7" ht="35.25" customHeight="1" thickBot="1">
      <c r="B145" s="1143" t="s">
        <v>585</v>
      </c>
      <c r="C145" s="1146"/>
      <c r="D145" s="1146"/>
      <c r="E145" s="1146"/>
      <c r="F145" s="1146"/>
      <c r="G145" s="1122"/>
    </row>
    <row r="146" spans="2:7" ht="30.75" customHeight="1" thickBot="1">
      <c r="B146" s="1143" t="s">
        <v>586</v>
      </c>
      <c r="C146" s="1146"/>
      <c r="D146" s="1146"/>
      <c r="E146" s="1146"/>
      <c r="F146" s="1146"/>
      <c r="G146" s="1122"/>
    </row>
    <row r="147" spans="2:7" ht="30.75" customHeight="1" thickBot="1">
      <c r="B147" s="1140" t="s">
        <v>593</v>
      </c>
      <c r="C147" s="1146">
        <f>C148+C149+C150+C151</f>
        <v>1500</v>
      </c>
      <c r="D147" s="1146">
        <f>D148+D149+D150+D151</f>
        <v>0</v>
      </c>
      <c r="E147" s="1146">
        <f>E148+E149+E150+E151</f>
        <v>0</v>
      </c>
      <c r="F147" s="1146">
        <f>F148+F149+F150+F151</f>
        <v>0</v>
      </c>
      <c r="G147" s="1122"/>
    </row>
    <row r="148" spans="2:7" ht="20.25" customHeight="1" thickBot="1">
      <c r="B148" s="1143" t="s">
        <v>538</v>
      </c>
      <c r="C148" s="1146">
        <f>SUM(C112+C84)</f>
        <v>1500</v>
      </c>
      <c r="D148" s="1146">
        <f>SUM(D112+D84)</f>
        <v>0</v>
      </c>
      <c r="E148" s="1146">
        <f>SUM(E112+E84)</f>
        <v>0</v>
      </c>
      <c r="F148" s="1146">
        <f>SUM(F112+F84)</f>
        <v>0</v>
      </c>
      <c r="G148" s="1122"/>
    </row>
    <row r="149" spans="2:7" ht="17.25" customHeight="1" thickBot="1">
      <c r="B149" s="1143" t="s">
        <v>584</v>
      </c>
      <c r="C149" s="1146"/>
      <c r="D149" s="1146"/>
      <c r="E149" s="1146"/>
      <c r="F149" s="1146"/>
      <c r="G149" s="1122"/>
    </row>
    <row r="150" spans="2:7" ht="23.25" customHeight="1" thickBot="1">
      <c r="B150" s="1143" t="s">
        <v>585</v>
      </c>
      <c r="C150" s="1146"/>
      <c r="D150" s="1146"/>
      <c r="E150" s="1146"/>
      <c r="F150" s="1146"/>
      <c r="G150" s="1122"/>
    </row>
    <row r="151" spans="2:7" ht="19.5" customHeight="1" thickBot="1">
      <c r="B151" s="1143" t="s">
        <v>586</v>
      </c>
      <c r="C151" s="1146"/>
      <c r="D151" s="1146"/>
      <c r="E151" s="1146"/>
      <c r="F151" s="1146"/>
      <c r="G151" s="1122"/>
    </row>
    <row r="152" spans="2:7" ht="19.5" thickBot="1">
      <c r="B152" s="1150" t="s">
        <v>556</v>
      </c>
      <c r="C152" s="1151">
        <f>IF(C191-C190=0,0,"Error")</f>
        <v>0</v>
      </c>
      <c r="D152" s="1151">
        <f>IF(D191-D190=0,0,"Error")</f>
        <v>0</v>
      </c>
      <c r="E152" s="1151">
        <f>IF(E191-E190=0,0,"Error")</f>
        <v>0</v>
      </c>
      <c r="F152" s="1151">
        <f>IF(F191-F190=0,0,"Error")</f>
        <v>0</v>
      </c>
      <c r="G152" s="1122"/>
    </row>
    <row r="153" spans="2:7" ht="18.75">
      <c r="B153" s="1161"/>
      <c r="C153" s="1162"/>
      <c r="D153" s="1162"/>
      <c r="E153" s="1162"/>
      <c r="F153" s="1162"/>
      <c r="G153" s="1122"/>
    </row>
  </sheetData>
  <mergeCells count="38">
    <mergeCell ref="B103:F103"/>
    <mergeCell ref="B104:B105"/>
    <mergeCell ref="B90:B91"/>
    <mergeCell ref="C90:F91"/>
    <mergeCell ref="E92:F92"/>
    <mergeCell ref="C93:F93"/>
    <mergeCell ref="C94:F94"/>
    <mergeCell ref="B95:B96"/>
    <mergeCell ref="B76:B77"/>
    <mergeCell ref="B34:F34"/>
    <mergeCell ref="B35:B36"/>
    <mergeCell ref="B60:F60"/>
    <mergeCell ref="B61:F61"/>
    <mergeCell ref="C62:F62"/>
    <mergeCell ref="E63:F63"/>
    <mergeCell ref="C64:F64"/>
    <mergeCell ref="C65:F65"/>
    <mergeCell ref="C66:F66"/>
    <mergeCell ref="B67:B68"/>
    <mergeCell ref="B75:F75"/>
    <mergeCell ref="B26:B27"/>
    <mergeCell ref="B9:F9"/>
    <mergeCell ref="B10:F12"/>
    <mergeCell ref="C13:F13"/>
    <mergeCell ref="B14:B15"/>
    <mergeCell ref="C17:F17"/>
    <mergeCell ref="B18:F18"/>
    <mergeCell ref="B21:F21"/>
    <mergeCell ref="B22:F22"/>
    <mergeCell ref="C23:F23"/>
    <mergeCell ref="C24:F24"/>
    <mergeCell ref="C25:F25"/>
    <mergeCell ref="C8:F8"/>
    <mergeCell ref="B2:H2"/>
    <mergeCell ref="B3:G3"/>
    <mergeCell ref="B4:F4"/>
    <mergeCell ref="C6:F6"/>
    <mergeCell ref="C7:F7"/>
  </mergeCells>
  <printOptions horizontalCentered="1"/>
  <pageMargins left="0.7" right="0.7" top="0.75" bottom="0.75" header="0.3" footer="0.3"/>
  <pageSetup paperSize="9" scale="63" fitToHeight="0" orientation="portrait" blackAndWhite="1" r:id="rId1"/>
  <colBreaks count="1" manualBreakCount="1">
    <brk id="7" min="1" max="151" man="1"/>
  </col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39"/>
  <sheetViews>
    <sheetView zoomScaleNormal="100" workbookViewId="0">
      <selection activeCell="C9" sqref="C9:G9"/>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397</v>
      </c>
      <c r="E3" s="1510"/>
      <c r="F3" s="1510"/>
      <c r="G3" s="1510"/>
      <c r="H3" s="23"/>
      <c r="I3" s="23"/>
      <c r="J3" s="23"/>
      <c r="K3" s="23"/>
    </row>
    <row r="4" spans="1:11" ht="14.1" customHeight="1">
      <c r="A4" s="23"/>
      <c r="B4" s="23"/>
      <c r="C4" s="25" t="s">
        <v>4</v>
      </c>
      <c r="D4" s="1509" t="s">
        <v>398</v>
      </c>
      <c r="E4" s="1510"/>
      <c r="F4" s="1510"/>
      <c r="G4" s="1510"/>
      <c r="H4" s="23"/>
      <c r="I4" s="23"/>
      <c r="J4" s="23"/>
      <c r="K4" s="23"/>
    </row>
    <row r="5" spans="1:11" ht="14.1" customHeight="1">
      <c r="A5" s="23"/>
      <c r="B5" s="23"/>
      <c r="C5" s="25" t="s">
        <v>6</v>
      </c>
      <c r="D5" s="1509" t="s">
        <v>399</v>
      </c>
      <c r="E5" s="1510"/>
      <c r="F5" s="1510"/>
      <c r="G5" s="1510"/>
      <c r="H5" s="23"/>
      <c r="I5" s="23"/>
      <c r="J5" s="23"/>
      <c r="K5" s="23"/>
    </row>
    <row r="6" spans="1:11" ht="14.1" customHeight="1">
      <c r="A6" s="23"/>
      <c r="B6" s="23"/>
      <c r="C6" s="25" t="s">
        <v>8</v>
      </c>
      <c r="D6" s="1509" t="s">
        <v>400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51.95" customHeight="1">
      <c r="A9" s="23"/>
      <c r="B9" s="23"/>
      <c r="C9" s="1515" t="s">
        <v>401</v>
      </c>
      <c r="D9" s="1516"/>
      <c r="E9" s="1516"/>
      <c r="F9" s="1516"/>
      <c r="G9" s="1516"/>
      <c r="H9" s="23"/>
      <c r="I9" s="23"/>
      <c r="J9" s="23"/>
      <c r="K9" s="23"/>
    </row>
    <row r="10" spans="1:11" ht="57.95" customHeight="1">
      <c r="A10" s="23"/>
      <c r="B10" s="23"/>
      <c r="C10" s="26" t="s">
        <v>14</v>
      </c>
      <c r="D10" s="1517" t="s">
        <v>402</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41.1" customHeight="1">
      <c r="A13" s="23"/>
      <c r="B13" s="23"/>
      <c r="C13" s="27" t="s">
        <v>403</v>
      </c>
      <c r="D13" s="31" t="s">
        <v>404</v>
      </c>
      <c r="E13" s="31" t="s">
        <v>404</v>
      </c>
      <c r="F13" s="31" t="s">
        <v>405</v>
      </c>
      <c r="G13" s="31" t="s">
        <v>406</v>
      </c>
      <c r="H13" s="23"/>
      <c r="I13" s="23"/>
      <c r="J13" s="23"/>
      <c r="K13" s="23"/>
    </row>
    <row r="14" spans="1:11" ht="81.75" customHeight="1">
      <c r="A14" s="23"/>
      <c r="B14" s="23"/>
      <c r="C14" s="26" t="s">
        <v>16</v>
      </c>
      <c r="D14" s="1517" t="s">
        <v>407</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30.95" customHeight="1">
      <c r="A17" s="23"/>
      <c r="B17" s="23"/>
      <c r="C17" s="27" t="s">
        <v>408</v>
      </c>
      <c r="D17" s="31" t="s">
        <v>409</v>
      </c>
      <c r="E17" s="31" t="s">
        <v>409</v>
      </c>
      <c r="F17" s="31" t="s">
        <v>410</v>
      </c>
      <c r="G17" s="31" t="s">
        <v>411</v>
      </c>
      <c r="H17" s="23"/>
      <c r="I17" s="23"/>
      <c r="J17" s="23"/>
      <c r="K17" s="23"/>
    </row>
    <row r="18" spans="1:11" ht="41.1" customHeight="1">
      <c r="A18" s="23"/>
      <c r="B18" s="23"/>
      <c r="C18" s="27" t="s">
        <v>412</v>
      </c>
      <c r="D18" s="31" t="s">
        <v>413</v>
      </c>
      <c r="E18" s="31" t="s">
        <v>413</v>
      </c>
      <c r="F18" s="31" t="s">
        <v>217</v>
      </c>
      <c r="G18" s="31" t="s">
        <v>414</v>
      </c>
      <c r="H18" s="23"/>
      <c r="I18" s="23"/>
      <c r="J18" s="23"/>
      <c r="K18" s="23"/>
    </row>
    <row r="19" spans="1:11" ht="20.100000000000001" customHeight="1">
      <c r="A19" s="23"/>
      <c r="B19" s="23"/>
      <c r="C19" s="27" t="s">
        <v>415</v>
      </c>
      <c r="D19" s="31" t="s">
        <v>416</v>
      </c>
      <c r="E19" s="31" t="s">
        <v>417</v>
      </c>
      <c r="F19" s="31" t="s">
        <v>418</v>
      </c>
      <c r="G19" s="31" t="s">
        <v>419</v>
      </c>
      <c r="H19" s="23"/>
      <c r="I19" s="23"/>
      <c r="J19" s="23"/>
      <c r="K19" s="23"/>
    </row>
    <row r="20" spans="1:11" ht="20.100000000000001" customHeight="1">
      <c r="A20" s="23"/>
      <c r="B20" s="23"/>
      <c r="C20" s="27" t="s">
        <v>420</v>
      </c>
      <c r="D20" s="31" t="s">
        <v>409</v>
      </c>
      <c r="E20" s="31" t="s">
        <v>409</v>
      </c>
      <c r="F20" s="31" t="s">
        <v>410</v>
      </c>
      <c r="G20" s="31" t="s">
        <v>411</v>
      </c>
      <c r="H20" s="23"/>
      <c r="I20" s="23"/>
      <c r="J20" s="23"/>
      <c r="K20" s="23"/>
    </row>
    <row r="21" spans="1:11" ht="41.1" customHeight="1">
      <c r="A21" s="23"/>
      <c r="B21" s="23"/>
      <c r="C21" s="27" t="s">
        <v>421</v>
      </c>
      <c r="D21" s="31" t="s">
        <v>72</v>
      </c>
      <c r="E21" s="31" t="s">
        <v>72</v>
      </c>
      <c r="F21" s="31" t="s">
        <v>72</v>
      </c>
      <c r="G21" s="31" t="s">
        <v>72</v>
      </c>
      <c r="H21" s="23"/>
      <c r="I21" s="23"/>
      <c r="J21" s="23"/>
      <c r="K21" s="23"/>
    </row>
    <row r="22" spans="1:11" ht="20.100000000000001" customHeight="1">
      <c r="A22" s="23"/>
      <c r="B22" s="23"/>
      <c r="C22" s="27" t="s">
        <v>422</v>
      </c>
      <c r="D22" s="31" t="s">
        <v>423</v>
      </c>
      <c r="E22" s="31" t="s">
        <v>423</v>
      </c>
      <c r="F22" s="31" t="s">
        <v>423</v>
      </c>
      <c r="G22" s="31" t="s">
        <v>423</v>
      </c>
      <c r="H22" s="23"/>
      <c r="I22" s="23"/>
      <c r="J22" s="23"/>
      <c r="K22" s="23"/>
    </row>
    <row r="23" spans="1:11" ht="14.1" customHeight="1">
      <c r="A23" s="23"/>
      <c r="B23" s="23"/>
      <c r="C23" s="1503" t="s">
        <v>27</v>
      </c>
      <c r="D23" s="1504"/>
      <c r="E23" s="1504"/>
      <c r="F23" s="1504"/>
      <c r="G23" s="1504"/>
      <c r="H23" s="23"/>
      <c r="I23" s="23"/>
      <c r="J23" s="23"/>
      <c r="K23" s="23"/>
    </row>
    <row r="24" spans="1:11" ht="14.1" customHeight="1">
      <c r="A24" s="23"/>
      <c r="B24" s="23"/>
      <c r="C24" s="32" t="s">
        <v>424</v>
      </c>
      <c r="D24" s="1503" t="s">
        <v>425</v>
      </c>
      <c r="E24" s="1504"/>
      <c r="F24" s="1504"/>
      <c r="G24" s="1504"/>
      <c r="H24" s="23"/>
      <c r="I24" s="23"/>
      <c r="J24" s="23"/>
      <c r="K24" s="23"/>
    </row>
    <row r="25" spans="1:11" ht="18" customHeight="1">
      <c r="A25" s="23"/>
      <c r="B25" s="23"/>
      <c r="C25" s="33" t="s">
        <v>19</v>
      </c>
      <c r="D25" s="1519" t="s">
        <v>426</v>
      </c>
      <c r="E25" s="1520"/>
      <c r="F25" s="1520"/>
      <c r="G25" s="1520"/>
      <c r="H25" s="23"/>
      <c r="I25" s="23"/>
      <c r="J25" s="23"/>
      <c r="K25" s="23"/>
    </row>
    <row r="26" spans="1:11" ht="18" customHeight="1">
      <c r="A26" s="23"/>
      <c r="B26" s="23"/>
      <c r="C26" s="34" t="s">
        <v>20</v>
      </c>
      <c r="D26" s="1521" t="s">
        <v>427</v>
      </c>
      <c r="E26" s="1522"/>
      <c r="F26" s="1522"/>
      <c r="G26" s="1522"/>
      <c r="H26" s="23"/>
      <c r="I26" s="23"/>
      <c r="J26" s="23"/>
      <c r="K26" s="23"/>
    </row>
    <row r="27" spans="1:11" ht="18" customHeight="1">
      <c r="A27" s="23"/>
      <c r="B27" s="23"/>
      <c r="C27" s="34" t="s">
        <v>21</v>
      </c>
      <c r="D27" s="1521" t="s">
        <v>428</v>
      </c>
      <c r="E27" s="1522"/>
      <c r="F27" s="1522"/>
      <c r="G27" s="1522"/>
      <c r="H27" s="23"/>
      <c r="I27" s="23"/>
      <c r="J27" s="23"/>
      <c r="K27" s="23"/>
    </row>
    <row r="28" spans="1:11" ht="15" customHeight="1">
      <c r="A28" s="23"/>
      <c r="B28" s="23"/>
      <c r="C28" s="35"/>
      <c r="D28" s="36">
        <v>2024</v>
      </c>
      <c r="E28" s="36">
        <v>2025</v>
      </c>
      <c r="F28" s="36">
        <v>2026</v>
      </c>
      <c r="G28" s="36">
        <v>2027</v>
      </c>
      <c r="H28" s="23"/>
      <c r="I28" s="23"/>
      <c r="J28" s="23"/>
      <c r="K28" s="23"/>
    </row>
    <row r="29" spans="1:11" ht="15" customHeight="1">
      <c r="A29" s="23"/>
      <c r="B29" s="23"/>
      <c r="C29" s="37"/>
      <c r="D29" s="38" t="s">
        <v>22</v>
      </c>
      <c r="E29" s="38" t="s">
        <v>23</v>
      </c>
      <c r="F29" s="38" t="s">
        <v>23</v>
      </c>
      <c r="G29" s="38" t="s">
        <v>23</v>
      </c>
      <c r="H29" s="23"/>
      <c r="I29" s="23"/>
      <c r="J29" s="23"/>
      <c r="K29" s="23"/>
    </row>
    <row r="30" spans="1:11" ht="14.1" customHeight="1">
      <c r="A30" s="23"/>
      <c r="B30" s="23"/>
      <c r="C30" s="27" t="s">
        <v>33</v>
      </c>
      <c r="D30" s="31" t="s">
        <v>404</v>
      </c>
      <c r="E30" s="31" t="s">
        <v>404</v>
      </c>
      <c r="F30" s="31" t="s">
        <v>405</v>
      </c>
      <c r="G30" s="31" t="s">
        <v>406</v>
      </c>
      <c r="H30" s="23"/>
      <c r="I30" s="23"/>
      <c r="J30" s="23"/>
      <c r="K30" s="23"/>
    </row>
    <row r="31" spans="1:11" ht="14.1" customHeight="1">
      <c r="A31" s="23"/>
      <c r="B31" s="23"/>
      <c r="C31" s="27" t="s">
        <v>35</v>
      </c>
      <c r="D31" s="31" t="s">
        <v>429</v>
      </c>
      <c r="E31" s="31" t="s">
        <v>430</v>
      </c>
      <c r="F31" s="31" t="s">
        <v>431</v>
      </c>
      <c r="G31" s="31" t="s">
        <v>432</v>
      </c>
      <c r="H31" s="23"/>
      <c r="I31" s="23"/>
      <c r="J31" s="23"/>
      <c r="K31" s="23"/>
    </row>
    <row r="32" spans="1:11" ht="14.1" customHeight="1">
      <c r="A32" s="23"/>
      <c r="B32" s="23"/>
      <c r="C32" s="27" t="s">
        <v>40</v>
      </c>
      <c r="D32" s="31" t="s">
        <v>433</v>
      </c>
      <c r="E32" s="31" t="s">
        <v>434</v>
      </c>
      <c r="F32" s="31" t="s">
        <v>435</v>
      </c>
      <c r="G32" s="31" t="s">
        <v>436</v>
      </c>
      <c r="H32" s="23"/>
      <c r="I32" s="23"/>
      <c r="J32" s="23"/>
      <c r="K32" s="23"/>
    </row>
    <row r="33" spans="1:11" ht="14.1" customHeight="1">
      <c r="A33" s="23"/>
      <c r="B33" s="23"/>
      <c r="C33" s="27" t="s">
        <v>41</v>
      </c>
      <c r="D33" s="31" t="s">
        <v>18</v>
      </c>
      <c r="E33" s="31" t="s">
        <v>42</v>
      </c>
      <c r="F33" s="31" t="s">
        <v>437</v>
      </c>
      <c r="G33" s="31" t="s">
        <v>438</v>
      </c>
      <c r="H33" s="23"/>
      <c r="I33" s="23"/>
      <c r="J33" s="23"/>
      <c r="K33" s="23"/>
    </row>
    <row r="34" spans="1:11" ht="14.1" customHeight="1">
      <c r="A34" s="23"/>
      <c r="B34" s="23"/>
      <c r="C34" s="27" t="s">
        <v>43</v>
      </c>
      <c r="D34" s="31" t="s">
        <v>18</v>
      </c>
      <c r="E34" s="31" t="s">
        <v>439</v>
      </c>
      <c r="F34" s="31" t="s">
        <v>440</v>
      </c>
      <c r="G34" s="31" t="s">
        <v>441</v>
      </c>
      <c r="H34" s="23"/>
      <c r="I34" s="23"/>
      <c r="J34" s="23"/>
      <c r="K34" s="23"/>
    </row>
    <row r="35" spans="1:11" ht="14.1" customHeight="1">
      <c r="A35" s="23"/>
      <c r="B35" s="23"/>
      <c r="C35" s="27" t="s">
        <v>47</v>
      </c>
      <c r="D35" s="31" t="s">
        <v>18</v>
      </c>
      <c r="E35" s="31" t="s">
        <v>439</v>
      </c>
      <c r="F35" s="31" t="s">
        <v>442</v>
      </c>
      <c r="G35" s="31" t="s">
        <v>443</v>
      </c>
      <c r="H35" s="23"/>
      <c r="I35" s="23"/>
      <c r="J35" s="23"/>
      <c r="K35" s="23"/>
    </row>
    <row r="36" spans="1:11" ht="14.1" customHeight="1">
      <c r="A36" s="23"/>
      <c r="B36" s="23"/>
      <c r="C36" s="1523" t="s">
        <v>24</v>
      </c>
      <c r="D36" s="1524"/>
      <c r="E36" s="1524"/>
      <c r="F36" s="1524"/>
      <c r="G36" s="1524"/>
      <c r="H36" s="23"/>
      <c r="I36" s="23"/>
      <c r="J36" s="23"/>
      <c r="K36" s="23"/>
    </row>
    <row r="37" spans="1:11" ht="14.1" customHeight="1">
      <c r="A37" s="23"/>
      <c r="B37" s="23"/>
      <c r="C37" s="35"/>
      <c r="D37" s="36">
        <v>2024</v>
      </c>
      <c r="E37" s="36">
        <v>2025</v>
      </c>
      <c r="F37" s="36">
        <v>2026</v>
      </c>
      <c r="G37" s="36">
        <v>2027</v>
      </c>
      <c r="H37" s="23"/>
      <c r="I37" s="23"/>
      <c r="J37" s="23"/>
      <c r="K37" s="23"/>
    </row>
    <row r="38" spans="1:11" ht="14.1" customHeight="1">
      <c r="A38" s="23"/>
      <c r="B38" s="23"/>
      <c r="C38" s="37"/>
      <c r="D38" s="38" t="s">
        <v>22</v>
      </c>
      <c r="E38" s="38" t="s">
        <v>23</v>
      </c>
      <c r="F38" s="38" t="s">
        <v>23</v>
      </c>
      <c r="G38" s="38" t="s">
        <v>23</v>
      </c>
      <c r="H38" s="23"/>
      <c r="I38" s="23"/>
      <c r="J38" s="23"/>
      <c r="K38" s="23"/>
    </row>
    <row r="39" spans="1:11" ht="14.1" customHeight="1">
      <c r="A39" s="23"/>
      <c r="B39" s="23"/>
      <c r="C39" s="39" t="s">
        <v>48</v>
      </c>
      <c r="D39" s="40">
        <v>0</v>
      </c>
      <c r="E39" s="40">
        <v>137125000</v>
      </c>
      <c r="F39" s="40">
        <v>137125000</v>
      </c>
      <c r="G39" s="40">
        <v>137125000</v>
      </c>
      <c r="H39" s="23"/>
      <c r="I39" s="23"/>
      <c r="J39" s="23"/>
      <c r="K39" s="23"/>
    </row>
    <row r="40" spans="1:11" ht="14.1" customHeight="1">
      <c r="A40" s="23"/>
      <c r="B40" s="23"/>
      <c r="C40" s="39" t="s">
        <v>49</v>
      </c>
      <c r="D40" s="40">
        <v>0</v>
      </c>
      <c r="E40" s="40">
        <v>137125000</v>
      </c>
      <c r="F40" s="40">
        <v>137125000</v>
      </c>
      <c r="G40" s="40">
        <v>137125000</v>
      </c>
      <c r="H40" s="23"/>
      <c r="I40" s="23"/>
      <c r="J40" s="23"/>
      <c r="K40" s="23"/>
    </row>
    <row r="41" spans="1:11" ht="14.1" customHeight="1">
      <c r="A41" s="23"/>
      <c r="B41" s="23"/>
      <c r="C41" s="39" t="s">
        <v>50</v>
      </c>
      <c r="D41" s="40">
        <v>0</v>
      </c>
      <c r="E41" s="40">
        <v>0</v>
      </c>
      <c r="F41" s="40">
        <v>0</v>
      </c>
      <c r="G41" s="40">
        <v>0</v>
      </c>
      <c r="H41" s="23"/>
      <c r="I41" s="23"/>
      <c r="J41" s="23"/>
      <c r="K41" s="23"/>
    </row>
    <row r="42" spans="1:11" ht="14.1" customHeight="1">
      <c r="A42" s="23"/>
      <c r="B42" s="23"/>
      <c r="C42" s="39" t="s">
        <v>51</v>
      </c>
      <c r="D42" s="40">
        <v>0</v>
      </c>
      <c r="E42" s="40">
        <v>19784000</v>
      </c>
      <c r="F42" s="40">
        <v>19784000</v>
      </c>
      <c r="G42" s="40">
        <v>19784000</v>
      </c>
      <c r="H42" s="23"/>
      <c r="I42" s="23"/>
      <c r="J42" s="23"/>
      <c r="K42" s="23"/>
    </row>
    <row r="43" spans="1:11" ht="14.1" customHeight="1">
      <c r="A43" s="23"/>
      <c r="B43" s="23"/>
      <c r="C43" s="39" t="s">
        <v>49</v>
      </c>
      <c r="D43" s="40">
        <v>0</v>
      </c>
      <c r="E43" s="40">
        <v>19784000</v>
      </c>
      <c r="F43" s="40">
        <v>19784000</v>
      </c>
      <c r="G43" s="40">
        <v>19784000</v>
      </c>
      <c r="H43" s="23"/>
      <c r="I43" s="23"/>
      <c r="J43" s="23"/>
      <c r="K43" s="23"/>
    </row>
    <row r="44" spans="1:11" ht="14.1" customHeight="1">
      <c r="A44" s="23"/>
      <c r="B44" s="23"/>
      <c r="C44" s="39" t="s">
        <v>50</v>
      </c>
      <c r="D44" s="40">
        <v>0</v>
      </c>
      <c r="E44" s="40">
        <v>0</v>
      </c>
      <c r="F44" s="40">
        <v>0</v>
      </c>
      <c r="G44" s="40">
        <v>0</v>
      </c>
      <c r="H44" s="23"/>
      <c r="I44" s="23"/>
      <c r="J44" s="23"/>
      <c r="K44" s="23"/>
    </row>
    <row r="45" spans="1:11" ht="14.1" customHeight="1">
      <c r="A45" s="23"/>
      <c r="B45" s="23"/>
      <c r="C45" s="39" t="s">
        <v>52</v>
      </c>
      <c r="D45" s="40">
        <v>0</v>
      </c>
      <c r="E45" s="40">
        <v>24100000</v>
      </c>
      <c r="F45" s="40">
        <v>25100000</v>
      </c>
      <c r="G45" s="40">
        <v>26100000</v>
      </c>
      <c r="H45" s="23"/>
      <c r="I45" s="23"/>
      <c r="J45" s="23"/>
      <c r="K45" s="23"/>
    </row>
    <row r="46" spans="1:11" ht="14.1" customHeight="1">
      <c r="A46" s="23"/>
      <c r="B46" s="23"/>
      <c r="C46" s="39" t="s">
        <v>49</v>
      </c>
      <c r="D46" s="40">
        <v>0</v>
      </c>
      <c r="E46" s="40">
        <v>24100000</v>
      </c>
      <c r="F46" s="40">
        <v>25100000</v>
      </c>
      <c r="G46" s="40">
        <v>26100000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53</v>
      </c>
      <c r="D48" s="40">
        <v>0</v>
      </c>
      <c r="E48" s="40">
        <v>0</v>
      </c>
      <c r="F48" s="40">
        <v>0</v>
      </c>
      <c r="G48" s="40">
        <v>0</v>
      </c>
      <c r="H48" s="23"/>
      <c r="I48" s="23"/>
      <c r="J48" s="23"/>
      <c r="K48" s="23"/>
    </row>
    <row r="49" spans="1:11" ht="14.1" customHeight="1">
      <c r="A49" s="23"/>
      <c r="B49" s="23"/>
      <c r="C49" s="39" t="s">
        <v>49</v>
      </c>
      <c r="D49" s="40">
        <v>0</v>
      </c>
      <c r="E49" s="40">
        <v>0</v>
      </c>
      <c r="F49" s="40">
        <v>0</v>
      </c>
      <c r="G49" s="40">
        <v>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54</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55</v>
      </c>
      <c r="D54" s="40">
        <v>0</v>
      </c>
      <c r="E54" s="40">
        <v>1700000</v>
      </c>
      <c r="F54" s="40">
        <v>1700000</v>
      </c>
      <c r="G54" s="40">
        <v>1700000</v>
      </c>
      <c r="H54" s="23"/>
      <c r="I54" s="23"/>
      <c r="J54" s="23"/>
      <c r="K54" s="23"/>
    </row>
    <row r="55" spans="1:11" ht="14.1" customHeight="1">
      <c r="A55" s="23"/>
      <c r="B55" s="23"/>
      <c r="C55" s="39" t="s">
        <v>49</v>
      </c>
      <c r="D55" s="40">
        <v>0</v>
      </c>
      <c r="E55" s="40">
        <v>1700000</v>
      </c>
      <c r="F55" s="40">
        <v>1700000</v>
      </c>
      <c r="G55" s="40">
        <v>1700000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56</v>
      </c>
      <c r="D57" s="40">
        <v>0</v>
      </c>
      <c r="E57" s="40">
        <v>700000</v>
      </c>
      <c r="F57" s="40">
        <v>700000</v>
      </c>
      <c r="G57" s="40">
        <v>700000</v>
      </c>
      <c r="H57" s="23"/>
      <c r="I57" s="23"/>
      <c r="J57" s="23"/>
      <c r="K57" s="23"/>
    </row>
    <row r="58" spans="1:11" ht="14.1" customHeight="1">
      <c r="A58" s="23"/>
      <c r="B58" s="23"/>
      <c r="C58" s="39" t="s">
        <v>49</v>
      </c>
      <c r="D58" s="40">
        <v>0</v>
      </c>
      <c r="E58" s="40">
        <v>700000</v>
      </c>
      <c r="F58" s="40">
        <v>700000</v>
      </c>
      <c r="G58" s="40">
        <v>700000</v>
      </c>
      <c r="H58" s="23"/>
      <c r="I58" s="23"/>
      <c r="J58" s="23"/>
      <c r="K58" s="23"/>
    </row>
    <row r="59" spans="1:11" ht="14.1" customHeight="1">
      <c r="A59" s="23"/>
      <c r="B59" s="23"/>
      <c r="C59" s="39" t="s">
        <v>50</v>
      </c>
      <c r="D59" s="40">
        <v>0</v>
      </c>
      <c r="E59" s="40">
        <v>0</v>
      </c>
      <c r="F59" s="40">
        <v>0</v>
      </c>
      <c r="G59" s="40">
        <v>0</v>
      </c>
      <c r="H59" s="23"/>
      <c r="I59" s="23"/>
      <c r="J59" s="23"/>
      <c r="K59" s="23"/>
    </row>
    <row r="60" spans="1:11" ht="14.1" customHeight="1">
      <c r="A60" s="23"/>
      <c r="B60" s="23"/>
      <c r="C60" s="39" t="s">
        <v>57</v>
      </c>
      <c r="D60" s="40">
        <v>0</v>
      </c>
      <c r="E60" s="40">
        <v>0</v>
      </c>
      <c r="F60" s="40">
        <v>0</v>
      </c>
      <c r="G60" s="40">
        <v>0</v>
      </c>
      <c r="H60" s="23"/>
      <c r="I60" s="23"/>
      <c r="J60" s="23"/>
      <c r="K60" s="23"/>
    </row>
    <row r="61" spans="1:11" ht="14.1" customHeight="1">
      <c r="A61" s="23"/>
      <c r="B61" s="23"/>
      <c r="C61" s="39" t="s">
        <v>49</v>
      </c>
      <c r="D61" s="40">
        <v>0</v>
      </c>
      <c r="E61" s="40">
        <v>0</v>
      </c>
      <c r="F61" s="40">
        <v>0</v>
      </c>
      <c r="G61" s="40">
        <v>0</v>
      </c>
      <c r="H61" s="23"/>
      <c r="I61" s="23"/>
      <c r="J61" s="23"/>
      <c r="K61" s="23"/>
    </row>
    <row r="62" spans="1:11" ht="14.1" customHeight="1">
      <c r="A62" s="23"/>
      <c r="B62" s="23"/>
      <c r="C62" s="39" t="s">
        <v>58</v>
      </c>
      <c r="D62" s="40">
        <v>0</v>
      </c>
      <c r="E62" s="40">
        <v>0</v>
      </c>
      <c r="F62" s="40">
        <v>0</v>
      </c>
      <c r="G62" s="40">
        <v>0</v>
      </c>
      <c r="H62" s="23"/>
      <c r="I62" s="23"/>
      <c r="J62" s="23"/>
      <c r="K62" s="23"/>
    </row>
    <row r="63" spans="1:11" ht="14.1" customHeight="1">
      <c r="A63" s="23"/>
      <c r="B63" s="23"/>
      <c r="C63" s="39" t="s">
        <v>59</v>
      </c>
      <c r="D63" s="40">
        <v>0</v>
      </c>
      <c r="E63" s="40">
        <v>0</v>
      </c>
      <c r="F63" s="40">
        <v>0</v>
      </c>
      <c r="G63" s="40">
        <v>0</v>
      </c>
      <c r="H63" s="23"/>
      <c r="I63" s="23"/>
      <c r="J63" s="23"/>
      <c r="K63" s="23"/>
    </row>
    <row r="64" spans="1:11" ht="14.1" customHeight="1">
      <c r="A64" s="23"/>
      <c r="B64" s="23"/>
      <c r="C64" s="39" t="s">
        <v>60</v>
      </c>
      <c r="D64" s="40">
        <v>0</v>
      </c>
      <c r="E64" s="40">
        <v>0</v>
      </c>
      <c r="F64" s="40">
        <v>0</v>
      </c>
      <c r="G64" s="40">
        <v>0</v>
      </c>
      <c r="H64" s="23"/>
      <c r="I64" s="23"/>
      <c r="J64" s="23"/>
      <c r="K64" s="23"/>
    </row>
    <row r="65" spans="1:11" ht="14.1" customHeight="1">
      <c r="A65" s="23"/>
      <c r="B65" s="23"/>
      <c r="C65" s="39" t="s">
        <v>61</v>
      </c>
      <c r="D65" s="40">
        <v>0</v>
      </c>
      <c r="E65" s="40">
        <v>0</v>
      </c>
      <c r="F65" s="40">
        <v>0</v>
      </c>
      <c r="G65" s="40">
        <v>0</v>
      </c>
      <c r="H65" s="23"/>
      <c r="I65" s="23"/>
      <c r="J65" s="23"/>
      <c r="K65" s="23"/>
    </row>
    <row r="66" spans="1:11" ht="14.1" customHeight="1">
      <c r="A66" s="23"/>
      <c r="B66" s="23"/>
      <c r="C66" s="39" t="s">
        <v>62</v>
      </c>
      <c r="D66" s="40">
        <v>0</v>
      </c>
      <c r="E66" s="40">
        <v>0</v>
      </c>
      <c r="F66" s="40">
        <v>0</v>
      </c>
      <c r="G66" s="40">
        <v>0</v>
      </c>
      <c r="H66" s="23"/>
      <c r="I66" s="23"/>
      <c r="J66" s="23"/>
      <c r="K66" s="23"/>
    </row>
    <row r="67" spans="1:11" ht="14.1" customHeight="1">
      <c r="A67" s="23"/>
      <c r="B67" s="23"/>
      <c r="C67" s="39" t="s">
        <v>49</v>
      </c>
      <c r="D67" s="40">
        <v>0</v>
      </c>
      <c r="E67" s="40">
        <v>0</v>
      </c>
      <c r="F67" s="40">
        <v>0</v>
      </c>
      <c r="G67" s="40">
        <v>0</v>
      </c>
      <c r="H67" s="23"/>
      <c r="I67" s="23"/>
      <c r="J67" s="23"/>
      <c r="K67" s="23"/>
    </row>
    <row r="68" spans="1:11" ht="14.1" customHeight="1">
      <c r="A68" s="23"/>
      <c r="B68" s="23"/>
      <c r="C68" s="39" t="s">
        <v>58</v>
      </c>
      <c r="D68" s="40">
        <v>0</v>
      </c>
      <c r="E68" s="40">
        <v>0</v>
      </c>
      <c r="F68" s="40">
        <v>0</v>
      </c>
      <c r="G68" s="40">
        <v>0</v>
      </c>
      <c r="H68" s="23"/>
      <c r="I68" s="23"/>
      <c r="J68" s="23"/>
      <c r="K68" s="23"/>
    </row>
    <row r="69" spans="1:11" ht="14.1" customHeight="1">
      <c r="A69" s="23"/>
      <c r="B69" s="23"/>
      <c r="C69" s="39" t="s">
        <v>59</v>
      </c>
      <c r="D69" s="40">
        <v>0</v>
      </c>
      <c r="E69" s="40">
        <v>0</v>
      </c>
      <c r="F69" s="40">
        <v>0</v>
      </c>
      <c r="G69" s="40">
        <v>0</v>
      </c>
      <c r="H69" s="23"/>
      <c r="I69" s="23"/>
      <c r="J69" s="23"/>
      <c r="K69" s="23"/>
    </row>
    <row r="70" spans="1:11" ht="14.1" customHeight="1">
      <c r="A70" s="23"/>
      <c r="B70" s="23"/>
      <c r="C70" s="39" t="s">
        <v>60</v>
      </c>
      <c r="D70" s="40">
        <v>0</v>
      </c>
      <c r="E70" s="40">
        <v>0</v>
      </c>
      <c r="F70" s="40">
        <v>0</v>
      </c>
      <c r="G70" s="40">
        <v>0</v>
      </c>
      <c r="H70" s="23"/>
      <c r="I70" s="23"/>
      <c r="J70" s="23"/>
      <c r="K70" s="23"/>
    </row>
    <row r="71" spans="1:11" ht="14.1" customHeight="1">
      <c r="A71" s="23"/>
      <c r="B71" s="23"/>
      <c r="C71" s="39" t="s">
        <v>61</v>
      </c>
      <c r="D71" s="40">
        <v>0</v>
      </c>
      <c r="E71" s="40">
        <v>0</v>
      </c>
      <c r="F71" s="40">
        <v>0</v>
      </c>
      <c r="G71" s="40">
        <v>0</v>
      </c>
      <c r="H71" s="23"/>
      <c r="I71" s="23"/>
      <c r="J71" s="23"/>
      <c r="K71" s="23"/>
    </row>
    <row r="72" spans="1:11" ht="14.1" customHeight="1">
      <c r="A72" s="23"/>
      <c r="B72" s="23"/>
      <c r="C72" s="39" t="s">
        <v>63</v>
      </c>
      <c r="D72" s="40">
        <v>0</v>
      </c>
      <c r="E72" s="40">
        <v>0</v>
      </c>
      <c r="F72" s="40">
        <v>0</v>
      </c>
      <c r="G72" s="40">
        <v>0</v>
      </c>
      <c r="H72" s="23"/>
      <c r="I72" s="23"/>
      <c r="J72" s="23"/>
      <c r="K72" s="23"/>
    </row>
    <row r="73" spans="1:11" ht="14.1" customHeight="1">
      <c r="A73" s="23"/>
      <c r="B73" s="23"/>
      <c r="C73" s="39" t="s">
        <v>49</v>
      </c>
      <c r="D73" s="40">
        <v>0</v>
      </c>
      <c r="E73" s="40">
        <v>0</v>
      </c>
      <c r="F73" s="40">
        <v>0</v>
      </c>
      <c r="G73" s="40">
        <v>0</v>
      </c>
      <c r="H73" s="23"/>
      <c r="I73" s="23"/>
      <c r="J73" s="23"/>
      <c r="K73" s="23"/>
    </row>
    <row r="74" spans="1:11" ht="14.1" customHeight="1">
      <c r="A74" s="23"/>
      <c r="B74" s="23"/>
      <c r="C74" s="39" t="s">
        <v>58</v>
      </c>
      <c r="D74" s="40">
        <v>0</v>
      </c>
      <c r="E74" s="40">
        <v>0</v>
      </c>
      <c r="F74" s="40">
        <v>0</v>
      </c>
      <c r="G74" s="40">
        <v>0</v>
      </c>
      <c r="H74" s="23"/>
      <c r="I74" s="23"/>
      <c r="J74" s="23"/>
      <c r="K74" s="23"/>
    </row>
    <row r="75" spans="1:11" ht="14.1" customHeight="1">
      <c r="A75" s="23"/>
      <c r="B75" s="23"/>
      <c r="C75" s="39" t="s">
        <v>59</v>
      </c>
      <c r="D75" s="40">
        <v>0</v>
      </c>
      <c r="E75" s="40">
        <v>0</v>
      </c>
      <c r="F75" s="40">
        <v>0</v>
      </c>
      <c r="G75" s="40">
        <v>0</v>
      </c>
      <c r="H75" s="23"/>
      <c r="I75" s="23"/>
      <c r="J75" s="23"/>
      <c r="K75" s="23"/>
    </row>
    <row r="76" spans="1:11" ht="14.1" customHeight="1">
      <c r="A76" s="23"/>
      <c r="B76" s="23"/>
      <c r="C76" s="39" t="s">
        <v>60</v>
      </c>
      <c r="D76" s="40">
        <v>0</v>
      </c>
      <c r="E76" s="40">
        <v>0</v>
      </c>
      <c r="F76" s="40">
        <v>0</v>
      </c>
      <c r="G76" s="40">
        <v>0</v>
      </c>
      <c r="H76" s="23"/>
      <c r="I76" s="23"/>
      <c r="J76" s="23"/>
      <c r="K76" s="23"/>
    </row>
    <row r="77" spans="1:11" ht="14.1" customHeight="1">
      <c r="A77" s="23"/>
      <c r="B77" s="23"/>
      <c r="C77" s="39" t="s">
        <v>61</v>
      </c>
      <c r="D77" s="40">
        <v>0</v>
      </c>
      <c r="E77" s="40">
        <v>0</v>
      </c>
      <c r="F77" s="40">
        <v>0</v>
      </c>
      <c r="G77" s="40">
        <v>0</v>
      </c>
      <c r="H77" s="23"/>
      <c r="I77" s="23"/>
      <c r="J77" s="23"/>
      <c r="K77" s="23"/>
    </row>
    <row r="78" spans="1:11" ht="14.1" customHeight="1">
      <c r="A78" s="23"/>
      <c r="B78" s="23"/>
      <c r="C78" s="39" t="s">
        <v>64</v>
      </c>
      <c r="D78" s="40">
        <v>0</v>
      </c>
      <c r="E78" s="40">
        <v>0</v>
      </c>
      <c r="F78" s="40">
        <v>0</v>
      </c>
      <c r="G78" s="40">
        <v>0</v>
      </c>
      <c r="H78" s="23"/>
      <c r="I78" s="23"/>
      <c r="J78" s="23"/>
      <c r="K78" s="23"/>
    </row>
    <row r="79" spans="1:11" ht="14.1" customHeight="1">
      <c r="A79" s="23"/>
      <c r="B79" s="23"/>
      <c r="C79" s="39" t="s">
        <v>65</v>
      </c>
      <c r="D79" s="40">
        <v>0</v>
      </c>
      <c r="E79" s="40">
        <v>0</v>
      </c>
      <c r="F79" s="40">
        <v>0</v>
      </c>
      <c r="G79" s="40">
        <v>0</v>
      </c>
      <c r="H79" s="23"/>
      <c r="I79" s="23"/>
      <c r="J79" s="23"/>
      <c r="K79" s="23"/>
    </row>
    <row r="80" spans="1:11" ht="14.1" customHeight="1">
      <c r="A80" s="23"/>
      <c r="B80" s="23"/>
      <c r="C80" s="41" t="s">
        <v>25</v>
      </c>
      <c r="D80" s="40">
        <v>0</v>
      </c>
      <c r="E80" s="40">
        <v>183409000</v>
      </c>
      <c r="F80" s="40">
        <v>184409000</v>
      </c>
      <c r="G80" s="40">
        <v>185409000</v>
      </c>
      <c r="H80" s="23"/>
      <c r="I80" s="23"/>
      <c r="J80" s="23"/>
      <c r="K80" s="23"/>
    </row>
    <row r="81" spans="1:11" ht="14.1" customHeight="1">
      <c r="A81" s="23"/>
      <c r="B81" s="23"/>
      <c r="C81" s="1503" t="s">
        <v>66</v>
      </c>
      <c r="D81" s="1504"/>
      <c r="E81" s="1504"/>
      <c r="F81" s="1504"/>
      <c r="G81" s="1504"/>
      <c r="H81" s="23"/>
      <c r="I81" s="23"/>
      <c r="J81" s="23"/>
      <c r="K81" s="23"/>
    </row>
    <row r="82" spans="1:11" ht="14.1" customHeight="1">
      <c r="A82" s="23"/>
      <c r="B82" s="23"/>
      <c r="C82" s="32" t="s">
        <v>444</v>
      </c>
      <c r="D82" s="1503" t="s">
        <v>445</v>
      </c>
      <c r="E82" s="1504"/>
      <c r="F82" s="1504"/>
      <c r="G82" s="1504"/>
      <c r="H82" s="23"/>
      <c r="I82" s="23"/>
      <c r="J82" s="23"/>
      <c r="K82" s="23"/>
    </row>
    <row r="83" spans="1:11" ht="14.1" customHeight="1">
      <c r="A83" s="23"/>
      <c r="B83" s="23"/>
      <c r="C83" s="33" t="s">
        <v>19</v>
      </c>
      <c r="D83" s="1519" t="s">
        <v>446</v>
      </c>
      <c r="E83" s="1520"/>
      <c r="F83" s="1520"/>
      <c r="G83" s="1520"/>
      <c r="H83" s="23"/>
      <c r="I83" s="23"/>
      <c r="J83" s="23"/>
      <c r="K83" s="23"/>
    </row>
    <row r="84" spans="1:11" ht="14.1" customHeight="1">
      <c r="A84" s="23"/>
      <c r="B84" s="23"/>
      <c r="C84" s="34" t="s">
        <v>20</v>
      </c>
      <c r="D84" s="1521" t="s">
        <v>447</v>
      </c>
      <c r="E84" s="1522"/>
      <c r="F84" s="1522"/>
      <c r="G84" s="1522"/>
      <c r="H84" s="23"/>
      <c r="I84" s="23"/>
      <c r="J84" s="23"/>
      <c r="K84" s="23"/>
    </row>
    <row r="85" spans="1:11" ht="14.1" customHeight="1">
      <c r="A85" s="23"/>
      <c r="B85" s="23"/>
      <c r="C85" s="34" t="s">
        <v>21</v>
      </c>
      <c r="D85" s="1521" t="s">
        <v>448</v>
      </c>
      <c r="E85" s="1522"/>
      <c r="F85" s="1522"/>
      <c r="G85" s="1522"/>
      <c r="H85" s="23"/>
      <c r="I85" s="23"/>
      <c r="J85" s="23"/>
      <c r="K85" s="23"/>
    </row>
    <row r="86" spans="1:11" ht="15" customHeight="1">
      <c r="A86" s="23"/>
      <c r="B86" s="23"/>
      <c r="C86" s="35"/>
      <c r="D86" s="36">
        <v>2024</v>
      </c>
      <c r="E86" s="36">
        <v>2025</v>
      </c>
      <c r="F86" s="36">
        <v>2026</v>
      </c>
      <c r="G86" s="36">
        <v>2027</v>
      </c>
      <c r="H86" s="23"/>
      <c r="I86" s="23"/>
      <c r="J86" s="23"/>
      <c r="K86" s="23"/>
    </row>
    <row r="87" spans="1:11" ht="15" customHeight="1">
      <c r="A87" s="23"/>
      <c r="B87" s="23"/>
      <c r="C87" s="37"/>
      <c r="D87" s="38" t="s">
        <v>22</v>
      </c>
      <c r="E87" s="38" t="s">
        <v>23</v>
      </c>
      <c r="F87" s="38" t="s">
        <v>23</v>
      </c>
      <c r="G87" s="38" t="s">
        <v>23</v>
      </c>
      <c r="H87" s="23"/>
      <c r="I87" s="23"/>
      <c r="J87" s="23"/>
      <c r="K87" s="23"/>
    </row>
    <row r="88" spans="1:11" ht="14.1" customHeight="1">
      <c r="A88" s="23"/>
      <c r="B88" s="23"/>
      <c r="C88" s="27" t="s">
        <v>33</v>
      </c>
      <c r="D88" s="31" t="s">
        <v>256</v>
      </c>
      <c r="E88" s="31" t="s">
        <v>256</v>
      </c>
      <c r="F88" s="31" t="s">
        <v>256</v>
      </c>
      <c r="G88" s="31" t="s">
        <v>256</v>
      </c>
      <c r="H88" s="23"/>
      <c r="I88" s="23"/>
      <c r="J88" s="23"/>
      <c r="K88" s="23"/>
    </row>
    <row r="89" spans="1:11" ht="14.1" customHeight="1">
      <c r="A89" s="23"/>
      <c r="B89" s="23"/>
      <c r="C89" s="27" t="s">
        <v>35</v>
      </c>
      <c r="D89" s="31" t="s">
        <v>449</v>
      </c>
      <c r="E89" s="31" t="s">
        <v>241</v>
      </c>
      <c r="F89" s="31" t="s">
        <v>241</v>
      </c>
      <c r="G89" s="31" t="s">
        <v>241</v>
      </c>
      <c r="H89" s="23"/>
      <c r="I89" s="23"/>
      <c r="J89" s="23"/>
      <c r="K89" s="23"/>
    </row>
    <row r="90" spans="1:11" ht="14.1" customHeight="1">
      <c r="A90" s="23"/>
      <c r="B90" s="23"/>
      <c r="C90" s="27" t="s">
        <v>40</v>
      </c>
      <c r="D90" s="31" t="s">
        <v>450</v>
      </c>
      <c r="E90" s="31" t="s">
        <v>451</v>
      </c>
      <c r="F90" s="31" t="s">
        <v>451</v>
      </c>
      <c r="G90" s="31" t="s">
        <v>451</v>
      </c>
      <c r="H90" s="23"/>
      <c r="I90" s="23"/>
      <c r="J90" s="23"/>
      <c r="K90" s="23"/>
    </row>
    <row r="91" spans="1:11" ht="14.1" customHeight="1">
      <c r="A91" s="23"/>
      <c r="B91" s="23"/>
      <c r="C91" s="27" t="s">
        <v>41</v>
      </c>
      <c r="D91" s="31" t="s">
        <v>18</v>
      </c>
      <c r="E91" s="31" t="s">
        <v>42</v>
      </c>
      <c r="F91" s="31" t="s">
        <v>42</v>
      </c>
      <c r="G91" s="31" t="s">
        <v>42</v>
      </c>
      <c r="H91" s="23"/>
      <c r="I91" s="23"/>
      <c r="J91" s="23"/>
      <c r="K91" s="23"/>
    </row>
    <row r="92" spans="1:11" ht="14.1" customHeight="1">
      <c r="A92" s="23"/>
      <c r="B92" s="23"/>
      <c r="C92" s="27" t="s">
        <v>43</v>
      </c>
      <c r="D92" s="31" t="s">
        <v>18</v>
      </c>
      <c r="E92" s="31" t="s">
        <v>452</v>
      </c>
      <c r="F92" s="31" t="s">
        <v>42</v>
      </c>
      <c r="G92" s="31" t="s">
        <v>42</v>
      </c>
      <c r="H92" s="23"/>
      <c r="I92" s="23"/>
      <c r="J92" s="23"/>
      <c r="K92" s="23"/>
    </row>
    <row r="93" spans="1:11" ht="14.1" customHeight="1">
      <c r="A93" s="23"/>
      <c r="B93" s="23"/>
      <c r="C93" s="27" t="s">
        <v>47</v>
      </c>
      <c r="D93" s="31" t="s">
        <v>18</v>
      </c>
      <c r="E93" s="31" t="s">
        <v>452</v>
      </c>
      <c r="F93" s="31" t="s">
        <v>42</v>
      </c>
      <c r="G93" s="31" t="s">
        <v>42</v>
      </c>
      <c r="H93" s="23"/>
      <c r="I93" s="23"/>
      <c r="J93" s="23"/>
      <c r="K93" s="23"/>
    </row>
    <row r="94" spans="1:11" ht="14.1" customHeight="1">
      <c r="A94" s="23"/>
      <c r="B94" s="23"/>
      <c r="C94" s="1523" t="s">
        <v>24</v>
      </c>
      <c r="D94" s="1524"/>
      <c r="E94" s="1524"/>
      <c r="F94" s="1524"/>
      <c r="G94" s="1524"/>
      <c r="H94" s="23"/>
      <c r="I94" s="23"/>
      <c r="J94" s="23"/>
      <c r="K94" s="23"/>
    </row>
    <row r="95" spans="1:11" ht="14.1" customHeight="1">
      <c r="A95" s="23"/>
      <c r="B95" s="23"/>
      <c r="C95" s="35"/>
      <c r="D95" s="36">
        <v>2024</v>
      </c>
      <c r="E95" s="36">
        <v>2025</v>
      </c>
      <c r="F95" s="36">
        <v>2026</v>
      </c>
      <c r="G95" s="36">
        <v>2027</v>
      </c>
      <c r="H95" s="23"/>
      <c r="I95" s="23"/>
      <c r="J95" s="23"/>
      <c r="K95" s="23"/>
    </row>
    <row r="96" spans="1:11" ht="14.1" customHeight="1">
      <c r="A96" s="23"/>
      <c r="B96" s="23"/>
      <c r="C96" s="37"/>
      <c r="D96" s="38" t="s">
        <v>22</v>
      </c>
      <c r="E96" s="38" t="s">
        <v>23</v>
      </c>
      <c r="F96" s="38" t="s">
        <v>23</v>
      </c>
      <c r="G96" s="38" t="s">
        <v>23</v>
      </c>
      <c r="H96" s="23"/>
      <c r="I96" s="23"/>
      <c r="J96" s="23"/>
      <c r="K96" s="23"/>
    </row>
    <row r="97" spans="1:11" ht="14.1" customHeight="1">
      <c r="A97" s="23"/>
      <c r="B97" s="23"/>
      <c r="C97" s="39" t="s">
        <v>48</v>
      </c>
      <c r="D97" s="40">
        <v>0</v>
      </c>
      <c r="E97" s="40">
        <v>0</v>
      </c>
      <c r="F97" s="40">
        <v>0</v>
      </c>
      <c r="G97" s="40">
        <v>0</v>
      </c>
      <c r="H97" s="23"/>
      <c r="I97" s="23"/>
      <c r="J97" s="23"/>
      <c r="K97" s="23"/>
    </row>
    <row r="98" spans="1:11" ht="14.1" customHeight="1">
      <c r="A98" s="23"/>
      <c r="B98" s="23"/>
      <c r="C98" s="39" t="s">
        <v>49</v>
      </c>
      <c r="D98" s="40">
        <v>0</v>
      </c>
      <c r="E98" s="40">
        <v>0</v>
      </c>
      <c r="F98" s="40">
        <v>0</v>
      </c>
      <c r="G98" s="40">
        <v>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51</v>
      </c>
      <c r="D100" s="40">
        <v>0</v>
      </c>
      <c r="E100" s="40">
        <v>0</v>
      </c>
      <c r="F100" s="40">
        <v>0</v>
      </c>
      <c r="G100" s="40">
        <v>0</v>
      </c>
      <c r="H100" s="23"/>
      <c r="I100" s="23"/>
      <c r="J100" s="23"/>
      <c r="K100" s="23"/>
    </row>
    <row r="101" spans="1:11" ht="14.1" customHeight="1">
      <c r="A101" s="23"/>
      <c r="B101" s="23"/>
      <c r="C101" s="39" t="s">
        <v>49</v>
      </c>
      <c r="D101" s="40">
        <v>0</v>
      </c>
      <c r="E101" s="40">
        <v>0</v>
      </c>
      <c r="F101" s="40">
        <v>0</v>
      </c>
      <c r="G101" s="40">
        <v>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52</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53</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54</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55</v>
      </c>
      <c r="D112" s="40">
        <v>0</v>
      </c>
      <c r="E112" s="40">
        <v>0</v>
      </c>
      <c r="F112" s="40">
        <v>0</v>
      </c>
      <c r="G112" s="40">
        <v>0</v>
      </c>
      <c r="H112" s="23"/>
      <c r="I112" s="23"/>
      <c r="J112" s="23"/>
      <c r="K112" s="23"/>
    </row>
    <row r="113" spans="1:11" ht="14.1" customHeight="1">
      <c r="A113" s="23"/>
      <c r="B113" s="23"/>
      <c r="C113" s="39" t="s">
        <v>49</v>
      </c>
      <c r="D113" s="40">
        <v>0</v>
      </c>
      <c r="E113" s="40">
        <v>0</v>
      </c>
      <c r="F113" s="40">
        <v>0</v>
      </c>
      <c r="G113" s="40">
        <v>0</v>
      </c>
      <c r="H113" s="23"/>
      <c r="I113" s="23"/>
      <c r="J113" s="23"/>
      <c r="K113" s="23"/>
    </row>
    <row r="114" spans="1:11" ht="14.1" customHeight="1">
      <c r="A114" s="23"/>
      <c r="B114" s="23"/>
      <c r="C114" s="39" t="s">
        <v>50</v>
      </c>
      <c r="D114" s="40">
        <v>0</v>
      </c>
      <c r="E114" s="40">
        <v>0</v>
      </c>
      <c r="F114" s="40">
        <v>0</v>
      </c>
      <c r="G114" s="40">
        <v>0</v>
      </c>
      <c r="H114" s="23"/>
      <c r="I114" s="23"/>
      <c r="J114" s="23"/>
      <c r="K114" s="23"/>
    </row>
    <row r="115" spans="1:11" ht="14.1" customHeight="1">
      <c r="A115" s="23"/>
      <c r="B115" s="23"/>
      <c r="C115" s="39" t="s">
        <v>56</v>
      </c>
      <c r="D115" s="40">
        <v>0</v>
      </c>
      <c r="E115" s="40">
        <v>0</v>
      </c>
      <c r="F115" s="40">
        <v>0</v>
      </c>
      <c r="G115" s="40">
        <v>0</v>
      </c>
      <c r="H115" s="23"/>
      <c r="I115" s="23"/>
      <c r="J115" s="23"/>
      <c r="K115" s="23"/>
    </row>
    <row r="116" spans="1:11" ht="14.1" customHeight="1">
      <c r="A116" s="23"/>
      <c r="B116" s="23"/>
      <c r="C116" s="39" t="s">
        <v>49</v>
      </c>
      <c r="D116" s="40">
        <v>0</v>
      </c>
      <c r="E116" s="40">
        <v>0</v>
      </c>
      <c r="F116" s="40">
        <v>0</v>
      </c>
      <c r="G116" s="40">
        <v>0</v>
      </c>
      <c r="H116" s="23"/>
      <c r="I116" s="23"/>
      <c r="J116" s="23"/>
      <c r="K116" s="23"/>
    </row>
    <row r="117" spans="1:11" ht="14.1" customHeight="1">
      <c r="A117" s="23"/>
      <c r="B117" s="23"/>
      <c r="C117" s="39" t="s">
        <v>50</v>
      </c>
      <c r="D117" s="40">
        <v>0</v>
      </c>
      <c r="E117" s="40">
        <v>0</v>
      </c>
      <c r="F117" s="40">
        <v>0</v>
      </c>
      <c r="G117" s="40">
        <v>0</v>
      </c>
      <c r="H117" s="23"/>
      <c r="I117" s="23"/>
      <c r="J117" s="23"/>
      <c r="K117" s="23"/>
    </row>
    <row r="118" spans="1:11" ht="14.1" customHeight="1">
      <c r="A118" s="23"/>
      <c r="B118" s="23"/>
      <c r="C118" s="39" t="s">
        <v>57</v>
      </c>
      <c r="D118" s="40">
        <v>0</v>
      </c>
      <c r="E118" s="40">
        <v>0</v>
      </c>
      <c r="F118" s="40">
        <v>0</v>
      </c>
      <c r="G118" s="40">
        <v>0</v>
      </c>
      <c r="H118" s="23"/>
      <c r="I118" s="23"/>
      <c r="J118" s="23"/>
      <c r="K118" s="23"/>
    </row>
    <row r="119" spans="1:11" ht="14.1" customHeight="1">
      <c r="A119" s="23"/>
      <c r="B119" s="23"/>
      <c r="C119" s="39" t="s">
        <v>49</v>
      </c>
      <c r="D119" s="40">
        <v>0</v>
      </c>
      <c r="E119" s="40">
        <v>0</v>
      </c>
      <c r="F119" s="40">
        <v>0</v>
      </c>
      <c r="G119" s="40">
        <v>0</v>
      </c>
      <c r="H119" s="23"/>
      <c r="I119" s="23"/>
      <c r="J119" s="23"/>
      <c r="K119" s="23"/>
    </row>
    <row r="120" spans="1:11" ht="14.1" customHeight="1">
      <c r="A120" s="23"/>
      <c r="B120" s="23"/>
      <c r="C120" s="39" t="s">
        <v>58</v>
      </c>
      <c r="D120" s="40">
        <v>0</v>
      </c>
      <c r="E120" s="40">
        <v>0</v>
      </c>
      <c r="F120" s="40">
        <v>0</v>
      </c>
      <c r="G120" s="40">
        <v>0</v>
      </c>
      <c r="H120" s="23"/>
      <c r="I120" s="23"/>
      <c r="J120" s="23"/>
      <c r="K120" s="23"/>
    </row>
    <row r="121" spans="1:11" ht="14.1" customHeight="1">
      <c r="A121" s="23"/>
      <c r="B121" s="23"/>
      <c r="C121" s="39" t="s">
        <v>59</v>
      </c>
      <c r="D121" s="40">
        <v>0</v>
      </c>
      <c r="E121" s="40">
        <v>0</v>
      </c>
      <c r="F121" s="40">
        <v>0</v>
      </c>
      <c r="G121" s="40">
        <v>0</v>
      </c>
      <c r="H121" s="23"/>
      <c r="I121" s="23"/>
      <c r="J121" s="23"/>
      <c r="K121" s="23"/>
    </row>
    <row r="122" spans="1:11" ht="14.1" customHeight="1">
      <c r="A122" s="23"/>
      <c r="B122" s="23"/>
      <c r="C122" s="39" t="s">
        <v>60</v>
      </c>
      <c r="D122" s="40">
        <v>0</v>
      </c>
      <c r="E122" s="40">
        <v>0</v>
      </c>
      <c r="F122" s="40">
        <v>0</v>
      </c>
      <c r="G122" s="40">
        <v>0</v>
      </c>
      <c r="H122" s="23"/>
      <c r="I122" s="23"/>
      <c r="J122" s="23"/>
      <c r="K122" s="23"/>
    </row>
    <row r="123" spans="1:11" ht="14.1" customHeight="1">
      <c r="A123" s="23"/>
      <c r="B123" s="23"/>
      <c r="C123" s="39" t="s">
        <v>61</v>
      </c>
      <c r="D123" s="40">
        <v>0</v>
      </c>
      <c r="E123" s="40">
        <v>0</v>
      </c>
      <c r="F123" s="40">
        <v>0</v>
      </c>
      <c r="G123" s="40">
        <v>0</v>
      </c>
      <c r="H123" s="23"/>
      <c r="I123" s="23"/>
      <c r="J123" s="23"/>
      <c r="K123" s="23"/>
    </row>
    <row r="124" spans="1:11" ht="14.1" customHeight="1">
      <c r="A124" s="23"/>
      <c r="B124" s="23"/>
      <c r="C124" s="39" t="s">
        <v>62</v>
      </c>
      <c r="D124" s="40">
        <v>0</v>
      </c>
      <c r="E124" s="40">
        <v>2000000</v>
      </c>
      <c r="F124" s="40">
        <v>2000000</v>
      </c>
      <c r="G124" s="40">
        <v>2000000</v>
      </c>
      <c r="H124" s="23"/>
      <c r="I124" s="23"/>
      <c r="J124" s="23"/>
      <c r="K124" s="23"/>
    </row>
    <row r="125" spans="1:11" ht="14.1" customHeight="1">
      <c r="A125" s="23"/>
      <c r="B125" s="23"/>
      <c r="C125" s="39" t="s">
        <v>49</v>
      </c>
      <c r="D125" s="40">
        <v>0</v>
      </c>
      <c r="E125" s="40">
        <v>2000000</v>
      </c>
      <c r="F125" s="40">
        <v>2000000</v>
      </c>
      <c r="G125" s="40">
        <v>2000000</v>
      </c>
      <c r="H125" s="23"/>
      <c r="I125" s="23"/>
      <c r="J125" s="23"/>
      <c r="K125" s="23"/>
    </row>
    <row r="126" spans="1:11" ht="14.1" customHeight="1">
      <c r="A126" s="23"/>
      <c r="B126" s="23"/>
      <c r="C126" s="39" t="s">
        <v>58</v>
      </c>
      <c r="D126" s="40">
        <v>0</v>
      </c>
      <c r="E126" s="40">
        <v>0</v>
      </c>
      <c r="F126" s="40">
        <v>0</v>
      </c>
      <c r="G126" s="40">
        <v>0</v>
      </c>
      <c r="H126" s="23"/>
      <c r="I126" s="23"/>
      <c r="J126" s="23"/>
      <c r="K126" s="23"/>
    </row>
    <row r="127" spans="1:11" ht="14.1" customHeight="1">
      <c r="A127" s="23"/>
      <c r="B127" s="23"/>
      <c r="C127" s="39" t="s">
        <v>59</v>
      </c>
      <c r="D127" s="40">
        <v>0</v>
      </c>
      <c r="E127" s="40">
        <v>0</v>
      </c>
      <c r="F127" s="40">
        <v>0</v>
      </c>
      <c r="G127" s="40">
        <v>0</v>
      </c>
      <c r="H127" s="23"/>
      <c r="I127" s="23"/>
      <c r="J127" s="23"/>
      <c r="K127" s="23"/>
    </row>
    <row r="128" spans="1:11" ht="14.1" customHeight="1">
      <c r="A128" s="23"/>
      <c r="B128" s="23"/>
      <c r="C128" s="39" t="s">
        <v>60</v>
      </c>
      <c r="D128" s="40">
        <v>0</v>
      </c>
      <c r="E128" s="40">
        <v>0</v>
      </c>
      <c r="F128" s="40">
        <v>0</v>
      </c>
      <c r="G128" s="40">
        <v>0</v>
      </c>
      <c r="H128" s="23"/>
      <c r="I128" s="23"/>
      <c r="J128" s="23"/>
      <c r="K128" s="23"/>
    </row>
    <row r="129" spans="1:11" ht="14.1" customHeight="1">
      <c r="A129" s="23"/>
      <c r="B129" s="23"/>
      <c r="C129" s="39" t="s">
        <v>61</v>
      </c>
      <c r="D129" s="40">
        <v>0</v>
      </c>
      <c r="E129" s="40">
        <v>0</v>
      </c>
      <c r="F129" s="40">
        <v>0</v>
      </c>
      <c r="G129" s="40">
        <v>0</v>
      </c>
      <c r="H129" s="23"/>
      <c r="I129" s="23"/>
      <c r="J129" s="23"/>
      <c r="K129" s="23"/>
    </row>
    <row r="130" spans="1:11" ht="14.1" customHeight="1">
      <c r="A130" s="23"/>
      <c r="B130" s="23"/>
      <c r="C130" s="39" t="s">
        <v>63</v>
      </c>
      <c r="D130" s="40">
        <v>0</v>
      </c>
      <c r="E130" s="40">
        <v>0</v>
      </c>
      <c r="F130" s="40">
        <v>0</v>
      </c>
      <c r="G130" s="40">
        <v>0</v>
      </c>
      <c r="H130" s="23"/>
      <c r="I130" s="23"/>
      <c r="J130" s="23"/>
      <c r="K130" s="23"/>
    </row>
    <row r="131" spans="1:11" ht="14.1" customHeight="1">
      <c r="A131" s="23"/>
      <c r="B131" s="23"/>
      <c r="C131" s="39" t="s">
        <v>49</v>
      </c>
      <c r="D131" s="40">
        <v>0</v>
      </c>
      <c r="E131" s="40">
        <v>0</v>
      </c>
      <c r="F131" s="40">
        <v>0</v>
      </c>
      <c r="G131" s="40">
        <v>0</v>
      </c>
      <c r="H131" s="23"/>
      <c r="I131" s="23"/>
      <c r="J131" s="23"/>
      <c r="K131" s="23"/>
    </row>
    <row r="132" spans="1:11" ht="14.1" customHeight="1">
      <c r="A132" s="23"/>
      <c r="B132" s="23"/>
      <c r="C132" s="39" t="s">
        <v>58</v>
      </c>
      <c r="D132" s="40">
        <v>0</v>
      </c>
      <c r="E132" s="40">
        <v>0</v>
      </c>
      <c r="F132" s="40">
        <v>0</v>
      </c>
      <c r="G132" s="40">
        <v>0</v>
      </c>
      <c r="H132" s="23"/>
      <c r="I132" s="23"/>
      <c r="J132" s="23"/>
      <c r="K132" s="23"/>
    </row>
    <row r="133" spans="1:11" ht="14.1" customHeight="1">
      <c r="A133" s="23"/>
      <c r="B133" s="23"/>
      <c r="C133" s="39" t="s">
        <v>59</v>
      </c>
      <c r="D133" s="40">
        <v>0</v>
      </c>
      <c r="E133" s="40">
        <v>0</v>
      </c>
      <c r="F133" s="40">
        <v>0</v>
      </c>
      <c r="G133" s="40">
        <v>0</v>
      </c>
      <c r="H133" s="23"/>
      <c r="I133" s="23"/>
      <c r="J133" s="23"/>
      <c r="K133" s="23"/>
    </row>
    <row r="134" spans="1:11" ht="14.1" customHeight="1">
      <c r="A134" s="23"/>
      <c r="B134" s="23"/>
      <c r="C134" s="39" t="s">
        <v>60</v>
      </c>
      <c r="D134" s="40">
        <v>0</v>
      </c>
      <c r="E134" s="40">
        <v>0</v>
      </c>
      <c r="F134" s="40">
        <v>0</v>
      </c>
      <c r="G134" s="40">
        <v>0</v>
      </c>
      <c r="H134" s="23"/>
      <c r="I134" s="23"/>
      <c r="J134" s="23"/>
      <c r="K134" s="23"/>
    </row>
    <row r="135" spans="1:11" ht="14.1" customHeight="1">
      <c r="A135" s="23"/>
      <c r="B135" s="23"/>
      <c r="C135" s="39" t="s">
        <v>61</v>
      </c>
      <c r="D135" s="40">
        <v>0</v>
      </c>
      <c r="E135" s="40">
        <v>0</v>
      </c>
      <c r="F135" s="40">
        <v>0</v>
      </c>
      <c r="G135" s="40">
        <v>0</v>
      </c>
      <c r="H135" s="23"/>
      <c r="I135" s="23"/>
      <c r="J135" s="23"/>
      <c r="K135" s="23"/>
    </row>
    <row r="136" spans="1:11" ht="14.1" customHeight="1">
      <c r="A136" s="23"/>
      <c r="B136" s="23"/>
      <c r="C136" s="39" t="s">
        <v>64</v>
      </c>
      <c r="D136" s="40">
        <v>0</v>
      </c>
      <c r="E136" s="40">
        <v>0</v>
      </c>
      <c r="F136" s="40">
        <v>0</v>
      </c>
      <c r="G136" s="40">
        <v>0</v>
      </c>
      <c r="H136" s="23"/>
      <c r="I136" s="23"/>
      <c r="J136" s="23"/>
      <c r="K136" s="23"/>
    </row>
    <row r="137" spans="1:11" ht="14.1" customHeight="1">
      <c r="A137" s="23"/>
      <c r="B137" s="23"/>
      <c r="C137" s="39" t="s">
        <v>65</v>
      </c>
      <c r="D137" s="40">
        <v>0</v>
      </c>
      <c r="E137" s="40">
        <v>0</v>
      </c>
      <c r="F137" s="40">
        <v>0</v>
      </c>
      <c r="G137" s="40">
        <v>0</v>
      </c>
      <c r="H137" s="23"/>
      <c r="I137" s="23"/>
      <c r="J137" s="23"/>
      <c r="K137" s="23"/>
    </row>
    <row r="138" spans="1:11" ht="14.1" customHeight="1">
      <c r="A138" s="23"/>
      <c r="B138" s="23"/>
      <c r="C138" s="41" t="s">
        <v>25</v>
      </c>
      <c r="D138" s="40">
        <v>0</v>
      </c>
      <c r="E138" s="40">
        <v>2000000</v>
      </c>
      <c r="F138" s="40">
        <v>2000000</v>
      </c>
      <c r="G138" s="40">
        <v>2000000</v>
      </c>
      <c r="H138" s="23"/>
      <c r="I138" s="23"/>
      <c r="J138" s="23"/>
      <c r="K138" s="23"/>
    </row>
    <row r="139" spans="1:11" ht="14.1" customHeight="1">
      <c r="A139" s="23"/>
      <c r="B139" s="23"/>
      <c r="C139" s="32" t="s">
        <v>18</v>
      </c>
      <c r="D139" s="1503" t="s">
        <v>453</v>
      </c>
      <c r="E139" s="1504"/>
      <c r="F139" s="1504"/>
      <c r="G139" s="1504"/>
      <c r="H139" s="23"/>
      <c r="I139" s="23"/>
      <c r="J139" s="23"/>
      <c r="K139" s="23"/>
    </row>
    <row r="140" spans="1:11" ht="14.1" customHeight="1">
      <c r="A140" s="23"/>
      <c r="B140" s="23"/>
      <c r="C140" s="33" t="s">
        <v>19</v>
      </c>
      <c r="D140" s="1519" t="s">
        <v>454</v>
      </c>
      <c r="E140" s="1520"/>
      <c r="F140" s="1520"/>
      <c r="G140" s="1520"/>
      <c r="H140" s="23"/>
      <c r="I140" s="23"/>
      <c r="J140" s="23"/>
      <c r="K140" s="23"/>
    </row>
    <row r="141" spans="1:11" ht="14.1" customHeight="1">
      <c r="A141" s="23"/>
      <c r="B141" s="23"/>
      <c r="C141" s="34" t="s">
        <v>20</v>
      </c>
      <c r="D141" s="1521" t="s">
        <v>454</v>
      </c>
      <c r="E141" s="1522"/>
      <c r="F141" s="1522"/>
      <c r="G141" s="1522"/>
      <c r="H141" s="23"/>
      <c r="I141" s="23"/>
      <c r="J141" s="23"/>
      <c r="K141" s="23"/>
    </row>
    <row r="142" spans="1:11" ht="14.1" customHeight="1">
      <c r="A142" s="23"/>
      <c r="B142" s="23"/>
      <c r="C142" s="34" t="s">
        <v>21</v>
      </c>
      <c r="D142" s="1521" t="s">
        <v>148</v>
      </c>
      <c r="E142" s="1522"/>
      <c r="F142" s="1522"/>
      <c r="G142" s="1522"/>
      <c r="H142" s="23"/>
      <c r="I142" s="23"/>
      <c r="J142" s="23"/>
      <c r="K142" s="23"/>
    </row>
    <row r="143" spans="1:11" ht="15" customHeight="1">
      <c r="A143" s="23"/>
      <c r="B143" s="23"/>
      <c r="C143" s="35"/>
      <c r="D143" s="36">
        <v>2024</v>
      </c>
      <c r="E143" s="36">
        <v>2025</v>
      </c>
      <c r="F143" s="36">
        <v>2026</v>
      </c>
      <c r="G143" s="36">
        <v>2027</v>
      </c>
      <c r="H143" s="23"/>
      <c r="I143" s="23"/>
      <c r="J143" s="23"/>
      <c r="K143" s="23"/>
    </row>
    <row r="144" spans="1:11" ht="15" customHeight="1">
      <c r="A144" s="23"/>
      <c r="B144" s="23"/>
      <c r="C144" s="37"/>
      <c r="D144" s="38" t="s">
        <v>22</v>
      </c>
      <c r="E144" s="38" t="s">
        <v>23</v>
      </c>
      <c r="F144" s="38" t="s">
        <v>23</v>
      </c>
      <c r="G144" s="38" t="s">
        <v>23</v>
      </c>
      <c r="H144" s="23"/>
      <c r="I144" s="23"/>
      <c r="J144" s="23"/>
      <c r="K144" s="23"/>
    </row>
    <row r="145" spans="1:11" ht="14.1" customHeight="1">
      <c r="A145" s="23"/>
      <c r="B145" s="23"/>
      <c r="C145" s="27" t="s">
        <v>33</v>
      </c>
      <c r="D145" s="31" t="s">
        <v>42</v>
      </c>
      <c r="E145" s="31" t="s">
        <v>455</v>
      </c>
      <c r="F145" s="31" t="s">
        <v>42</v>
      </c>
      <c r="G145" s="31" t="s">
        <v>42</v>
      </c>
      <c r="H145" s="23"/>
      <c r="I145" s="23"/>
      <c r="J145" s="23"/>
      <c r="K145" s="23"/>
    </row>
    <row r="146" spans="1:11" ht="14.1" customHeight="1">
      <c r="A146" s="23"/>
      <c r="B146" s="23"/>
      <c r="C146" s="27" t="s">
        <v>35</v>
      </c>
      <c r="D146" s="31" t="s">
        <v>18</v>
      </c>
      <c r="E146" s="31" t="s">
        <v>241</v>
      </c>
      <c r="F146" s="31" t="s">
        <v>42</v>
      </c>
      <c r="G146" s="31" t="s">
        <v>42</v>
      </c>
      <c r="H146" s="23"/>
      <c r="I146" s="23"/>
      <c r="J146" s="23"/>
      <c r="K146" s="23"/>
    </row>
    <row r="147" spans="1:11" ht="14.1" customHeight="1">
      <c r="A147" s="23"/>
      <c r="B147" s="23"/>
      <c r="C147" s="27" t="s">
        <v>40</v>
      </c>
      <c r="D147" s="31" t="s">
        <v>42</v>
      </c>
      <c r="E147" s="31" t="s">
        <v>456</v>
      </c>
      <c r="F147" s="31" t="s">
        <v>42</v>
      </c>
      <c r="G147" s="31" t="s">
        <v>42</v>
      </c>
      <c r="H147" s="23"/>
      <c r="I147" s="23"/>
      <c r="J147" s="23"/>
      <c r="K147" s="23"/>
    </row>
    <row r="148" spans="1:11" ht="14.1" customHeight="1">
      <c r="A148" s="23"/>
      <c r="B148" s="23"/>
      <c r="C148" s="27" t="s">
        <v>41</v>
      </c>
      <c r="D148" s="31" t="s">
        <v>18</v>
      </c>
      <c r="E148" s="31" t="s">
        <v>18</v>
      </c>
      <c r="F148" s="31" t="s">
        <v>82</v>
      </c>
      <c r="G148" s="31" t="s">
        <v>18</v>
      </c>
      <c r="H148" s="23"/>
      <c r="I148" s="23"/>
      <c r="J148" s="23"/>
      <c r="K148" s="23"/>
    </row>
    <row r="149" spans="1:11" ht="14.1" customHeight="1">
      <c r="A149" s="23"/>
      <c r="B149" s="23"/>
      <c r="C149" s="27" t="s">
        <v>43</v>
      </c>
      <c r="D149" s="31" t="s">
        <v>18</v>
      </c>
      <c r="E149" s="31" t="s">
        <v>18</v>
      </c>
      <c r="F149" s="31" t="s">
        <v>82</v>
      </c>
      <c r="G149" s="31" t="s">
        <v>18</v>
      </c>
      <c r="H149" s="23"/>
      <c r="I149" s="23"/>
      <c r="J149" s="23"/>
      <c r="K149" s="23"/>
    </row>
    <row r="150" spans="1:11" ht="14.1" customHeight="1">
      <c r="A150" s="23"/>
      <c r="B150" s="23"/>
      <c r="C150" s="27" t="s">
        <v>47</v>
      </c>
      <c r="D150" s="31" t="s">
        <v>18</v>
      </c>
      <c r="E150" s="31" t="s">
        <v>18</v>
      </c>
      <c r="F150" s="31" t="s">
        <v>82</v>
      </c>
      <c r="G150" s="31" t="s">
        <v>18</v>
      </c>
      <c r="H150" s="23"/>
      <c r="I150" s="23"/>
      <c r="J150" s="23"/>
      <c r="K150" s="23"/>
    </row>
    <row r="151" spans="1:11" ht="14.1" customHeight="1">
      <c r="A151" s="23"/>
      <c r="B151" s="23"/>
      <c r="C151" s="1523" t="s">
        <v>24</v>
      </c>
      <c r="D151" s="1524"/>
      <c r="E151" s="1524"/>
      <c r="F151" s="1524"/>
      <c r="G151" s="1524"/>
      <c r="H151" s="23"/>
      <c r="I151" s="23"/>
      <c r="J151" s="23"/>
      <c r="K151" s="23"/>
    </row>
    <row r="152" spans="1:11" ht="14.1" customHeight="1">
      <c r="A152" s="23"/>
      <c r="B152" s="23"/>
      <c r="C152" s="35"/>
      <c r="D152" s="36">
        <v>2024</v>
      </c>
      <c r="E152" s="36">
        <v>2025</v>
      </c>
      <c r="F152" s="36">
        <v>2026</v>
      </c>
      <c r="G152" s="36">
        <v>2027</v>
      </c>
      <c r="H152" s="23"/>
      <c r="I152" s="23"/>
      <c r="J152" s="23"/>
      <c r="K152" s="23"/>
    </row>
    <row r="153" spans="1:11" ht="14.1" customHeight="1">
      <c r="A153" s="23"/>
      <c r="B153" s="23"/>
      <c r="C153" s="37"/>
      <c r="D153" s="38" t="s">
        <v>22</v>
      </c>
      <c r="E153" s="38" t="s">
        <v>23</v>
      </c>
      <c r="F153" s="38" t="s">
        <v>23</v>
      </c>
      <c r="G153" s="38" t="s">
        <v>23</v>
      </c>
      <c r="H153" s="23"/>
      <c r="I153" s="23"/>
      <c r="J153" s="23"/>
      <c r="K153" s="23"/>
    </row>
    <row r="154" spans="1:11" ht="14.1" customHeight="1">
      <c r="A154" s="23"/>
      <c r="B154" s="23"/>
      <c r="C154" s="39" t="s">
        <v>48</v>
      </c>
      <c r="D154" s="42" t="s">
        <v>18</v>
      </c>
      <c r="E154" s="40">
        <v>0</v>
      </c>
      <c r="F154" s="40">
        <v>0</v>
      </c>
      <c r="G154" s="40">
        <v>0</v>
      </c>
      <c r="H154" s="23"/>
      <c r="I154" s="23"/>
      <c r="J154" s="23"/>
      <c r="K154" s="23"/>
    </row>
    <row r="155" spans="1:11" ht="14.1" customHeight="1">
      <c r="A155" s="23"/>
      <c r="B155" s="23"/>
      <c r="C155" s="39" t="s">
        <v>49</v>
      </c>
      <c r="D155" s="42" t="s">
        <v>18</v>
      </c>
      <c r="E155" s="40">
        <v>0</v>
      </c>
      <c r="F155" s="40">
        <v>0</v>
      </c>
      <c r="G155" s="40">
        <v>0</v>
      </c>
      <c r="H155" s="23"/>
      <c r="I155" s="23"/>
      <c r="J155" s="23"/>
      <c r="K155" s="23"/>
    </row>
    <row r="156" spans="1:11" ht="14.1" customHeight="1">
      <c r="A156" s="23"/>
      <c r="B156" s="23"/>
      <c r="C156" s="39" t="s">
        <v>50</v>
      </c>
      <c r="D156" s="42" t="s">
        <v>18</v>
      </c>
      <c r="E156" s="40">
        <v>0</v>
      </c>
      <c r="F156" s="40">
        <v>0</v>
      </c>
      <c r="G156" s="40">
        <v>0</v>
      </c>
      <c r="H156" s="23"/>
      <c r="I156" s="23"/>
      <c r="J156" s="23"/>
      <c r="K156" s="23"/>
    </row>
    <row r="157" spans="1:11" ht="14.1" customHeight="1">
      <c r="A157" s="23"/>
      <c r="B157" s="23"/>
      <c r="C157" s="39" t="s">
        <v>51</v>
      </c>
      <c r="D157" s="42" t="s">
        <v>18</v>
      </c>
      <c r="E157" s="40">
        <v>0</v>
      </c>
      <c r="F157" s="40">
        <v>0</v>
      </c>
      <c r="G157" s="40">
        <v>0</v>
      </c>
      <c r="H157" s="23"/>
      <c r="I157" s="23"/>
      <c r="J157" s="23"/>
      <c r="K157" s="23"/>
    </row>
    <row r="158" spans="1:11" ht="14.1" customHeight="1">
      <c r="A158" s="23"/>
      <c r="B158" s="23"/>
      <c r="C158" s="39" t="s">
        <v>49</v>
      </c>
      <c r="D158" s="42" t="s">
        <v>18</v>
      </c>
      <c r="E158" s="40">
        <v>0</v>
      </c>
      <c r="F158" s="40">
        <v>0</v>
      </c>
      <c r="G158" s="40">
        <v>0</v>
      </c>
      <c r="H158" s="23"/>
      <c r="I158" s="23"/>
      <c r="J158" s="23"/>
      <c r="K158" s="23"/>
    </row>
    <row r="159" spans="1:11" ht="14.1" customHeight="1">
      <c r="A159" s="23"/>
      <c r="B159" s="23"/>
      <c r="C159" s="39" t="s">
        <v>50</v>
      </c>
      <c r="D159" s="42" t="s">
        <v>18</v>
      </c>
      <c r="E159" s="40">
        <v>0</v>
      </c>
      <c r="F159" s="40">
        <v>0</v>
      </c>
      <c r="G159" s="40">
        <v>0</v>
      </c>
      <c r="H159" s="23"/>
      <c r="I159" s="23"/>
      <c r="J159" s="23"/>
      <c r="K159" s="23"/>
    </row>
    <row r="160" spans="1:11" ht="14.1" customHeight="1">
      <c r="A160" s="23"/>
      <c r="B160" s="23"/>
      <c r="C160" s="39" t="s">
        <v>52</v>
      </c>
      <c r="D160" s="42" t="s">
        <v>18</v>
      </c>
      <c r="E160" s="40">
        <v>0</v>
      </c>
      <c r="F160" s="40">
        <v>0</v>
      </c>
      <c r="G160" s="40">
        <v>0</v>
      </c>
      <c r="H160" s="23"/>
      <c r="I160" s="23"/>
      <c r="J160" s="23"/>
      <c r="K160" s="23"/>
    </row>
    <row r="161" spans="1:11" ht="14.1" customHeight="1">
      <c r="A161" s="23"/>
      <c r="B161" s="23"/>
      <c r="C161" s="39" t="s">
        <v>49</v>
      </c>
      <c r="D161" s="42" t="s">
        <v>18</v>
      </c>
      <c r="E161" s="40">
        <v>0</v>
      </c>
      <c r="F161" s="40">
        <v>0</v>
      </c>
      <c r="G161" s="40">
        <v>0</v>
      </c>
      <c r="H161" s="23"/>
      <c r="I161" s="23"/>
      <c r="J161" s="23"/>
      <c r="K161" s="23"/>
    </row>
    <row r="162" spans="1:11" ht="14.1" customHeight="1">
      <c r="A162" s="23"/>
      <c r="B162" s="23"/>
      <c r="C162" s="39" t="s">
        <v>50</v>
      </c>
      <c r="D162" s="42" t="s">
        <v>18</v>
      </c>
      <c r="E162" s="40">
        <v>0</v>
      </c>
      <c r="F162" s="40">
        <v>0</v>
      </c>
      <c r="G162" s="40">
        <v>0</v>
      </c>
      <c r="H162" s="23"/>
      <c r="I162" s="23"/>
      <c r="J162" s="23"/>
      <c r="K162" s="23"/>
    </row>
    <row r="163" spans="1:11" ht="14.1" customHeight="1">
      <c r="A163" s="23"/>
      <c r="B163" s="23"/>
      <c r="C163" s="39" t="s">
        <v>53</v>
      </c>
      <c r="D163" s="42" t="s">
        <v>18</v>
      </c>
      <c r="E163" s="40">
        <v>0</v>
      </c>
      <c r="F163" s="40">
        <v>0</v>
      </c>
      <c r="G163" s="40">
        <v>0</v>
      </c>
      <c r="H163" s="23"/>
      <c r="I163" s="23"/>
      <c r="J163" s="23"/>
      <c r="K163" s="23"/>
    </row>
    <row r="164" spans="1:11" ht="14.1" customHeight="1">
      <c r="A164" s="23"/>
      <c r="B164" s="23"/>
      <c r="C164" s="39" t="s">
        <v>49</v>
      </c>
      <c r="D164" s="42" t="s">
        <v>18</v>
      </c>
      <c r="E164" s="40">
        <v>0</v>
      </c>
      <c r="F164" s="40">
        <v>0</v>
      </c>
      <c r="G164" s="40">
        <v>0</v>
      </c>
      <c r="H164" s="23"/>
      <c r="I164" s="23"/>
      <c r="J164" s="23"/>
      <c r="K164" s="23"/>
    </row>
    <row r="165" spans="1:11" ht="14.1" customHeight="1">
      <c r="A165" s="23"/>
      <c r="B165" s="23"/>
      <c r="C165" s="39" t="s">
        <v>50</v>
      </c>
      <c r="D165" s="42" t="s">
        <v>18</v>
      </c>
      <c r="E165" s="40">
        <v>0</v>
      </c>
      <c r="F165" s="40">
        <v>0</v>
      </c>
      <c r="G165" s="40">
        <v>0</v>
      </c>
      <c r="H165" s="23"/>
      <c r="I165" s="23"/>
      <c r="J165" s="23"/>
      <c r="K165" s="23"/>
    </row>
    <row r="166" spans="1:11" ht="14.1" customHeight="1">
      <c r="A166" s="23"/>
      <c r="B166" s="23"/>
      <c r="C166" s="39" t="s">
        <v>54</v>
      </c>
      <c r="D166" s="42" t="s">
        <v>18</v>
      </c>
      <c r="E166" s="40">
        <v>0</v>
      </c>
      <c r="F166" s="40">
        <v>0</v>
      </c>
      <c r="G166" s="40">
        <v>0</v>
      </c>
      <c r="H166" s="23"/>
      <c r="I166" s="23"/>
      <c r="J166" s="23"/>
      <c r="K166" s="23"/>
    </row>
    <row r="167" spans="1:11" ht="14.1" customHeight="1">
      <c r="A167" s="23"/>
      <c r="B167" s="23"/>
      <c r="C167" s="39" t="s">
        <v>49</v>
      </c>
      <c r="D167" s="42" t="s">
        <v>18</v>
      </c>
      <c r="E167" s="40">
        <v>0</v>
      </c>
      <c r="F167" s="40">
        <v>0</v>
      </c>
      <c r="G167" s="40">
        <v>0</v>
      </c>
      <c r="H167" s="23"/>
      <c r="I167" s="23"/>
      <c r="J167" s="23"/>
      <c r="K167" s="23"/>
    </row>
    <row r="168" spans="1:11" ht="14.1" customHeight="1">
      <c r="A168" s="23"/>
      <c r="B168" s="23"/>
      <c r="C168" s="39" t="s">
        <v>50</v>
      </c>
      <c r="D168" s="42" t="s">
        <v>18</v>
      </c>
      <c r="E168" s="40">
        <v>0</v>
      </c>
      <c r="F168" s="40">
        <v>0</v>
      </c>
      <c r="G168" s="40">
        <v>0</v>
      </c>
      <c r="H168" s="23"/>
      <c r="I168" s="23"/>
      <c r="J168" s="23"/>
      <c r="K168" s="23"/>
    </row>
    <row r="169" spans="1:11" ht="14.1" customHeight="1">
      <c r="A169" s="23"/>
      <c r="B169" s="23"/>
      <c r="C169" s="39" t="s">
        <v>55</v>
      </c>
      <c r="D169" s="42" t="s">
        <v>18</v>
      </c>
      <c r="E169" s="40">
        <v>0</v>
      </c>
      <c r="F169" s="40">
        <v>0</v>
      </c>
      <c r="G169" s="40">
        <v>0</v>
      </c>
      <c r="H169" s="23"/>
      <c r="I169" s="23"/>
      <c r="J169" s="23"/>
      <c r="K169" s="23"/>
    </row>
    <row r="170" spans="1:11" ht="14.1" customHeight="1">
      <c r="A170" s="23"/>
      <c r="B170" s="23"/>
      <c r="C170" s="39" t="s">
        <v>49</v>
      </c>
      <c r="D170" s="42" t="s">
        <v>18</v>
      </c>
      <c r="E170" s="40">
        <v>0</v>
      </c>
      <c r="F170" s="40">
        <v>0</v>
      </c>
      <c r="G170" s="40">
        <v>0</v>
      </c>
      <c r="H170" s="23"/>
      <c r="I170" s="23"/>
      <c r="J170" s="23"/>
      <c r="K170" s="23"/>
    </row>
    <row r="171" spans="1:11" ht="14.1" customHeight="1">
      <c r="A171" s="23"/>
      <c r="B171" s="23"/>
      <c r="C171" s="39" t="s">
        <v>50</v>
      </c>
      <c r="D171" s="42" t="s">
        <v>18</v>
      </c>
      <c r="E171" s="40">
        <v>0</v>
      </c>
      <c r="F171" s="40">
        <v>0</v>
      </c>
      <c r="G171" s="40">
        <v>0</v>
      </c>
      <c r="H171" s="23"/>
      <c r="I171" s="23"/>
      <c r="J171" s="23"/>
      <c r="K171" s="23"/>
    </row>
    <row r="172" spans="1:11" ht="14.1" customHeight="1">
      <c r="A172" s="23"/>
      <c r="B172" s="23"/>
      <c r="C172" s="39" t="s">
        <v>56</v>
      </c>
      <c r="D172" s="42" t="s">
        <v>18</v>
      </c>
      <c r="E172" s="40">
        <v>0</v>
      </c>
      <c r="F172" s="40">
        <v>0</v>
      </c>
      <c r="G172" s="40">
        <v>0</v>
      </c>
      <c r="H172" s="23"/>
      <c r="I172" s="23"/>
      <c r="J172" s="23"/>
      <c r="K172" s="23"/>
    </row>
    <row r="173" spans="1:11" ht="14.1" customHeight="1">
      <c r="A173" s="23"/>
      <c r="B173" s="23"/>
      <c r="C173" s="39" t="s">
        <v>49</v>
      </c>
      <c r="D173" s="42" t="s">
        <v>18</v>
      </c>
      <c r="E173" s="40">
        <v>0</v>
      </c>
      <c r="F173" s="40">
        <v>0</v>
      </c>
      <c r="G173" s="40">
        <v>0</v>
      </c>
      <c r="H173" s="23"/>
      <c r="I173" s="23"/>
      <c r="J173" s="23"/>
      <c r="K173" s="23"/>
    </row>
    <row r="174" spans="1:11" ht="14.1" customHeight="1">
      <c r="A174" s="23"/>
      <c r="B174" s="23"/>
      <c r="C174" s="39" t="s">
        <v>50</v>
      </c>
      <c r="D174" s="42" t="s">
        <v>18</v>
      </c>
      <c r="E174" s="40">
        <v>0</v>
      </c>
      <c r="F174" s="40">
        <v>0</v>
      </c>
      <c r="G174" s="40">
        <v>0</v>
      </c>
      <c r="H174" s="23"/>
      <c r="I174" s="23"/>
      <c r="J174" s="23"/>
      <c r="K174" s="23"/>
    </row>
    <row r="175" spans="1:11" ht="14.1" customHeight="1">
      <c r="A175" s="23"/>
      <c r="B175" s="23"/>
      <c r="C175" s="39" t="s">
        <v>57</v>
      </c>
      <c r="D175" s="42" t="s">
        <v>18</v>
      </c>
      <c r="E175" s="40">
        <v>0</v>
      </c>
      <c r="F175" s="40">
        <v>0</v>
      </c>
      <c r="G175" s="40">
        <v>0</v>
      </c>
      <c r="H175" s="23"/>
      <c r="I175" s="23"/>
      <c r="J175" s="23"/>
      <c r="K175" s="23"/>
    </row>
    <row r="176" spans="1:11" ht="14.1" customHeight="1">
      <c r="A176" s="23"/>
      <c r="B176" s="23"/>
      <c r="C176" s="39" t="s">
        <v>49</v>
      </c>
      <c r="D176" s="42" t="s">
        <v>18</v>
      </c>
      <c r="E176" s="40">
        <v>0</v>
      </c>
      <c r="F176" s="40">
        <v>0</v>
      </c>
      <c r="G176" s="40">
        <v>0</v>
      </c>
      <c r="H176" s="23"/>
      <c r="I176" s="23"/>
      <c r="J176" s="23"/>
      <c r="K176" s="23"/>
    </row>
    <row r="177" spans="1:11" ht="14.1" customHeight="1">
      <c r="A177" s="23"/>
      <c r="B177" s="23"/>
      <c r="C177" s="39" t="s">
        <v>58</v>
      </c>
      <c r="D177" s="42" t="s">
        <v>18</v>
      </c>
      <c r="E177" s="40">
        <v>0</v>
      </c>
      <c r="F177" s="40">
        <v>0</v>
      </c>
      <c r="G177" s="40">
        <v>0</v>
      </c>
      <c r="H177" s="23"/>
      <c r="I177" s="23"/>
      <c r="J177" s="23"/>
      <c r="K177" s="23"/>
    </row>
    <row r="178" spans="1:11" ht="14.1" customHeight="1">
      <c r="A178" s="23"/>
      <c r="B178" s="23"/>
      <c r="C178" s="39" t="s">
        <v>59</v>
      </c>
      <c r="D178" s="42" t="s">
        <v>18</v>
      </c>
      <c r="E178" s="40">
        <v>0</v>
      </c>
      <c r="F178" s="40">
        <v>0</v>
      </c>
      <c r="G178" s="40">
        <v>0</v>
      </c>
      <c r="H178" s="23"/>
      <c r="I178" s="23"/>
      <c r="J178" s="23"/>
      <c r="K178" s="23"/>
    </row>
    <row r="179" spans="1:11" ht="14.1" customHeight="1">
      <c r="A179" s="23"/>
      <c r="B179" s="23"/>
      <c r="C179" s="39" t="s">
        <v>60</v>
      </c>
      <c r="D179" s="42" t="s">
        <v>18</v>
      </c>
      <c r="E179" s="40">
        <v>0</v>
      </c>
      <c r="F179" s="40">
        <v>0</v>
      </c>
      <c r="G179" s="40">
        <v>0</v>
      </c>
      <c r="H179" s="23"/>
      <c r="I179" s="23"/>
      <c r="J179" s="23"/>
      <c r="K179" s="23"/>
    </row>
    <row r="180" spans="1:11" ht="14.1" customHeight="1">
      <c r="A180" s="23"/>
      <c r="B180" s="23"/>
      <c r="C180" s="39" t="s">
        <v>61</v>
      </c>
      <c r="D180" s="42" t="s">
        <v>18</v>
      </c>
      <c r="E180" s="40">
        <v>0</v>
      </c>
      <c r="F180" s="40">
        <v>0</v>
      </c>
      <c r="G180" s="40">
        <v>0</v>
      </c>
      <c r="H180" s="23"/>
      <c r="I180" s="23"/>
      <c r="J180" s="23"/>
      <c r="K180" s="23"/>
    </row>
    <row r="181" spans="1:11" ht="14.1" customHeight="1">
      <c r="A181" s="23"/>
      <c r="B181" s="23"/>
      <c r="C181" s="39" t="s">
        <v>62</v>
      </c>
      <c r="D181" s="42" t="s">
        <v>18</v>
      </c>
      <c r="E181" s="40">
        <v>2000000</v>
      </c>
      <c r="F181" s="40">
        <v>0</v>
      </c>
      <c r="G181" s="40">
        <v>0</v>
      </c>
      <c r="H181" s="23"/>
      <c r="I181" s="23"/>
      <c r="J181" s="23"/>
      <c r="K181" s="23"/>
    </row>
    <row r="182" spans="1:11" ht="14.1" customHeight="1">
      <c r="A182" s="23"/>
      <c r="B182" s="23"/>
      <c r="C182" s="39" t="s">
        <v>49</v>
      </c>
      <c r="D182" s="42" t="s">
        <v>18</v>
      </c>
      <c r="E182" s="40">
        <v>2000000</v>
      </c>
      <c r="F182" s="40">
        <v>0</v>
      </c>
      <c r="G182" s="40">
        <v>0</v>
      </c>
      <c r="H182" s="23"/>
      <c r="I182" s="23"/>
      <c r="J182" s="23"/>
      <c r="K182" s="23"/>
    </row>
    <row r="183" spans="1:11" ht="14.1" customHeight="1">
      <c r="A183" s="23"/>
      <c r="B183" s="23"/>
      <c r="C183" s="39" t="s">
        <v>58</v>
      </c>
      <c r="D183" s="42" t="s">
        <v>18</v>
      </c>
      <c r="E183" s="40">
        <v>0</v>
      </c>
      <c r="F183" s="40">
        <v>0</v>
      </c>
      <c r="G183" s="40">
        <v>0</v>
      </c>
      <c r="H183" s="23"/>
      <c r="I183" s="23"/>
      <c r="J183" s="23"/>
      <c r="K183" s="23"/>
    </row>
    <row r="184" spans="1:11" ht="14.1" customHeight="1">
      <c r="A184" s="23"/>
      <c r="B184" s="23"/>
      <c r="C184" s="39" t="s">
        <v>59</v>
      </c>
      <c r="D184" s="42" t="s">
        <v>18</v>
      </c>
      <c r="E184" s="40">
        <v>0</v>
      </c>
      <c r="F184" s="40">
        <v>0</v>
      </c>
      <c r="G184" s="40">
        <v>0</v>
      </c>
      <c r="H184" s="23"/>
      <c r="I184" s="23"/>
      <c r="J184" s="23"/>
      <c r="K184" s="23"/>
    </row>
    <row r="185" spans="1:11" ht="14.1" customHeight="1">
      <c r="A185" s="23"/>
      <c r="B185" s="23"/>
      <c r="C185" s="39" t="s">
        <v>60</v>
      </c>
      <c r="D185" s="42" t="s">
        <v>18</v>
      </c>
      <c r="E185" s="40">
        <v>0</v>
      </c>
      <c r="F185" s="40">
        <v>0</v>
      </c>
      <c r="G185" s="40">
        <v>0</v>
      </c>
      <c r="H185" s="23"/>
      <c r="I185" s="23"/>
      <c r="J185" s="23"/>
      <c r="K185" s="23"/>
    </row>
    <row r="186" spans="1:11" ht="14.1" customHeight="1">
      <c r="A186" s="23"/>
      <c r="B186" s="23"/>
      <c r="C186" s="39" t="s">
        <v>61</v>
      </c>
      <c r="D186" s="42" t="s">
        <v>18</v>
      </c>
      <c r="E186" s="40">
        <v>0</v>
      </c>
      <c r="F186" s="40">
        <v>0</v>
      </c>
      <c r="G186" s="40">
        <v>0</v>
      </c>
      <c r="H186" s="23"/>
      <c r="I186" s="23"/>
      <c r="J186" s="23"/>
      <c r="K186" s="23"/>
    </row>
    <row r="187" spans="1:11" ht="14.1" customHeight="1">
      <c r="A187" s="23"/>
      <c r="B187" s="23"/>
      <c r="C187" s="39" t="s">
        <v>63</v>
      </c>
      <c r="D187" s="42" t="s">
        <v>18</v>
      </c>
      <c r="E187" s="40">
        <v>0</v>
      </c>
      <c r="F187" s="40">
        <v>0</v>
      </c>
      <c r="G187" s="40">
        <v>0</v>
      </c>
      <c r="H187" s="23"/>
      <c r="I187" s="23"/>
      <c r="J187" s="23"/>
      <c r="K187" s="23"/>
    </row>
    <row r="188" spans="1:11" ht="14.1" customHeight="1">
      <c r="A188" s="23"/>
      <c r="B188" s="23"/>
      <c r="C188" s="39" t="s">
        <v>49</v>
      </c>
      <c r="D188" s="42" t="s">
        <v>18</v>
      </c>
      <c r="E188" s="40">
        <v>0</v>
      </c>
      <c r="F188" s="40">
        <v>0</v>
      </c>
      <c r="G188" s="40">
        <v>0</v>
      </c>
      <c r="H188" s="23"/>
      <c r="I188" s="23"/>
      <c r="J188" s="23"/>
      <c r="K188" s="23"/>
    </row>
    <row r="189" spans="1:11" ht="14.1" customHeight="1">
      <c r="A189" s="23"/>
      <c r="B189" s="23"/>
      <c r="C189" s="39" t="s">
        <v>58</v>
      </c>
      <c r="D189" s="42" t="s">
        <v>18</v>
      </c>
      <c r="E189" s="40">
        <v>0</v>
      </c>
      <c r="F189" s="40">
        <v>0</v>
      </c>
      <c r="G189" s="40">
        <v>0</v>
      </c>
      <c r="H189" s="23"/>
      <c r="I189" s="23"/>
      <c r="J189" s="23"/>
      <c r="K189" s="23"/>
    </row>
    <row r="190" spans="1:11" ht="14.1" customHeight="1">
      <c r="A190" s="23"/>
      <c r="B190" s="23"/>
      <c r="C190" s="39" t="s">
        <v>59</v>
      </c>
      <c r="D190" s="42" t="s">
        <v>18</v>
      </c>
      <c r="E190" s="40">
        <v>0</v>
      </c>
      <c r="F190" s="40">
        <v>0</v>
      </c>
      <c r="G190" s="40">
        <v>0</v>
      </c>
      <c r="H190" s="23"/>
      <c r="I190" s="23"/>
      <c r="J190" s="23"/>
      <c r="K190" s="23"/>
    </row>
    <row r="191" spans="1:11" ht="14.1" customHeight="1">
      <c r="A191" s="23"/>
      <c r="B191" s="23"/>
      <c r="C191" s="39" t="s">
        <v>60</v>
      </c>
      <c r="D191" s="42" t="s">
        <v>18</v>
      </c>
      <c r="E191" s="40">
        <v>0</v>
      </c>
      <c r="F191" s="40">
        <v>0</v>
      </c>
      <c r="G191" s="40">
        <v>0</v>
      </c>
      <c r="H191" s="23"/>
      <c r="I191" s="23"/>
      <c r="J191" s="23"/>
      <c r="K191" s="23"/>
    </row>
    <row r="192" spans="1:11" ht="14.1" customHeight="1">
      <c r="A192" s="23"/>
      <c r="B192" s="23"/>
      <c r="C192" s="39" t="s">
        <v>61</v>
      </c>
      <c r="D192" s="42" t="s">
        <v>18</v>
      </c>
      <c r="E192" s="40">
        <v>0</v>
      </c>
      <c r="F192" s="40">
        <v>0</v>
      </c>
      <c r="G192" s="40">
        <v>0</v>
      </c>
      <c r="H192" s="23"/>
      <c r="I192" s="23"/>
      <c r="J192" s="23"/>
      <c r="K192" s="23"/>
    </row>
    <row r="193" spans="1:11" ht="14.1" customHeight="1">
      <c r="A193" s="23"/>
      <c r="B193" s="23"/>
      <c r="C193" s="39" t="s">
        <v>64</v>
      </c>
      <c r="D193" s="42" t="s">
        <v>18</v>
      </c>
      <c r="E193" s="40">
        <v>0</v>
      </c>
      <c r="F193" s="40">
        <v>0</v>
      </c>
      <c r="G193" s="40">
        <v>0</v>
      </c>
      <c r="H193" s="23"/>
      <c r="I193" s="23"/>
      <c r="J193" s="23"/>
      <c r="K193" s="23"/>
    </row>
    <row r="194" spans="1:11" ht="14.1" customHeight="1">
      <c r="A194" s="23"/>
      <c r="B194" s="23"/>
      <c r="C194" s="39" t="s">
        <v>65</v>
      </c>
      <c r="D194" s="42" t="s">
        <v>18</v>
      </c>
      <c r="E194" s="40">
        <v>0</v>
      </c>
      <c r="F194" s="40">
        <v>0</v>
      </c>
      <c r="G194" s="40">
        <v>0</v>
      </c>
      <c r="H194" s="23"/>
      <c r="I194" s="23"/>
      <c r="J194" s="23"/>
      <c r="K194" s="23"/>
    </row>
    <row r="195" spans="1:11" ht="14.1" customHeight="1">
      <c r="A195" s="23"/>
      <c r="B195" s="23"/>
      <c r="C195" s="41" t="s">
        <v>25</v>
      </c>
      <c r="D195" s="40">
        <v>0</v>
      </c>
      <c r="E195" s="40">
        <v>2000000</v>
      </c>
      <c r="F195" s="40">
        <v>0</v>
      </c>
      <c r="G195" s="40">
        <v>0</v>
      </c>
      <c r="H195" s="23"/>
      <c r="I195" s="23"/>
      <c r="J195" s="23"/>
      <c r="K195" s="23"/>
    </row>
    <row r="196" spans="1:11" ht="15" customHeight="1">
      <c r="A196" s="23"/>
      <c r="B196" s="23"/>
      <c r="C196" s="43" t="s">
        <v>18</v>
      </c>
      <c r="D196" s="44" t="s">
        <v>18</v>
      </c>
      <c r="E196" s="44" t="s">
        <v>18</v>
      </c>
      <c r="F196" s="44" t="s">
        <v>18</v>
      </c>
      <c r="G196" s="44" t="s">
        <v>18</v>
      </c>
      <c r="H196" s="23"/>
      <c r="I196" s="23"/>
      <c r="J196" s="23"/>
      <c r="K196" s="23"/>
    </row>
    <row r="197" spans="1:11" ht="15" customHeight="1">
      <c r="A197" s="23"/>
      <c r="B197" s="23"/>
      <c r="C197" s="26" t="s">
        <v>168</v>
      </c>
      <c r="D197" s="45">
        <v>0</v>
      </c>
      <c r="E197" s="45">
        <v>187409000</v>
      </c>
      <c r="F197" s="45">
        <v>186409000</v>
      </c>
      <c r="G197" s="45">
        <v>187409000</v>
      </c>
      <c r="H197" s="23"/>
      <c r="I197" s="23"/>
      <c r="J197" s="23"/>
      <c r="K197" s="23"/>
    </row>
    <row r="198" spans="1:11" ht="15" customHeight="1">
      <c r="A198" s="23"/>
      <c r="B198" s="23"/>
      <c r="C198" s="27" t="s">
        <v>48</v>
      </c>
      <c r="D198" s="46">
        <v>0</v>
      </c>
      <c r="E198" s="46">
        <v>137125000</v>
      </c>
      <c r="F198" s="46">
        <v>137125000</v>
      </c>
      <c r="G198" s="46">
        <v>137125000</v>
      </c>
      <c r="H198" s="23"/>
      <c r="I198" s="23"/>
      <c r="J198" s="23"/>
      <c r="K198" s="23"/>
    </row>
    <row r="199" spans="1:11" ht="15" customHeight="1">
      <c r="A199" s="23"/>
      <c r="B199" s="23"/>
      <c r="C199" s="27" t="s">
        <v>49</v>
      </c>
      <c r="D199" s="46">
        <v>0</v>
      </c>
      <c r="E199" s="46">
        <v>137125000</v>
      </c>
      <c r="F199" s="46">
        <v>137125000</v>
      </c>
      <c r="G199" s="46">
        <v>137125000</v>
      </c>
      <c r="H199" s="23"/>
      <c r="I199" s="23"/>
      <c r="J199" s="23"/>
      <c r="K199" s="23"/>
    </row>
    <row r="200" spans="1:11" ht="15" customHeight="1">
      <c r="A200" s="23"/>
      <c r="B200" s="23"/>
      <c r="C200" s="27" t="s">
        <v>50</v>
      </c>
      <c r="D200" s="46">
        <v>0</v>
      </c>
      <c r="E200" s="46">
        <v>0</v>
      </c>
      <c r="F200" s="46">
        <v>0</v>
      </c>
      <c r="G200" s="46">
        <v>0</v>
      </c>
      <c r="H200" s="23"/>
      <c r="I200" s="23"/>
      <c r="J200" s="23"/>
      <c r="K200" s="23"/>
    </row>
    <row r="201" spans="1:11" ht="15" customHeight="1">
      <c r="A201" s="23"/>
      <c r="B201" s="23"/>
      <c r="C201" s="27" t="s">
        <v>51</v>
      </c>
      <c r="D201" s="46">
        <v>0</v>
      </c>
      <c r="E201" s="46">
        <v>19784000</v>
      </c>
      <c r="F201" s="46">
        <v>19784000</v>
      </c>
      <c r="G201" s="46">
        <v>19784000</v>
      </c>
      <c r="H201" s="23"/>
      <c r="I201" s="23"/>
      <c r="J201" s="23"/>
      <c r="K201" s="23"/>
    </row>
    <row r="202" spans="1:11" ht="15" customHeight="1">
      <c r="A202" s="23"/>
      <c r="B202" s="23"/>
      <c r="C202" s="27" t="s">
        <v>49</v>
      </c>
      <c r="D202" s="46">
        <v>0</v>
      </c>
      <c r="E202" s="46">
        <v>19784000</v>
      </c>
      <c r="F202" s="46">
        <v>19784000</v>
      </c>
      <c r="G202" s="46">
        <v>19784000</v>
      </c>
      <c r="H202" s="23"/>
      <c r="I202" s="23"/>
      <c r="J202" s="23"/>
      <c r="K202" s="23"/>
    </row>
    <row r="203" spans="1:11" ht="15" customHeight="1">
      <c r="A203" s="23"/>
      <c r="B203" s="23"/>
      <c r="C203" s="27" t="s">
        <v>50</v>
      </c>
      <c r="D203" s="46">
        <v>0</v>
      </c>
      <c r="E203" s="46">
        <v>0</v>
      </c>
      <c r="F203" s="46">
        <v>0</v>
      </c>
      <c r="G203" s="46">
        <v>0</v>
      </c>
      <c r="H203" s="23"/>
      <c r="I203" s="23"/>
      <c r="J203" s="23"/>
      <c r="K203" s="23"/>
    </row>
    <row r="204" spans="1:11" ht="15" customHeight="1">
      <c r="A204" s="23"/>
      <c r="B204" s="23"/>
      <c r="C204" s="27" t="s">
        <v>52</v>
      </c>
      <c r="D204" s="46">
        <v>0</v>
      </c>
      <c r="E204" s="46">
        <v>24100000</v>
      </c>
      <c r="F204" s="46">
        <v>25100000</v>
      </c>
      <c r="G204" s="46">
        <v>26100000</v>
      </c>
      <c r="H204" s="23"/>
      <c r="I204" s="23"/>
      <c r="J204" s="23"/>
      <c r="K204" s="23"/>
    </row>
    <row r="205" spans="1:11" ht="15" customHeight="1">
      <c r="A205" s="23"/>
      <c r="B205" s="23"/>
      <c r="C205" s="27" t="s">
        <v>49</v>
      </c>
      <c r="D205" s="46">
        <v>0</v>
      </c>
      <c r="E205" s="46">
        <v>24100000</v>
      </c>
      <c r="F205" s="46">
        <v>25100000</v>
      </c>
      <c r="G205" s="46">
        <v>26100000</v>
      </c>
      <c r="H205" s="23"/>
      <c r="I205" s="23"/>
      <c r="J205" s="23"/>
      <c r="K205" s="23"/>
    </row>
    <row r="206" spans="1:11" ht="15" customHeight="1">
      <c r="A206" s="23"/>
      <c r="B206" s="23"/>
      <c r="C206" s="27" t="s">
        <v>50</v>
      </c>
      <c r="D206" s="46">
        <v>0</v>
      </c>
      <c r="E206" s="46">
        <v>0</v>
      </c>
      <c r="F206" s="46">
        <v>0</v>
      </c>
      <c r="G206" s="46">
        <v>0</v>
      </c>
      <c r="H206" s="23"/>
      <c r="I206" s="23"/>
      <c r="J206" s="23"/>
      <c r="K206" s="23"/>
    </row>
    <row r="207" spans="1:11" ht="15" customHeight="1">
      <c r="A207" s="23"/>
      <c r="B207" s="23"/>
      <c r="C207" s="27" t="s">
        <v>53</v>
      </c>
      <c r="D207" s="46">
        <v>0</v>
      </c>
      <c r="E207" s="46">
        <v>0</v>
      </c>
      <c r="F207" s="46">
        <v>0</v>
      </c>
      <c r="G207" s="46">
        <v>0</v>
      </c>
      <c r="H207" s="23"/>
      <c r="I207" s="23"/>
      <c r="J207" s="23"/>
      <c r="K207" s="23"/>
    </row>
    <row r="208" spans="1:11" ht="15" customHeight="1">
      <c r="A208" s="23"/>
      <c r="B208" s="23"/>
      <c r="C208" s="27" t="s">
        <v>49</v>
      </c>
      <c r="D208" s="46">
        <v>0</v>
      </c>
      <c r="E208" s="46">
        <v>0</v>
      </c>
      <c r="F208" s="46">
        <v>0</v>
      </c>
      <c r="G208" s="46">
        <v>0</v>
      </c>
      <c r="H208" s="23"/>
      <c r="I208" s="23"/>
      <c r="J208" s="23"/>
      <c r="K208" s="23"/>
    </row>
    <row r="209" spans="1:11" ht="15" customHeight="1">
      <c r="A209" s="23"/>
      <c r="B209" s="23"/>
      <c r="C209" s="27" t="s">
        <v>50</v>
      </c>
      <c r="D209" s="46">
        <v>0</v>
      </c>
      <c r="E209" s="46">
        <v>0</v>
      </c>
      <c r="F209" s="46">
        <v>0</v>
      </c>
      <c r="G209" s="46">
        <v>0</v>
      </c>
      <c r="H209" s="23"/>
      <c r="I209" s="23"/>
      <c r="J209" s="23"/>
      <c r="K209" s="23"/>
    </row>
    <row r="210" spans="1:11" ht="20.100000000000001" customHeight="1">
      <c r="A210" s="23"/>
      <c r="B210" s="23"/>
      <c r="C210" s="27" t="s">
        <v>169</v>
      </c>
      <c r="D210" s="47">
        <v>0</v>
      </c>
      <c r="E210" s="47">
        <v>0</v>
      </c>
      <c r="F210" s="47">
        <v>0</v>
      </c>
      <c r="G210" s="47">
        <v>0</v>
      </c>
      <c r="H210" s="23"/>
      <c r="I210" s="23"/>
      <c r="J210" s="23"/>
      <c r="K210" s="23"/>
    </row>
    <row r="211" spans="1:11" ht="15" customHeight="1">
      <c r="A211" s="23"/>
      <c r="B211" s="23"/>
      <c r="C211" s="27" t="s">
        <v>49</v>
      </c>
      <c r="D211" s="46">
        <v>0</v>
      </c>
      <c r="E211" s="46">
        <v>0</v>
      </c>
      <c r="F211" s="46">
        <v>0</v>
      </c>
      <c r="G211" s="46">
        <v>0</v>
      </c>
      <c r="H211" s="23"/>
      <c r="I211" s="23"/>
      <c r="J211" s="23"/>
      <c r="K211" s="23"/>
    </row>
    <row r="212" spans="1:11" ht="15" customHeight="1">
      <c r="A212" s="23"/>
      <c r="B212" s="23"/>
      <c r="C212" s="27" t="s">
        <v>50</v>
      </c>
      <c r="D212" s="46">
        <v>0</v>
      </c>
      <c r="E212" s="46">
        <v>0</v>
      </c>
      <c r="F212" s="46">
        <v>0</v>
      </c>
      <c r="G212" s="46">
        <v>0</v>
      </c>
      <c r="H212" s="23"/>
      <c r="I212" s="23"/>
      <c r="J212" s="23"/>
      <c r="K212" s="23"/>
    </row>
    <row r="213" spans="1:11" ht="15" customHeight="1">
      <c r="A213" s="23"/>
      <c r="B213" s="23"/>
      <c r="C213" s="27" t="s">
        <v>55</v>
      </c>
      <c r="D213" s="46">
        <v>0</v>
      </c>
      <c r="E213" s="46">
        <v>1700000</v>
      </c>
      <c r="F213" s="46">
        <v>1700000</v>
      </c>
      <c r="G213" s="46">
        <v>1700000</v>
      </c>
      <c r="H213" s="23"/>
      <c r="I213" s="23"/>
      <c r="J213" s="23"/>
      <c r="K213" s="23"/>
    </row>
    <row r="214" spans="1:11" ht="15" customHeight="1">
      <c r="A214" s="23"/>
      <c r="B214" s="23"/>
      <c r="C214" s="27" t="s">
        <v>49</v>
      </c>
      <c r="D214" s="46">
        <v>0</v>
      </c>
      <c r="E214" s="46">
        <v>1700000</v>
      </c>
      <c r="F214" s="46">
        <v>1700000</v>
      </c>
      <c r="G214" s="46">
        <v>1700000</v>
      </c>
      <c r="H214" s="23"/>
      <c r="I214" s="23"/>
      <c r="J214" s="23"/>
      <c r="K214" s="23"/>
    </row>
    <row r="215" spans="1:11" ht="15" customHeight="1">
      <c r="A215" s="23"/>
      <c r="B215" s="23"/>
      <c r="C215" s="27" t="s">
        <v>50</v>
      </c>
      <c r="D215" s="46">
        <v>0</v>
      </c>
      <c r="E215" s="46">
        <v>0</v>
      </c>
      <c r="F215" s="46">
        <v>0</v>
      </c>
      <c r="G215" s="46">
        <v>0</v>
      </c>
      <c r="H215" s="23"/>
      <c r="I215" s="23"/>
      <c r="J215" s="23"/>
      <c r="K215" s="23"/>
    </row>
    <row r="216" spans="1:11" ht="15" customHeight="1">
      <c r="A216" s="23"/>
      <c r="B216" s="23"/>
      <c r="C216" s="27" t="s">
        <v>56</v>
      </c>
      <c r="D216" s="46">
        <v>0</v>
      </c>
      <c r="E216" s="46">
        <v>700000</v>
      </c>
      <c r="F216" s="46">
        <v>700000</v>
      </c>
      <c r="G216" s="46">
        <v>700000</v>
      </c>
      <c r="H216" s="23"/>
      <c r="I216" s="23"/>
      <c r="J216" s="23"/>
      <c r="K216" s="23"/>
    </row>
    <row r="217" spans="1:11" ht="15" customHeight="1">
      <c r="A217" s="23"/>
      <c r="B217" s="23"/>
      <c r="C217" s="27" t="s">
        <v>49</v>
      </c>
      <c r="D217" s="46">
        <v>0</v>
      </c>
      <c r="E217" s="46">
        <v>700000</v>
      </c>
      <c r="F217" s="46">
        <v>700000</v>
      </c>
      <c r="G217" s="46">
        <v>700000</v>
      </c>
      <c r="H217" s="23"/>
      <c r="I217" s="23"/>
      <c r="J217" s="23"/>
      <c r="K217" s="23"/>
    </row>
    <row r="218" spans="1:11" ht="15" customHeight="1">
      <c r="A218" s="23"/>
      <c r="B218" s="23"/>
      <c r="C218" s="27" t="s">
        <v>50</v>
      </c>
      <c r="D218" s="46">
        <v>0</v>
      </c>
      <c r="E218" s="46">
        <v>0</v>
      </c>
      <c r="F218" s="46">
        <v>0</v>
      </c>
      <c r="G218" s="46">
        <v>0</v>
      </c>
      <c r="H218" s="23"/>
      <c r="I218" s="23"/>
      <c r="J218" s="23"/>
      <c r="K218" s="23"/>
    </row>
    <row r="219" spans="1:11" ht="15" customHeight="1">
      <c r="A219" s="23"/>
      <c r="B219" s="23"/>
      <c r="C219" s="27" t="s">
        <v>57</v>
      </c>
      <c r="D219" s="46">
        <v>0</v>
      </c>
      <c r="E219" s="46">
        <v>0</v>
      </c>
      <c r="F219" s="46">
        <v>0</v>
      </c>
      <c r="G219" s="46">
        <v>0</v>
      </c>
      <c r="H219" s="23"/>
      <c r="I219" s="23"/>
      <c r="J219" s="23"/>
      <c r="K219" s="23"/>
    </row>
    <row r="220" spans="1:11" ht="15" customHeight="1">
      <c r="A220" s="23"/>
      <c r="B220" s="23"/>
      <c r="C220" s="27" t="s">
        <v>49</v>
      </c>
      <c r="D220" s="46">
        <v>0</v>
      </c>
      <c r="E220" s="46">
        <v>0</v>
      </c>
      <c r="F220" s="46">
        <v>0</v>
      </c>
      <c r="G220" s="46">
        <v>0</v>
      </c>
      <c r="H220" s="23"/>
      <c r="I220" s="23"/>
      <c r="J220" s="23"/>
      <c r="K220" s="23"/>
    </row>
    <row r="221" spans="1:11" ht="15" customHeight="1">
      <c r="A221" s="23"/>
      <c r="B221" s="23"/>
      <c r="C221" s="27" t="s">
        <v>58</v>
      </c>
      <c r="D221" s="46">
        <v>0</v>
      </c>
      <c r="E221" s="46">
        <v>0</v>
      </c>
      <c r="F221" s="46">
        <v>0</v>
      </c>
      <c r="G221" s="46">
        <v>0</v>
      </c>
      <c r="H221" s="23"/>
      <c r="I221" s="23"/>
      <c r="J221" s="23"/>
      <c r="K221" s="23"/>
    </row>
    <row r="222" spans="1:11" ht="15" customHeight="1">
      <c r="A222" s="23"/>
      <c r="B222" s="23"/>
      <c r="C222" s="27" t="s">
        <v>59</v>
      </c>
      <c r="D222" s="46">
        <v>0</v>
      </c>
      <c r="E222" s="46">
        <v>0</v>
      </c>
      <c r="F222" s="46">
        <v>0</v>
      </c>
      <c r="G222" s="46">
        <v>0</v>
      </c>
      <c r="H222" s="23"/>
      <c r="I222" s="23"/>
      <c r="J222" s="23"/>
      <c r="K222" s="23"/>
    </row>
    <row r="223" spans="1:11" ht="15" customHeight="1">
      <c r="A223" s="23"/>
      <c r="B223" s="23"/>
      <c r="C223" s="27" t="s">
        <v>60</v>
      </c>
      <c r="D223" s="46">
        <v>0</v>
      </c>
      <c r="E223" s="46">
        <v>0</v>
      </c>
      <c r="F223" s="46">
        <v>0</v>
      </c>
      <c r="G223" s="46">
        <v>0</v>
      </c>
      <c r="H223" s="23"/>
      <c r="I223" s="23"/>
      <c r="J223" s="23"/>
      <c r="K223" s="23"/>
    </row>
    <row r="224" spans="1:11" ht="15" customHeight="1">
      <c r="A224" s="23"/>
      <c r="B224" s="23"/>
      <c r="C224" s="27" t="s">
        <v>61</v>
      </c>
      <c r="D224" s="46">
        <v>0</v>
      </c>
      <c r="E224" s="46">
        <v>0</v>
      </c>
      <c r="F224" s="46">
        <v>0</v>
      </c>
      <c r="G224" s="46">
        <v>0</v>
      </c>
      <c r="H224" s="23"/>
      <c r="I224" s="23"/>
      <c r="J224" s="23"/>
      <c r="K224" s="23"/>
    </row>
    <row r="225" spans="1:11" ht="15" customHeight="1">
      <c r="A225" s="23"/>
      <c r="B225" s="23"/>
      <c r="C225" s="27" t="s">
        <v>62</v>
      </c>
      <c r="D225" s="46">
        <v>0</v>
      </c>
      <c r="E225" s="46">
        <v>4000000</v>
      </c>
      <c r="F225" s="46">
        <v>2000000</v>
      </c>
      <c r="G225" s="46">
        <v>2000000</v>
      </c>
      <c r="H225" s="23"/>
      <c r="I225" s="23"/>
      <c r="J225" s="23"/>
      <c r="K225" s="23"/>
    </row>
    <row r="226" spans="1:11" ht="15" customHeight="1">
      <c r="A226" s="23"/>
      <c r="B226" s="23"/>
      <c r="C226" s="27" t="s">
        <v>49</v>
      </c>
      <c r="D226" s="46">
        <v>0</v>
      </c>
      <c r="E226" s="46">
        <v>4000000</v>
      </c>
      <c r="F226" s="46">
        <v>2000000</v>
      </c>
      <c r="G226" s="46">
        <v>2000000</v>
      </c>
      <c r="H226" s="23"/>
      <c r="I226" s="23"/>
      <c r="J226" s="23"/>
      <c r="K226" s="23"/>
    </row>
    <row r="227" spans="1:11" ht="15" customHeight="1">
      <c r="A227" s="23"/>
      <c r="B227" s="23"/>
      <c r="C227" s="27" t="s">
        <v>58</v>
      </c>
      <c r="D227" s="46">
        <v>0</v>
      </c>
      <c r="E227" s="46">
        <v>0</v>
      </c>
      <c r="F227" s="46">
        <v>0</v>
      </c>
      <c r="G227" s="46">
        <v>0</v>
      </c>
      <c r="H227" s="23"/>
      <c r="I227" s="23"/>
      <c r="J227" s="23"/>
      <c r="K227" s="23"/>
    </row>
    <row r="228" spans="1:11" ht="15" customHeight="1">
      <c r="A228" s="23"/>
      <c r="B228" s="23"/>
      <c r="C228" s="27" t="s">
        <v>59</v>
      </c>
      <c r="D228" s="46">
        <v>0</v>
      </c>
      <c r="E228" s="46">
        <v>0</v>
      </c>
      <c r="F228" s="46">
        <v>0</v>
      </c>
      <c r="G228" s="46">
        <v>0</v>
      </c>
      <c r="H228" s="23"/>
      <c r="I228" s="23"/>
      <c r="J228" s="23"/>
      <c r="K228" s="23"/>
    </row>
    <row r="229" spans="1:11" ht="15" customHeight="1">
      <c r="A229" s="23"/>
      <c r="B229" s="23"/>
      <c r="C229" s="27" t="s">
        <v>60</v>
      </c>
      <c r="D229" s="46">
        <v>0</v>
      </c>
      <c r="E229" s="46">
        <v>0</v>
      </c>
      <c r="F229" s="46">
        <v>0</v>
      </c>
      <c r="G229" s="46">
        <v>0</v>
      </c>
      <c r="H229" s="23"/>
      <c r="I229" s="23"/>
      <c r="J229" s="23"/>
      <c r="K229" s="23"/>
    </row>
    <row r="230" spans="1:11" ht="15" customHeight="1">
      <c r="A230" s="23"/>
      <c r="B230" s="23"/>
      <c r="C230" s="27" t="s">
        <v>61</v>
      </c>
      <c r="D230" s="46">
        <v>0</v>
      </c>
      <c r="E230" s="46">
        <v>0</v>
      </c>
      <c r="F230" s="46">
        <v>0</v>
      </c>
      <c r="G230" s="46">
        <v>0</v>
      </c>
      <c r="H230" s="23"/>
      <c r="I230" s="23"/>
      <c r="J230" s="23"/>
      <c r="K230" s="23"/>
    </row>
    <row r="231" spans="1:11" ht="15" customHeight="1">
      <c r="A231" s="23"/>
      <c r="B231" s="23"/>
      <c r="C231" s="27" t="s">
        <v>63</v>
      </c>
      <c r="D231" s="46">
        <v>0</v>
      </c>
      <c r="E231" s="46">
        <v>0</v>
      </c>
      <c r="F231" s="46">
        <v>0</v>
      </c>
      <c r="G231" s="46">
        <v>0</v>
      </c>
      <c r="H231" s="23"/>
      <c r="I231" s="23"/>
      <c r="J231" s="23"/>
      <c r="K231" s="23"/>
    </row>
    <row r="232" spans="1:11" ht="15" customHeight="1">
      <c r="A232" s="23"/>
      <c r="B232" s="23"/>
      <c r="C232" s="27" t="s">
        <v>49</v>
      </c>
      <c r="D232" s="46">
        <v>0</v>
      </c>
      <c r="E232" s="46">
        <v>0</v>
      </c>
      <c r="F232" s="46">
        <v>0</v>
      </c>
      <c r="G232" s="46">
        <v>0</v>
      </c>
      <c r="H232" s="23"/>
      <c r="I232" s="23"/>
      <c r="J232" s="23"/>
      <c r="K232" s="23"/>
    </row>
    <row r="233" spans="1:11" ht="15" customHeight="1">
      <c r="A233" s="23"/>
      <c r="B233" s="23"/>
      <c r="C233" s="27" t="s">
        <v>58</v>
      </c>
      <c r="D233" s="46">
        <v>0</v>
      </c>
      <c r="E233" s="46">
        <v>0</v>
      </c>
      <c r="F233" s="46">
        <v>0</v>
      </c>
      <c r="G233" s="46">
        <v>0</v>
      </c>
      <c r="H233" s="23"/>
      <c r="I233" s="23"/>
      <c r="J233" s="23"/>
      <c r="K233" s="23"/>
    </row>
    <row r="234" spans="1:11" ht="15" customHeight="1">
      <c r="A234" s="23"/>
      <c r="B234" s="23"/>
      <c r="C234" s="27" t="s">
        <v>59</v>
      </c>
      <c r="D234" s="46">
        <v>0</v>
      </c>
      <c r="E234" s="46">
        <v>0</v>
      </c>
      <c r="F234" s="46">
        <v>0</v>
      </c>
      <c r="G234" s="46">
        <v>0</v>
      </c>
      <c r="H234" s="23"/>
      <c r="I234" s="23"/>
      <c r="J234" s="23"/>
      <c r="K234" s="23"/>
    </row>
    <row r="235" spans="1:11" ht="15" customHeight="1">
      <c r="A235" s="23"/>
      <c r="B235" s="23"/>
      <c r="C235" s="27" t="s">
        <v>60</v>
      </c>
      <c r="D235" s="46">
        <v>0</v>
      </c>
      <c r="E235" s="46">
        <v>0</v>
      </c>
      <c r="F235" s="46">
        <v>0</v>
      </c>
      <c r="G235" s="46">
        <v>0</v>
      </c>
      <c r="H235" s="23"/>
      <c r="I235" s="23"/>
      <c r="J235" s="23"/>
      <c r="K235" s="23"/>
    </row>
    <row r="236" spans="1:11" ht="15" customHeight="1">
      <c r="A236" s="23"/>
      <c r="B236" s="23"/>
      <c r="C236" s="27" t="s">
        <v>61</v>
      </c>
      <c r="D236" s="46">
        <v>0</v>
      </c>
      <c r="E236" s="46">
        <v>0</v>
      </c>
      <c r="F236" s="46">
        <v>0</v>
      </c>
      <c r="G236" s="46">
        <v>0</v>
      </c>
      <c r="H236" s="23"/>
      <c r="I236" s="23"/>
      <c r="J236" s="23"/>
      <c r="K236" s="23"/>
    </row>
    <row r="237" spans="1:11" ht="15" customHeight="1">
      <c r="A237" s="23"/>
      <c r="B237" s="23"/>
      <c r="C237" s="27" t="s">
        <v>64</v>
      </c>
      <c r="D237" s="46">
        <v>0</v>
      </c>
      <c r="E237" s="46">
        <v>0</v>
      </c>
      <c r="F237" s="46">
        <v>0</v>
      </c>
      <c r="G237" s="46">
        <v>0</v>
      </c>
      <c r="H237" s="23"/>
      <c r="I237" s="23"/>
      <c r="J237" s="23"/>
      <c r="K237" s="23"/>
    </row>
    <row r="238" spans="1:11" ht="15" customHeight="1">
      <c r="A238" s="23"/>
      <c r="B238" s="23"/>
      <c r="C238" s="27" t="s">
        <v>65</v>
      </c>
      <c r="D238" s="46">
        <v>0</v>
      </c>
      <c r="E238" s="46">
        <v>0</v>
      </c>
      <c r="F238" s="46">
        <v>0</v>
      </c>
      <c r="G238" s="46">
        <v>0</v>
      </c>
      <c r="H238" s="23"/>
      <c r="I238" s="23"/>
      <c r="J238" s="23"/>
      <c r="K238" s="23"/>
    </row>
    <row r="239" spans="1:11" ht="20.100000000000001" customHeight="1">
      <c r="A239" s="23"/>
      <c r="B239" s="23"/>
      <c r="C239" s="48" t="s">
        <v>18</v>
      </c>
      <c r="D239" s="23"/>
      <c r="E239" s="23"/>
      <c r="F239" s="23"/>
      <c r="G239" s="23"/>
      <c r="H239" s="23"/>
      <c r="I239" s="23"/>
      <c r="J239" s="23"/>
      <c r="K239" s="23"/>
    </row>
  </sheetData>
  <mergeCells count="28">
    <mergeCell ref="D140:G140"/>
    <mergeCell ref="D141:G141"/>
    <mergeCell ref="D142:G142"/>
    <mergeCell ref="C151:G151"/>
    <mergeCell ref="D82:G82"/>
    <mergeCell ref="D83:G83"/>
    <mergeCell ref="D84:G84"/>
    <mergeCell ref="D85:G85"/>
    <mergeCell ref="C94:G94"/>
    <mergeCell ref="D139:G139"/>
    <mergeCell ref="C81:G81"/>
    <mergeCell ref="D7:G7"/>
    <mergeCell ref="C8:G8"/>
    <mergeCell ref="C9:G9"/>
    <mergeCell ref="D10:G10"/>
    <mergeCell ref="D14:G14"/>
    <mergeCell ref="C23:G23"/>
    <mergeCell ref="D24:G24"/>
    <mergeCell ref="D25:G25"/>
    <mergeCell ref="D26:G26"/>
    <mergeCell ref="D27:G27"/>
    <mergeCell ref="C36:G36"/>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0"/>
  <sheetViews>
    <sheetView zoomScaleNormal="100" workbookViewId="0">
      <selection activeCell="G160" sqref="G160"/>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457</v>
      </c>
      <c r="E3" s="1510"/>
      <c r="F3" s="1510"/>
      <c r="G3" s="1510"/>
      <c r="H3" s="23"/>
      <c r="I3" s="23"/>
      <c r="J3" s="23"/>
      <c r="K3" s="23"/>
    </row>
    <row r="4" spans="1:11" ht="14.1" customHeight="1">
      <c r="A4" s="23"/>
      <c r="B4" s="23"/>
      <c r="C4" s="25" t="s">
        <v>4</v>
      </c>
      <c r="D4" s="1509" t="s">
        <v>458</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41.1" customHeight="1">
      <c r="A9" s="23"/>
      <c r="B9" s="23"/>
      <c r="C9" s="1515" t="s">
        <v>461</v>
      </c>
      <c r="D9" s="1516"/>
      <c r="E9" s="1516"/>
      <c r="F9" s="1516"/>
      <c r="G9" s="1516"/>
      <c r="H9" s="23"/>
      <c r="I9" s="23"/>
      <c r="J9" s="23"/>
      <c r="K9" s="23"/>
    </row>
    <row r="10" spans="1:11" ht="33" customHeight="1">
      <c r="A10" s="23"/>
      <c r="B10" s="23"/>
      <c r="C10" s="26" t="s">
        <v>14</v>
      </c>
      <c r="D10" s="1517" t="s">
        <v>462</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20.100000000000001" customHeight="1">
      <c r="A13" s="23"/>
      <c r="B13" s="23"/>
      <c r="C13" s="27" t="s">
        <v>463</v>
      </c>
      <c r="D13" s="31" t="s">
        <v>18</v>
      </c>
      <c r="E13" s="31" t="s">
        <v>464</v>
      </c>
      <c r="F13" s="31" t="s">
        <v>465</v>
      </c>
      <c r="G13" s="31" t="s">
        <v>18</v>
      </c>
      <c r="H13" s="23"/>
      <c r="I13" s="23"/>
      <c r="J13" s="23"/>
      <c r="K13" s="23"/>
    </row>
    <row r="14" spans="1:11" ht="47.25" customHeight="1">
      <c r="A14" s="23"/>
      <c r="B14" s="23"/>
      <c r="C14" s="26" t="s">
        <v>16</v>
      </c>
      <c r="D14" s="1517" t="s">
        <v>466</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20.100000000000001" customHeight="1">
      <c r="A17" s="23"/>
      <c r="B17" s="23"/>
      <c r="C17" s="27" t="s">
        <v>467</v>
      </c>
      <c r="D17" s="31" t="s">
        <v>18</v>
      </c>
      <c r="E17" s="31" t="s">
        <v>178</v>
      </c>
      <c r="F17" s="31" t="s">
        <v>178</v>
      </c>
      <c r="G17" s="31" t="s">
        <v>178</v>
      </c>
      <c r="H17" s="23"/>
      <c r="I17" s="23"/>
      <c r="J17" s="23"/>
      <c r="K17" s="23"/>
    </row>
    <row r="18" spans="1:11" ht="30.95" customHeight="1">
      <c r="A18" s="23"/>
      <c r="B18" s="23"/>
      <c r="C18" s="27" t="s">
        <v>468</v>
      </c>
      <c r="D18" s="31" t="s">
        <v>469</v>
      </c>
      <c r="E18" s="31" t="s">
        <v>469</v>
      </c>
      <c r="F18" s="31" t="s">
        <v>469</v>
      </c>
      <c r="G18" s="31" t="s">
        <v>469</v>
      </c>
      <c r="H18" s="23"/>
      <c r="I18" s="23"/>
      <c r="J18" s="23"/>
      <c r="K18" s="23"/>
    </row>
    <row r="19" spans="1:11" ht="41.1" customHeight="1">
      <c r="A19" s="23"/>
      <c r="B19" s="23"/>
      <c r="C19" s="27" t="s">
        <v>470</v>
      </c>
      <c r="D19" s="31" t="s">
        <v>72</v>
      </c>
      <c r="E19" s="31" t="s">
        <v>325</v>
      </c>
      <c r="F19" s="31" t="s">
        <v>325</v>
      </c>
      <c r="G19" s="31" t="s">
        <v>325</v>
      </c>
      <c r="H19" s="23"/>
      <c r="I19" s="23"/>
      <c r="J19" s="23"/>
      <c r="K19" s="23"/>
    </row>
    <row r="20" spans="1:11" ht="41.1" customHeight="1">
      <c r="A20" s="23"/>
      <c r="B20" s="23"/>
      <c r="C20" s="27" t="s">
        <v>471</v>
      </c>
      <c r="D20" s="31" t="s">
        <v>472</v>
      </c>
      <c r="E20" s="31" t="s">
        <v>472</v>
      </c>
      <c r="F20" s="31" t="s">
        <v>472</v>
      </c>
      <c r="G20" s="31" t="s">
        <v>472</v>
      </c>
      <c r="H20" s="23"/>
      <c r="I20" s="23"/>
      <c r="J20" s="23"/>
      <c r="K20" s="23"/>
    </row>
    <row r="21" spans="1:11" ht="14.1" customHeight="1">
      <c r="A21" s="23"/>
      <c r="B21" s="23"/>
      <c r="C21" s="1503" t="s">
        <v>27</v>
      </c>
      <c r="D21" s="1504"/>
      <c r="E21" s="1504"/>
      <c r="F21" s="1504"/>
      <c r="G21" s="1504"/>
      <c r="H21" s="23"/>
      <c r="I21" s="23"/>
      <c r="J21" s="23"/>
      <c r="K21" s="23"/>
    </row>
    <row r="22" spans="1:11" ht="14.1" customHeight="1">
      <c r="A22" s="23"/>
      <c r="B22" s="23"/>
      <c r="C22" s="32" t="s">
        <v>473</v>
      </c>
      <c r="D22" s="1503" t="s">
        <v>474</v>
      </c>
      <c r="E22" s="1504"/>
      <c r="F22" s="1504"/>
      <c r="G22" s="1504"/>
      <c r="H22" s="23"/>
      <c r="I22" s="23"/>
      <c r="J22" s="23"/>
      <c r="K22" s="23"/>
    </row>
    <row r="23" spans="1:11" ht="18" customHeight="1">
      <c r="A23" s="23"/>
      <c r="B23" s="23"/>
      <c r="C23" s="33" t="s">
        <v>19</v>
      </c>
      <c r="D23" s="1519" t="s">
        <v>475</v>
      </c>
      <c r="E23" s="1520"/>
      <c r="F23" s="1520"/>
      <c r="G23" s="1520"/>
      <c r="H23" s="23"/>
      <c r="I23" s="23"/>
      <c r="J23" s="23"/>
      <c r="K23" s="23"/>
    </row>
    <row r="24" spans="1:11" ht="18" customHeight="1">
      <c r="A24" s="23"/>
      <c r="B24" s="23"/>
      <c r="C24" s="34" t="s">
        <v>20</v>
      </c>
      <c r="D24" s="1521" t="s">
        <v>476</v>
      </c>
      <c r="E24" s="1522"/>
      <c r="F24" s="1522"/>
      <c r="G24" s="1522"/>
      <c r="H24" s="23"/>
      <c r="I24" s="23"/>
      <c r="J24" s="23"/>
      <c r="K24" s="23"/>
    </row>
    <row r="25" spans="1:11" ht="18" customHeight="1">
      <c r="A25" s="23"/>
      <c r="B25" s="23"/>
      <c r="C25" s="34" t="s">
        <v>21</v>
      </c>
      <c r="D25" s="1521" t="s">
        <v>477</v>
      </c>
      <c r="E25" s="1522"/>
      <c r="F25" s="1522"/>
      <c r="G25" s="1522"/>
      <c r="H25" s="23"/>
      <c r="I25" s="23"/>
      <c r="J25" s="23"/>
      <c r="K25" s="23"/>
    </row>
    <row r="26" spans="1:11" ht="15" customHeight="1">
      <c r="A26" s="23"/>
      <c r="B26" s="23"/>
      <c r="C26" s="35"/>
      <c r="D26" s="36">
        <v>2024</v>
      </c>
      <c r="E26" s="36">
        <v>2025</v>
      </c>
      <c r="F26" s="36">
        <v>2026</v>
      </c>
      <c r="G26" s="36">
        <v>2027</v>
      </c>
      <c r="H26" s="23"/>
      <c r="I26" s="23"/>
      <c r="J26" s="23"/>
      <c r="K26" s="23"/>
    </row>
    <row r="27" spans="1:11" ht="15" customHeight="1">
      <c r="A27" s="23"/>
      <c r="B27" s="23"/>
      <c r="C27" s="37"/>
      <c r="D27" s="38" t="s">
        <v>22</v>
      </c>
      <c r="E27" s="38" t="s">
        <v>23</v>
      </c>
      <c r="F27" s="38" t="s">
        <v>23</v>
      </c>
      <c r="G27" s="38" t="s">
        <v>23</v>
      </c>
      <c r="H27" s="23"/>
      <c r="I27" s="23"/>
      <c r="J27" s="23"/>
      <c r="K27" s="23"/>
    </row>
    <row r="28" spans="1:11" ht="14.1" customHeight="1">
      <c r="A28" s="23"/>
      <c r="B28" s="23"/>
      <c r="C28" s="27" t="s">
        <v>33</v>
      </c>
      <c r="D28" s="31" t="s">
        <v>478</v>
      </c>
      <c r="E28" s="31" t="s">
        <v>478</v>
      </c>
      <c r="F28" s="31" t="s">
        <v>478</v>
      </c>
      <c r="G28" s="31" t="s">
        <v>478</v>
      </c>
      <c r="H28" s="23"/>
      <c r="I28" s="23"/>
      <c r="J28" s="23"/>
      <c r="K28" s="23"/>
    </row>
    <row r="29" spans="1:11" ht="14.1" customHeight="1">
      <c r="A29" s="23"/>
      <c r="B29" s="23"/>
      <c r="C29" s="27" t="s">
        <v>35</v>
      </c>
      <c r="D29" s="31" t="s">
        <v>479</v>
      </c>
      <c r="E29" s="31" t="s">
        <v>480</v>
      </c>
      <c r="F29" s="31" t="s">
        <v>481</v>
      </c>
      <c r="G29" s="31" t="s">
        <v>482</v>
      </c>
      <c r="H29" s="23"/>
      <c r="I29" s="23"/>
      <c r="J29" s="23"/>
      <c r="K29" s="23"/>
    </row>
    <row r="30" spans="1:11" ht="14.1" customHeight="1">
      <c r="A30" s="23"/>
      <c r="B30" s="23"/>
      <c r="C30" s="27" t="s">
        <v>40</v>
      </c>
      <c r="D30" s="31" t="s">
        <v>483</v>
      </c>
      <c r="E30" s="31" t="s">
        <v>484</v>
      </c>
      <c r="F30" s="31" t="s">
        <v>485</v>
      </c>
      <c r="G30" s="31" t="s">
        <v>486</v>
      </c>
      <c r="H30" s="23"/>
      <c r="I30" s="23"/>
      <c r="J30" s="23"/>
      <c r="K30" s="23"/>
    </row>
    <row r="31" spans="1:11" ht="14.1" customHeight="1">
      <c r="A31" s="23"/>
      <c r="B31" s="23"/>
      <c r="C31" s="27" t="s">
        <v>41</v>
      </c>
      <c r="D31" s="31" t="s">
        <v>18</v>
      </c>
      <c r="E31" s="31" t="s">
        <v>42</v>
      </c>
      <c r="F31" s="31" t="s">
        <v>42</v>
      </c>
      <c r="G31" s="31" t="s">
        <v>42</v>
      </c>
      <c r="H31" s="23"/>
      <c r="I31" s="23"/>
      <c r="J31" s="23"/>
      <c r="K31" s="23"/>
    </row>
    <row r="32" spans="1:11" ht="14.1" customHeight="1">
      <c r="A32" s="23"/>
      <c r="B32" s="23"/>
      <c r="C32" s="27" t="s">
        <v>43</v>
      </c>
      <c r="D32" s="31" t="s">
        <v>18</v>
      </c>
      <c r="E32" s="31" t="s">
        <v>487</v>
      </c>
      <c r="F32" s="31" t="s">
        <v>488</v>
      </c>
      <c r="G32" s="31" t="s">
        <v>489</v>
      </c>
      <c r="H32" s="23"/>
      <c r="I32" s="23"/>
      <c r="J32" s="23"/>
      <c r="K32" s="23"/>
    </row>
    <row r="33" spans="1:11" ht="14.1" customHeight="1">
      <c r="A33" s="23"/>
      <c r="B33" s="23"/>
      <c r="C33" s="27" t="s">
        <v>47</v>
      </c>
      <c r="D33" s="31" t="s">
        <v>18</v>
      </c>
      <c r="E33" s="31" t="s">
        <v>487</v>
      </c>
      <c r="F33" s="31" t="s">
        <v>488</v>
      </c>
      <c r="G33" s="31" t="s">
        <v>489</v>
      </c>
      <c r="H33" s="23"/>
      <c r="I33" s="23"/>
      <c r="J33" s="23"/>
      <c r="K33" s="23"/>
    </row>
    <row r="34" spans="1:11" ht="14.1" customHeight="1">
      <c r="A34" s="23"/>
      <c r="B34" s="23"/>
      <c r="C34" s="1523" t="s">
        <v>24</v>
      </c>
      <c r="D34" s="1524"/>
      <c r="E34" s="1524"/>
      <c r="F34" s="1524"/>
      <c r="G34" s="1524"/>
      <c r="H34" s="23"/>
      <c r="I34" s="23"/>
      <c r="J34" s="23"/>
      <c r="K34" s="23"/>
    </row>
    <row r="35" spans="1:11" ht="14.1" customHeight="1">
      <c r="A35" s="23"/>
      <c r="B35" s="23"/>
      <c r="C35" s="35"/>
      <c r="D35" s="36">
        <v>2024</v>
      </c>
      <c r="E35" s="36">
        <v>2025</v>
      </c>
      <c r="F35" s="36">
        <v>2026</v>
      </c>
      <c r="G35" s="36">
        <v>2027</v>
      </c>
      <c r="H35" s="23"/>
      <c r="I35" s="23"/>
      <c r="J35" s="23"/>
      <c r="K35" s="23"/>
    </row>
    <row r="36" spans="1:11" ht="14.1" customHeight="1">
      <c r="A36" s="23"/>
      <c r="B36" s="23"/>
      <c r="C36" s="37"/>
      <c r="D36" s="38" t="s">
        <v>22</v>
      </c>
      <c r="E36" s="38" t="s">
        <v>23</v>
      </c>
      <c r="F36" s="38" t="s">
        <v>23</v>
      </c>
      <c r="G36" s="38" t="s">
        <v>23</v>
      </c>
      <c r="H36" s="23"/>
      <c r="I36" s="23"/>
      <c r="J36" s="23"/>
      <c r="K36" s="23"/>
    </row>
    <row r="37" spans="1:11" ht="14.1" customHeight="1">
      <c r="A37" s="23"/>
      <c r="B37" s="23"/>
      <c r="C37" s="39" t="s">
        <v>48</v>
      </c>
      <c r="D37" s="40">
        <v>0</v>
      </c>
      <c r="E37" s="40">
        <v>66060000</v>
      </c>
      <c r="F37" s="40">
        <v>66060000</v>
      </c>
      <c r="G37" s="40">
        <v>66060000</v>
      </c>
      <c r="H37" s="23"/>
      <c r="I37" s="23"/>
      <c r="J37" s="23"/>
      <c r="K37" s="23"/>
    </row>
    <row r="38" spans="1:11" ht="14.1" customHeight="1">
      <c r="A38" s="23"/>
      <c r="B38" s="23"/>
      <c r="C38" s="39" t="s">
        <v>49</v>
      </c>
      <c r="D38" s="40">
        <v>0</v>
      </c>
      <c r="E38" s="40">
        <v>66060000</v>
      </c>
      <c r="F38" s="40">
        <v>66060000</v>
      </c>
      <c r="G38" s="40">
        <v>66060000</v>
      </c>
      <c r="H38" s="23"/>
      <c r="I38" s="23"/>
      <c r="J38" s="23"/>
      <c r="K38" s="23"/>
    </row>
    <row r="39" spans="1:11" ht="14.1" customHeight="1">
      <c r="A39" s="23"/>
      <c r="B39" s="23"/>
      <c r="C39" s="39" t="s">
        <v>50</v>
      </c>
      <c r="D39" s="40">
        <v>0</v>
      </c>
      <c r="E39" s="40">
        <v>0</v>
      </c>
      <c r="F39" s="40">
        <v>0</v>
      </c>
      <c r="G39" s="40">
        <v>0</v>
      </c>
      <c r="H39" s="23"/>
      <c r="I39" s="23"/>
      <c r="J39" s="23"/>
      <c r="K39" s="23"/>
    </row>
    <row r="40" spans="1:11" ht="14.1" customHeight="1">
      <c r="A40" s="23"/>
      <c r="B40" s="23"/>
      <c r="C40" s="39" t="s">
        <v>51</v>
      </c>
      <c r="D40" s="40">
        <v>0</v>
      </c>
      <c r="E40" s="40">
        <v>13531000</v>
      </c>
      <c r="F40" s="40">
        <v>13531000</v>
      </c>
      <c r="G40" s="40">
        <v>13531000</v>
      </c>
      <c r="H40" s="23"/>
      <c r="I40" s="23"/>
      <c r="J40" s="23"/>
      <c r="K40" s="23"/>
    </row>
    <row r="41" spans="1:11" ht="14.1" customHeight="1">
      <c r="A41" s="23"/>
      <c r="B41" s="23"/>
      <c r="C41" s="39" t="s">
        <v>49</v>
      </c>
      <c r="D41" s="40">
        <v>0</v>
      </c>
      <c r="E41" s="40">
        <v>13531000</v>
      </c>
      <c r="F41" s="40">
        <v>13531000</v>
      </c>
      <c r="G41" s="40">
        <v>13531000</v>
      </c>
      <c r="H41" s="23"/>
      <c r="I41" s="23"/>
      <c r="J41" s="23"/>
      <c r="K41" s="23"/>
    </row>
    <row r="42" spans="1:11" ht="14.1" customHeight="1">
      <c r="A42" s="23"/>
      <c r="B42" s="23"/>
      <c r="C42" s="39" t="s">
        <v>50</v>
      </c>
      <c r="D42" s="40">
        <v>0</v>
      </c>
      <c r="E42" s="40">
        <v>0</v>
      </c>
      <c r="F42" s="40">
        <v>0</v>
      </c>
      <c r="G42" s="40">
        <v>0</v>
      </c>
      <c r="H42" s="23"/>
      <c r="I42" s="23"/>
      <c r="J42" s="23"/>
      <c r="K42" s="23"/>
    </row>
    <row r="43" spans="1:11" ht="14.1" customHeight="1">
      <c r="A43" s="23"/>
      <c r="B43" s="23"/>
      <c r="C43" s="39" t="s">
        <v>52</v>
      </c>
      <c r="D43" s="40">
        <v>0</v>
      </c>
      <c r="E43" s="40">
        <v>16350000</v>
      </c>
      <c r="F43" s="40">
        <v>17350000</v>
      </c>
      <c r="G43" s="40">
        <v>18350000</v>
      </c>
      <c r="H43" s="23"/>
      <c r="I43" s="23"/>
      <c r="J43" s="23"/>
      <c r="K43" s="23"/>
    </row>
    <row r="44" spans="1:11" ht="14.1" customHeight="1">
      <c r="A44" s="23"/>
      <c r="B44" s="23"/>
      <c r="C44" s="39" t="s">
        <v>49</v>
      </c>
      <c r="D44" s="40">
        <v>0</v>
      </c>
      <c r="E44" s="40">
        <v>16350000</v>
      </c>
      <c r="F44" s="40">
        <v>17350000</v>
      </c>
      <c r="G44" s="40">
        <v>18350000</v>
      </c>
      <c r="H44" s="23"/>
      <c r="I44" s="23"/>
      <c r="J44" s="23"/>
      <c r="K44" s="23"/>
    </row>
    <row r="45" spans="1:11" ht="14.1" customHeight="1">
      <c r="A45" s="23"/>
      <c r="B45" s="23"/>
      <c r="C45" s="39" t="s">
        <v>50</v>
      </c>
      <c r="D45" s="40">
        <v>0</v>
      </c>
      <c r="E45" s="40">
        <v>0</v>
      </c>
      <c r="F45" s="40">
        <v>0</v>
      </c>
      <c r="G45" s="40">
        <v>0</v>
      </c>
      <c r="H45" s="23"/>
      <c r="I45" s="23"/>
      <c r="J45" s="23"/>
      <c r="K45" s="23"/>
    </row>
    <row r="46" spans="1:11" ht="14.1" customHeight="1">
      <c r="A46" s="23"/>
      <c r="B46" s="23"/>
      <c r="C46" s="39" t="s">
        <v>53</v>
      </c>
      <c r="D46" s="40">
        <v>0</v>
      </c>
      <c r="E46" s="40">
        <v>0</v>
      </c>
      <c r="F46" s="40">
        <v>0</v>
      </c>
      <c r="G46" s="40">
        <v>0</v>
      </c>
      <c r="H46" s="23"/>
      <c r="I46" s="23"/>
      <c r="J46" s="23"/>
      <c r="K46" s="23"/>
    </row>
    <row r="47" spans="1:11" ht="14.1" customHeight="1">
      <c r="A47" s="23"/>
      <c r="B47" s="23"/>
      <c r="C47" s="39" t="s">
        <v>49</v>
      </c>
      <c r="D47" s="40">
        <v>0</v>
      </c>
      <c r="E47" s="40">
        <v>0</v>
      </c>
      <c r="F47" s="40">
        <v>0</v>
      </c>
      <c r="G47" s="40">
        <v>0</v>
      </c>
      <c r="H47" s="23"/>
      <c r="I47" s="23"/>
      <c r="J47" s="23"/>
      <c r="K47" s="23"/>
    </row>
    <row r="48" spans="1:11" ht="14.1" customHeight="1">
      <c r="A48" s="23"/>
      <c r="B48" s="23"/>
      <c r="C48" s="39" t="s">
        <v>50</v>
      </c>
      <c r="D48" s="40">
        <v>0</v>
      </c>
      <c r="E48" s="40">
        <v>0</v>
      </c>
      <c r="F48" s="40">
        <v>0</v>
      </c>
      <c r="G48" s="40">
        <v>0</v>
      </c>
      <c r="H48" s="23"/>
      <c r="I48" s="23"/>
      <c r="J48" s="23"/>
      <c r="K48" s="23"/>
    </row>
    <row r="49" spans="1:11" ht="14.1" customHeight="1">
      <c r="A49" s="23"/>
      <c r="B49" s="23"/>
      <c r="C49" s="39" t="s">
        <v>54</v>
      </c>
      <c r="D49" s="40">
        <v>0</v>
      </c>
      <c r="E49" s="40">
        <v>0</v>
      </c>
      <c r="F49" s="40">
        <v>0</v>
      </c>
      <c r="G49" s="40">
        <v>0</v>
      </c>
      <c r="H49" s="23"/>
      <c r="I49" s="23"/>
      <c r="J49" s="23"/>
      <c r="K49" s="23"/>
    </row>
    <row r="50" spans="1:11" ht="14.1" customHeight="1">
      <c r="A50" s="23"/>
      <c r="B50" s="23"/>
      <c r="C50" s="39" t="s">
        <v>49</v>
      </c>
      <c r="D50" s="40">
        <v>0</v>
      </c>
      <c r="E50" s="40">
        <v>0</v>
      </c>
      <c r="F50" s="40">
        <v>0</v>
      </c>
      <c r="G50" s="40">
        <v>0</v>
      </c>
      <c r="H50" s="23"/>
      <c r="I50" s="23"/>
      <c r="J50" s="23"/>
      <c r="K50" s="23"/>
    </row>
    <row r="51" spans="1:11" ht="14.1" customHeight="1">
      <c r="A51" s="23"/>
      <c r="B51" s="23"/>
      <c r="C51" s="39" t="s">
        <v>50</v>
      </c>
      <c r="D51" s="40">
        <v>0</v>
      </c>
      <c r="E51" s="40">
        <v>0</v>
      </c>
      <c r="F51" s="40">
        <v>0</v>
      </c>
      <c r="G51" s="40">
        <v>0</v>
      </c>
      <c r="H51" s="23"/>
      <c r="I51" s="23"/>
      <c r="J51" s="23"/>
      <c r="K51" s="23"/>
    </row>
    <row r="52" spans="1:11" ht="14.1" customHeight="1">
      <c r="A52" s="23"/>
      <c r="B52" s="23"/>
      <c r="C52" s="39" t="s">
        <v>55</v>
      </c>
      <c r="D52" s="40">
        <v>0</v>
      </c>
      <c r="E52" s="40">
        <v>200000</v>
      </c>
      <c r="F52" s="40">
        <v>200000</v>
      </c>
      <c r="G52" s="40">
        <v>200000</v>
      </c>
      <c r="H52" s="23"/>
      <c r="I52" s="23"/>
      <c r="J52" s="23"/>
      <c r="K52" s="23"/>
    </row>
    <row r="53" spans="1:11" ht="14.1" customHeight="1">
      <c r="A53" s="23"/>
      <c r="B53" s="23"/>
      <c r="C53" s="39" t="s">
        <v>49</v>
      </c>
      <c r="D53" s="40">
        <v>0</v>
      </c>
      <c r="E53" s="40">
        <v>200000</v>
      </c>
      <c r="F53" s="40">
        <v>200000</v>
      </c>
      <c r="G53" s="40">
        <v>200000</v>
      </c>
      <c r="H53" s="23"/>
      <c r="I53" s="23"/>
      <c r="J53" s="23"/>
      <c r="K53" s="23"/>
    </row>
    <row r="54" spans="1:11" ht="14.1" customHeight="1">
      <c r="A54" s="23"/>
      <c r="B54" s="23"/>
      <c r="C54" s="39" t="s">
        <v>50</v>
      </c>
      <c r="D54" s="40">
        <v>0</v>
      </c>
      <c r="E54" s="40">
        <v>0</v>
      </c>
      <c r="F54" s="40">
        <v>0</v>
      </c>
      <c r="G54" s="40">
        <v>0</v>
      </c>
      <c r="H54" s="23"/>
      <c r="I54" s="23"/>
      <c r="J54" s="23"/>
      <c r="K54" s="23"/>
    </row>
    <row r="55" spans="1:11" ht="14.1" customHeight="1">
      <c r="A55" s="23"/>
      <c r="B55" s="23"/>
      <c r="C55" s="39" t="s">
        <v>56</v>
      </c>
      <c r="D55" s="40">
        <v>0</v>
      </c>
      <c r="E55" s="40">
        <v>240000</v>
      </c>
      <c r="F55" s="40">
        <v>240000</v>
      </c>
      <c r="G55" s="40">
        <v>240000</v>
      </c>
      <c r="H55" s="23"/>
      <c r="I55" s="23"/>
      <c r="J55" s="23"/>
      <c r="K55" s="23"/>
    </row>
    <row r="56" spans="1:11" ht="14.1" customHeight="1">
      <c r="A56" s="23"/>
      <c r="B56" s="23"/>
      <c r="C56" s="39" t="s">
        <v>49</v>
      </c>
      <c r="D56" s="40">
        <v>0</v>
      </c>
      <c r="E56" s="40">
        <v>240000</v>
      </c>
      <c r="F56" s="40">
        <v>240000</v>
      </c>
      <c r="G56" s="40">
        <v>240000</v>
      </c>
      <c r="H56" s="23"/>
      <c r="I56" s="23"/>
      <c r="J56" s="23"/>
      <c r="K56" s="23"/>
    </row>
    <row r="57" spans="1:11" ht="14.1" customHeight="1">
      <c r="A57" s="23"/>
      <c r="B57" s="23"/>
      <c r="C57" s="39" t="s">
        <v>50</v>
      </c>
      <c r="D57" s="40">
        <v>0</v>
      </c>
      <c r="E57" s="40">
        <v>0</v>
      </c>
      <c r="F57" s="40">
        <v>0</v>
      </c>
      <c r="G57" s="40">
        <v>0</v>
      </c>
      <c r="H57" s="23"/>
      <c r="I57" s="23"/>
      <c r="J57" s="23"/>
      <c r="K57" s="23"/>
    </row>
    <row r="58" spans="1:11" ht="14.1" customHeight="1">
      <c r="A58" s="23"/>
      <c r="B58" s="23"/>
      <c r="C58" s="39" t="s">
        <v>57</v>
      </c>
      <c r="D58" s="40">
        <v>0</v>
      </c>
      <c r="E58" s="40">
        <v>0</v>
      </c>
      <c r="F58" s="40">
        <v>0</v>
      </c>
      <c r="G58" s="40">
        <v>0</v>
      </c>
      <c r="H58" s="23"/>
      <c r="I58" s="23"/>
      <c r="J58" s="23"/>
      <c r="K58" s="23"/>
    </row>
    <row r="59" spans="1:11" ht="14.1" customHeight="1">
      <c r="A59" s="23"/>
      <c r="B59" s="23"/>
      <c r="C59" s="39" t="s">
        <v>49</v>
      </c>
      <c r="D59" s="40">
        <v>0</v>
      </c>
      <c r="E59" s="40">
        <v>0</v>
      </c>
      <c r="F59" s="40">
        <v>0</v>
      </c>
      <c r="G59" s="40">
        <v>0</v>
      </c>
      <c r="H59" s="23"/>
      <c r="I59" s="23"/>
      <c r="J59" s="23"/>
      <c r="K59" s="23"/>
    </row>
    <row r="60" spans="1:11" ht="14.1" customHeight="1">
      <c r="A60" s="23"/>
      <c r="B60" s="23"/>
      <c r="C60" s="39" t="s">
        <v>58</v>
      </c>
      <c r="D60" s="40">
        <v>0</v>
      </c>
      <c r="E60" s="40">
        <v>0</v>
      </c>
      <c r="F60" s="40">
        <v>0</v>
      </c>
      <c r="G60" s="40">
        <v>0</v>
      </c>
      <c r="H60" s="23"/>
      <c r="I60" s="23"/>
      <c r="J60" s="23"/>
      <c r="K60" s="23"/>
    </row>
    <row r="61" spans="1:11" ht="14.1" customHeight="1">
      <c r="A61" s="23"/>
      <c r="B61" s="23"/>
      <c r="C61" s="39" t="s">
        <v>59</v>
      </c>
      <c r="D61" s="40">
        <v>0</v>
      </c>
      <c r="E61" s="40">
        <v>0</v>
      </c>
      <c r="F61" s="40">
        <v>0</v>
      </c>
      <c r="G61" s="40">
        <v>0</v>
      </c>
      <c r="H61" s="23"/>
      <c r="I61" s="23"/>
      <c r="J61" s="23"/>
      <c r="K61" s="23"/>
    </row>
    <row r="62" spans="1:11" ht="14.1" customHeight="1">
      <c r="A62" s="23"/>
      <c r="B62" s="23"/>
      <c r="C62" s="39" t="s">
        <v>60</v>
      </c>
      <c r="D62" s="40">
        <v>0</v>
      </c>
      <c r="E62" s="40">
        <v>0</v>
      </c>
      <c r="F62" s="40">
        <v>0</v>
      </c>
      <c r="G62" s="40">
        <v>0</v>
      </c>
      <c r="H62" s="23"/>
      <c r="I62" s="23"/>
      <c r="J62" s="23"/>
      <c r="K62" s="23"/>
    </row>
    <row r="63" spans="1:11" ht="14.1" customHeight="1">
      <c r="A63" s="23"/>
      <c r="B63" s="23"/>
      <c r="C63" s="39" t="s">
        <v>61</v>
      </c>
      <c r="D63" s="40">
        <v>0</v>
      </c>
      <c r="E63" s="40">
        <v>0</v>
      </c>
      <c r="F63" s="40">
        <v>0</v>
      </c>
      <c r="G63" s="40">
        <v>0</v>
      </c>
      <c r="H63" s="23"/>
      <c r="I63" s="23"/>
      <c r="J63" s="23"/>
      <c r="K63" s="23"/>
    </row>
    <row r="64" spans="1:11" ht="14.1" customHeight="1">
      <c r="A64" s="23"/>
      <c r="B64" s="23"/>
      <c r="C64" s="39" t="s">
        <v>62</v>
      </c>
      <c r="D64" s="40">
        <v>0</v>
      </c>
      <c r="E64" s="40">
        <v>0</v>
      </c>
      <c r="F64" s="40">
        <v>0</v>
      </c>
      <c r="G64" s="40">
        <v>0</v>
      </c>
      <c r="H64" s="23"/>
      <c r="I64" s="23"/>
      <c r="J64" s="23"/>
      <c r="K64" s="23"/>
    </row>
    <row r="65" spans="1:11" ht="14.1" customHeight="1">
      <c r="A65" s="23"/>
      <c r="B65" s="23"/>
      <c r="C65" s="39" t="s">
        <v>49</v>
      </c>
      <c r="D65" s="40">
        <v>0</v>
      </c>
      <c r="E65" s="40">
        <v>0</v>
      </c>
      <c r="F65" s="40">
        <v>0</v>
      </c>
      <c r="G65" s="40">
        <v>0</v>
      </c>
      <c r="H65" s="23"/>
      <c r="I65" s="23"/>
      <c r="J65" s="23"/>
      <c r="K65" s="23"/>
    </row>
    <row r="66" spans="1:11" ht="14.1" customHeight="1">
      <c r="A66" s="23"/>
      <c r="B66" s="23"/>
      <c r="C66" s="39" t="s">
        <v>58</v>
      </c>
      <c r="D66" s="40">
        <v>0</v>
      </c>
      <c r="E66" s="40">
        <v>0</v>
      </c>
      <c r="F66" s="40">
        <v>0</v>
      </c>
      <c r="G66" s="40">
        <v>0</v>
      </c>
      <c r="H66" s="23"/>
      <c r="I66" s="23"/>
      <c r="J66" s="23"/>
      <c r="K66" s="23"/>
    </row>
    <row r="67" spans="1:11" ht="14.1" customHeight="1">
      <c r="A67" s="23"/>
      <c r="B67" s="23"/>
      <c r="C67" s="39" t="s">
        <v>59</v>
      </c>
      <c r="D67" s="40">
        <v>0</v>
      </c>
      <c r="E67" s="40">
        <v>0</v>
      </c>
      <c r="F67" s="40">
        <v>0</v>
      </c>
      <c r="G67" s="40">
        <v>0</v>
      </c>
      <c r="H67" s="23"/>
      <c r="I67" s="23"/>
      <c r="J67" s="23"/>
      <c r="K67" s="23"/>
    </row>
    <row r="68" spans="1:11" ht="14.1" customHeight="1">
      <c r="A68" s="23"/>
      <c r="B68" s="23"/>
      <c r="C68" s="39" t="s">
        <v>60</v>
      </c>
      <c r="D68" s="40">
        <v>0</v>
      </c>
      <c r="E68" s="40">
        <v>0</v>
      </c>
      <c r="F68" s="40">
        <v>0</v>
      </c>
      <c r="G68" s="40">
        <v>0</v>
      </c>
      <c r="H68" s="23"/>
      <c r="I68" s="23"/>
      <c r="J68" s="23"/>
      <c r="K68" s="23"/>
    </row>
    <row r="69" spans="1:11" ht="14.1" customHeight="1">
      <c r="A69" s="23"/>
      <c r="B69" s="23"/>
      <c r="C69" s="39" t="s">
        <v>61</v>
      </c>
      <c r="D69" s="40">
        <v>0</v>
      </c>
      <c r="E69" s="40">
        <v>0</v>
      </c>
      <c r="F69" s="40">
        <v>0</v>
      </c>
      <c r="G69" s="40">
        <v>0</v>
      </c>
      <c r="H69" s="23"/>
      <c r="I69" s="23"/>
      <c r="J69" s="23"/>
      <c r="K69" s="23"/>
    </row>
    <row r="70" spans="1:11" ht="14.1" customHeight="1">
      <c r="A70" s="23"/>
      <c r="B70" s="23"/>
      <c r="C70" s="39" t="s">
        <v>63</v>
      </c>
      <c r="D70" s="40">
        <v>0</v>
      </c>
      <c r="E70" s="40">
        <v>0</v>
      </c>
      <c r="F70" s="40">
        <v>0</v>
      </c>
      <c r="G70" s="40">
        <v>0</v>
      </c>
      <c r="H70" s="23"/>
      <c r="I70" s="23"/>
      <c r="J70" s="23"/>
      <c r="K70" s="23"/>
    </row>
    <row r="71" spans="1:11" ht="14.1" customHeight="1">
      <c r="A71" s="23"/>
      <c r="B71" s="23"/>
      <c r="C71" s="39" t="s">
        <v>49</v>
      </c>
      <c r="D71" s="40">
        <v>0</v>
      </c>
      <c r="E71" s="40">
        <v>0</v>
      </c>
      <c r="F71" s="40">
        <v>0</v>
      </c>
      <c r="G71" s="40">
        <v>0</v>
      </c>
      <c r="H71" s="23"/>
      <c r="I71" s="23"/>
      <c r="J71" s="23"/>
      <c r="K71" s="23"/>
    </row>
    <row r="72" spans="1:11" ht="14.1" customHeight="1">
      <c r="A72" s="23"/>
      <c r="B72" s="23"/>
      <c r="C72" s="39" t="s">
        <v>58</v>
      </c>
      <c r="D72" s="40">
        <v>0</v>
      </c>
      <c r="E72" s="40">
        <v>0</v>
      </c>
      <c r="F72" s="40">
        <v>0</v>
      </c>
      <c r="G72" s="40">
        <v>0</v>
      </c>
      <c r="H72" s="23"/>
      <c r="I72" s="23"/>
      <c r="J72" s="23"/>
      <c r="K72" s="23"/>
    </row>
    <row r="73" spans="1:11" ht="14.1" customHeight="1">
      <c r="A73" s="23"/>
      <c r="B73" s="23"/>
      <c r="C73" s="39" t="s">
        <v>59</v>
      </c>
      <c r="D73" s="40">
        <v>0</v>
      </c>
      <c r="E73" s="40">
        <v>0</v>
      </c>
      <c r="F73" s="40">
        <v>0</v>
      </c>
      <c r="G73" s="40">
        <v>0</v>
      </c>
      <c r="H73" s="23"/>
      <c r="I73" s="23"/>
      <c r="J73" s="23"/>
      <c r="K73" s="23"/>
    </row>
    <row r="74" spans="1:11" ht="14.1" customHeight="1">
      <c r="A74" s="23"/>
      <c r="B74" s="23"/>
      <c r="C74" s="39" t="s">
        <v>60</v>
      </c>
      <c r="D74" s="40">
        <v>0</v>
      </c>
      <c r="E74" s="40">
        <v>0</v>
      </c>
      <c r="F74" s="40">
        <v>0</v>
      </c>
      <c r="G74" s="40">
        <v>0</v>
      </c>
      <c r="H74" s="23"/>
      <c r="I74" s="23"/>
      <c r="J74" s="23"/>
      <c r="K74" s="23"/>
    </row>
    <row r="75" spans="1:11" ht="14.1" customHeight="1">
      <c r="A75" s="23"/>
      <c r="B75" s="23"/>
      <c r="C75" s="39" t="s">
        <v>61</v>
      </c>
      <c r="D75" s="40">
        <v>0</v>
      </c>
      <c r="E75" s="40">
        <v>0</v>
      </c>
      <c r="F75" s="40">
        <v>0</v>
      </c>
      <c r="G75" s="40">
        <v>0</v>
      </c>
      <c r="H75" s="23"/>
      <c r="I75" s="23"/>
      <c r="J75" s="23"/>
      <c r="K75" s="23"/>
    </row>
    <row r="76" spans="1:11" ht="14.1" customHeight="1">
      <c r="A76" s="23"/>
      <c r="B76" s="23"/>
      <c r="C76" s="39" t="s">
        <v>64</v>
      </c>
      <c r="D76" s="40">
        <v>0</v>
      </c>
      <c r="E76" s="40">
        <v>0</v>
      </c>
      <c r="F76" s="40">
        <v>0</v>
      </c>
      <c r="G76" s="40">
        <v>0</v>
      </c>
      <c r="H76" s="23"/>
      <c r="I76" s="23"/>
      <c r="J76" s="23"/>
      <c r="K76" s="23"/>
    </row>
    <row r="77" spans="1:11" ht="14.1" customHeight="1">
      <c r="A77" s="23"/>
      <c r="B77" s="23"/>
      <c r="C77" s="39" t="s">
        <v>65</v>
      </c>
      <c r="D77" s="40">
        <v>0</v>
      </c>
      <c r="E77" s="40">
        <v>0</v>
      </c>
      <c r="F77" s="40">
        <v>0</v>
      </c>
      <c r="G77" s="40">
        <v>0</v>
      </c>
      <c r="H77" s="23"/>
      <c r="I77" s="23"/>
      <c r="J77" s="23"/>
      <c r="K77" s="23"/>
    </row>
    <row r="78" spans="1:11" ht="14.1" customHeight="1">
      <c r="A78" s="23"/>
      <c r="B78" s="23"/>
      <c r="C78" s="41" t="s">
        <v>25</v>
      </c>
      <c r="D78" s="40">
        <v>0</v>
      </c>
      <c r="E78" s="40">
        <v>96381000</v>
      </c>
      <c r="F78" s="40">
        <v>97381000</v>
      </c>
      <c r="G78" s="40">
        <v>98381000</v>
      </c>
      <c r="H78" s="23"/>
      <c r="I78" s="23"/>
      <c r="J78" s="23"/>
      <c r="K78" s="23"/>
    </row>
    <row r="79" spans="1:11" ht="14.1" customHeight="1">
      <c r="A79" s="23"/>
      <c r="B79" s="23"/>
      <c r="C79" s="1503" t="s">
        <v>66</v>
      </c>
      <c r="D79" s="1504"/>
      <c r="E79" s="1504"/>
      <c r="F79" s="1504"/>
      <c r="G79" s="1504"/>
      <c r="H79" s="23"/>
      <c r="I79" s="23"/>
      <c r="J79" s="23"/>
      <c r="K79" s="23"/>
    </row>
    <row r="80" spans="1:11" ht="14.1" customHeight="1">
      <c r="A80" s="23"/>
      <c r="B80" s="23"/>
      <c r="C80" s="32" t="s">
        <v>490</v>
      </c>
      <c r="D80" s="1503" t="s">
        <v>491</v>
      </c>
      <c r="E80" s="1504"/>
      <c r="F80" s="1504"/>
      <c r="G80" s="1504"/>
      <c r="H80" s="23"/>
      <c r="I80" s="23"/>
      <c r="J80" s="23"/>
      <c r="K80" s="23"/>
    </row>
    <row r="81" spans="1:11" ht="14.1" customHeight="1">
      <c r="A81" s="23"/>
      <c r="B81" s="23"/>
      <c r="C81" s="33" t="s">
        <v>19</v>
      </c>
      <c r="D81" s="1519" t="s">
        <v>492</v>
      </c>
      <c r="E81" s="1520"/>
      <c r="F81" s="1520"/>
      <c r="G81" s="1520"/>
      <c r="H81" s="23"/>
      <c r="I81" s="23"/>
      <c r="J81" s="23"/>
      <c r="K81" s="23"/>
    </row>
    <row r="82" spans="1:11" ht="14.1" customHeight="1">
      <c r="A82" s="23"/>
      <c r="B82" s="23"/>
      <c r="C82" s="34" t="s">
        <v>20</v>
      </c>
      <c r="D82" s="1521" t="s">
        <v>493</v>
      </c>
      <c r="E82" s="1522"/>
      <c r="F82" s="1522"/>
      <c r="G82" s="1522"/>
      <c r="H82" s="23"/>
      <c r="I82" s="23"/>
      <c r="J82" s="23"/>
      <c r="K82" s="23"/>
    </row>
    <row r="83" spans="1:11" ht="14.1" customHeight="1">
      <c r="A83" s="23"/>
      <c r="B83" s="23"/>
      <c r="C83" s="34" t="s">
        <v>21</v>
      </c>
      <c r="D83" s="1521" t="s">
        <v>494</v>
      </c>
      <c r="E83" s="1522"/>
      <c r="F83" s="1522"/>
      <c r="G83" s="1522"/>
      <c r="H83" s="23"/>
      <c r="I83" s="23"/>
      <c r="J83" s="23"/>
      <c r="K83" s="23"/>
    </row>
    <row r="84" spans="1:11" ht="15" customHeight="1">
      <c r="A84" s="23"/>
      <c r="B84" s="23"/>
      <c r="C84" s="35"/>
      <c r="D84" s="36">
        <v>2024</v>
      </c>
      <c r="E84" s="36">
        <v>2025</v>
      </c>
      <c r="F84" s="36">
        <v>2026</v>
      </c>
      <c r="G84" s="36">
        <v>2027</v>
      </c>
      <c r="H84" s="23"/>
      <c r="I84" s="23"/>
      <c r="J84" s="23"/>
      <c r="K84" s="23"/>
    </row>
    <row r="85" spans="1:11" ht="15" customHeight="1">
      <c r="A85" s="23"/>
      <c r="B85" s="23"/>
      <c r="C85" s="37"/>
      <c r="D85" s="38" t="s">
        <v>22</v>
      </c>
      <c r="E85" s="38" t="s">
        <v>23</v>
      </c>
      <c r="F85" s="38" t="s">
        <v>23</v>
      </c>
      <c r="G85" s="38" t="s">
        <v>23</v>
      </c>
      <c r="H85" s="23"/>
      <c r="I85" s="23"/>
      <c r="J85" s="23"/>
      <c r="K85" s="23"/>
    </row>
    <row r="86" spans="1:11" ht="14.1" customHeight="1">
      <c r="A86" s="23"/>
      <c r="B86" s="23"/>
      <c r="C86" s="27" t="s">
        <v>33</v>
      </c>
      <c r="D86" s="31" t="s">
        <v>74</v>
      </c>
      <c r="E86" s="31" t="s">
        <v>74</v>
      </c>
      <c r="F86" s="31" t="s">
        <v>74</v>
      </c>
      <c r="G86" s="31" t="s">
        <v>74</v>
      </c>
      <c r="H86" s="23"/>
      <c r="I86" s="23"/>
      <c r="J86" s="23"/>
      <c r="K86" s="23"/>
    </row>
    <row r="87" spans="1:11" ht="14.1" customHeight="1">
      <c r="A87" s="23"/>
      <c r="B87" s="23"/>
      <c r="C87" s="27" t="s">
        <v>35</v>
      </c>
      <c r="D87" s="31" t="s">
        <v>241</v>
      </c>
      <c r="E87" s="31" t="s">
        <v>241</v>
      </c>
      <c r="F87" s="31" t="s">
        <v>241</v>
      </c>
      <c r="G87" s="31" t="s">
        <v>241</v>
      </c>
      <c r="H87" s="23"/>
      <c r="I87" s="23"/>
      <c r="J87" s="23"/>
      <c r="K87" s="23"/>
    </row>
    <row r="88" spans="1:11" ht="14.1" customHeight="1">
      <c r="A88" s="23"/>
      <c r="B88" s="23"/>
      <c r="C88" s="27" t="s">
        <v>40</v>
      </c>
      <c r="D88" s="31" t="s">
        <v>243</v>
      </c>
      <c r="E88" s="31" t="s">
        <v>243</v>
      </c>
      <c r="F88" s="31" t="s">
        <v>243</v>
      </c>
      <c r="G88" s="31" t="s">
        <v>243</v>
      </c>
      <c r="H88" s="23"/>
      <c r="I88" s="23"/>
      <c r="J88" s="23"/>
      <c r="K88" s="23"/>
    </row>
    <row r="89" spans="1:11" ht="14.1" customHeight="1">
      <c r="A89" s="23"/>
      <c r="B89" s="23"/>
      <c r="C89" s="27" t="s">
        <v>41</v>
      </c>
      <c r="D89" s="31" t="s">
        <v>18</v>
      </c>
      <c r="E89" s="31" t="s">
        <v>42</v>
      </c>
      <c r="F89" s="31" t="s">
        <v>42</v>
      </c>
      <c r="G89" s="31" t="s">
        <v>42</v>
      </c>
      <c r="H89" s="23"/>
      <c r="I89" s="23"/>
      <c r="J89" s="23"/>
      <c r="K89" s="23"/>
    </row>
    <row r="90" spans="1:11" ht="14.1" customHeight="1">
      <c r="A90" s="23"/>
      <c r="B90" s="23"/>
      <c r="C90" s="27" t="s">
        <v>43</v>
      </c>
      <c r="D90" s="31" t="s">
        <v>18</v>
      </c>
      <c r="E90" s="31" t="s">
        <v>42</v>
      </c>
      <c r="F90" s="31" t="s">
        <v>42</v>
      </c>
      <c r="G90" s="31" t="s">
        <v>42</v>
      </c>
      <c r="H90" s="23"/>
      <c r="I90" s="23"/>
      <c r="J90" s="23"/>
      <c r="K90" s="23"/>
    </row>
    <row r="91" spans="1:11" ht="14.1" customHeight="1">
      <c r="A91" s="23"/>
      <c r="B91" s="23"/>
      <c r="C91" s="27" t="s">
        <v>47</v>
      </c>
      <c r="D91" s="31" t="s">
        <v>18</v>
      </c>
      <c r="E91" s="31" t="s">
        <v>42</v>
      </c>
      <c r="F91" s="31" t="s">
        <v>42</v>
      </c>
      <c r="G91" s="31" t="s">
        <v>42</v>
      </c>
      <c r="H91" s="23"/>
      <c r="I91" s="23"/>
      <c r="J91" s="23"/>
      <c r="K91" s="23"/>
    </row>
    <row r="92" spans="1:11" ht="14.1" customHeight="1">
      <c r="A92" s="23"/>
      <c r="B92" s="23"/>
      <c r="C92" s="1523" t="s">
        <v>24</v>
      </c>
      <c r="D92" s="1524"/>
      <c r="E92" s="1524"/>
      <c r="F92" s="1524"/>
      <c r="G92" s="1524"/>
      <c r="H92" s="23"/>
      <c r="I92" s="23"/>
      <c r="J92" s="23"/>
      <c r="K92" s="23"/>
    </row>
    <row r="93" spans="1:11" ht="14.1" customHeight="1">
      <c r="A93" s="23"/>
      <c r="B93" s="23"/>
      <c r="C93" s="35"/>
      <c r="D93" s="36">
        <v>2024</v>
      </c>
      <c r="E93" s="36">
        <v>2025</v>
      </c>
      <c r="F93" s="36">
        <v>2026</v>
      </c>
      <c r="G93" s="36">
        <v>2027</v>
      </c>
      <c r="H93" s="23"/>
      <c r="I93" s="23"/>
      <c r="J93" s="23"/>
      <c r="K93" s="23"/>
    </row>
    <row r="94" spans="1:11" ht="14.1" customHeight="1">
      <c r="A94" s="23"/>
      <c r="B94" s="23"/>
      <c r="C94" s="37"/>
      <c r="D94" s="38" t="s">
        <v>22</v>
      </c>
      <c r="E94" s="38" t="s">
        <v>23</v>
      </c>
      <c r="F94" s="38" t="s">
        <v>23</v>
      </c>
      <c r="G94" s="38" t="s">
        <v>23</v>
      </c>
      <c r="H94" s="23"/>
      <c r="I94" s="23"/>
      <c r="J94" s="23"/>
      <c r="K94" s="23"/>
    </row>
    <row r="95" spans="1:11" ht="14.1" customHeight="1">
      <c r="A95" s="23"/>
      <c r="B95" s="23"/>
      <c r="C95" s="39" t="s">
        <v>48</v>
      </c>
      <c r="D95" s="40">
        <v>0</v>
      </c>
      <c r="E95" s="40">
        <v>0</v>
      </c>
      <c r="F95" s="40">
        <v>0</v>
      </c>
      <c r="G95" s="40">
        <v>0</v>
      </c>
      <c r="H95" s="23"/>
      <c r="I95" s="23"/>
      <c r="J95" s="23"/>
      <c r="K95" s="23"/>
    </row>
    <row r="96" spans="1:11" ht="14.1" customHeight="1">
      <c r="A96" s="23"/>
      <c r="B96" s="23"/>
      <c r="C96" s="39" t="s">
        <v>49</v>
      </c>
      <c r="D96" s="40">
        <v>0</v>
      </c>
      <c r="E96" s="40">
        <v>0</v>
      </c>
      <c r="F96" s="40">
        <v>0</v>
      </c>
      <c r="G96" s="40">
        <v>0</v>
      </c>
      <c r="H96" s="23"/>
      <c r="I96" s="23"/>
      <c r="J96" s="23"/>
      <c r="K96" s="23"/>
    </row>
    <row r="97" spans="1:11" ht="14.1" customHeight="1">
      <c r="A97" s="23"/>
      <c r="B97" s="23"/>
      <c r="C97" s="39" t="s">
        <v>50</v>
      </c>
      <c r="D97" s="40">
        <v>0</v>
      </c>
      <c r="E97" s="40">
        <v>0</v>
      </c>
      <c r="F97" s="40">
        <v>0</v>
      </c>
      <c r="G97" s="40">
        <v>0</v>
      </c>
      <c r="H97" s="23"/>
      <c r="I97" s="23"/>
      <c r="J97" s="23"/>
      <c r="K97" s="23"/>
    </row>
    <row r="98" spans="1:11" ht="14.1" customHeight="1">
      <c r="A98" s="23"/>
      <c r="B98" s="23"/>
      <c r="C98" s="39" t="s">
        <v>51</v>
      </c>
      <c r="D98" s="40">
        <v>0</v>
      </c>
      <c r="E98" s="40">
        <v>0</v>
      </c>
      <c r="F98" s="40">
        <v>0</v>
      </c>
      <c r="G98" s="40">
        <v>0</v>
      </c>
      <c r="H98" s="23"/>
      <c r="I98" s="23"/>
      <c r="J98" s="23"/>
      <c r="K98" s="23"/>
    </row>
    <row r="99" spans="1:11" ht="14.1" customHeight="1">
      <c r="A99" s="23"/>
      <c r="B99" s="23"/>
      <c r="C99" s="39" t="s">
        <v>49</v>
      </c>
      <c r="D99" s="40">
        <v>0</v>
      </c>
      <c r="E99" s="40">
        <v>0</v>
      </c>
      <c r="F99" s="40">
        <v>0</v>
      </c>
      <c r="G99" s="40">
        <v>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52</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53</v>
      </c>
      <c r="D104" s="40">
        <v>0</v>
      </c>
      <c r="E104" s="40">
        <v>0</v>
      </c>
      <c r="F104" s="40">
        <v>0</v>
      </c>
      <c r="G104" s="40">
        <v>0</v>
      </c>
      <c r="H104" s="23"/>
      <c r="I104" s="23"/>
      <c r="J104" s="23"/>
      <c r="K104" s="23"/>
    </row>
    <row r="105" spans="1:11" ht="14.1" customHeight="1">
      <c r="A105" s="23"/>
      <c r="B105" s="23"/>
      <c r="C105" s="39" t="s">
        <v>49</v>
      </c>
      <c r="D105" s="40">
        <v>0</v>
      </c>
      <c r="E105" s="40">
        <v>0</v>
      </c>
      <c r="F105" s="40">
        <v>0</v>
      </c>
      <c r="G105" s="40">
        <v>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54</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55</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56</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50</v>
      </c>
      <c r="D115" s="40">
        <v>0</v>
      </c>
      <c r="E115" s="40">
        <v>0</v>
      </c>
      <c r="F115" s="40">
        <v>0</v>
      </c>
      <c r="G115" s="40">
        <v>0</v>
      </c>
      <c r="H115" s="23"/>
      <c r="I115" s="23"/>
      <c r="J115" s="23"/>
      <c r="K115" s="23"/>
    </row>
    <row r="116" spans="1:11" ht="14.1" customHeight="1">
      <c r="A116" s="23"/>
      <c r="B116" s="23"/>
      <c r="C116" s="39" t="s">
        <v>57</v>
      </c>
      <c r="D116" s="40">
        <v>0</v>
      </c>
      <c r="E116" s="40">
        <v>0</v>
      </c>
      <c r="F116" s="40">
        <v>0</v>
      </c>
      <c r="G116" s="40">
        <v>0</v>
      </c>
      <c r="H116" s="23"/>
      <c r="I116" s="23"/>
      <c r="J116" s="23"/>
      <c r="K116" s="23"/>
    </row>
    <row r="117" spans="1:11" ht="14.1" customHeight="1">
      <c r="A117" s="23"/>
      <c r="B117" s="23"/>
      <c r="C117" s="39" t="s">
        <v>49</v>
      </c>
      <c r="D117" s="40">
        <v>0</v>
      </c>
      <c r="E117" s="40">
        <v>0</v>
      </c>
      <c r="F117" s="40">
        <v>0</v>
      </c>
      <c r="G117" s="40">
        <v>0</v>
      </c>
      <c r="H117" s="23"/>
      <c r="I117" s="23"/>
      <c r="J117" s="23"/>
      <c r="K117" s="23"/>
    </row>
    <row r="118" spans="1:11" ht="14.1" customHeight="1">
      <c r="A118" s="23"/>
      <c r="B118" s="23"/>
      <c r="C118" s="39" t="s">
        <v>58</v>
      </c>
      <c r="D118" s="40">
        <v>0</v>
      </c>
      <c r="E118" s="40">
        <v>0</v>
      </c>
      <c r="F118" s="40">
        <v>0</v>
      </c>
      <c r="G118" s="40">
        <v>0</v>
      </c>
      <c r="H118" s="23"/>
      <c r="I118" s="23"/>
      <c r="J118" s="23"/>
      <c r="K118" s="23"/>
    </row>
    <row r="119" spans="1:11" ht="14.1" customHeight="1">
      <c r="A119" s="23"/>
      <c r="B119" s="23"/>
      <c r="C119" s="39" t="s">
        <v>59</v>
      </c>
      <c r="D119" s="40">
        <v>0</v>
      </c>
      <c r="E119" s="40">
        <v>0</v>
      </c>
      <c r="F119" s="40">
        <v>0</v>
      </c>
      <c r="G119" s="40">
        <v>0</v>
      </c>
      <c r="H119" s="23"/>
      <c r="I119" s="23"/>
      <c r="J119" s="23"/>
      <c r="K119" s="23"/>
    </row>
    <row r="120" spans="1:11" ht="14.1" customHeight="1">
      <c r="A120" s="23"/>
      <c r="B120" s="23"/>
      <c r="C120" s="39" t="s">
        <v>60</v>
      </c>
      <c r="D120" s="40">
        <v>0</v>
      </c>
      <c r="E120" s="40">
        <v>0</v>
      </c>
      <c r="F120" s="40">
        <v>0</v>
      </c>
      <c r="G120" s="40">
        <v>0</v>
      </c>
      <c r="H120" s="23"/>
      <c r="I120" s="23"/>
      <c r="J120" s="23"/>
      <c r="K120" s="23"/>
    </row>
    <row r="121" spans="1:11" ht="14.1" customHeight="1">
      <c r="A121" s="23"/>
      <c r="B121" s="23"/>
      <c r="C121" s="39" t="s">
        <v>61</v>
      </c>
      <c r="D121" s="40">
        <v>0</v>
      </c>
      <c r="E121" s="40">
        <v>0</v>
      </c>
      <c r="F121" s="40">
        <v>0</v>
      </c>
      <c r="G121" s="40">
        <v>0</v>
      </c>
      <c r="H121" s="23"/>
      <c r="I121" s="23"/>
      <c r="J121" s="23"/>
      <c r="K121" s="23"/>
    </row>
    <row r="122" spans="1:11" ht="14.1" customHeight="1">
      <c r="A122" s="23"/>
      <c r="B122" s="23"/>
      <c r="C122" s="39" t="s">
        <v>62</v>
      </c>
      <c r="D122" s="40">
        <v>0</v>
      </c>
      <c r="E122" s="40">
        <v>2000000</v>
      </c>
      <c r="F122" s="40">
        <v>2000000</v>
      </c>
      <c r="G122" s="40">
        <v>2000000</v>
      </c>
      <c r="H122" s="23"/>
      <c r="I122" s="23"/>
      <c r="J122" s="23"/>
      <c r="K122" s="23"/>
    </row>
    <row r="123" spans="1:11" ht="14.1" customHeight="1">
      <c r="A123" s="23"/>
      <c r="B123" s="23"/>
      <c r="C123" s="39" t="s">
        <v>49</v>
      </c>
      <c r="D123" s="40">
        <v>0</v>
      </c>
      <c r="E123" s="40">
        <v>2000000</v>
      </c>
      <c r="F123" s="40">
        <v>2000000</v>
      </c>
      <c r="G123" s="40">
        <v>2000000</v>
      </c>
      <c r="H123" s="23"/>
      <c r="I123" s="23"/>
      <c r="J123" s="23"/>
      <c r="K123" s="23"/>
    </row>
    <row r="124" spans="1:11" ht="14.1" customHeight="1">
      <c r="A124" s="23"/>
      <c r="B124" s="23"/>
      <c r="C124" s="39" t="s">
        <v>58</v>
      </c>
      <c r="D124" s="40">
        <v>0</v>
      </c>
      <c r="E124" s="40">
        <v>0</v>
      </c>
      <c r="F124" s="40">
        <v>0</v>
      </c>
      <c r="G124" s="40">
        <v>0</v>
      </c>
      <c r="H124" s="23"/>
      <c r="I124" s="23"/>
      <c r="J124" s="23"/>
      <c r="K124" s="23"/>
    </row>
    <row r="125" spans="1:11" ht="14.1" customHeight="1">
      <c r="A125" s="23"/>
      <c r="B125" s="23"/>
      <c r="C125" s="39" t="s">
        <v>59</v>
      </c>
      <c r="D125" s="40">
        <v>0</v>
      </c>
      <c r="E125" s="40">
        <v>0</v>
      </c>
      <c r="F125" s="40">
        <v>0</v>
      </c>
      <c r="G125" s="40">
        <v>0</v>
      </c>
      <c r="H125" s="23"/>
      <c r="I125" s="23"/>
      <c r="J125" s="23"/>
      <c r="K125" s="23"/>
    </row>
    <row r="126" spans="1:11" ht="14.1" customHeight="1">
      <c r="A126" s="23"/>
      <c r="B126" s="23"/>
      <c r="C126" s="39" t="s">
        <v>60</v>
      </c>
      <c r="D126" s="40">
        <v>0</v>
      </c>
      <c r="E126" s="40">
        <v>0</v>
      </c>
      <c r="F126" s="40">
        <v>0</v>
      </c>
      <c r="G126" s="40">
        <v>0</v>
      </c>
      <c r="H126" s="23"/>
      <c r="I126" s="23"/>
      <c r="J126" s="23"/>
      <c r="K126" s="23"/>
    </row>
    <row r="127" spans="1:11" ht="14.1" customHeight="1">
      <c r="A127" s="23"/>
      <c r="B127" s="23"/>
      <c r="C127" s="39" t="s">
        <v>61</v>
      </c>
      <c r="D127" s="40">
        <v>0</v>
      </c>
      <c r="E127" s="40">
        <v>0</v>
      </c>
      <c r="F127" s="40">
        <v>0</v>
      </c>
      <c r="G127" s="40">
        <v>0</v>
      </c>
      <c r="H127" s="23"/>
      <c r="I127" s="23"/>
      <c r="J127" s="23"/>
      <c r="K127" s="23"/>
    </row>
    <row r="128" spans="1:11" ht="14.1" customHeight="1">
      <c r="A128" s="23"/>
      <c r="B128" s="23"/>
      <c r="C128" s="39" t="s">
        <v>63</v>
      </c>
      <c r="D128" s="40">
        <v>0</v>
      </c>
      <c r="E128" s="40">
        <v>0</v>
      </c>
      <c r="F128" s="40">
        <v>0</v>
      </c>
      <c r="G128" s="40">
        <v>0</v>
      </c>
      <c r="H128" s="23"/>
      <c r="I128" s="23"/>
      <c r="J128" s="23"/>
      <c r="K128" s="23"/>
    </row>
    <row r="129" spans="1:11" ht="14.1" customHeight="1">
      <c r="A129" s="23"/>
      <c r="B129" s="23"/>
      <c r="C129" s="39" t="s">
        <v>49</v>
      </c>
      <c r="D129" s="40">
        <v>0</v>
      </c>
      <c r="E129" s="40">
        <v>0</v>
      </c>
      <c r="F129" s="40">
        <v>0</v>
      </c>
      <c r="G129" s="40">
        <v>0</v>
      </c>
      <c r="H129" s="23"/>
      <c r="I129" s="23"/>
      <c r="J129" s="23"/>
      <c r="K129" s="23"/>
    </row>
    <row r="130" spans="1:11" ht="14.1" customHeight="1">
      <c r="A130" s="23"/>
      <c r="B130" s="23"/>
      <c r="C130" s="39" t="s">
        <v>58</v>
      </c>
      <c r="D130" s="40">
        <v>0</v>
      </c>
      <c r="E130" s="40">
        <v>0</v>
      </c>
      <c r="F130" s="40">
        <v>0</v>
      </c>
      <c r="G130" s="40">
        <v>0</v>
      </c>
      <c r="H130" s="23"/>
      <c r="I130" s="23"/>
      <c r="J130" s="23"/>
      <c r="K130" s="23"/>
    </row>
    <row r="131" spans="1:11" ht="14.1" customHeight="1">
      <c r="A131" s="23"/>
      <c r="B131" s="23"/>
      <c r="C131" s="39" t="s">
        <v>59</v>
      </c>
      <c r="D131" s="40">
        <v>0</v>
      </c>
      <c r="E131" s="40">
        <v>0</v>
      </c>
      <c r="F131" s="40">
        <v>0</v>
      </c>
      <c r="G131" s="40">
        <v>0</v>
      </c>
      <c r="H131" s="23"/>
      <c r="I131" s="23"/>
      <c r="J131" s="23"/>
      <c r="K131" s="23"/>
    </row>
    <row r="132" spans="1:11" ht="14.1" customHeight="1">
      <c r="A132" s="23"/>
      <c r="B132" s="23"/>
      <c r="C132" s="39" t="s">
        <v>60</v>
      </c>
      <c r="D132" s="40">
        <v>0</v>
      </c>
      <c r="E132" s="40">
        <v>0</v>
      </c>
      <c r="F132" s="40">
        <v>0</v>
      </c>
      <c r="G132" s="40">
        <v>0</v>
      </c>
      <c r="H132" s="23"/>
      <c r="I132" s="23"/>
      <c r="J132" s="23"/>
      <c r="K132" s="23"/>
    </row>
    <row r="133" spans="1:11" ht="14.1" customHeight="1">
      <c r="A133" s="23"/>
      <c r="B133" s="23"/>
      <c r="C133" s="39" t="s">
        <v>61</v>
      </c>
      <c r="D133" s="40">
        <v>0</v>
      </c>
      <c r="E133" s="40">
        <v>0</v>
      </c>
      <c r="F133" s="40">
        <v>0</v>
      </c>
      <c r="G133" s="40">
        <v>0</v>
      </c>
      <c r="H133" s="23"/>
      <c r="I133" s="23"/>
      <c r="J133" s="23"/>
      <c r="K133" s="23"/>
    </row>
    <row r="134" spans="1:11" ht="14.1" customHeight="1">
      <c r="A134" s="23"/>
      <c r="B134" s="23"/>
      <c r="C134" s="39" t="s">
        <v>64</v>
      </c>
      <c r="D134" s="40">
        <v>0</v>
      </c>
      <c r="E134" s="40">
        <v>0</v>
      </c>
      <c r="F134" s="40">
        <v>0</v>
      </c>
      <c r="G134" s="40">
        <v>0</v>
      </c>
      <c r="H134" s="23"/>
      <c r="I134" s="23"/>
      <c r="J134" s="23"/>
      <c r="K134" s="23"/>
    </row>
    <row r="135" spans="1:11" ht="14.1" customHeight="1">
      <c r="A135" s="23"/>
      <c r="B135" s="23"/>
      <c r="C135" s="39" t="s">
        <v>65</v>
      </c>
      <c r="D135" s="40">
        <v>0</v>
      </c>
      <c r="E135" s="40">
        <v>0</v>
      </c>
      <c r="F135" s="40">
        <v>0</v>
      </c>
      <c r="G135" s="40">
        <v>0</v>
      </c>
      <c r="H135" s="23"/>
      <c r="I135" s="23"/>
      <c r="J135" s="23"/>
      <c r="K135" s="23"/>
    </row>
    <row r="136" spans="1:11" ht="14.1" customHeight="1">
      <c r="A136" s="23"/>
      <c r="B136" s="23"/>
      <c r="C136" s="41" t="s">
        <v>25</v>
      </c>
      <c r="D136" s="40">
        <v>0</v>
      </c>
      <c r="E136" s="40">
        <v>2000000</v>
      </c>
      <c r="F136" s="40">
        <v>2000000</v>
      </c>
      <c r="G136" s="40">
        <v>2000000</v>
      </c>
      <c r="H136" s="23"/>
      <c r="I136" s="23"/>
      <c r="J136" s="23"/>
      <c r="K136" s="23"/>
    </row>
    <row r="137" spans="1:11" ht="15" customHeight="1">
      <c r="A137" s="23"/>
      <c r="B137" s="23"/>
      <c r="C137" s="43" t="s">
        <v>18</v>
      </c>
      <c r="D137" s="44" t="s">
        <v>18</v>
      </c>
      <c r="E137" s="44" t="s">
        <v>18</v>
      </c>
      <c r="F137" s="44" t="s">
        <v>18</v>
      </c>
      <c r="G137" s="44" t="s">
        <v>18</v>
      </c>
      <c r="H137" s="23"/>
      <c r="I137" s="23"/>
      <c r="J137" s="23"/>
      <c r="K137" s="23"/>
    </row>
    <row r="138" spans="1:11" ht="15" customHeight="1">
      <c r="A138" s="23"/>
      <c r="B138" s="23"/>
      <c r="C138" s="26" t="s">
        <v>168</v>
      </c>
      <c r="D138" s="45">
        <v>0</v>
      </c>
      <c r="E138" s="45">
        <v>98381000</v>
      </c>
      <c r="F138" s="45">
        <v>99381000</v>
      </c>
      <c r="G138" s="45">
        <v>100381000</v>
      </c>
      <c r="H138" s="23"/>
      <c r="I138" s="23"/>
      <c r="J138" s="23"/>
      <c r="K138" s="23"/>
    </row>
    <row r="139" spans="1:11" ht="15" customHeight="1">
      <c r="A139" s="23"/>
      <c r="B139" s="23"/>
      <c r="C139" s="27" t="s">
        <v>48</v>
      </c>
      <c r="D139" s="46">
        <v>0</v>
      </c>
      <c r="E139" s="46">
        <v>66060000</v>
      </c>
      <c r="F139" s="46">
        <v>66060000</v>
      </c>
      <c r="G139" s="46">
        <v>66060000</v>
      </c>
      <c r="H139" s="23"/>
      <c r="I139" s="23"/>
      <c r="J139" s="23"/>
      <c r="K139" s="23"/>
    </row>
    <row r="140" spans="1:11" ht="15" customHeight="1">
      <c r="A140" s="23"/>
      <c r="B140" s="23"/>
      <c r="C140" s="27" t="s">
        <v>49</v>
      </c>
      <c r="D140" s="46">
        <v>0</v>
      </c>
      <c r="E140" s="46">
        <v>66060000</v>
      </c>
      <c r="F140" s="46">
        <v>66060000</v>
      </c>
      <c r="G140" s="46">
        <v>66060000</v>
      </c>
      <c r="H140" s="23"/>
      <c r="I140" s="23"/>
      <c r="J140" s="23"/>
      <c r="K140" s="23"/>
    </row>
    <row r="141" spans="1:11" ht="15" customHeight="1">
      <c r="A141" s="23"/>
      <c r="B141" s="23"/>
      <c r="C141" s="27" t="s">
        <v>50</v>
      </c>
      <c r="D141" s="46">
        <v>0</v>
      </c>
      <c r="E141" s="46">
        <v>0</v>
      </c>
      <c r="F141" s="46">
        <v>0</v>
      </c>
      <c r="G141" s="46">
        <v>0</v>
      </c>
      <c r="H141" s="23"/>
      <c r="I141" s="23"/>
      <c r="J141" s="23"/>
      <c r="K141" s="23"/>
    </row>
    <row r="142" spans="1:11" ht="15" customHeight="1">
      <c r="A142" s="23"/>
      <c r="B142" s="23"/>
      <c r="C142" s="27" t="s">
        <v>51</v>
      </c>
      <c r="D142" s="46">
        <v>0</v>
      </c>
      <c r="E142" s="46">
        <v>13531000</v>
      </c>
      <c r="F142" s="46">
        <v>13531000</v>
      </c>
      <c r="G142" s="46">
        <v>13531000</v>
      </c>
      <c r="H142" s="23"/>
      <c r="I142" s="23"/>
      <c r="J142" s="23"/>
      <c r="K142" s="23"/>
    </row>
    <row r="143" spans="1:11" ht="15" customHeight="1">
      <c r="A143" s="23"/>
      <c r="B143" s="23"/>
      <c r="C143" s="27" t="s">
        <v>49</v>
      </c>
      <c r="D143" s="46">
        <v>0</v>
      </c>
      <c r="E143" s="46">
        <v>13531000</v>
      </c>
      <c r="F143" s="46">
        <v>13531000</v>
      </c>
      <c r="G143" s="46">
        <v>13531000</v>
      </c>
      <c r="H143" s="23"/>
      <c r="I143" s="23"/>
      <c r="J143" s="23"/>
      <c r="K143" s="23"/>
    </row>
    <row r="144" spans="1:11" ht="15" customHeight="1">
      <c r="A144" s="23"/>
      <c r="B144" s="23"/>
      <c r="C144" s="27" t="s">
        <v>50</v>
      </c>
      <c r="D144" s="46">
        <v>0</v>
      </c>
      <c r="E144" s="46">
        <v>0</v>
      </c>
      <c r="F144" s="46">
        <v>0</v>
      </c>
      <c r="G144" s="46">
        <v>0</v>
      </c>
      <c r="H144" s="23"/>
      <c r="I144" s="23"/>
      <c r="J144" s="23"/>
      <c r="K144" s="23"/>
    </row>
    <row r="145" spans="1:11" ht="15" customHeight="1">
      <c r="A145" s="23"/>
      <c r="B145" s="23"/>
      <c r="C145" s="27" t="s">
        <v>52</v>
      </c>
      <c r="D145" s="46">
        <v>0</v>
      </c>
      <c r="E145" s="46">
        <v>16350000</v>
      </c>
      <c r="F145" s="46">
        <v>17350000</v>
      </c>
      <c r="G145" s="46">
        <v>18350000</v>
      </c>
      <c r="H145" s="23"/>
      <c r="I145" s="23"/>
      <c r="J145" s="23"/>
      <c r="K145" s="23"/>
    </row>
    <row r="146" spans="1:11" ht="15" customHeight="1">
      <c r="A146" s="23"/>
      <c r="B146" s="23"/>
      <c r="C146" s="27" t="s">
        <v>49</v>
      </c>
      <c r="D146" s="46">
        <v>0</v>
      </c>
      <c r="E146" s="46">
        <v>16350000</v>
      </c>
      <c r="F146" s="46">
        <v>17350000</v>
      </c>
      <c r="G146" s="46">
        <v>18350000</v>
      </c>
      <c r="H146" s="23"/>
      <c r="I146" s="23"/>
      <c r="J146" s="23"/>
      <c r="K146" s="23"/>
    </row>
    <row r="147" spans="1:11" ht="15" customHeight="1">
      <c r="A147" s="23"/>
      <c r="B147" s="23"/>
      <c r="C147" s="27" t="s">
        <v>50</v>
      </c>
      <c r="D147" s="46">
        <v>0</v>
      </c>
      <c r="E147" s="46">
        <v>0</v>
      </c>
      <c r="F147" s="46">
        <v>0</v>
      </c>
      <c r="G147" s="46">
        <v>0</v>
      </c>
      <c r="H147" s="23"/>
      <c r="I147" s="23"/>
      <c r="J147" s="23"/>
      <c r="K147" s="23"/>
    </row>
    <row r="148" spans="1:11" ht="15" customHeight="1">
      <c r="A148" s="23"/>
      <c r="B148" s="23"/>
      <c r="C148" s="27" t="s">
        <v>53</v>
      </c>
      <c r="D148" s="46">
        <v>0</v>
      </c>
      <c r="E148" s="46">
        <v>0</v>
      </c>
      <c r="F148" s="46">
        <v>0</v>
      </c>
      <c r="G148" s="46">
        <v>0</v>
      </c>
      <c r="H148" s="23"/>
      <c r="I148" s="23"/>
      <c r="J148" s="23"/>
      <c r="K148" s="23"/>
    </row>
    <row r="149" spans="1:11" ht="15" customHeight="1">
      <c r="A149" s="23"/>
      <c r="B149" s="23"/>
      <c r="C149" s="27" t="s">
        <v>49</v>
      </c>
      <c r="D149" s="46">
        <v>0</v>
      </c>
      <c r="E149" s="46">
        <v>0</v>
      </c>
      <c r="F149" s="46">
        <v>0</v>
      </c>
      <c r="G149" s="46">
        <v>0</v>
      </c>
      <c r="H149" s="23"/>
      <c r="I149" s="23"/>
      <c r="J149" s="23"/>
      <c r="K149" s="23"/>
    </row>
    <row r="150" spans="1:11" ht="15" customHeight="1">
      <c r="A150" s="23"/>
      <c r="B150" s="23"/>
      <c r="C150" s="27" t="s">
        <v>50</v>
      </c>
      <c r="D150" s="46">
        <v>0</v>
      </c>
      <c r="E150" s="46">
        <v>0</v>
      </c>
      <c r="F150" s="46">
        <v>0</v>
      </c>
      <c r="G150" s="46">
        <v>0</v>
      </c>
      <c r="H150" s="23"/>
      <c r="I150" s="23"/>
      <c r="J150" s="23"/>
      <c r="K150" s="23"/>
    </row>
    <row r="151" spans="1:11" ht="20.100000000000001" customHeight="1">
      <c r="A151" s="23"/>
      <c r="B151" s="23"/>
      <c r="C151" s="27" t="s">
        <v>169</v>
      </c>
      <c r="D151" s="47">
        <v>0</v>
      </c>
      <c r="E151" s="47">
        <v>0</v>
      </c>
      <c r="F151" s="47">
        <v>0</v>
      </c>
      <c r="G151" s="47">
        <v>0</v>
      </c>
      <c r="H151" s="23"/>
      <c r="I151" s="23"/>
      <c r="J151" s="23"/>
      <c r="K151" s="23"/>
    </row>
    <row r="152" spans="1:11" ht="15" customHeight="1">
      <c r="A152" s="23"/>
      <c r="B152" s="23"/>
      <c r="C152" s="27" t="s">
        <v>49</v>
      </c>
      <c r="D152" s="46">
        <v>0</v>
      </c>
      <c r="E152" s="46">
        <v>0</v>
      </c>
      <c r="F152" s="46">
        <v>0</v>
      </c>
      <c r="G152" s="46">
        <v>0</v>
      </c>
      <c r="H152" s="23"/>
      <c r="I152" s="23"/>
      <c r="J152" s="23"/>
      <c r="K152" s="23"/>
    </row>
    <row r="153" spans="1:11" ht="15" customHeight="1">
      <c r="A153" s="23"/>
      <c r="B153" s="23"/>
      <c r="C153" s="27" t="s">
        <v>50</v>
      </c>
      <c r="D153" s="46">
        <v>0</v>
      </c>
      <c r="E153" s="46">
        <v>0</v>
      </c>
      <c r="F153" s="46">
        <v>0</v>
      </c>
      <c r="G153" s="46">
        <v>0</v>
      </c>
      <c r="H153" s="23"/>
      <c r="I153" s="23"/>
      <c r="J153" s="23"/>
      <c r="K153" s="23"/>
    </row>
    <row r="154" spans="1:11" ht="15" customHeight="1">
      <c r="A154" s="23"/>
      <c r="B154" s="23"/>
      <c r="C154" s="27" t="s">
        <v>55</v>
      </c>
      <c r="D154" s="46">
        <v>0</v>
      </c>
      <c r="E154" s="46">
        <v>200000</v>
      </c>
      <c r="F154" s="46">
        <v>200000</v>
      </c>
      <c r="G154" s="46">
        <v>200000</v>
      </c>
      <c r="H154" s="23"/>
      <c r="I154" s="23"/>
      <c r="J154" s="23"/>
      <c r="K154" s="23"/>
    </row>
    <row r="155" spans="1:11" ht="15" customHeight="1">
      <c r="A155" s="23"/>
      <c r="B155" s="23"/>
      <c r="C155" s="27" t="s">
        <v>49</v>
      </c>
      <c r="D155" s="46">
        <v>0</v>
      </c>
      <c r="E155" s="46">
        <v>200000</v>
      </c>
      <c r="F155" s="46">
        <v>200000</v>
      </c>
      <c r="G155" s="46">
        <v>200000</v>
      </c>
      <c r="H155" s="23"/>
      <c r="I155" s="23"/>
      <c r="J155" s="23"/>
      <c r="K155" s="23"/>
    </row>
    <row r="156" spans="1:11" ht="15" customHeight="1">
      <c r="A156" s="23"/>
      <c r="B156" s="23"/>
      <c r="C156" s="27" t="s">
        <v>50</v>
      </c>
      <c r="D156" s="46">
        <v>0</v>
      </c>
      <c r="E156" s="46">
        <v>0</v>
      </c>
      <c r="F156" s="46">
        <v>0</v>
      </c>
      <c r="G156" s="46">
        <v>0</v>
      </c>
      <c r="H156" s="23"/>
      <c r="I156" s="23"/>
      <c r="J156" s="23"/>
      <c r="K156" s="23"/>
    </row>
    <row r="157" spans="1:11" ht="15" customHeight="1">
      <c r="A157" s="23"/>
      <c r="B157" s="23"/>
      <c r="C157" s="27" t="s">
        <v>56</v>
      </c>
      <c r="D157" s="46">
        <v>0</v>
      </c>
      <c r="E157" s="46">
        <v>240000</v>
      </c>
      <c r="F157" s="46">
        <v>240000</v>
      </c>
      <c r="G157" s="46">
        <v>240000</v>
      </c>
      <c r="H157" s="23"/>
      <c r="I157" s="23"/>
      <c r="J157" s="23"/>
      <c r="K157" s="23"/>
    </row>
    <row r="158" spans="1:11" ht="15" customHeight="1">
      <c r="A158" s="23"/>
      <c r="B158" s="23"/>
      <c r="C158" s="27" t="s">
        <v>49</v>
      </c>
      <c r="D158" s="46">
        <v>0</v>
      </c>
      <c r="E158" s="46">
        <v>240000</v>
      </c>
      <c r="F158" s="46">
        <v>240000</v>
      </c>
      <c r="G158" s="46">
        <v>240000</v>
      </c>
      <c r="H158" s="23"/>
      <c r="I158" s="23"/>
      <c r="J158" s="23"/>
      <c r="K158" s="23"/>
    </row>
    <row r="159" spans="1:11" ht="15" customHeight="1">
      <c r="A159" s="23"/>
      <c r="B159" s="23"/>
      <c r="C159" s="27" t="s">
        <v>50</v>
      </c>
      <c r="D159" s="46">
        <v>0</v>
      </c>
      <c r="E159" s="46">
        <v>0</v>
      </c>
      <c r="F159" s="46">
        <v>0</v>
      </c>
      <c r="G159" s="46">
        <v>0</v>
      </c>
      <c r="H159" s="23"/>
      <c r="I159" s="23"/>
      <c r="J159" s="23"/>
      <c r="K159" s="23"/>
    </row>
    <row r="160" spans="1:11" ht="15" customHeight="1">
      <c r="A160" s="23"/>
      <c r="B160" s="23"/>
      <c r="C160" s="27" t="s">
        <v>57</v>
      </c>
      <c r="D160" s="46">
        <v>0</v>
      </c>
      <c r="E160" s="46">
        <v>0</v>
      </c>
      <c r="F160" s="46">
        <v>0</v>
      </c>
      <c r="G160" s="46">
        <v>0</v>
      </c>
      <c r="H160" s="23"/>
      <c r="I160" s="23"/>
      <c r="J160" s="23"/>
      <c r="K160" s="23"/>
    </row>
    <row r="161" spans="1:11" ht="15" customHeight="1">
      <c r="A161" s="23"/>
      <c r="B161" s="23"/>
      <c r="C161" s="27" t="s">
        <v>49</v>
      </c>
      <c r="D161" s="46">
        <v>0</v>
      </c>
      <c r="E161" s="46">
        <v>0</v>
      </c>
      <c r="F161" s="46">
        <v>0</v>
      </c>
      <c r="G161" s="46">
        <v>0</v>
      </c>
      <c r="H161" s="23"/>
      <c r="I161" s="23"/>
      <c r="J161" s="23"/>
      <c r="K161" s="23"/>
    </row>
    <row r="162" spans="1:11" ht="15" customHeight="1">
      <c r="A162" s="23"/>
      <c r="B162" s="23"/>
      <c r="C162" s="27" t="s">
        <v>58</v>
      </c>
      <c r="D162" s="46">
        <v>0</v>
      </c>
      <c r="E162" s="46">
        <v>0</v>
      </c>
      <c r="F162" s="46">
        <v>0</v>
      </c>
      <c r="G162" s="46">
        <v>0</v>
      </c>
      <c r="H162" s="23"/>
      <c r="I162" s="23"/>
      <c r="J162" s="23"/>
      <c r="K162" s="23"/>
    </row>
    <row r="163" spans="1:11" ht="15" customHeight="1">
      <c r="A163" s="23"/>
      <c r="B163" s="23"/>
      <c r="C163" s="27" t="s">
        <v>59</v>
      </c>
      <c r="D163" s="46">
        <v>0</v>
      </c>
      <c r="E163" s="46">
        <v>0</v>
      </c>
      <c r="F163" s="46">
        <v>0</v>
      </c>
      <c r="G163" s="46">
        <v>0</v>
      </c>
      <c r="H163" s="23"/>
      <c r="I163" s="23"/>
      <c r="J163" s="23"/>
      <c r="K163" s="23"/>
    </row>
    <row r="164" spans="1:11" ht="15" customHeight="1">
      <c r="A164" s="23"/>
      <c r="B164" s="23"/>
      <c r="C164" s="27" t="s">
        <v>60</v>
      </c>
      <c r="D164" s="46">
        <v>0</v>
      </c>
      <c r="E164" s="46">
        <v>0</v>
      </c>
      <c r="F164" s="46">
        <v>0</v>
      </c>
      <c r="G164" s="46">
        <v>0</v>
      </c>
      <c r="H164" s="23"/>
      <c r="I164" s="23"/>
      <c r="J164" s="23"/>
      <c r="K164" s="23"/>
    </row>
    <row r="165" spans="1:11" ht="15" customHeight="1">
      <c r="A165" s="23"/>
      <c r="B165" s="23"/>
      <c r="C165" s="27" t="s">
        <v>61</v>
      </c>
      <c r="D165" s="46">
        <v>0</v>
      </c>
      <c r="E165" s="46">
        <v>0</v>
      </c>
      <c r="F165" s="46">
        <v>0</v>
      </c>
      <c r="G165" s="46">
        <v>0</v>
      </c>
      <c r="H165" s="23"/>
      <c r="I165" s="23"/>
      <c r="J165" s="23"/>
      <c r="K165" s="23"/>
    </row>
    <row r="166" spans="1:11" ht="15" customHeight="1">
      <c r="A166" s="23"/>
      <c r="B166" s="23"/>
      <c r="C166" s="27" t="s">
        <v>62</v>
      </c>
      <c r="D166" s="46">
        <v>0</v>
      </c>
      <c r="E166" s="46">
        <v>2000000</v>
      </c>
      <c r="F166" s="46">
        <v>2000000</v>
      </c>
      <c r="G166" s="46">
        <v>2000000</v>
      </c>
      <c r="H166" s="23"/>
      <c r="I166" s="23"/>
      <c r="J166" s="23"/>
      <c r="K166" s="23"/>
    </row>
    <row r="167" spans="1:11" ht="15" customHeight="1">
      <c r="A167" s="23"/>
      <c r="B167" s="23"/>
      <c r="C167" s="27" t="s">
        <v>49</v>
      </c>
      <c r="D167" s="46">
        <v>0</v>
      </c>
      <c r="E167" s="46">
        <v>2000000</v>
      </c>
      <c r="F167" s="46">
        <v>2000000</v>
      </c>
      <c r="G167" s="46">
        <v>2000000</v>
      </c>
      <c r="H167" s="23"/>
      <c r="I167" s="23"/>
      <c r="J167" s="23"/>
      <c r="K167" s="23"/>
    </row>
    <row r="168" spans="1:11" ht="15" customHeight="1">
      <c r="A168" s="23"/>
      <c r="B168" s="23"/>
      <c r="C168" s="27" t="s">
        <v>58</v>
      </c>
      <c r="D168" s="46">
        <v>0</v>
      </c>
      <c r="E168" s="46">
        <v>0</v>
      </c>
      <c r="F168" s="46">
        <v>0</v>
      </c>
      <c r="G168" s="46">
        <v>0</v>
      </c>
      <c r="H168" s="23"/>
      <c r="I168" s="23"/>
      <c r="J168" s="23"/>
      <c r="K168" s="23"/>
    </row>
    <row r="169" spans="1:11" ht="15" customHeight="1">
      <c r="A169" s="23"/>
      <c r="B169" s="23"/>
      <c r="C169" s="27" t="s">
        <v>59</v>
      </c>
      <c r="D169" s="46">
        <v>0</v>
      </c>
      <c r="E169" s="46">
        <v>0</v>
      </c>
      <c r="F169" s="46">
        <v>0</v>
      </c>
      <c r="G169" s="46">
        <v>0</v>
      </c>
      <c r="H169" s="23"/>
      <c r="I169" s="23"/>
      <c r="J169" s="23"/>
      <c r="K169" s="23"/>
    </row>
    <row r="170" spans="1:11" ht="15" customHeight="1">
      <c r="A170" s="23"/>
      <c r="B170" s="23"/>
      <c r="C170" s="27" t="s">
        <v>60</v>
      </c>
      <c r="D170" s="46">
        <v>0</v>
      </c>
      <c r="E170" s="46">
        <v>0</v>
      </c>
      <c r="F170" s="46">
        <v>0</v>
      </c>
      <c r="G170" s="46">
        <v>0</v>
      </c>
      <c r="H170" s="23"/>
      <c r="I170" s="23"/>
      <c r="J170" s="23"/>
      <c r="K170" s="23"/>
    </row>
    <row r="171" spans="1:11" ht="15" customHeight="1">
      <c r="A171" s="23"/>
      <c r="B171" s="23"/>
      <c r="C171" s="27" t="s">
        <v>61</v>
      </c>
      <c r="D171" s="46">
        <v>0</v>
      </c>
      <c r="E171" s="46">
        <v>0</v>
      </c>
      <c r="F171" s="46">
        <v>0</v>
      </c>
      <c r="G171" s="46">
        <v>0</v>
      </c>
      <c r="H171" s="23"/>
      <c r="I171" s="23"/>
      <c r="J171" s="23"/>
      <c r="K171" s="23"/>
    </row>
    <row r="172" spans="1:11" ht="15" customHeight="1">
      <c r="A172" s="23"/>
      <c r="B172" s="23"/>
      <c r="C172" s="27" t="s">
        <v>63</v>
      </c>
      <c r="D172" s="46">
        <v>0</v>
      </c>
      <c r="E172" s="46">
        <v>0</v>
      </c>
      <c r="F172" s="46">
        <v>0</v>
      </c>
      <c r="G172" s="46">
        <v>0</v>
      </c>
      <c r="H172" s="23"/>
      <c r="I172" s="23"/>
      <c r="J172" s="23"/>
      <c r="K172" s="23"/>
    </row>
    <row r="173" spans="1:11" ht="15" customHeight="1">
      <c r="A173" s="23"/>
      <c r="B173" s="23"/>
      <c r="C173" s="27" t="s">
        <v>49</v>
      </c>
      <c r="D173" s="46">
        <v>0</v>
      </c>
      <c r="E173" s="46">
        <v>0</v>
      </c>
      <c r="F173" s="46">
        <v>0</v>
      </c>
      <c r="G173" s="46">
        <v>0</v>
      </c>
      <c r="H173" s="23"/>
      <c r="I173" s="23"/>
      <c r="J173" s="23"/>
      <c r="K173" s="23"/>
    </row>
    <row r="174" spans="1:11" ht="15" customHeight="1">
      <c r="A174" s="23"/>
      <c r="B174" s="23"/>
      <c r="C174" s="27" t="s">
        <v>58</v>
      </c>
      <c r="D174" s="46">
        <v>0</v>
      </c>
      <c r="E174" s="46">
        <v>0</v>
      </c>
      <c r="F174" s="46">
        <v>0</v>
      </c>
      <c r="G174" s="46">
        <v>0</v>
      </c>
      <c r="H174" s="23"/>
      <c r="I174" s="23"/>
      <c r="J174" s="23"/>
      <c r="K174" s="23"/>
    </row>
    <row r="175" spans="1:11" ht="15" customHeight="1">
      <c r="A175" s="23"/>
      <c r="B175" s="23"/>
      <c r="C175" s="27" t="s">
        <v>59</v>
      </c>
      <c r="D175" s="46">
        <v>0</v>
      </c>
      <c r="E175" s="46">
        <v>0</v>
      </c>
      <c r="F175" s="46">
        <v>0</v>
      </c>
      <c r="G175" s="46">
        <v>0</v>
      </c>
      <c r="H175" s="23"/>
      <c r="I175" s="23"/>
      <c r="J175" s="23"/>
      <c r="K175" s="23"/>
    </row>
    <row r="176" spans="1:11" ht="15" customHeight="1">
      <c r="A176" s="23"/>
      <c r="B176" s="23"/>
      <c r="C176" s="27" t="s">
        <v>60</v>
      </c>
      <c r="D176" s="46">
        <v>0</v>
      </c>
      <c r="E176" s="46">
        <v>0</v>
      </c>
      <c r="F176" s="46">
        <v>0</v>
      </c>
      <c r="G176" s="46">
        <v>0</v>
      </c>
      <c r="H176" s="23"/>
      <c r="I176" s="23"/>
      <c r="J176" s="23"/>
      <c r="K176" s="23"/>
    </row>
    <row r="177" spans="1:11" ht="15" customHeight="1">
      <c r="A177" s="23"/>
      <c r="B177" s="23"/>
      <c r="C177" s="27" t="s">
        <v>61</v>
      </c>
      <c r="D177" s="46">
        <v>0</v>
      </c>
      <c r="E177" s="46">
        <v>0</v>
      </c>
      <c r="F177" s="46">
        <v>0</v>
      </c>
      <c r="G177" s="46">
        <v>0</v>
      </c>
      <c r="H177" s="23"/>
      <c r="I177" s="23"/>
      <c r="J177" s="23"/>
      <c r="K177" s="23"/>
    </row>
    <row r="178" spans="1:11" ht="15" customHeight="1">
      <c r="A178" s="23"/>
      <c r="B178" s="23"/>
      <c r="C178" s="27" t="s">
        <v>64</v>
      </c>
      <c r="D178" s="46">
        <v>0</v>
      </c>
      <c r="E178" s="46">
        <v>0</v>
      </c>
      <c r="F178" s="46">
        <v>0</v>
      </c>
      <c r="G178" s="46">
        <v>0</v>
      </c>
      <c r="H178" s="23"/>
      <c r="I178" s="23"/>
      <c r="J178" s="23"/>
      <c r="K178" s="23"/>
    </row>
    <row r="179" spans="1:11" ht="15" customHeight="1">
      <c r="A179" s="23"/>
      <c r="B179" s="23"/>
      <c r="C179" s="27" t="s">
        <v>65</v>
      </c>
      <c r="D179" s="46">
        <v>0</v>
      </c>
      <c r="E179" s="46">
        <v>0</v>
      </c>
      <c r="F179" s="46">
        <v>0</v>
      </c>
      <c r="G179" s="46">
        <v>0</v>
      </c>
      <c r="H179" s="23"/>
      <c r="I179" s="23"/>
      <c r="J179" s="23"/>
      <c r="K179" s="23"/>
    </row>
    <row r="180" spans="1:11" ht="20.100000000000001" customHeight="1">
      <c r="A180" s="23"/>
      <c r="B180" s="23"/>
      <c r="C180" s="48" t="s">
        <v>18</v>
      </c>
      <c r="D180" s="23"/>
      <c r="E180" s="23"/>
      <c r="F180" s="23"/>
      <c r="G180" s="23"/>
      <c r="H180" s="23"/>
      <c r="I180" s="23"/>
      <c r="J180" s="23"/>
      <c r="K180" s="23"/>
    </row>
  </sheetData>
  <mergeCells count="23">
    <mergeCell ref="D80:G80"/>
    <mergeCell ref="D81:G81"/>
    <mergeCell ref="D82:G82"/>
    <mergeCell ref="D83:G83"/>
    <mergeCell ref="C92:G92"/>
    <mergeCell ref="C79:G79"/>
    <mergeCell ref="D7:G7"/>
    <mergeCell ref="C8:G8"/>
    <mergeCell ref="C9:G9"/>
    <mergeCell ref="D10:G10"/>
    <mergeCell ref="D14:G14"/>
    <mergeCell ref="C21:G21"/>
    <mergeCell ref="D22:G22"/>
    <mergeCell ref="D23:G23"/>
    <mergeCell ref="D24:G24"/>
    <mergeCell ref="D25:G25"/>
    <mergeCell ref="C34:G34"/>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1"/>
  <sheetViews>
    <sheetView zoomScaleNormal="100" workbookViewId="0">
      <selection activeCell="F283" sqref="F283"/>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2536</v>
      </c>
      <c r="E3" s="1510"/>
      <c r="F3" s="1510"/>
      <c r="G3" s="1510"/>
      <c r="H3" s="23"/>
      <c r="I3" s="23"/>
      <c r="J3" s="23"/>
      <c r="K3" s="23"/>
    </row>
    <row r="4" spans="1:11" ht="14.1" customHeight="1">
      <c r="A4" s="23"/>
      <c r="B4" s="23"/>
      <c r="C4" s="25" t="s">
        <v>4</v>
      </c>
      <c r="D4" s="1509" t="s">
        <v>2537</v>
      </c>
      <c r="E4" s="1510"/>
      <c r="F4" s="1510"/>
      <c r="G4" s="1510"/>
      <c r="H4" s="23"/>
      <c r="I4" s="23"/>
      <c r="J4" s="23"/>
      <c r="K4" s="23"/>
    </row>
    <row r="5" spans="1:11" ht="14.1" customHeight="1">
      <c r="A5" s="23"/>
      <c r="B5" s="23"/>
      <c r="C5" s="25" t="s">
        <v>6</v>
      </c>
      <c r="D5" s="1509" t="s">
        <v>2538</v>
      </c>
      <c r="E5" s="1510"/>
      <c r="F5" s="1510"/>
      <c r="G5" s="1510"/>
      <c r="H5" s="23"/>
      <c r="I5" s="23"/>
      <c r="J5" s="23"/>
      <c r="K5" s="23"/>
    </row>
    <row r="6" spans="1:11" ht="14.1" customHeight="1">
      <c r="A6" s="23"/>
      <c r="B6" s="23"/>
      <c r="C6" s="25" t="s">
        <v>8</v>
      </c>
      <c r="D6" s="1509" t="s">
        <v>2539</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20.100000000000001" customHeight="1">
      <c r="A9" s="23"/>
      <c r="B9" s="23"/>
      <c r="C9" s="1515" t="s">
        <v>2540</v>
      </c>
      <c r="D9" s="1516"/>
      <c r="E9" s="1516"/>
      <c r="F9" s="1516"/>
      <c r="G9" s="1516"/>
      <c r="H9" s="23"/>
      <c r="I9" s="23"/>
      <c r="J9" s="23"/>
      <c r="K9" s="23"/>
    </row>
    <row r="10" spans="1:11" ht="36.950000000000003" customHeight="1">
      <c r="A10" s="23"/>
      <c r="B10" s="23"/>
      <c r="C10" s="26" t="s">
        <v>14</v>
      </c>
      <c r="D10" s="1517" t="s">
        <v>2541</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20.100000000000001" customHeight="1">
      <c r="A13" s="23"/>
      <c r="B13" s="23"/>
      <c r="C13" s="27" t="s">
        <v>2542</v>
      </c>
      <c r="D13" s="31" t="s">
        <v>18</v>
      </c>
      <c r="E13" s="31" t="s">
        <v>2356</v>
      </c>
      <c r="F13" s="31" t="s">
        <v>183</v>
      </c>
      <c r="G13" s="31" t="s">
        <v>348</v>
      </c>
      <c r="H13" s="23"/>
      <c r="I13" s="23"/>
      <c r="J13" s="23"/>
      <c r="K13" s="23"/>
    </row>
    <row r="14" spans="1:11" ht="60" customHeight="1">
      <c r="A14" s="23"/>
      <c r="B14" s="23"/>
      <c r="C14" s="26" t="s">
        <v>16</v>
      </c>
      <c r="D14" s="1517" t="s">
        <v>2543</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20.100000000000001" customHeight="1">
      <c r="A17" s="23"/>
      <c r="B17" s="23"/>
      <c r="C17" s="27" t="s">
        <v>2544</v>
      </c>
      <c r="D17" s="31" t="s">
        <v>18</v>
      </c>
      <c r="E17" s="31" t="s">
        <v>469</v>
      </c>
      <c r="F17" s="31" t="s">
        <v>469</v>
      </c>
      <c r="G17" s="31" t="s">
        <v>469</v>
      </c>
      <c r="H17" s="23"/>
      <c r="I17" s="23"/>
      <c r="J17" s="23"/>
      <c r="K17" s="23"/>
    </row>
    <row r="18" spans="1:11" ht="30.95" customHeight="1">
      <c r="A18" s="23"/>
      <c r="B18" s="23"/>
      <c r="C18" s="27" t="s">
        <v>2322</v>
      </c>
      <c r="D18" s="31" t="s">
        <v>18</v>
      </c>
      <c r="E18" s="31" t="s">
        <v>1420</v>
      </c>
      <c r="F18" s="31" t="s">
        <v>1420</v>
      </c>
      <c r="G18" s="31" t="s">
        <v>1420</v>
      </c>
      <c r="H18" s="23"/>
      <c r="I18" s="23"/>
      <c r="J18" s="23"/>
      <c r="K18" s="23"/>
    </row>
    <row r="19" spans="1:11" ht="30.95" customHeight="1">
      <c r="A19" s="23"/>
      <c r="B19" s="23"/>
      <c r="C19" s="27" t="s">
        <v>2545</v>
      </c>
      <c r="D19" s="31" t="s">
        <v>18</v>
      </c>
      <c r="E19" s="31" t="s">
        <v>42</v>
      </c>
      <c r="F19" s="31" t="s">
        <v>42</v>
      </c>
      <c r="G19" s="31" t="s">
        <v>42</v>
      </c>
      <c r="H19" s="23"/>
      <c r="I19" s="23"/>
      <c r="J19" s="23"/>
      <c r="K19" s="23"/>
    </row>
    <row r="20" spans="1:11" ht="14.1" customHeight="1">
      <c r="A20" s="23"/>
      <c r="B20" s="23"/>
      <c r="C20" s="1503" t="s">
        <v>27</v>
      </c>
      <c r="D20" s="1504"/>
      <c r="E20" s="1504"/>
      <c r="F20" s="1504"/>
      <c r="G20" s="1504"/>
      <c r="H20" s="23"/>
      <c r="I20" s="23"/>
      <c r="J20" s="23"/>
      <c r="K20" s="23"/>
    </row>
    <row r="21" spans="1:11" ht="14.1" customHeight="1">
      <c r="A21" s="23"/>
      <c r="B21" s="23"/>
      <c r="C21" s="32" t="s">
        <v>2546</v>
      </c>
      <c r="D21" s="1503" t="s">
        <v>2547</v>
      </c>
      <c r="E21" s="1504"/>
      <c r="F21" s="1504"/>
      <c r="G21" s="1504"/>
      <c r="H21" s="23"/>
      <c r="I21" s="23"/>
      <c r="J21" s="23"/>
      <c r="K21" s="23"/>
    </row>
    <row r="22" spans="1:11" ht="18" customHeight="1">
      <c r="A22" s="23"/>
      <c r="B22" s="23"/>
      <c r="C22" s="33" t="s">
        <v>19</v>
      </c>
      <c r="D22" s="1519" t="s">
        <v>2548</v>
      </c>
      <c r="E22" s="1520"/>
      <c r="F22" s="1520"/>
      <c r="G22" s="1520"/>
      <c r="H22" s="23"/>
      <c r="I22" s="23"/>
      <c r="J22" s="23"/>
      <c r="K22" s="23"/>
    </row>
    <row r="23" spans="1:11" ht="18" customHeight="1">
      <c r="A23" s="23"/>
      <c r="B23" s="23"/>
      <c r="C23" s="34" t="s">
        <v>20</v>
      </c>
      <c r="D23" s="1521" t="s">
        <v>2549</v>
      </c>
      <c r="E23" s="1522"/>
      <c r="F23" s="1522"/>
      <c r="G23" s="1522"/>
      <c r="H23" s="23"/>
      <c r="I23" s="23"/>
      <c r="J23" s="23"/>
      <c r="K23" s="23"/>
    </row>
    <row r="24" spans="1:11" ht="18" customHeight="1">
      <c r="A24" s="23"/>
      <c r="B24" s="23"/>
      <c r="C24" s="34" t="s">
        <v>21</v>
      </c>
      <c r="D24" s="1521" t="s">
        <v>2550</v>
      </c>
      <c r="E24" s="1522"/>
      <c r="F24" s="1522"/>
      <c r="G24" s="1522"/>
      <c r="H24" s="23"/>
      <c r="I24" s="23"/>
      <c r="J24" s="23"/>
      <c r="K24" s="23"/>
    </row>
    <row r="25" spans="1:11" ht="15" customHeight="1">
      <c r="A25" s="23"/>
      <c r="B25" s="23"/>
      <c r="C25" s="35"/>
      <c r="D25" s="36">
        <v>2024</v>
      </c>
      <c r="E25" s="36">
        <v>2025</v>
      </c>
      <c r="F25" s="36">
        <v>2026</v>
      </c>
      <c r="G25" s="36">
        <v>2027</v>
      </c>
      <c r="H25" s="23"/>
      <c r="I25" s="23"/>
      <c r="J25" s="23"/>
      <c r="K25" s="23"/>
    </row>
    <row r="26" spans="1:11" ht="15" customHeight="1">
      <c r="A26" s="23"/>
      <c r="B26" s="23"/>
      <c r="C26" s="37"/>
      <c r="D26" s="38" t="s">
        <v>22</v>
      </c>
      <c r="E26" s="38" t="s">
        <v>23</v>
      </c>
      <c r="F26" s="38" t="s">
        <v>23</v>
      </c>
      <c r="G26" s="38" t="s">
        <v>23</v>
      </c>
      <c r="H26" s="23"/>
      <c r="I26" s="23"/>
      <c r="J26" s="23"/>
      <c r="K26" s="23"/>
    </row>
    <row r="27" spans="1:11" ht="14.1" customHeight="1">
      <c r="A27" s="23"/>
      <c r="B27" s="23"/>
      <c r="C27" s="27" t="s">
        <v>33</v>
      </c>
      <c r="D27" s="31" t="s">
        <v>469</v>
      </c>
      <c r="E27" s="31" t="s">
        <v>469</v>
      </c>
      <c r="F27" s="31" t="s">
        <v>469</v>
      </c>
      <c r="G27" s="31" t="s">
        <v>469</v>
      </c>
      <c r="H27" s="23"/>
      <c r="I27" s="23"/>
      <c r="J27" s="23"/>
      <c r="K27" s="23"/>
    </row>
    <row r="28" spans="1:11" ht="14.1" customHeight="1">
      <c r="A28" s="23"/>
      <c r="B28" s="23"/>
      <c r="C28" s="27" t="s">
        <v>35</v>
      </c>
      <c r="D28" s="31" t="s">
        <v>2551</v>
      </c>
      <c r="E28" s="31" t="s">
        <v>2552</v>
      </c>
      <c r="F28" s="31" t="s">
        <v>2552</v>
      </c>
      <c r="G28" s="31" t="s">
        <v>2552</v>
      </c>
      <c r="H28" s="23"/>
      <c r="I28" s="23"/>
      <c r="J28" s="23"/>
      <c r="K28" s="23"/>
    </row>
    <row r="29" spans="1:11" ht="14.1" customHeight="1">
      <c r="A29" s="23"/>
      <c r="B29" s="23"/>
      <c r="C29" s="27" t="s">
        <v>40</v>
      </c>
      <c r="D29" s="31" t="s">
        <v>2553</v>
      </c>
      <c r="E29" s="31" t="s">
        <v>2554</v>
      </c>
      <c r="F29" s="31" t="s">
        <v>2554</v>
      </c>
      <c r="G29" s="31" t="s">
        <v>2554</v>
      </c>
      <c r="H29" s="23"/>
      <c r="I29" s="23"/>
      <c r="J29" s="23"/>
      <c r="K29" s="23"/>
    </row>
    <row r="30" spans="1:11" ht="14.1" customHeight="1">
      <c r="A30" s="23"/>
      <c r="B30" s="23"/>
      <c r="C30" s="27" t="s">
        <v>41</v>
      </c>
      <c r="D30" s="31" t="s">
        <v>18</v>
      </c>
      <c r="E30" s="31" t="s">
        <v>42</v>
      </c>
      <c r="F30" s="31" t="s">
        <v>42</v>
      </c>
      <c r="G30" s="31" t="s">
        <v>42</v>
      </c>
      <c r="H30" s="23"/>
      <c r="I30" s="23"/>
      <c r="J30" s="23"/>
      <c r="K30" s="23"/>
    </row>
    <row r="31" spans="1:11" ht="14.1" customHeight="1">
      <c r="A31" s="23"/>
      <c r="B31" s="23"/>
      <c r="C31" s="27" t="s">
        <v>43</v>
      </c>
      <c r="D31" s="31" t="s">
        <v>18</v>
      </c>
      <c r="E31" s="31" t="s">
        <v>2555</v>
      </c>
      <c r="F31" s="31" t="s">
        <v>42</v>
      </c>
      <c r="G31" s="31" t="s">
        <v>42</v>
      </c>
      <c r="H31" s="23"/>
      <c r="I31" s="23"/>
      <c r="J31" s="23"/>
      <c r="K31" s="23"/>
    </row>
    <row r="32" spans="1:11" ht="14.1" customHeight="1">
      <c r="A32" s="23"/>
      <c r="B32" s="23"/>
      <c r="C32" s="27" t="s">
        <v>47</v>
      </c>
      <c r="D32" s="31" t="s">
        <v>18</v>
      </c>
      <c r="E32" s="31" t="s">
        <v>2555</v>
      </c>
      <c r="F32" s="31" t="s">
        <v>42</v>
      </c>
      <c r="G32" s="31" t="s">
        <v>42</v>
      </c>
      <c r="H32" s="23"/>
      <c r="I32" s="23"/>
      <c r="J32" s="23"/>
      <c r="K32" s="23"/>
    </row>
    <row r="33" spans="1:11" ht="14.1" customHeight="1">
      <c r="A33" s="23"/>
      <c r="B33" s="23"/>
      <c r="C33" s="1523" t="s">
        <v>24</v>
      </c>
      <c r="D33" s="1524"/>
      <c r="E33" s="1524"/>
      <c r="F33" s="1524"/>
      <c r="G33" s="1524"/>
      <c r="H33" s="23"/>
      <c r="I33" s="23"/>
      <c r="J33" s="23"/>
      <c r="K33" s="23"/>
    </row>
    <row r="34" spans="1:11" ht="14.1" customHeight="1">
      <c r="A34" s="23"/>
      <c r="B34" s="23"/>
      <c r="C34" s="35"/>
      <c r="D34" s="36">
        <v>2024</v>
      </c>
      <c r="E34" s="36">
        <v>2025</v>
      </c>
      <c r="F34" s="36">
        <v>2026</v>
      </c>
      <c r="G34" s="36">
        <v>2027</v>
      </c>
      <c r="H34" s="23"/>
      <c r="I34" s="23"/>
      <c r="J34" s="23"/>
      <c r="K34" s="23"/>
    </row>
    <row r="35" spans="1:11" ht="14.1" customHeight="1">
      <c r="A35" s="23"/>
      <c r="B35" s="23"/>
      <c r="C35" s="37"/>
      <c r="D35" s="38" t="s">
        <v>22</v>
      </c>
      <c r="E35" s="38" t="s">
        <v>23</v>
      </c>
      <c r="F35" s="38" t="s">
        <v>23</v>
      </c>
      <c r="G35" s="38" t="s">
        <v>23</v>
      </c>
      <c r="H35" s="23"/>
      <c r="I35" s="23"/>
      <c r="J35" s="23"/>
      <c r="K35" s="23"/>
    </row>
    <row r="36" spans="1:11" ht="14.1" customHeight="1">
      <c r="A36" s="23"/>
      <c r="B36" s="23"/>
      <c r="C36" s="39" t="s">
        <v>48</v>
      </c>
      <c r="D36" s="40">
        <v>0</v>
      </c>
      <c r="E36" s="40">
        <v>151907000</v>
      </c>
      <c r="F36" s="40">
        <v>151907000</v>
      </c>
      <c r="G36" s="40">
        <v>151907000</v>
      </c>
      <c r="H36" s="23"/>
      <c r="I36" s="23"/>
      <c r="J36" s="23"/>
      <c r="K36" s="23"/>
    </row>
    <row r="37" spans="1:11" ht="14.1" customHeight="1">
      <c r="A37" s="23"/>
      <c r="B37" s="23"/>
      <c r="C37" s="39" t="s">
        <v>49</v>
      </c>
      <c r="D37" s="40">
        <v>0</v>
      </c>
      <c r="E37" s="40">
        <v>151907000</v>
      </c>
      <c r="F37" s="40">
        <v>151907000</v>
      </c>
      <c r="G37" s="40">
        <v>151907000</v>
      </c>
      <c r="H37" s="23"/>
      <c r="I37" s="23"/>
      <c r="J37" s="23"/>
      <c r="K37" s="23"/>
    </row>
    <row r="38" spans="1:11" ht="14.1" customHeight="1">
      <c r="A38" s="23"/>
      <c r="B38" s="23"/>
      <c r="C38" s="39" t="s">
        <v>50</v>
      </c>
      <c r="D38" s="40">
        <v>0</v>
      </c>
      <c r="E38" s="40">
        <v>0</v>
      </c>
      <c r="F38" s="40">
        <v>0</v>
      </c>
      <c r="G38" s="40">
        <v>0</v>
      </c>
      <c r="H38" s="23"/>
      <c r="I38" s="23"/>
      <c r="J38" s="23"/>
      <c r="K38" s="23"/>
    </row>
    <row r="39" spans="1:11" ht="14.1" customHeight="1">
      <c r="A39" s="23"/>
      <c r="B39" s="23"/>
      <c r="C39" s="39" t="s">
        <v>51</v>
      </c>
      <c r="D39" s="40">
        <v>0</v>
      </c>
      <c r="E39" s="40">
        <v>24100000</v>
      </c>
      <c r="F39" s="40">
        <v>24100000</v>
      </c>
      <c r="G39" s="40">
        <v>24100000</v>
      </c>
      <c r="H39" s="23"/>
      <c r="I39" s="23"/>
      <c r="J39" s="23"/>
      <c r="K39" s="23"/>
    </row>
    <row r="40" spans="1:11" ht="14.1" customHeight="1">
      <c r="A40" s="23"/>
      <c r="B40" s="23"/>
      <c r="C40" s="39" t="s">
        <v>49</v>
      </c>
      <c r="D40" s="40">
        <v>0</v>
      </c>
      <c r="E40" s="40">
        <v>24100000</v>
      </c>
      <c r="F40" s="40">
        <v>24100000</v>
      </c>
      <c r="G40" s="40">
        <v>24100000</v>
      </c>
      <c r="H40" s="23"/>
      <c r="I40" s="23"/>
      <c r="J40" s="23"/>
      <c r="K40" s="23"/>
    </row>
    <row r="41" spans="1:11" ht="14.1" customHeight="1">
      <c r="A41" s="23"/>
      <c r="B41" s="23"/>
      <c r="C41" s="39" t="s">
        <v>50</v>
      </c>
      <c r="D41" s="40">
        <v>0</v>
      </c>
      <c r="E41" s="40">
        <v>0</v>
      </c>
      <c r="F41" s="40">
        <v>0</v>
      </c>
      <c r="G41" s="40">
        <v>0</v>
      </c>
      <c r="H41" s="23"/>
      <c r="I41" s="23"/>
      <c r="J41" s="23"/>
      <c r="K41" s="23"/>
    </row>
    <row r="42" spans="1:11" ht="14.1" customHeight="1">
      <c r="A42" s="23"/>
      <c r="B42" s="23"/>
      <c r="C42" s="39" t="s">
        <v>52</v>
      </c>
      <c r="D42" s="40">
        <v>0</v>
      </c>
      <c r="E42" s="40">
        <v>0</v>
      </c>
      <c r="F42" s="40">
        <v>0</v>
      </c>
      <c r="G42" s="40">
        <v>0</v>
      </c>
      <c r="H42" s="23"/>
      <c r="I42" s="23"/>
      <c r="J42" s="23"/>
      <c r="K42" s="23"/>
    </row>
    <row r="43" spans="1:11" ht="14.1" customHeight="1">
      <c r="A43" s="23"/>
      <c r="B43" s="23"/>
      <c r="C43" s="39" t="s">
        <v>49</v>
      </c>
      <c r="D43" s="40">
        <v>0</v>
      </c>
      <c r="E43" s="40">
        <v>0</v>
      </c>
      <c r="F43" s="40">
        <v>0</v>
      </c>
      <c r="G43" s="40">
        <v>0</v>
      </c>
      <c r="H43" s="23"/>
      <c r="I43" s="23"/>
      <c r="J43" s="23"/>
      <c r="K43" s="23"/>
    </row>
    <row r="44" spans="1:11" ht="14.1" customHeight="1">
      <c r="A44" s="23"/>
      <c r="B44" s="23"/>
      <c r="C44" s="39" t="s">
        <v>50</v>
      </c>
      <c r="D44" s="40">
        <v>0</v>
      </c>
      <c r="E44" s="40">
        <v>0</v>
      </c>
      <c r="F44" s="40">
        <v>0</v>
      </c>
      <c r="G44" s="40">
        <v>0</v>
      </c>
      <c r="H44" s="23"/>
      <c r="I44" s="23"/>
      <c r="J44" s="23"/>
      <c r="K44" s="23"/>
    </row>
    <row r="45" spans="1:11" ht="14.1" customHeight="1">
      <c r="A45" s="23"/>
      <c r="B45" s="23"/>
      <c r="C45" s="39" t="s">
        <v>53</v>
      </c>
      <c r="D45" s="40">
        <v>0</v>
      </c>
      <c r="E45" s="40">
        <v>0</v>
      </c>
      <c r="F45" s="40">
        <v>0</v>
      </c>
      <c r="G45" s="40">
        <v>0</v>
      </c>
      <c r="H45" s="23"/>
      <c r="I45" s="23"/>
      <c r="J45" s="23"/>
      <c r="K45" s="23"/>
    </row>
    <row r="46" spans="1:11" ht="14.1" customHeight="1">
      <c r="A46" s="23"/>
      <c r="B46" s="23"/>
      <c r="C46" s="39" t="s">
        <v>49</v>
      </c>
      <c r="D46" s="40">
        <v>0</v>
      </c>
      <c r="E46" s="40">
        <v>0</v>
      </c>
      <c r="F46" s="40">
        <v>0</v>
      </c>
      <c r="G46" s="40">
        <v>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54</v>
      </c>
      <c r="D48" s="40">
        <v>0</v>
      </c>
      <c r="E48" s="40">
        <v>0</v>
      </c>
      <c r="F48" s="40">
        <v>0</v>
      </c>
      <c r="G48" s="40">
        <v>0</v>
      </c>
      <c r="H48" s="23"/>
      <c r="I48" s="23"/>
      <c r="J48" s="23"/>
      <c r="K48" s="23"/>
    </row>
    <row r="49" spans="1:11" ht="14.1" customHeight="1">
      <c r="A49" s="23"/>
      <c r="B49" s="23"/>
      <c r="C49" s="39" t="s">
        <v>49</v>
      </c>
      <c r="D49" s="40">
        <v>0</v>
      </c>
      <c r="E49" s="40">
        <v>0</v>
      </c>
      <c r="F49" s="40">
        <v>0</v>
      </c>
      <c r="G49" s="40">
        <v>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55</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56</v>
      </c>
      <c r="D54" s="40">
        <v>0</v>
      </c>
      <c r="E54" s="40">
        <v>0</v>
      </c>
      <c r="F54" s="40">
        <v>0</v>
      </c>
      <c r="G54" s="40">
        <v>0</v>
      </c>
      <c r="H54" s="23"/>
      <c r="I54" s="23"/>
      <c r="J54" s="23"/>
      <c r="K54" s="23"/>
    </row>
    <row r="55" spans="1:11" ht="14.1" customHeight="1">
      <c r="A55" s="23"/>
      <c r="B55" s="23"/>
      <c r="C55" s="39" t="s">
        <v>49</v>
      </c>
      <c r="D55" s="40">
        <v>0</v>
      </c>
      <c r="E55" s="40">
        <v>0</v>
      </c>
      <c r="F55" s="40">
        <v>0</v>
      </c>
      <c r="G55" s="40">
        <v>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57</v>
      </c>
      <c r="D57" s="40">
        <v>0</v>
      </c>
      <c r="E57" s="40">
        <v>0</v>
      </c>
      <c r="F57" s="40">
        <v>0</v>
      </c>
      <c r="G57" s="40">
        <v>0</v>
      </c>
      <c r="H57" s="23"/>
      <c r="I57" s="23"/>
      <c r="J57" s="23"/>
      <c r="K57" s="23"/>
    </row>
    <row r="58" spans="1:11" ht="14.1" customHeight="1">
      <c r="A58" s="23"/>
      <c r="B58" s="23"/>
      <c r="C58" s="39" t="s">
        <v>49</v>
      </c>
      <c r="D58" s="40">
        <v>0</v>
      </c>
      <c r="E58" s="40">
        <v>0</v>
      </c>
      <c r="F58" s="40">
        <v>0</v>
      </c>
      <c r="G58" s="40">
        <v>0</v>
      </c>
      <c r="H58" s="23"/>
      <c r="I58" s="23"/>
      <c r="J58" s="23"/>
      <c r="K58" s="23"/>
    </row>
    <row r="59" spans="1:11" ht="14.1" customHeight="1">
      <c r="A59" s="23"/>
      <c r="B59" s="23"/>
      <c r="C59" s="39" t="s">
        <v>58</v>
      </c>
      <c r="D59" s="40">
        <v>0</v>
      </c>
      <c r="E59" s="40">
        <v>0</v>
      </c>
      <c r="F59" s="40">
        <v>0</v>
      </c>
      <c r="G59" s="40">
        <v>0</v>
      </c>
      <c r="H59" s="23"/>
      <c r="I59" s="23"/>
      <c r="J59" s="23"/>
      <c r="K59" s="23"/>
    </row>
    <row r="60" spans="1:11" ht="14.1" customHeight="1">
      <c r="A60" s="23"/>
      <c r="B60" s="23"/>
      <c r="C60" s="39" t="s">
        <v>59</v>
      </c>
      <c r="D60" s="40">
        <v>0</v>
      </c>
      <c r="E60" s="40">
        <v>0</v>
      </c>
      <c r="F60" s="40">
        <v>0</v>
      </c>
      <c r="G60" s="40">
        <v>0</v>
      </c>
      <c r="H60" s="23"/>
      <c r="I60" s="23"/>
      <c r="J60" s="23"/>
      <c r="K60" s="23"/>
    </row>
    <row r="61" spans="1:11" ht="14.1" customHeight="1">
      <c r="A61" s="23"/>
      <c r="B61" s="23"/>
      <c r="C61" s="39" t="s">
        <v>60</v>
      </c>
      <c r="D61" s="40">
        <v>0</v>
      </c>
      <c r="E61" s="40">
        <v>0</v>
      </c>
      <c r="F61" s="40">
        <v>0</v>
      </c>
      <c r="G61" s="40">
        <v>0</v>
      </c>
      <c r="H61" s="23"/>
      <c r="I61" s="23"/>
      <c r="J61" s="23"/>
      <c r="K61" s="23"/>
    </row>
    <row r="62" spans="1:11" ht="14.1" customHeight="1">
      <c r="A62" s="23"/>
      <c r="B62" s="23"/>
      <c r="C62" s="39" t="s">
        <v>61</v>
      </c>
      <c r="D62" s="40">
        <v>0</v>
      </c>
      <c r="E62" s="40">
        <v>0</v>
      </c>
      <c r="F62" s="40">
        <v>0</v>
      </c>
      <c r="G62" s="40">
        <v>0</v>
      </c>
      <c r="H62" s="23"/>
      <c r="I62" s="23"/>
      <c r="J62" s="23"/>
      <c r="K62" s="23"/>
    </row>
    <row r="63" spans="1:11" ht="14.1" customHeight="1">
      <c r="A63" s="23"/>
      <c r="B63" s="23"/>
      <c r="C63" s="39" t="s">
        <v>62</v>
      </c>
      <c r="D63" s="40">
        <v>0</v>
      </c>
      <c r="E63" s="40">
        <v>0</v>
      </c>
      <c r="F63" s="40">
        <v>0</v>
      </c>
      <c r="G63" s="40">
        <v>0</v>
      </c>
      <c r="H63" s="23"/>
      <c r="I63" s="23"/>
      <c r="J63" s="23"/>
      <c r="K63" s="23"/>
    </row>
    <row r="64" spans="1:11" ht="14.1" customHeight="1">
      <c r="A64" s="23"/>
      <c r="B64" s="23"/>
      <c r="C64" s="39" t="s">
        <v>49</v>
      </c>
      <c r="D64" s="40">
        <v>0</v>
      </c>
      <c r="E64" s="40">
        <v>0</v>
      </c>
      <c r="F64" s="40">
        <v>0</v>
      </c>
      <c r="G64" s="40">
        <v>0</v>
      </c>
      <c r="H64" s="23"/>
      <c r="I64" s="23"/>
      <c r="J64" s="23"/>
      <c r="K64" s="23"/>
    </row>
    <row r="65" spans="1:11" ht="14.1" customHeight="1">
      <c r="A65" s="23"/>
      <c r="B65" s="23"/>
      <c r="C65" s="39" t="s">
        <v>58</v>
      </c>
      <c r="D65" s="40">
        <v>0</v>
      </c>
      <c r="E65" s="40">
        <v>0</v>
      </c>
      <c r="F65" s="40">
        <v>0</v>
      </c>
      <c r="G65" s="40">
        <v>0</v>
      </c>
      <c r="H65" s="23"/>
      <c r="I65" s="23"/>
      <c r="J65" s="23"/>
      <c r="K65" s="23"/>
    </row>
    <row r="66" spans="1:11" ht="14.1" customHeight="1">
      <c r="A66" s="23"/>
      <c r="B66" s="23"/>
      <c r="C66" s="39" t="s">
        <v>59</v>
      </c>
      <c r="D66" s="40">
        <v>0</v>
      </c>
      <c r="E66" s="40">
        <v>0</v>
      </c>
      <c r="F66" s="40">
        <v>0</v>
      </c>
      <c r="G66" s="40">
        <v>0</v>
      </c>
      <c r="H66" s="23"/>
      <c r="I66" s="23"/>
      <c r="J66" s="23"/>
      <c r="K66" s="23"/>
    </row>
    <row r="67" spans="1:11" ht="14.1" customHeight="1">
      <c r="A67" s="23"/>
      <c r="B67" s="23"/>
      <c r="C67" s="39" t="s">
        <v>60</v>
      </c>
      <c r="D67" s="40">
        <v>0</v>
      </c>
      <c r="E67" s="40">
        <v>0</v>
      </c>
      <c r="F67" s="40">
        <v>0</v>
      </c>
      <c r="G67" s="40">
        <v>0</v>
      </c>
      <c r="H67" s="23"/>
      <c r="I67" s="23"/>
      <c r="J67" s="23"/>
      <c r="K67" s="23"/>
    </row>
    <row r="68" spans="1:11" ht="14.1" customHeight="1">
      <c r="A68" s="23"/>
      <c r="B68" s="23"/>
      <c r="C68" s="39" t="s">
        <v>61</v>
      </c>
      <c r="D68" s="40">
        <v>0</v>
      </c>
      <c r="E68" s="40">
        <v>0</v>
      </c>
      <c r="F68" s="40">
        <v>0</v>
      </c>
      <c r="G68" s="40">
        <v>0</v>
      </c>
      <c r="H68" s="23"/>
      <c r="I68" s="23"/>
      <c r="J68" s="23"/>
      <c r="K68" s="23"/>
    </row>
    <row r="69" spans="1:11" ht="14.1" customHeight="1">
      <c r="A69" s="23"/>
      <c r="B69" s="23"/>
      <c r="C69" s="39" t="s">
        <v>63</v>
      </c>
      <c r="D69" s="40">
        <v>0</v>
      </c>
      <c r="E69" s="40">
        <v>0</v>
      </c>
      <c r="F69" s="40">
        <v>0</v>
      </c>
      <c r="G69" s="40">
        <v>0</v>
      </c>
      <c r="H69" s="23"/>
      <c r="I69" s="23"/>
      <c r="J69" s="23"/>
      <c r="K69" s="23"/>
    </row>
    <row r="70" spans="1:11" ht="14.1" customHeight="1">
      <c r="A70" s="23"/>
      <c r="B70" s="23"/>
      <c r="C70" s="39" t="s">
        <v>49</v>
      </c>
      <c r="D70" s="40">
        <v>0</v>
      </c>
      <c r="E70" s="40">
        <v>0</v>
      </c>
      <c r="F70" s="40">
        <v>0</v>
      </c>
      <c r="G70" s="40">
        <v>0</v>
      </c>
      <c r="H70" s="23"/>
      <c r="I70" s="23"/>
      <c r="J70" s="23"/>
      <c r="K70" s="23"/>
    </row>
    <row r="71" spans="1:11" ht="14.1" customHeight="1">
      <c r="A71" s="23"/>
      <c r="B71" s="23"/>
      <c r="C71" s="39" t="s">
        <v>58</v>
      </c>
      <c r="D71" s="40">
        <v>0</v>
      </c>
      <c r="E71" s="40">
        <v>0</v>
      </c>
      <c r="F71" s="40">
        <v>0</v>
      </c>
      <c r="G71" s="40">
        <v>0</v>
      </c>
      <c r="H71" s="23"/>
      <c r="I71" s="23"/>
      <c r="J71" s="23"/>
      <c r="K71" s="23"/>
    </row>
    <row r="72" spans="1:11" ht="14.1" customHeight="1">
      <c r="A72" s="23"/>
      <c r="B72" s="23"/>
      <c r="C72" s="39" t="s">
        <v>59</v>
      </c>
      <c r="D72" s="40">
        <v>0</v>
      </c>
      <c r="E72" s="40">
        <v>0</v>
      </c>
      <c r="F72" s="40">
        <v>0</v>
      </c>
      <c r="G72" s="40">
        <v>0</v>
      </c>
      <c r="H72" s="23"/>
      <c r="I72" s="23"/>
      <c r="J72" s="23"/>
      <c r="K72" s="23"/>
    </row>
    <row r="73" spans="1:11" ht="14.1" customHeight="1">
      <c r="A73" s="23"/>
      <c r="B73" s="23"/>
      <c r="C73" s="39" t="s">
        <v>60</v>
      </c>
      <c r="D73" s="40">
        <v>0</v>
      </c>
      <c r="E73" s="40">
        <v>0</v>
      </c>
      <c r="F73" s="40">
        <v>0</v>
      </c>
      <c r="G73" s="40">
        <v>0</v>
      </c>
      <c r="H73" s="23"/>
      <c r="I73" s="23"/>
      <c r="J73" s="23"/>
      <c r="K73" s="23"/>
    </row>
    <row r="74" spans="1:11" ht="14.1" customHeight="1">
      <c r="A74" s="23"/>
      <c r="B74" s="23"/>
      <c r="C74" s="39" t="s">
        <v>61</v>
      </c>
      <c r="D74" s="40">
        <v>0</v>
      </c>
      <c r="E74" s="40">
        <v>0</v>
      </c>
      <c r="F74" s="40">
        <v>0</v>
      </c>
      <c r="G74" s="40">
        <v>0</v>
      </c>
      <c r="H74" s="23"/>
      <c r="I74" s="23"/>
      <c r="J74" s="23"/>
      <c r="K74" s="23"/>
    </row>
    <row r="75" spans="1:11" ht="14.1" customHeight="1">
      <c r="A75" s="23"/>
      <c r="B75" s="23"/>
      <c r="C75" s="39" t="s">
        <v>64</v>
      </c>
      <c r="D75" s="40">
        <v>0</v>
      </c>
      <c r="E75" s="40">
        <v>0</v>
      </c>
      <c r="F75" s="40">
        <v>0</v>
      </c>
      <c r="G75" s="40">
        <v>0</v>
      </c>
      <c r="H75" s="23"/>
      <c r="I75" s="23"/>
      <c r="J75" s="23"/>
      <c r="K75" s="23"/>
    </row>
    <row r="76" spans="1:11" ht="14.1" customHeight="1">
      <c r="A76" s="23"/>
      <c r="B76" s="23"/>
      <c r="C76" s="39" t="s">
        <v>65</v>
      </c>
      <c r="D76" s="40">
        <v>0</v>
      </c>
      <c r="E76" s="40">
        <v>0</v>
      </c>
      <c r="F76" s="40">
        <v>0</v>
      </c>
      <c r="G76" s="40">
        <v>0</v>
      </c>
      <c r="H76" s="23"/>
      <c r="I76" s="23"/>
      <c r="J76" s="23"/>
      <c r="K76" s="23"/>
    </row>
    <row r="77" spans="1:11" ht="14.1" customHeight="1">
      <c r="A77" s="23"/>
      <c r="B77" s="23"/>
      <c r="C77" s="41" t="s">
        <v>25</v>
      </c>
      <c r="D77" s="40">
        <v>0</v>
      </c>
      <c r="E77" s="40">
        <v>176007000</v>
      </c>
      <c r="F77" s="40">
        <v>176007000</v>
      </c>
      <c r="G77" s="40">
        <v>176007000</v>
      </c>
      <c r="H77" s="23"/>
      <c r="I77" s="23"/>
      <c r="J77" s="23"/>
      <c r="K77" s="23"/>
    </row>
    <row r="78" spans="1:11" ht="14.1" customHeight="1">
      <c r="A78" s="23"/>
      <c r="B78" s="23"/>
      <c r="C78" s="33" t="s">
        <v>19</v>
      </c>
      <c r="D78" s="1519" t="s">
        <v>2556</v>
      </c>
      <c r="E78" s="1520"/>
      <c r="F78" s="1520"/>
      <c r="G78" s="1520"/>
      <c r="H78" s="23"/>
      <c r="I78" s="23"/>
      <c r="J78" s="23"/>
      <c r="K78" s="23"/>
    </row>
    <row r="79" spans="1:11" ht="14.1" customHeight="1">
      <c r="A79" s="23"/>
      <c r="B79" s="23"/>
      <c r="C79" s="34" t="s">
        <v>20</v>
      </c>
      <c r="D79" s="1521" t="s">
        <v>2557</v>
      </c>
      <c r="E79" s="1522"/>
      <c r="F79" s="1522"/>
      <c r="G79" s="1522"/>
      <c r="H79" s="23"/>
      <c r="I79" s="23"/>
      <c r="J79" s="23"/>
      <c r="K79" s="23"/>
    </row>
    <row r="80" spans="1:11" ht="14.1" customHeight="1">
      <c r="A80" s="23"/>
      <c r="B80" s="23"/>
      <c r="C80" s="34" t="s">
        <v>21</v>
      </c>
      <c r="D80" s="1521" t="s">
        <v>2558</v>
      </c>
      <c r="E80" s="1522"/>
      <c r="F80" s="1522"/>
      <c r="G80" s="1522"/>
      <c r="H80" s="23"/>
      <c r="I80" s="23"/>
      <c r="J80" s="23"/>
      <c r="K80" s="23"/>
    </row>
    <row r="81" spans="1:11" ht="15" customHeight="1">
      <c r="A81" s="23"/>
      <c r="B81" s="23"/>
      <c r="C81" s="35"/>
      <c r="D81" s="36">
        <v>2024</v>
      </c>
      <c r="E81" s="36">
        <v>2025</v>
      </c>
      <c r="F81" s="36">
        <v>2026</v>
      </c>
      <c r="G81" s="36">
        <v>2027</v>
      </c>
      <c r="H81" s="23"/>
      <c r="I81" s="23"/>
      <c r="J81" s="23"/>
      <c r="K81" s="23"/>
    </row>
    <row r="82" spans="1:11" ht="15" customHeight="1">
      <c r="A82" s="23"/>
      <c r="B82" s="23"/>
      <c r="C82" s="37"/>
      <c r="D82" s="38" t="s">
        <v>22</v>
      </c>
      <c r="E82" s="38" t="s">
        <v>23</v>
      </c>
      <c r="F82" s="38" t="s">
        <v>23</v>
      </c>
      <c r="G82" s="38" t="s">
        <v>23</v>
      </c>
      <c r="H82" s="23"/>
      <c r="I82" s="23"/>
      <c r="J82" s="23"/>
      <c r="K82" s="23"/>
    </row>
    <row r="83" spans="1:11" ht="14.1" customHeight="1">
      <c r="A83" s="23"/>
      <c r="B83" s="23"/>
      <c r="C83" s="27" t="s">
        <v>33</v>
      </c>
      <c r="D83" s="31" t="s">
        <v>111</v>
      </c>
      <c r="E83" s="31" t="s">
        <v>2019</v>
      </c>
      <c r="F83" s="31" t="s">
        <v>364</v>
      </c>
      <c r="G83" s="31" t="s">
        <v>413</v>
      </c>
      <c r="H83" s="23"/>
      <c r="I83" s="23"/>
      <c r="J83" s="23"/>
      <c r="K83" s="23"/>
    </row>
    <row r="84" spans="1:11" ht="14.1" customHeight="1">
      <c r="A84" s="23"/>
      <c r="B84" s="23"/>
      <c r="C84" s="27" t="s">
        <v>35</v>
      </c>
      <c r="D84" s="31" t="s">
        <v>2559</v>
      </c>
      <c r="E84" s="31" t="s">
        <v>2560</v>
      </c>
      <c r="F84" s="31" t="s">
        <v>2561</v>
      </c>
      <c r="G84" s="31" t="s">
        <v>2562</v>
      </c>
      <c r="H84" s="23"/>
      <c r="I84" s="23"/>
      <c r="J84" s="23"/>
      <c r="K84" s="23"/>
    </row>
    <row r="85" spans="1:11" ht="14.1" customHeight="1">
      <c r="A85" s="23"/>
      <c r="B85" s="23"/>
      <c r="C85" s="27" t="s">
        <v>40</v>
      </c>
      <c r="D85" s="31" t="s">
        <v>2563</v>
      </c>
      <c r="E85" s="31" t="s">
        <v>2564</v>
      </c>
      <c r="F85" s="31" t="s">
        <v>2565</v>
      </c>
      <c r="G85" s="31" t="s">
        <v>2566</v>
      </c>
      <c r="H85" s="23"/>
      <c r="I85" s="23"/>
      <c r="J85" s="23"/>
      <c r="K85" s="23"/>
    </row>
    <row r="86" spans="1:11" ht="14.1" customHeight="1">
      <c r="A86" s="23"/>
      <c r="B86" s="23"/>
      <c r="C86" s="27" t="s">
        <v>41</v>
      </c>
      <c r="D86" s="31" t="s">
        <v>18</v>
      </c>
      <c r="E86" s="31" t="s">
        <v>2567</v>
      </c>
      <c r="F86" s="31" t="s">
        <v>1749</v>
      </c>
      <c r="G86" s="31" t="s">
        <v>2568</v>
      </c>
      <c r="H86" s="23"/>
      <c r="I86" s="23"/>
      <c r="J86" s="23"/>
      <c r="K86" s="23"/>
    </row>
    <row r="87" spans="1:11" ht="14.1" customHeight="1">
      <c r="A87" s="23"/>
      <c r="B87" s="23"/>
      <c r="C87" s="27" t="s">
        <v>43</v>
      </c>
      <c r="D87" s="31" t="s">
        <v>18</v>
      </c>
      <c r="E87" s="31" t="s">
        <v>2569</v>
      </c>
      <c r="F87" s="31" t="s">
        <v>2570</v>
      </c>
      <c r="G87" s="31" t="s">
        <v>2571</v>
      </c>
      <c r="H87" s="23"/>
      <c r="I87" s="23"/>
      <c r="J87" s="23"/>
      <c r="K87" s="23"/>
    </row>
    <row r="88" spans="1:11" ht="14.1" customHeight="1">
      <c r="A88" s="23"/>
      <c r="B88" s="23"/>
      <c r="C88" s="27" t="s">
        <v>47</v>
      </c>
      <c r="D88" s="31" t="s">
        <v>18</v>
      </c>
      <c r="E88" s="31" t="s">
        <v>246</v>
      </c>
      <c r="F88" s="31" t="s">
        <v>2572</v>
      </c>
      <c r="G88" s="31" t="s">
        <v>2573</v>
      </c>
      <c r="H88" s="23"/>
      <c r="I88" s="23"/>
      <c r="J88" s="23"/>
      <c r="K88" s="23"/>
    </row>
    <row r="89" spans="1:11" ht="14.1" customHeight="1">
      <c r="A89" s="23"/>
      <c r="B89" s="23"/>
      <c r="C89" s="1523" t="s">
        <v>24</v>
      </c>
      <c r="D89" s="1524"/>
      <c r="E89" s="1524"/>
      <c r="F89" s="1524"/>
      <c r="G89" s="1524"/>
      <c r="H89" s="23"/>
      <c r="I89" s="23"/>
      <c r="J89" s="23"/>
      <c r="K89" s="23"/>
    </row>
    <row r="90" spans="1:11" ht="14.1" customHeight="1">
      <c r="A90" s="23"/>
      <c r="B90" s="23"/>
      <c r="C90" s="35"/>
      <c r="D90" s="36">
        <v>2024</v>
      </c>
      <c r="E90" s="36">
        <v>2025</v>
      </c>
      <c r="F90" s="36">
        <v>2026</v>
      </c>
      <c r="G90" s="36">
        <v>2027</v>
      </c>
      <c r="H90" s="23"/>
      <c r="I90" s="23"/>
      <c r="J90" s="23"/>
      <c r="K90" s="23"/>
    </row>
    <row r="91" spans="1:11" ht="14.1" customHeight="1">
      <c r="A91" s="23"/>
      <c r="B91" s="23"/>
      <c r="C91" s="37"/>
      <c r="D91" s="38" t="s">
        <v>22</v>
      </c>
      <c r="E91" s="38" t="s">
        <v>23</v>
      </c>
      <c r="F91" s="38" t="s">
        <v>23</v>
      </c>
      <c r="G91" s="38" t="s">
        <v>23</v>
      </c>
      <c r="H91" s="23"/>
      <c r="I91" s="23"/>
      <c r="J91" s="23"/>
      <c r="K91" s="23"/>
    </row>
    <row r="92" spans="1:11" ht="14.1" customHeight="1">
      <c r="A92" s="23"/>
      <c r="B92" s="23"/>
      <c r="C92" s="39" t="s">
        <v>48</v>
      </c>
      <c r="D92" s="40">
        <v>0</v>
      </c>
      <c r="E92" s="40">
        <v>0</v>
      </c>
      <c r="F92" s="40">
        <v>0</v>
      </c>
      <c r="G92" s="40">
        <v>0</v>
      </c>
      <c r="H92" s="23"/>
      <c r="I92" s="23"/>
      <c r="J92" s="23"/>
      <c r="K92" s="23"/>
    </row>
    <row r="93" spans="1:11" ht="14.1" customHeight="1">
      <c r="A93" s="23"/>
      <c r="B93" s="23"/>
      <c r="C93" s="39" t="s">
        <v>49</v>
      </c>
      <c r="D93" s="40">
        <v>0</v>
      </c>
      <c r="E93" s="40">
        <v>0</v>
      </c>
      <c r="F93" s="40">
        <v>0</v>
      </c>
      <c r="G93" s="40">
        <v>0</v>
      </c>
      <c r="H93" s="23"/>
      <c r="I93" s="23"/>
      <c r="J93" s="23"/>
      <c r="K93" s="23"/>
    </row>
    <row r="94" spans="1:11" ht="14.1" customHeight="1">
      <c r="A94" s="23"/>
      <c r="B94" s="23"/>
      <c r="C94" s="39" t="s">
        <v>50</v>
      </c>
      <c r="D94" s="40">
        <v>0</v>
      </c>
      <c r="E94" s="40">
        <v>0</v>
      </c>
      <c r="F94" s="40">
        <v>0</v>
      </c>
      <c r="G94" s="40">
        <v>0</v>
      </c>
      <c r="H94" s="23"/>
      <c r="I94" s="23"/>
      <c r="J94" s="23"/>
      <c r="K94" s="23"/>
    </row>
    <row r="95" spans="1:11" ht="14.1" customHeight="1">
      <c r="A95" s="23"/>
      <c r="B95" s="23"/>
      <c r="C95" s="39" t="s">
        <v>51</v>
      </c>
      <c r="D95" s="40">
        <v>0</v>
      </c>
      <c r="E95" s="40">
        <v>0</v>
      </c>
      <c r="F95" s="40">
        <v>0</v>
      </c>
      <c r="G95" s="40">
        <v>0</v>
      </c>
      <c r="H95" s="23"/>
      <c r="I95" s="23"/>
      <c r="J95" s="23"/>
      <c r="K95" s="23"/>
    </row>
    <row r="96" spans="1:11" ht="14.1" customHeight="1">
      <c r="A96" s="23"/>
      <c r="B96" s="23"/>
      <c r="C96" s="39" t="s">
        <v>49</v>
      </c>
      <c r="D96" s="40">
        <v>0</v>
      </c>
      <c r="E96" s="40">
        <v>0</v>
      </c>
      <c r="F96" s="40">
        <v>0</v>
      </c>
      <c r="G96" s="40">
        <v>0</v>
      </c>
      <c r="H96" s="23"/>
      <c r="I96" s="23"/>
      <c r="J96" s="23"/>
      <c r="K96" s="23"/>
    </row>
    <row r="97" spans="1:11" ht="14.1" customHeight="1">
      <c r="A97" s="23"/>
      <c r="B97" s="23"/>
      <c r="C97" s="39" t="s">
        <v>50</v>
      </c>
      <c r="D97" s="40">
        <v>0</v>
      </c>
      <c r="E97" s="40">
        <v>0</v>
      </c>
      <c r="F97" s="40">
        <v>0</v>
      </c>
      <c r="G97" s="40">
        <v>0</v>
      </c>
      <c r="H97" s="23"/>
      <c r="I97" s="23"/>
      <c r="J97" s="23"/>
      <c r="K97" s="23"/>
    </row>
    <row r="98" spans="1:11" ht="14.1" customHeight="1">
      <c r="A98" s="23"/>
      <c r="B98" s="23"/>
      <c r="C98" s="39" t="s">
        <v>52</v>
      </c>
      <c r="D98" s="40">
        <v>0</v>
      </c>
      <c r="E98" s="40">
        <v>104160000</v>
      </c>
      <c r="F98" s="40">
        <v>65160000</v>
      </c>
      <c r="G98" s="40">
        <v>46160000</v>
      </c>
      <c r="H98" s="23"/>
      <c r="I98" s="23"/>
      <c r="J98" s="23"/>
      <c r="K98" s="23"/>
    </row>
    <row r="99" spans="1:11" ht="14.1" customHeight="1">
      <c r="A99" s="23"/>
      <c r="B99" s="23"/>
      <c r="C99" s="39" t="s">
        <v>49</v>
      </c>
      <c r="D99" s="40">
        <v>0</v>
      </c>
      <c r="E99" s="40">
        <v>104160000</v>
      </c>
      <c r="F99" s="40">
        <v>65160000</v>
      </c>
      <c r="G99" s="40">
        <v>46160000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53</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54</v>
      </c>
      <c r="D104" s="40">
        <v>0</v>
      </c>
      <c r="E104" s="40">
        <v>0</v>
      </c>
      <c r="F104" s="40">
        <v>0</v>
      </c>
      <c r="G104" s="40">
        <v>0</v>
      </c>
      <c r="H104" s="23"/>
      <c r="I104" s="23"/>
      <c r="J104" s="23"/>
      <c r="K104" s="23"/>
    </row>
    <row r="105" spans="1:11" ht="14.1" customHeight="1">
      <c r="A105" s="23"/>
      <c r="B105" s="23"/>
      <c r="C105" s="39" t="s">
        <v>49</v>
      </c>
      <c r="D105" s="40">
        <v>0</v>
      </c>
      <c r="E105" s="40">
        <v>0</v>
      </c>
      <c r="F105" s="40">
        <v>0</v>
      </c>
      <c r="G105" s="40">
        <v>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55</v>
      </c>
      <c r="D107" s="40">
        <v>0</v>
      </c>
      <c r="E107" s="40">
        <v>1000000</v>
      </c>
      <c r="F107" s="40">
        <v>1000000</v>
      </c>
      <c r="G107" s="40">
        <v>1000000</v>
      </c>
      <c r="H107" s="23"/>
      <c r="I107" s="23"/>
      <c r="J107" s="23"/>
      <c r="K107" s="23"/>
    </row>
    <row r="108" spans="1:11" ht="14.1" customHeight="1">
      <c r="A108" s="23"/>
      <c r="B108" s="23"/>
      <c r="C108" s="39" t="s">
        <v>49</v>
      </c>
      <c r="D108" s="40">
        <v>0</v>
      </c>
      <c r="E108" s="40">
        <v>1000000</v>
      </c>
      <c r="F108" s="40">
        <v>1000000</v>
      </c>
      <c r="G108" s="40">
        <v>1000000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56</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57</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58</v>
      </c>
      <c r="D115" s="40">
        <v>0</v>
      </c>
      <c r="E115" s="40">
        <v>0</v>
      </c>
      <c r="F115" s="40">
        <v>0</v>
      </c>
      <c r="G115" s="40">
        <v>0</v>
      </c>
      <c r="H115" s="23"/>
      <c r="I115" s="23"/>
      <c r="J115" s="23"/>
      <c r="K115" s="23"/>
    </row>
    <row r="116" spans="1:11" ht="14.1" customHeight="1">
      <c r="A116" s="23"/>
      <c r="B116" s="23"/>
      <c r="C116" s="39" t="s">
        <v>59</v>
      </c>
      <c r="D116" s="40">
        <v>0</v>
      </c>
      <c r="E116" s="40">
        <v>0</v>
      </c>
      <c r="F116" s="40">
        <v>0</v>
      </c>
      <c r="G116" s="40">
        <v>0</v>
      </c>
      <c r="H116" s="23"/>
      <c r="I116" s="23"/>
      <c r="J116" s="23"/>
      <c r="K116" s="23"/>
    </row>
    <row r="117" spans="1:11" ht="14.1" customHeight="1">
      <c r="A117" s="23"/>
      <c r="B117" s="23"/>
      <c r="C117" s="39" t="s">
        <v>60</v>
      </c>
      <c r="D117" s="40">
        <v>0</v>
      </c>
      <c r="E117" s="40">
        <v>0</v>
      </c>
      <c r="F117" s="40">
        <v>0</v>
      </c>
      <c r="G117" s="40">
        <v>0</v>
      </c>
      <c r="H117" s="23"/>
      <c r="I117" s="23"/>
      <c r="J117" s="23"/>
      <c r="K117" s="23"/>
    </row>
    <row r="118" spans="1:11" ht="14.1" customHeight="1">
      <c r="A118" s="23"/>
      <c r="B118" s="23"/>
      <c r="C118" s="39" t="s">
        <v>61</v>
      </c>
      <c r="D118" s="40">
        <v>0</v>
      </c>
      <c r="E118" s="40">
        <v>0</v>
      </c>
      <c r="F118" s="40">
        <v>0</v>
      </c>
      <c r="G118" s="40">
        <v>0</v>
      </c>
      <c r="H118" s="23"/>
      <c r="I118" s="23"/>
      <c r="J118" s="23"/>
      <c r="K118" s="23"/>
    </row>
    <row r="119" spans="1:11" ht="14.1" customHeight="1">
      <c r="A119" s="23"/>
      <c r="B119" s="23"/>
      <c r="C119" s="39" t="s">
        <v>62</v>
      </c>
      <c r="D119" s="40">
        <v>0</v>
      </c>
      <c r="E119" s="40">
        <v>0</v>
      </c>
      <c r="F119" s="40">
        <v>0</v>
      </c>
      <c r="G119" s="40">
        <v>0</v>
      </c>
      <c r="H119" s="23"/>
      <c r="I119" s="23"/>
      <c r="J119" s="23"/>
      <c r="K119" s="23"/>
    </row>
    <row r="120" spans="1:11" ht="14.1" customHeight="1">
      <c r="A120" s="23"/>
      <c r="B120" s="23"/>
      <c r="C120" s="39" t="s">
        <v>49</v>
      </c>
      <c r="D120" s="40">
        <v>0</v>
      </c>
      <c r="E120" s="40">
        <v>0</v>
      </c>
      <c r="F120" s="40">
        <v>0</v>
      </c>
      <c r="G120" s="40">
        <v>0</v>
      </c>
      <c r="H120" s="23"/>
      <c r="I120" s="23"/>
      <c r="J120" s="23"/>
      <c r="K120" s="23"/>
    </row>
    <row r="121" spans="1:11" ht="14.1" customHeight="1">
      <c r="A121" s="23"/>
      <c r="B121" s="23"/>
      <c r="C121" s="39" t="s">
        <v>58</v>
      </c>
      <c r="D121" s="40">
        <v>0</v>
      </c>
      <c r="E121" s="40">
        <v>0</v>
      </c>
      <c r="F121" s="40">
        <v>0</v>
      </c>
      <c r="G121" s="40">
        <v>0</v>
      </c>
      <c r="H121" s="23"/>
      <c r="I121" s="23"/>
      <c r="J121" s="23"/>
      <c r="K121" s="23"/>
    </row>
    <row r="122" spans="1:11" ht="14.1" customHeight="1">
      <c r="A122" s="23"/>
      <c r="B122" s="23"/>
      <c r="C122" s="39" t="s">
        <v>59</v>
      </c>
      <c r="D122" s="40">
        <v>0</v>
      </c>
      <c r="E122" s="40">
        <v>0</v>
      </c>
      <c r="F122" s="40">
        <v>0</v>
      </c>
      <c r="G122" s="40">
        <v>0</v>
      </c>
      <c r="H122" s="23"/>
      <c r="I122" s="23"/>
      <c r="J122" s="23"/>
      <c r="K122" s="23"/>
    </row>
    <row r="123" spans="1:11" ht="14.1" customHeight="1">
      <c r="A123" s="23"/>
      <c r="B123" s="23"/>
      <c r="C123" s="39" t="s">
        <v>60</v>
      </c>
      <c r="D123" s="40">
        <v>0</v>
      </c>
      <c r="E123" s="40">
        <v>0</v>
      </c>
      <c r="F123" s="40">
        <v>0</v>
      </c>
      <c r="G123" s="40">
        <v>0</v>
      </c>
      <c r="H123" s="23"/>
      <c r="I123" s="23"/>
      <c r="J123" s="23"/>
      <c r="K123" s="23"/>
    </row>
    <row r="124" spans="1:11" ht="14.1" customHeight="1">
      <c r="A124" s="23"/>
      <c r="B124" s="23"/>
      <c r="C124" s="39" t="s">
        <v>61</v>
      </c>
      <c r="D124" s="40">
        <v>0</v>
      </c>
      <c r="E124" s="40">
        <v>0</v>
      </c>
      <c r="F124" s="40">
        <v>0</v>
      </c>
      <c r="G124" s="40">
        <v>0</v>
      </c>
      <c r="H124" s="23"/>
      <c r="I124" s="23"/>
      <c r="J124" s="23"/>
      <c r="K124" s="23"/>
    </row>
    <row r="125" spans="1:11" ht="14.1" customHeight="1">
      <c r="A125" s="23"/>
      <c r="B125" s="23"/>
      <c r="C125" s="39" t="s">
        <v>63</v>
      </c>
      <c r="D125" s="40">
        <v>0</v>
      </c>
      <c r="E125" s="40">
        <v>0</v>
      </c>
      <c r="F125" s="40">
        <v>0</v>
      </c>
      <c r="G125" s="40">
        <v>0</v>
      </c>
      <c r="H125" s="23"/>
      <c r="I125" s="23"/>
      <c r="J125" s="23"/>
      <c r="K125" s="23"/>
    </row>
    <row r="126" spans="1:11" ht="14.1" customHeight="1">
      <c r="A126" s="23"/>
      <c r="B126" s="23"/>
      <c r="C126" s="39" t="s">
        <v>49</v>
      </c>
      <c r="D126" s="40">
        <v>0</v>
      </c>
      <c r="E126" s="40">
        <v>0</v>
      </c>
      <c r="F126" s="40">
        <v>0</v>
      </c>
      <c r="G126" s="40">
        <v>0</v>
      </c>
      <c r="H126" s="23"/>
      <c r="I126" s="23"/>
      <c r="J126" s="23"/>
      <c r="K126" s="23"/>
    </row>
    <row r="127" spans="1:11" ht="14.1" customHeight="1">
      <c r="A127" s="23"/>
      <c r="B127" s="23"/>
      <c r="C127" s="39" t="s">
        <v>58</v>
      </c>
      <c r="D127" s="40">
        <v>0</v>
      </c>
      <c r="E127" s="40">
        <v>0</v>
      </c>
      <c r="F127" s="40">
        <v>0</v>
      </c>
      <c r="G127" s="40">
        <v>0</v>
      </c>
      <c r="H127" s="23"/>
      <c r="I127" s="23"/>
      <c r="J127" s="23"/>
      <c r="K127" s="23"/>
    </row>
    <row r="128" spans="1:11" ht="14.1" customHeight="1">
      <c r="A128" s="23"/>
      <c r="B128" s="23"/>
      <c r="C128" s="39" t="s">
        <v>59</v>
      </c>
      <c r="D128" s="40">
        <v>0</v>
      </c>
      <c r="E128" s="40">
        <v>0</v>
      </c>
      <c r="F128" s="40">
        <v>0</v>
      </c>
      <c r="G128" s="40">
        <v>0</v>
      </c>
      <c r="H128" s="23"/>
      <c r="I128" s="23"/>
      <c r="J128" s="23"/>
      <c r="K128" s="23"/>
    </row>
    <row r="129" spans="1:11" ht="14.1" customHeight="1">
      <c r="A129" s="23"/>
      <c r="B129" s="23"/>
      <c r="C129" s="39" t="s">
        <v>60</v>
      </c>
      <c r="D129" s="40">
        <v>0</v>
      </c>
      <c r="E129" s="40">
        <v>0</v>
      </c>
      <c r="F129" s="40">
        <v>0</v>
      </c>
      <c r="G129" s="40">
        <v>0</v>
      </c>
      <c r="H129" s="23"/>
      <c r="I129" s="23"/>
      <c r="J129" s="23"/>
      <c r="K129" s="23"/>
    </row>
    <row r="130" spans="1:11" ht="14.1" customHeight="1">
      <c r="A130" s="23"/>
      <c r="B130" s="23"/>
      <c r="C130" s="39" t="s">
        <v>61</v>
      </c>
      <c r="D130" s="40">
        <v>0</v>
      </c>
      <c r="E130" s="40">
        <v>0</v>
      </c>
      <c r="F130" s="40">
        <v>0</v>
      </c>
      <c r="G130" s="40">
        <v>0</v>
      </c>
      <c r="H130" s="23"/>
      <c r="I130" s="23"/>
      <c r="J130" s="23"/>
      <c r="K130" s="23"/>
    </row>
    <row r="131" spans="1:11" ht="14.1" customHeight="1">
      <c r="A131" s="23"/>
      <c r="B131" s="23"/>
      <c r="C131" s="39" t="s">
        <v>64</v>
      </c>
      <c r="D131" s="40">
        <v>0</v>
      </c>
      <c r="E131" s="40">
        <v>0</v>
      </c>
      <c r="F131" s="40">
        <v>0</v>
      </c>
      <c r="G131" s="40">
        <v>0</v>
      </c>
      <c r="H131" s="23"/>
      <c r="I131" s="23"/>
      <c r="J131" s="23"/>
      <c r="K131" s="23"/>
    </row>
    <row r="132" spans="1:11" ht="14.1" customHeight="1">
      <c r="A132" s="23"/>
      <c r="B132" s="23"/>
      <c r="C132" s="39" t="s">
        <v>65</v>
      </c>
      <c r="D132" s="40">
        <v>0</v>
      </c>
      <c r="E132" s="40">
        <v>0</v>
      </c>
      <c r="F132" s="40">
        <v>0</v>
      </c>
      <c r="G132" s="40">
        <v>0</v>
      </c>
      <c r="H132" s="23"/>
      <c r="I132" s="23"/>
      <c r="J132" s="23"/>
      <c r="K132" s="23"/>
    </row>
    <row r="133" spans="1:11" ht="14.1" customHeight="1">
      <c r="A133" s="23"/>
      <c r="B133" s="23"/>
      <c r="C133" s="41" t="s">
        <v>25</v>
      </c>
      <c r="D133" s="40">
        <v>0</v>
      </c>
      <c r="E133" s="40">
        <v>105160000</v>
      </c>
      <c r="F133" s="40">
        <v>66160000</v>
      </c>
      <c r="G133" s="40">
        <v>47160000</v>
      </c>
      <c r="H133" s="23"/>
      <c r="I133" s="23"/>
      <c r="J133" s="23"/>
      <c r="K133" s="23"/>
    </row>
    <row r="134" spans="1:11" ht="14.1" customHeight="1">
      <c r="A134" s="23"/>
      <c r="B134" s="23"/>
      <c r="C134" s="33" t="s">
        <v>19</v>
      </c>
      <c r="D134" s="1519" t="s">
        <v>2574</v>
      </c>
      <c r="E134" s="1520"/>
      <c r="F134" s="1520"/>
      <c r="G134" s="1520"/>
      <c r="H134" s="23"/>
      <c r="I134" s="23"/>
      <c r="J134" s="23"/>
      <c r="K134" s="23"/>
    </row>
    <row r="135" spans="1:11" ht="14.1" customHeight="1">
      <c r="A135" s="23"/>
      <c r="B135" s="23"/>
      <c r="C135" s="34" t="s">
        <v>20</v>
      </c>
      <c r="D135" s="1521" t="s">
        <v>2575</v>
      </c>
      <c r="E135" s="1522"/>
      <c r="F135" s="1522"/>
      <c r="G135" s="1522"/>
      <c r="H135" s="23"/>
      <c r="I135" s="23"/>
      <c r="J135" s="23"/>
      <c r="K135" s="23"/>
    </row>
    <row r="136" spans="1:11" ht="14.1" customHeight="1">
      <c r="A136" s="23"/>
      <c r="B136" s="23"/>
      <c r="C136" s="34" t="s">
        <v>21</v>
      </c>
      <c r="D136" s="1521" t="s">
        <v>2576</v>
      </c>
      <c r="E136" s="1522"/>
      <c r="F136" s="1522"/>
      <c r="G136" s="1522"/>
      <c r="H136" s="23"/>
      <c r="I136" s="23"/>
      <c r="J136" s="23"/>
      <c r="K136" s="23"/>
    </row>
    <row r="137" spans="1:11" ht="15" customHeight="1">
      <c r="A137" s="23"/>
      <c r="B137" s="23"/>
      <c r="C137" s="35"/>
      <c r="D137" s="36">
        <v>2024</v>
      </c>
      <c r="E137" s="36">
        <v>2025</v>
      </c>
      <c r="F137" s="36">
        <v>2026</v>
      </c>
      <c r="G137" s="36">
        <v>2027</v>
      </c>
      <c r="H137" s="23"/>
      <c r="I137" s="23"/>
      <c r="J137" s="23"/>
      <c r="K137" s="23"/>
    </row>
    <row r="138" spans="1:11" ht="15" customHeight="1">
      <c r="A138" s="23"/>
      <c r="B138" s="23"/>
      <c r="C138" s="37"/>
      <c r="D138" s="38" t="s">
        <v>22</v>
      </c>
      <c r="E138" s="38" t="s">
        <v>23</v>
      </c>
      <c r="F138" s="38" t="s">
        <v>23</v>
      </c>
      <c r="G138" s="38" t="s">
        <v>23</v>
      </c>
      <c r="H138" s="23"/>
      <c r="I138" s="23"/>
      <c r="J138" s="23"/>
      <c r="K138" s="23"/>
    </row>
    <row r="139" spans="1:11" ht="14.1" customHeight="1">
      <c r="A139" s="23"/>
      <c r="B139" s="23"/>
      <c r="C139" s="27" t="s">
        <v>33</v>
      </c>
      <c r="D139" s="31" t="s">
        <v>189</v>
      </c>
      <c r="E139" s="31" t="s">
        <v>2505</v>
      </c>
      <c r="F139" s="31" t="s">
        <v>2505</v>
      </c>
      <c r="G139" s="31" t="s">
        <v>2507</v>
      </c>
      <c r="H139" s="23"/>
      <c r="I139" s="23"/>
      <c r="J139" s="23"/>
      <c r="K139" s="23"/>
    </row>
    <row r="140" spans="1:11" ht="14.1" customHeight="1">
      <c r="A140" s="23"/>
      <c r="B140" s="23"/>
      <c r="C140" s="27" t="s">
        <v>35</v>
      </c>
      <c r="D140" s="31" t="s">
        <v>2577</v>
      </c>
      <c r="E140" s="31" t="s">
        <v>2578</v>
      </c>
      <c r="F140" s="31" t="s">
        <v>2578</v>
      </c>
      <c r="G140" s="31" t="s">
        <v>2578</v>
      </c>
      <c r="H140" s="23"/>
      <c r="I140" s="23"/>
      <c r="J140" s="23"/>
      <c r="K140" s="23"/>
    </row>
    <row r="141" spans="1:11" ht="14.1" customHeight="1">
      <c r="A141" s="23"/>
      <c r="B141" s="23"/>
      <c r="C141" s="27" t="s">
        <v>40</v>
      </c>
      <c r="D141" s="31" t="s">
        <v>2579</v>
      </c>
      <c r="E141" s="31" t="s">
        <v>2580</v>
      </c>
      <c r="F141" s="31" t="s">
        <v>2580</v>
      </c>
      <c r="G141" s="31" t="s">
        <v>2581</v>
      </c>
      <c r="H141" s="23"/>
      <c r="I141" s="23"/>
      <c r="J141" s="23"/>
      <c r="K141" s="23"/>
    </row>
    <row r="142" spans="1:11" ht="14.1" customHeight="1">
      <c r="A142" s="23"/>
      <c r="B142" s="23"/>
      <c r="C142" s="27" t="s">
        <v>41</v>
      </c>
      <c r="D142" s="31" t="s">
        <v>18</v>
      </c>
      <c r="E142" s="31" t="s">
        <v>1472</v>
      </c>
      <c r="F142" s="31" t="s">
        <v>42</v>
      </c>
      <c r="G142" s="31" t="s">
        <v>1689</v>
      </c>
      <c r="H142" s="23"/>
      <c r="I142" s="23"/>
      <c r="J142" s="23"/>
      <c r="K142" s="23"/>
    </row>
    <row r="143" spans="1:11" ht="14.1" customHeight="1">
      <c r="A143" s="23"/>
      <c r="B143" s="23"/>
      <c r="C143" s="27" t="s">
        <v>43</v>
      </c>
      <c r="D143" s="31" t="s">
        <v>18</v>
      </c>
      <c r="E143" s="31" t="s">
        <v>2582</v>
      </c>
      <c r="F143" s="31" t="s">
        <v>42</v>
      </c>
      <c r="G143" s="31" t="s">
        <v>42</v>
      </c>
      <c r="H143" s="23"/>
      <c r="I143" s="23"/>
      <c r="J143" s="23"/>
      <c r="K143" s="23"/>
    </row>
    <row r="144" spans="1:11" ht="14.1" customHeight="1">
      <c r="A144" s="23"/>
      <c r="B144" s="23"/>
      <c r="C144" s="27" t="s">
        <v>47</v>
      </c>
      <c r="D144" s="31" t="s">
        <v>18</v>
      </c>
      <c r="E144" s="31" t="s">
        <v>2583</v>
      </c>
      <c r="F144" s="31" t="s">
        <v>42</v>
      </c>
      <c r="G144" s="31" t="s">
        <v>1692</v>
      </c>
      <c r="H144" s="23"/>
      <c r="I144" s="23"/>
      <c r="J144" s="23"/>
      <c r="K144" s="23"/>
    </row>
    <row r="145" spans="1:11" ht="14.1" customHeight="1">
      <c r="A145" s="23"/>
      <c r="B145" s="23"/>
      <c r="C145" s="1523" t="s">
        <v>24</v>
      </c>
      <c r="D145" s="1524"/>
      <c r="E145" s="1524"/>
      <c r="F145" s="1524"/>
      <c r="G145" s="1524"/>
      <c r="H145" s="23"/>
      <c r="I145" s="23"/>
      <c r="J145" s="23"/>
      <c r="K145" s="23"/>
    </row>
    <row r="146" spans="1:11" ht="14.1" customHeight="1">
      <c r="A146" s="23"/>
      <c r="B146" s="23"/>
      <c r="C146" s="35"/>
      <c r="D146" s="36">
        <v>2024</v>
      </c>
      <c r="E146" s="36">
        <v>2025</v>
      </c>
      <c r="F146" s="36">
        <v>2026</v>
      </c>
      <c r="G146" s="36">
        <v>2027</v>
      </c>
      <c r="H146" s="23"/>
      <c r="I146" s="23"/>
      <c r="J146" s="23"/>
      <c r="K146" s="23"/>
    </row>
    <row r="147" spans="1:11" ht="14.1" customHeight="1">
      <c r="A147" s="23"/>
      <c r="B147" s="23"/>
      <c r="C147" s="37"/>
      <c r="D147" s="38" t="s">
        <v>22</v>
      </c>
      <c r="E147" s="38" t="s">
        <v>23</v>
      </c>
      <c r="F147" s="38" t="s">
        <v>23</v>
      </c>
      <c r="G147" s="38" t="s">
        <v>23</v>
      </c>
      <c r="H147" s="23"/>
      <c r="I147" s="23"/>
      <c r="J147" s="23"/>
      <c r="K147" s="23"/>
    </row>
    <row r="148" spans="1:11" ht="14.1" customHeight="1">
      <c r="A148" s="23"/>
      <c r="B148" s="23"/>
      <c r="C148" s="39" t="s">
        <v>48</v>
      </c>
      <c r="D148" s="40">
        <v>0</v>
      </c>
      <c r="E148" s="40">
        <v>0</v>
      </c>
      <c r="F148" s="40">
        <v>0</v>
      </c>
      <c r="G148" s="40">
        <v>0</v>
      </c>
      <c r="H148" s="23"/>
      <c r="I148" s="23"/>
      <c r="J148" s="23"/>
      <c r="K148" s="23"/>
    </row>
    <row r="149" spans="1:11" ht="14.1" customHeight="1">
      <c r="A149" s="23"/>
      <c r="B149" s="23"/>
      <c r="C149" s="39" t="s">
        <v>49</v>
      </c>
      <c r="D149" s="40">
        <v>0</v>
      </c>
      <c r="E149" s="40">
        <v>0</v>
      </c>
      <c r="F149" s="40">
        <v>0</v>
      </c>
      <c r="G149" s="40">
        <v>0</v>
      </c>
      <c r="H149" s="23"/>
      <c r="I149" s="23"/>
      <c r="J149" s="23"/>
      <c r="K149" s="23"/>
    </row>
    <row r="150" spans="1:11" ht="14.1" customHeight="1">
      <c r="A150" s="23"/>
      <c r="B150" s="23"/>
      <c r="C150" s="39" t="s">
        <v>50</v>
      </c>
      <c r="D150" s="40">
        <v>0</v>
      </c>
      <c r="E150" s="40">
        <v>0</v>
      </c>
      <c r="F150" s="40">
        <v>0</v>
      </c>
      <c r="G150" s="40">
        <v>0</v>
      </c>
      <c r="H150" s="23"/>
      <c r="I150" s="23"/>
      <c r="J150" s="23"/>
      <c r="K150" s="23"/>
    </row>
    <row r="151" spans="1:11" ht="14.1" customHeight="1">
      <c r="A151" s="23"/>
      <c r="B151" s="23"/>
      <c r="C151" s="39" t="s">
        <v>51</v>
      </c>
      <c r="D151" s="40">
        <v>0</v>
      </c>
      <c r="E151" s="40">
        <v>0</v>
      </c>
      <c r="F151" s="40">
        <v>0</v>
      </c>
      <c r="G151" s="40">
        <v>0</v>
      </c>
      <c r="H151" s="23"/>
      <c r="I151" s="23"/>
      <c r="J151" s="23"/>
      <c r="K151" s="23"/>
    </row>
    <row r="152" spans="1:11" ht="14.1" customHeight="1">
      <c r="A152" s="23"/>
      <c r="B152" s="23"/>
      <c r="C152" s="39" t="s">
        <v>49</v>
      </c>
      <c r="D152" s="40">
        <v>0</v>
      </c>
      <c r="E152" s="40">
        <v>0</v>
      </c>
      <c r="F152" s="40">
        <v>0</v>
      </c>
      <c r="G152" s="40">
        <v>0</v>
      </c>
      <c r="H152" s="23"/>
      <c r="I152" s="23"/>
      <c r="J152" s="23"/>
      <c r="K152" s="23"/>
    </row>
    <row r="153" spans="1:11" ht="14.1" customHeight="1">
      <c r="A153" s="23"/>
      <c r="B153" s="23"/>
      <c r="C153" s="39" t="s">
        <v>50</v>
      </c>
      <c r="D153" s="40">
        <v>0</v>
      </c>
      <c r="E153" s="40">
        <v>0</v>
      </c>
      <c r="F153" s="40">
        <v>0</v>
      </c>
      <c r="G153" s="40">
        <v>0</v>
      </c>
      <c r="H153" s="23"/>
      <c r="I153" s="23"/>
      <c r="J153" s="23"/>
      <c r="K153" s="23"/>
    </row>
    <row r="154" spans="1:11" ht="14.1" customHeight="1">
      <c r="A154" s="23"/>
      <c r="B154" s="23"/>
      <c r="C154" s="39" t="s">
        <v>52</v>
      </c>
      <c r="D154" s="40">
        <v>0</v>
      </c>
      <c r="E154" s="40">
        <v>0</v>
      </c>
      <c r="F154" s="40">
        <v>0</v>
      </c>
      <c r="G154" s="40">
        <v>0</v>
      </c>
      <c r="H154" s="23"/>
      <c r="I154" s="23"/>
      <c r="J154" s="23"/>
      <c r="K154" s="23"/>
    </row>
    <row r="155" spans="1:11" ht="14.1" customHeight="1">
      <c r="A155" s="23"/>
      <c r="B155" s="23"/>
      <c r="C155" s="39" t="s">
        <v>49</v>
      </c>
      <c r="D155" s="40">
        <v>0</v>
      </c>
      <c r="E155" s="40">
        <v>0</v>
      </c>
      <c r="F155" s="40">
        <v>0</v>
      </c>
      <c r="G155" s="40">
        <v>0</v>
      </c>
      <c r="H155" s="23"/>
      <c r="I155" s="23"/>
      <c r="J155" s="23"/>
      <c r="K155" s="23"/>
    </row>
    <row r="156" spans="1:11" ht="14.1" customHeight="1">
      <c r="A156" s="23"/>
      <c r="B156" s="23"/>
      <c r="C156" s="39" t="s">
        <v>50</v>
      </c>
      <c r="D156" s="40">
        <v>0</v>
      </c>
      <c r="E156" s="40">
        <v>0</v>
      </c>
      <c r="F156" s="40">
        <v>0</v>
      </c>
      <c r="G156" s="40">
        <v>0</v>
      </c>
      <c r="H156" s="23"/>
      <c r="I156" s="23"/>
      <c r="J156" s="23"/>
      <c r="K156" s="23"/>
    </row>
    <row r="157" spans="1:11" ht="14.1" customHeight="1">
      <c r="A157" s="23"/>
      <c r="B157" s="23"/>
      <c r="C157" s="39" t="s">
        <v>53</v>
      </c>
      <c r="D157" s="40">
        <v>0</v>
      </c>
      <c r="E157" s="40">
        <v>0</v>
      </c>
      <c r="F157" s="40">
        <v>0</v>
      </c>
      <c r="G157" s="40">
        <v>0</v>
      </c>
      <c r="H157" s="23"/>
      <c r="I157" s="23"/>
      <c r="J157" s="23"/>
      <c r="K157" s="23"/>
    </row>
    <row r="158" spans="1:11" ht="14.1" customHeight="1">
      <c r="A158" s="23"/>
      <c r="B158" s="23"/>
      <c r="C158" s="39" t="s">
        <v>49</v>
      </c>
      <c r="D158" s="40">
        <v>0</v>
      </c>
      <c r="E158" s="40">
        <v>0</v>
      </c>
      <c r="F158" s="40">
        <v>0</v>
      </c>
      <c r="G158" s="40">
        <v>0</v>
      </c>
      <c r="H158" s="23"/>
      <c r="I158" s="23"/>
      <c r="J158" s="23"/>
      <c r="K158" s="23"/>
    </row>
    <row r="159" spans="1:11" ht="14.1" customHeight="1">
      <c r="A159" s="23"/>
      <c r="B159" s="23"/>
      <c r="C159" s="39" t="s">
        <v>50</v>
      </c>
      <c r="D159" s="40">
        <v>0</v>
      </c>
      <c r="E159" s="40">
        <v>0</v>
      </c>
      <c r="F159" s="40">
        <v>0</v>
      </c>
      <c r="G159" s="40">
        <v>0</v>
      </c>
      <c r="H159" s="23"/>
      <c r="I159" s="23"/>
      <c r="J159" s="23"/>
      <c r="K159" s="23"/>
    </row>
    <row r="160" spans="1:11" ht="14.1" customHeight="1">
      <c r="A160" s="23"/>
      <c r="B160" s="23"/>
      <c r="C160" s="39" t="s">
        <v>54</v>
      </c>
      <c r="D160" s="40">
        <v>0</v>
      </c>
      <c r="E160" s="40">
        <v>0</v>
      </c>
      <c r="F160" s="40">
        <v>0</v>
      </c>
      <c r="G160" s="40">
        <v>0</v>
      </c>
      <c r="H160" s="23"/>
      <c r="I160" s="23"/>
      <c r="J160" s="23"/>
      <c r="K160" s="23"/>
    </row>
    <row r="161" spans="1:11" ht="14.1" customHeight="1">
      <c r="A161" s="23"/>
      <c r="B161" s="23"/>
      <c r="C161" s="39" t="s">
        <v>49</v>
      </c>
      <c r="D161" s="40">
        <v>0</v>
      </c>
      <c r="E161" s="40">
        <v>0</v>
      </c>
      <c r="F161" s="40">
        <v>0</v>
      </c>
      <c r="G161" s="40">
        <v>0</v>
      </c>
      <c r="H161" s="23"/>
      <c r="I161" s="23"/>
      <c r="J161" s="23"/>
      <c r="K161" s="23"/>
    </row>
    <row r="162" spans="1:11" ht="14.1" customHeight="1">
      <c r="A162" s="23"/>
      <c r="B162" s="23"/>
      <c r="C162" s="39" t="s">
        <v>50</v>
      </c>
      <c r="D162" s="40">
        <v>0</v>
      </c>
      <c r="E162" s="40">
        <v>0</v>
      </c>
      <c r="F162" s="40">
        <v>0</v>
      </c>
      <c r="G162" s="40">
        <v>0</v>
      </c>
      <c r="H162" s="23"/>
      <c r="I162" s="23"/>
      <c r="J162" s="23"/>
      <c r="K162" s="23"/>
    </row>
    <row r="163" spans="1:11" ht="14.1" customHeight="1">
      <c r="A163" s="23"/>
      <c r="B163" s="23"/>
      <c r="C163" s="39" t="s">
        <v>55</v>
      </c>
      <c r="D163" s="40">
        <v>0</v>
      </c>
      <c r="E163" s="40">
        <v>0</v>
      </c>
      <c r="F163" s="40">
        <v>0</v>
      </c>
      <c r="G163" s="40">
        <v>0</v>
      </c>
      <c r="H163" s="23"/>
      <c r="I163" s="23"/>
      <c r="J163" s="23"/>
      <c r="K163" s="23"/>
    </row>
    <row r="164" spans="1:11" ht="14.1" customHeight="1">
      <c r="A164" s="23"/>
      <c r="B164" s="23"/>
      <c r="C164" s="39" t="s">
        <v>49</v>
      </c>
      <c r="D164" s="40">
        <v>0</v>
      </c>
      <c r="E164" s="40">
        <v>0</v>
      </c>
      <c r="F164" s="40">
        <v>0</v>
      </c>
      <c r="G164" s="40">
        <v>0</v>
      </c>
      <c r="H164" s="23"/>
      <c r="I164" s="23"/>
      <c r="J164" s="23"/>
      <c r="K164" s="23"/>
    </row>
    <row r="165" spans="1:11" ht="14.1" customHeight="1">
      <c r="A165" s="23"/>
      <c r="B165" s="23"/>
      <c r="C165" s="39" t="s">
        <v>50</v>
      </c>
      <c r="D165" s="40">
        <v>0</v>
      </c>
      <c r="E165" s="40">
        <v>0</v>
      </c>
      <c r="F165" s="40">
        <v>0</v>
      </c>
      <c r="G165" s="40">
        <v>0</v>
      </c>
      <c r="H165" s="23"/>
      <c r="I165" s="23"/>
      <c r="J165" s="23"/>
      <c r="K165" s="23"/>
    </row>
    <row r="166" spans="1:11" ht="14.1" customHeight="1">
      <c r="A166" s="23"/>
      <c r="B166" s="23"/>
      <c r="C166" s="39" t="s">
        <v>56</v>
      </c>
      <c r="D166" s="40">
        <v>0</v>
      </c>
      <c r="E166" s="40">
        <v>47540000</v>
      </c>
      <c r="F166" s="40">
        <v>47540000</v>
      </c>
      <c r="G166" s="40">
        <v>47540000</v>
      </c>
      <c r="H166" s="23"/>
      <c r="I166" s="23"/>
      <c r="J166" s="23"/>
      <c r="K166" s="23"/>
    </row>
    <row r="167" spans="1:11" ht="14.1" customHeight="1">
      <c r="A167" s="23"/>
      <c r="B167" s="23"/>
      <c r="C167" s="39" t="s">
        <v>49</v>
      </c>
      <c r="D167" s="40">
        <v>0</v>
      </c>
      <c r="E167" s="40">
        <v>47540000</v>
      </c>
      <c r="F167" s="40">
        <v>47540000</v>
      </c>
      <c r="G167" s="40">
        <v>47540000</v>
      </c>
      <c r="H167" s="23"/>
      <c r="I167" s="23"/>
      <c r="J167" s="23"/>
      <c r="K167" s="23"/>
    </row>
    <row r="168" spans="1:11" ht="14.1" customHeight="1">
      <c r="A168" s="23"/>
      <c r="B168" s="23"/>
      <c r="C168" s="39" t="s">
        <v>50</v>
      </c>
      <c r="D168" s="40">
        <v>0</v>
      </c>
      <c r="E168" s="40">
        <v>0</v>
      </c>
      <c r="F168" s="40">
        <v>0</v>
      </c>
      <c r="G168" s="40">
        <v>0</v>
      </c>
      <c r="H168" s="23"/>
      <c r="I168" s="23"/>
      <c r="J168" s="23"/>
      <c r="K168" s="23"/>
    </row>
    <row r="169" spans="1:11" ht="14.1" customHeight="1">
      <c r="A169" s="23"/>
      <c r="B169" s="23"/>
      <c r="C169" s="39" t="s">
        <v>57</v>
      </c>
      <c r="D169" s="40">
        <v>0</v>
      </c>
      <c r="E169" s="40">
        <v>0</v>
      </c>
      <c r="F169" s="40">
        <v>0</v>
      </c>
      <c r="G169" s="40">
        <v>0</v>
      </c>
      <c r="H169" s="23"/>
      <c r="I169" s="23"/>
      <c r="J169" s="23"/>
      <c r="K169" s="23"/>
    </row>
    <row r="170" spans="1:11" ht="14.1" customHeight="1">
      <c r="A170" s="23"/>
      <c r="B170" s="23"/>
      <c r="C170" s="39" t="s">
        <v>49</v>
      </c>
      <c r="D170" s="40">
        <v>0</v>
      </c>
      <c r="E170" s="40">
        <v>0</v>
      </c>
      <c r="F170" s="40">
        <v>0</v>
      </c>
      <c r="G170" s="40">
        <v>0</v>
      </c>
      <c r="H170" s="23"/>
      <c r="I170" s="23"/>
      <c r="J170" s="23"/>
      <c r="K170" s="23"/>
    </row>
    <row r="171" spans="1:11" ht="14.1" customHeight="1">
      <c r="A171" s="23"/>
      <c r="B171" s="23"/>
      <c r="C171" s="39" t="s">
        <v>58</v>
      </c>
      <c r="D171" s="40">
        <v>0</v>
      </c>
      <c r="E171" s="40">
        <v>0</v>
      </c>
      <c r="F171" s="40">
        <v>0</v>
      </c>
      <c r="G171" s="40">
        <v>0</v>
      </c>
      <c r="H171" s="23"/>
      <c r="I171" s="23"/>
      <c r="J171" s="23"/>
      <c r="K171" s="23"/>
    </row>
    <row r="172" spans="1:11" ht="14.1" customHeight="1">
      <c r="A172" s="23"/>
      <c r="B172" s="23"/>
      <c r="C172" s="39" t="s">
        <v>59</v>
      </c>
      <c r="D172" s="40">
        <v>0</v>
      </c>
      <c r="E172" s="40">
        <v>0</v>
      </c>
      <c r="F172" s="40">
        <v>0</v>
      </c>
      <c r="G172" s="40">
        <v>0</v>
      </c>
      <c r="H172" s="23"/>
      <c r="I172" s="23"/>
      <c r="J172" s="23"/>
      <c r="K172" s="23"/>
    </row>
    <row r="173" spans="1:11" ht="14.1" customHeight="1">
      <c r="A173" s="23"/>
      <c r="B173" s="23"/>
      <c r="C173" s="39" t="s">
        <v>60</v>
      </c>
      <c r="D173" s="40">
        <v>0</v>
      </c>
      <c r="E173" s="40">
        <v>0</v>
      </c>
      <c r="F173" s="40">
        <v>0</v>
      </c>
      <c r="G173" s="40">
        <v>0</v>
      </c>
      <c r="H173" s="23"/>
      <c r="I173" s="23"/>
      <c r="J173" s="23"/>
      <c r="K173" s="23"/>
    </row>
    <row r="174" spans="1:11" ht="14.1" customHeight="1">
      <c r="A174" s="23"/>
      <c r="B174" s="23"/>
      <c r="C174" s="39" t="s">
        <v>61</v>
      </c>
      <c r="D174" s="40">
        <v>0</v>
      </c>
      <c r="E174" s="40">
        <v>0</v>
      </c>
      <c r="F174" s="40">
        <v>0</v>
      </c>
      <c r="G174" s="40">
        <v>0</v>
      </c>
      <c r="H174" s="23"/>
      <c r="I174" s="23"/>
      <c r="J174" s="23"/>
      <c r="K174" s="23"/>
    </row>
    <row r="175" spans="1:11" ht="14.1" customHeight="1">
      <c r="A175" s="23"/>
      <c r="B175" s="23"/>
      <c r="C175" s="39" t="s">
        <v>62</v>
      </c>
      <c r="D175" s="40">
        <v>0</v>
      </c>
      <c r="E175" s="40">
        <v>0</v>
      </c>
      <c r="F175" s="40">
        <v>0</v>
      </c>
      <c r="G175" s="40">
        <v>0</v>
      </c>
      <c r="H175" s="23"/>
      <c r="I175" s="23"/>
      <c r="J175" s="23"/>
      <c r="K175" s="23"/>
    </row>
    <row r="176" spans="1:11" ht="14.1" customHeight="1">
      <c r="A176" s="23"/>
      <c r="B176" s="23"/>
      <c r="C176" s="39" t="s">
        <v>49</v>
      </c>
      <c r="D176" s="40">
        <v>0</v>
      </c>
      <c r="E176" s="40">
        <v>0</v>
      </c>
      <c r="F176" s="40">
        <v>0</v>
      </c>
      <c r="G176" s="40">
        <v>0</v>
      </c>
      <c r="H176" s="23"/>
      <c r="I176" s="23"/>
      <c r="J176" s="23"/>
      <c r="K176" s="23"/>
    </row>
    <row r="177" spans="1:11" ht="14.1" customHeight="1">
      <c r="A177" s="23"/>
      <c r="B177" s="23"/>
      <c r="C177" s="39" t="s">
        <v>58</v>
      </c>
      <c r="D177" s="40">
        <v>0</v>
      </c>
      <c r="E177" s="40">
        <v>0</v>
      </c>
      <c r="F177" s="40">
        <v>0</v>
      </c>
      <c r="G177" s="40">
        <v>0</v>
      </c>
      <c r="H177" s="23"/>
      <c r="I177" s="23"/>
      <c r="J177" s="23"/>
      <c r="K177" s="23"/>
    </row>
    <row r="178" spans="1:11" ht="14.1" customHeight="1">
      <c r="A178" s="23"/>
      <c r="B178" s="23"/>
      <c r="C178" s="39" t="s">
        <v>59</v>
      </c>
      <c r="D178" s="40">
        <v>0</v>
      </c>
      <c r="E178" s="40">
        <v>0</v>
      </c>
      <c r="F178" s="40">
        <v>0</v>
      </c>
      <c r="G178" s="40">
        <v>0</v>
      </c>
      <c r="H178" s="23"/>
      <c r="I178" s="23"/>
      <c r="J178" s="23"/>
      <c r="K178" s="23"/>
    </row>
    <row r="179" spans="1:11" ht="14.1" customHeight="1">
      <c r="A179" s="23"/>
      <c r="B179" s="23"/>
      <c r="C179" s="39" t="s">
        <v>60</v>
      </c>
      <c r="D179" s="40">
        <v>0</v>
      </c>
      <c r="E179" s="40">
        <v>0</v>
      </c>
      <c r="F179" s="40">
        <v>0</v>
      </c>
      <c r="G179" s="40">
        <v>0</v>
      </c>
      <c r="H179" s="23"/>
      <c r="I179" s="23"/>
      <c r="J179" s="23"/>
      <c r="K179" s="23"/>
    </row>
    <row r="180" spans="1:11" ht="14.1" customHeight="1">
      <c r="A180" s="23"/>
      <c r="B180" s="23"/>
      <c r="C180" s="39" t="s">
        <v>61</v>
      </c>
      <c r="D180" s="40">
        <v>0</v>
      </c>
      <c r="E180" s="40">
        <v>0</v>
      </c>
      <c r="F180" s="40">
        <v>0</v>
      </c>
      <c r="G180" s="40">
        <v>0</v>
      </c>
      <c r="H180" s="23"/>
      <c r="I180" s="23"/>
      <c r="J180" s="23"/>
      <c r="K180" s="23"/>
    </row>
    <row r="181" spans="1:11" ht="14.1" customHeight="1">
      <c r="A181" s="23"/>
      <c r="B181" s="23"/>
      <c r="C181" s="39" t="s">
        <v>63</v>
      </c>
      <c r="D181" s="40">
        <v>0</v>
      </c>
      <c r="E181" s="40">
        <v>0</v>
      </c>
      <c r="F181" s="40">
        <v>0</v>
      </c>
      <c r="G181" s="40">
        <v>0</v>
      </c>
      <c r="H181" s="23"/>
      <c r="I181" s="23"/>
      <c r="J181" s="23"/>
      <c r="K181" s="23"/>
    </row>
    <row r="182" spans="1:11" ht="14.1" customHeight="1">
      <c r="A182" s="23"/>
      <c r="B182" s="23"/>
      <c r="C182" s="39" t="s">
        <v>49</v>
      </c>
      <c r="D182" s="40">
        <v>0</v>
      </c>
      <c r="E182" s="40">
        <v>0</v>
      </c>
      <c r="F182" s="40">
        <v>0</v>
      </c>
      <c r="G182" s="40">
        <v>0</v>
      </c>
      <c r="H182" s="23"/>
      <c r="I182" s="23"/>
      <c r="J182" s="23"/>
      <c r="K182" s="23"/>
    </row>
    <row r="183" spans="1:11" ht="14.1" customHeight="1">
      <c r="A183" s="23"/>
      <c r="B183" s="23"/>
      <c r="C183" s="39" t="s">
        <v>58</v>
      </c>
      <c r="D183" s="40">
        <v>0</v>
      </c>
      <c r="E183" s="40">
        <v>0</v>
      </c>
      <c r="F183" s="40">
        <v>0</v>
      </c>
      <c r="G183" s="40">
        <v>0</v>
      </c>
      <c r="H183" s="23"/>
      <c r="I183" s="23"/>
      <c r="J183" s="23"/>
      <c r="K183" s="23"/>
    </row>
    <row r="184" spans="1:11" ht="14.1" customHeight="1">
      <c r="A184" s="23"/>
      <c r="B184" s="23"/>
      <c r="C184" s="39" t="s">
        <v>59</v>
      </c>
      <c r="D184" s="40">
        <v>0</v>
      </c>
      <c r="E184" s="40">
        <v>0</v>
      </c>
      <c r="F184" s="40">
        <v>0</v>
      </c>
      <c r="G184" s="40">
        <v>0</v>
      </c>
      <c r="H184" s="23"/>
      <c r="I184" s="23"/>
      <c r="J184" s="23"/>
      <c r="K184" s="23"/>
    </row>
    <row r="185" spans="1:11" ht="14.1" customHeight="1">
      <c r="A185" s="23"/>
      <c r="B185" s="23"/>
      <c r="C185" s="39" t="s">
        <v>60</v>
      </c>
      <c r="D185" s="40">
        <v>0</v>
      </c>
      <c r="E185" s="40">
        <v>0</v>
      </c>
      <c r="F185" s="40">
        <v>0</v>
      </c>
      <c r="G185" s="40">
        <v>0</v>
      </c>
      <c r="H185" s="23"/>
      <c r="I185" s="23"/>
      <c r="J185" s="23"/>
      <c r="K185" s="23"/>
    </row>
    <row r="186" spans="1:11" ht="14.1" customHeight="1">
      <c r="A186" s="23"/>
      <c r="B186" s="23"/>
      <c r="C186" s="39" t="s">
        <v>61</v>
      </c>
      <c r="D186" s="40">
        <v>0</v>
      </c>
      <c r="E186" s="40">
        <v>0</v>
      </c>
      <c r="F186" s="40">
        <v>0</v>
      </c>
      <c r="G186" s="40">
        <v>0</v>
      </c>
      <c r="H186" s="23"/>
      <c r="I186" s="23"/>
      <c r="J186" s="23"/>
      <c r="K186" s="23"/>
    </row>
    <row r="187" spans="1:11" ht="14.1" customHeight="1">
      <c r="A187" s="23"/>
      <c r="B187" s="23"/>
      <c r="C187" s="39" t="s">
        <v>64</v>
      </c>
      <c r="D187" s="40">
        <v>0</v>
      </c>
      <c r="E187" s="40">
        <v>0</v>
      </c>
      <c r="F187" s="40">
        <v>0</v>
      </c>
      <c r="G187" s="40">
        <v>0</v>
      </c>
      <c r="H187" s="23"/>
      <c r="I187" s="23"/>
      <c r="J187" s="23"/>
      <c r="K187" s="23"/>
    </row>
    <row r="188" spans="1:11" ht="14.1" customHeight="1">
      <c r="A188" s="23"/>
      <c r="B188" s="23"/>
      <c r="C188" s="39" t="s">
        <v>65</v>
      </c>
      <c r="D188" s="40">
        <v>0</v>
      </c>
      <c r="E188" s="40">
        <v>0</v>
      </c>
      <c r="F188" s="40">
        <v>0</v>
      </c>
      <c r="G188" s="40">
        <v>0</v>
      </c>
      <c r="H188" s="23"/>
      <c r="I188" s="23"/>
      <c r="J188" s="23"/>
      <c r="K188" s="23"/>
    </row>
    <row r="189" spans="1:11" ht="14.1" customHeight="1">
      <c r="A189" s="23"/>
      <c r="B189" s="23"/>
      <c r="C189" s="41" t="s">
        <v>25</v>
      </c>
      <c r="D189" s="40">
        <v>0</v>
      </c>
      <c r="E189" s="40">
        <v>47540000</v>
      </c>
      <c r="F189" s="40">
        <v>47540000</v>
      </c>
      <c r="G189" s="40">
        <v>47540000</v>
      </c>
      <c r="H189" s="23"/>
      <c r="I189" s="23"/>
      <c r="J189" s="23"/>
      <c r="K189" s="23"/>
    </row>
    <row r="190" spans="1:11" ht="14.1" customHeight="1">
      <c r="A190" s="23"/>
      <c r="B190" s="23"/>
      <c r="C190" s="1503" t="s">
        <v>66</v>
      </c>
      <c r="D190" s="1504"/>
      <c r="E190" s="1504"/>
      <c r="F190" s="1504"/>
      <c r="G190" s="1504"/>
      <c r="H190" s="23"/>
      <c r="I190" s="23"/>
      <c r="J190" s="23"/>
      <c r="K190" s="23"/>
    </row>
    <row r="191" spans="1:11" ht="14.1" customHeight="1">
      <c r="A191" s="23"/>
      <c r="B191" s="23"/>
      <c r="C191" s="32" t="s">
        <v>2584</v>
      </c>
      <c r="D191" s="1503" t="s">
        <v>2585</v>
      </c>
      <c r="E191" s="1504"/>
      <c r="F191" s="1504"/>
      <c r="G191" s="1504"/>
      <c r="H191" s="23"/>
      <c r="I191" s="23"/>
      <c r="J191" s="23"/>
      <c r="K191" s="23"/>
    </row>
    <row r="192" spans="1:11" ht="14.1" customHeight="1">
      <c r="A192" s="23"/>
      <c r="B192" s="23"/>
      <c r="C192" s="33" t="s">
        <v>19</v>
      </c>
      <c r="D192" s="1519" t="s">
        <v>2586</v>
      </c>
      <c r="E192" s="1520"/>
      <c r="F192" s="1520"/>
      <c r="G192" s="1520"/>
      <c r="H192" s="23"/>
      <c r="I192" s="23"/>
      <c r="J192" s="23"/>
      <c r="K192" s="23"/>
    </row>
    <row r="193" spans="1:11" ht="14.1" customHeight="1">
      <c r="A193" s="23"/>
      <c r="B193" s="23"/>
      <c r="C193" s="34" t="s">
        <v>20</v>
      </c>
      <c r="D193" s="1521" t="s">
        <v>2587</v>
      </c>
      <c r="E193" s="1522"/>
      <c r="F193" s="1522"/>
      <c r="G193" s="1522"/>
      <c r="H193" s="23"/>
      <c r="I193" s="23"/>
      <c r="J193" s="23"/>
      <c r="K193" s="23"/>
    </row>
    <row r="194" spans="1:11" ht="14.1" customHeight="1">
      <c r="A194" s="23"/>
      <c r="B194" s="23"/>
      <c r="C194" s="34" t="s">
        <v>21</v>
      </c>
      <c r="D194" s="1521" t="s">
        <v>1440</v>
      </c>
      <c r="E194" s="1522"/>
      <c r="F194" s="1522"/>
      <c r="G194" s="1522"/>
      <c r="H194" s="23"/>
      <c r="I194" s="23"/>
      <c r="J194" s="23"/>
      <c r="K194" s="23"/>
    </row>
    <row r="195" spans="1:11" ht="15" customHeight="1">
      <c r="A195" s="23"/>
      <c r="B195" s="23"/>
      <c r="C195" s="35"/>
      <c r="D195" s="36">
        <v>2024</v>
      </c>
      <c r="E195" s="36">
        <v>2025</v>
      </c>
      <c r="F195" s="36">
        <v>2026</v>
      </c>
      <c r="G195" s="36">
        <v>2027</v>
      </c>
      <c r="H195" s="23"/>
      <c r="I195" s="23"/>
      <c r="J195" s="23"/>
      <c r="K195" s="23"/>
    </row>
    <row r="196" spans="1:11" ht="15" customHeight="1">
      <c r="A196" s="23"/>
      <c r="B196" s="23"/>
      <c r="C196" s="37"/>
      <c r="D196" s="38" t="s">
        <v>22</v>
      </c>
      <c r="E196" s="38" t="s">
        <v>23</v>
      </c>
      <c r="F196" s="38" t="s">
        <v>23</v>
      </c>
      <c r="G196" s="38" t="s">
        <v>23</v>
      </c>
      <c r="H196" s="23"/>
      <c r="I196" s="23"/>
      <c r="J196" s="23"/>
      <c r="K196" s="23"/>
    </row>
    <row r="197" spans="1:11" ht="14.1" customHeight="1">
      <c r="A197" s="23"/>
      <c r="B197" s="23"/>
      <c r="C197" s="27" t="s">
        <v>33</v>
      </c>
      <c r="D197" s="31" t="s">
        <v>1300</v>
      </c>
      <c r="E197" s="31" t="s">
        <v>72</v>
      </c>
      <c r="F197" s="31" t="s">
        <v>72</v>
      </c>
      <c r="G197" s="31" t="s">
        <v>265</v>
      </c>
      <c r="H197" s="23"/>
      <c r="I197" s="23"/>
      <c r="J197" s="23"/>
      <c r="K197" s="23"/>
    </row>
    <row r="198" spans="1:11" ht="14.1" customHeight="1">
      <c r="A198" s="23"/>
      <c r="B198" s="23"/>
      <c r="C198" s="27" t="s">
        <v>35</v>
      </c>
      <c r="D198" s="31" t="s">
        <v>2588</v>
      </c>
      <c r="E198" s="31" t="s">
        <v>1780</v>
      </c>
      <c r="F198" s="31" t="s">
        <v>1780</v>
      </c>
      <c r="G198" s="31" t="s">
        <v>1780</v>
      </c>
      <c r="H198" s="23"/>
      <c r="I198" s="23"/>
      <c r="J198" s="23"/>
      <c r="K198" s="23"/>
    </row>
    <row r="199" spans="1:11" ht="14.1" customHeight="1">
      <c r="A199" s="23"/>
      <c r="B199" s="23"/>
      <c r="C199" s="27" t="s">
        <v>40</v>
      </c>
      <c r="D199" s="31" t="s">
        <v>2589</v>
      </c>
      <c r="E199" s="31" t="s">
        <v>1808</v>
      </c>
      <c r="F199" s="31" t="s">
        <v>1808</v>
      </c>
      <c r="G199" s="31" t="s">
        <v>451</v>
      </c>
      <c r="H199" s="23"/>
      <c r="I199" s="23"/>
      <c r="J199" s="23"/>
      <c r="K199" s="23"/>
    </row>
    <row r="200" spans="1:11" ht="14.1" customHeight="1">
      <c r="A200" s="23"/>
      <c r="B200" s="23"/>
      <c r="C200" s="27" t="s">
        <v>41</v>
      </c>
      <c r="D200" s="31" t="s">
        <v>18</v>
      </c>
      <c r="E200" s="31" t="s">
        <v>1698</v>
      </c>
      <c r="F200" s="31" t="s">
        <v>42</v>
      </c>
      <c r="G200" s="31" t="s">
        <v>1472</v>
      </c>
      <c r="H200" s="23"/>
      <c r="I200" s="23"/>
      <c r="J200" s="23"/>
      <c r="K200" s="23"/>
    </row>
    <row r="201" spans="1:11" ht="14.1" customHeight="1">
      <c r="A201" s="23"/>
      <c r="B201" s="23"/>
      <c r="C201" s="27" t="s">
        <v>43</v>
      </c>
      <c r="D201" s="31" t="s">
        <v>18</v>
      </c>
      <c r="E201" s="31" t="s">
        <v>2590</v>
      </c>
      <c r="F201" s="31" t="s">
        <v>42</v>
      </c>
      <c r="G201" s="31" t="s">
        <v>42</v>
      </c>
      <c r="H201" s="23"/>
      <c r="I201" s="23"/>
      <c r="J201" s="23"/>
      <c r="K201" s="23"/>
    </row>
    <row r="202" spans="1:11" ht="14.1" customHeight="1">
      <c r="A202" s="23"/>
      <c r="B202" s="23"/>
      <c r="C202" s="27" t="s">
        <v>47</v>
      </c>
      <c r="D202" s="31" t="s">
        <v>18</v>
      </c>
      <c r="E202" s="31" t="s">
        <v>2591</v>
      </c>
      <c r="F202" s="31" t="s">
        <v>42</v>
      </c>
      <c r="G202" s="31" t="s">
        <v>1474</v>
      </c>
      <c r="H202" s="23"/>
      <c r="I202" s="23"/>
      <c r="J202" s="23"/>
      <c r="K202" s="23"/>
    </row>
    <row r="203" spans="1:11" ht="14.1" customHeight="1">
      <c r="A203" s="23"/>
      <c r="B203" s="23"/>
      <c r="C203" s="1523" t="s">
        <v>24</v>
      </c>
      <c r="D203" s="1524"/>
      <c r="E203" s="1524"/>
      <c r="F203" s="1524"/>
      <c r="G203" s="1524"/>
      <c r="H203" s="23"/>
      <c r="I203" s="23"/>
      <c r="J203" s="23"/>
      <c r="K203" s="23"/>
    </row>
    <row r="204" spans="1:11" ht="14.1" customHeight="1">
      <c r="A204" s="23"/>
      <c r="B204" s="23"/>
      <c r="C204" s="35"/>
      <c r="D204" s="36">
        <v>2024</v>
      </c>
      <c r="E204" s="36">
        <v>2025</v>
      </c>
      <c r="F204" s="36">
        <v>2026</v>
      </c>
      <c r="G204" s="36">
        <v>2027</v>
      </c>
      <c r="H204" s="23"/>
      <c r="I204" s="23"/>
      <c r="J204" s="23"/>
      <c r="K204" s="23"/>
    </row>
    <row r="205" spans="1:11" ht="14.1" customHeight="1">
      <c r="A205" s="23"/>
      <c r="B205" s="23"/>
      <c r="C205" s="37"/>
      <c r="D205" s="38" t="s">
        <v>22</v>
      </c>
      <c r="E205" s="38" t="s">
        <v>23</v>
      </c>
      <c r="F205" s="38" t="s">
        <v>23</v>
      </c>
      <c r="G205" s="38" t="s">
        <v>23</v>
      </c>
      <c r="H205" s="23"/>
      <c r="I205" s="23"/>
      <c r="J205" s="23"/>
      <c r="K205" s="23"/>
    </row>
    <row r="206" spans="1:11" ht="14.1" customHeight="1">
      <c r="A206" s="23"/>
      <c r="B206" s="23"/>
      <c r="C206" s="39" t="s">
        <v>48</v>
      </c>
      <c r="D206" s="40">
        <v>0</v>
      </c>
      <c r="E206" s="40">
        <v>0</v>
      </c>
      <c r="F206" s="40">
        <v>0</v>
      </c>
      <c r="G206" s="40">
        <v>0</v>
      </c>
      <c r="H206" s="23"/>
      <c r="I206" s="23"/>
      <c r="J206" s="23"/>
      <c r="K206" s="23"/>
    </row>
    <row r="207" spans="1:11" ht="14.1" customHeight="1">
      <c r="A207" s="23"/>
      <c r="B207" s="23"/>
      <c r="C207" s="39" t="s">
        <v>49</v>
      </c>
      <c r="D207" s="40">
        <v>0</v>
      </c>
      <c r="E207" s="40">
        <v>0</v>
      </c>
      <c r="F207" s="40">
        <v>0</v>
      </c>
      <c r="G207" s="40">
        <v>0</v>
      </c>
      <c r="H207" s="23"/>
      <c r="I207" s="23"/>
      <c r="J207" s="23"/>
      <c r="K207" s="23"/>
    </row>
    <row r="208" spans="1:11" ht="14.1" customHeight="1">
      <c r="A208" s="23"/>
      <c r="B208" s="23"/>
      <c r="C208" s="39" t="s">
        <v>50</v>
      </c>
      <c r="D208" s="40">
        <v>0</v>
      </c>
      <c r="E208" s="40">
        <v>0</v>
      </c>
      <c r="F208" s="40">
        <v>0</v>
      </c>
      <c r="G208" s="40">
        <v>0</v>
      </c>
      <c r="H208" s="23"/>
      <c r="I208" s="23"/>
      <c r="J208" s="23"/>
      <c r="K208" s="23"/>
    </row>
    <row r="209" spans="1:11" ht="14.1" customHeight="1">
      <c r="A209" s="23"/>
      <c r="B209" s="23"/>
      <c r="C209" s="39" t="s">
        <v>51</v>
      </c>
      <c r="D209" s="40">
        <v>0</v>
      </c>
      <c r="E209" s="40">
        <v>0</v>
      </c>
      <c r="F209" s="40">
        <v>0</v>
      </c>
      <c r="G209" s="40">
        <v>0</v>
      </c>
      <c r="H209" s="23"/>
      <c r="I209" s="23"/>
      <c r="J209" s="23"/>
      <c r="K209" s="23"/>
    </row>
    <row r="210" spans="1:11" ht="14.1" customHeight="1">
      <c r="A210" s="23"/>
      <c r="B210" s="23"/>
      <c r="C210" s="39" t="s">
        <v>49</v>
      </c>
      <c r="D210" s="40">
        <v>0</v>
      </c>
      <c r="E210" s="40">
        <v>0</v>
      </c>
      <c r="F210" s="40">
        <v>0</v>
      </c>
      <c r="G210" s="40">
        <v>0</v>
      </c>
      <c r="H210" s="23"/>
      <c r="I210" s="23"/>
      <c r="J210" s="23"/>
      <c r="K210" s="23"/>
    </row>
    <row r="211" spans="1:11" ht="14.1" customHeight="1">
      <c r="A211" s="23"/>
      <c r="B211" s="23"/>
      <c r="C211" s="39" t="s">
        <v>50</v>
      </c>
      <c r="D211" s="40">
        <v>0</v>
      </c>
      <c r="E211" s="40">
        <v>0</v>
      </c>
      <c r="F211" s="40">
        <v>0</v>
      </c>
      <c r="G211" s="40">
        <v>0</v>
      </c>
      <c r="H211" s="23"/>
      <c r="I211" s="23"/>
      <c r="J211" s="23"/>
      <c r="K211" s="23"/>
    </row>
    <row r="212" spans="1:11" ht="14.1" customHeight="1">
      <c r="A212" s="23"/>
      <c r="B212" s="23"/>
      <c r="C212" s="39" t="s">
        <v>52</v>
      </c>
      <c r="D212" s="40">
        <v>0</v>
      </c>
      <c r="E212" s="40">
        <v>0</v>
      </c>
      <c r="F212" s="40">
        <v>0</v>
      </c>
      <c r="G212" s="40">
        <v>0</v>
      </c>
      <c r="H212" s="23"/>
      <c r="I212" s="23"/>
      <c r="J212" s="23"/>
      <c r="K212" s="23"/>
    </row>
    <row r="213" spans="1:11" ht="14.1" customHeight="1">
      <c r="A213" s="23"/>
      <c r="B213" s="23"/>
      <c r="C213" s="39" t="s">
        <v>49</v>
      </c>
      <c r="D213" s="40">
        <v>0</v>
      </c>
      <c r="E213" s="40">
        <v>0</v>
      </c>
      <c r="F213" s="40">
        <v>0</v>
      </c>
      <c r="G213" s="40">
        <v>0</v>
      </c>
      <c r="H213" s="23"/>
      <c r="I213" s="23"/>
      <c r="J213" s="23"/>
      <c r="K213" s="23"/>
    </row>
    <row r="214" spans="1:11" ht="14.1" customHeight="1">
      <c r="A214" s="23"/>
      <c r="B214" s="23"/>
      <c r="C214" s="39" t="s">
        <v>50</v>
      </c>
      <c r="D214" s="40">
        <v>0</v>
      </c>
      <c r="E214" s="40">
        <v>0</v>
      </c>
      <c r="F214" s="40">
        <v>0</v>
      </c>
      <c r="G214" s="40">
        <v>0</v>
      </c>
      <c r="H214" s="23"/>
      <c r="I214" s="23"/>
      <c r="J214" s="23"/>
      <c r="K214" s="23"/>
    </row>
    <row r="215" spans="1:11" ht="14.1" customHeight="1">
      <c r="A215" s="23"/>
      <c r="B215" s="23"/>
      <c r="C215" s="39" t="s">
        <v>53</v>
      </c>
      <c r="D215" s="40">
        <v>0</v>
      </c>
      <c r="E215" s="40">
        <v>0</v>
      </c>
      <c r="F215" s="40">
        <v>0</v>
      </c>
      <c r="G215" s="40">
        <v>0</v>
      </c>
      <c r="H215" s="23"/>
      <c r="I215" s="23"/>
      <c r="J215" s="23"/>
      <c r="K215" s="23"/>
    </row>
    <row r="216" spans="1:11" ht="14.1" customHeight="1">
      <c r="A216" s="23"/>
      <c r="B216" s="23"/>
      <c r="C216" s="39" t="s">
        <v>49</v>
      </c>
      <c r="D216" s="40">
        <v>0</v>
      </c>
      <c r="E216" s="40">
        <v>0</v>
      </c>
      <c r="F216" s="40">
        <v>0</v>
      </c>
      <c r="G216" s="40">
        <v>0</v>
      </c>
      <c r="H216" s="23"/>
      <c r="I216" s="23"/>
      <c r="J216" s="23"/>
      <c r="K216" s="23"/>
    </row>
    <row r="217" spans="1:11" ht="14.1" customHeight="1">
      <c r="A217" s="23"/>
      <c r="B217" s="23"/>
      <c r="C217" s="39" t="s">
        <v>50</v>
      </c>
      <c r="D217" s="40">
        <v>0</v>
      </c>
      <c r="E217" s="40">
        <v>0</v>
      </c>
      <c r="F217" s="40">
        <v>0</v>
      </c>
      <c r="G217" s="40">
        <v>0</v>
      </c>
      <c r="H217" s="23"/>
      <c r="I217" s="23"/>
      <c r="J217" s="23"/>
      <c r="K217" s="23"/>
    </row>
    <row r="218" spans="1:11" ht="14.1" customHeight="1">
      <c r="A218" s="23"/>
      <c r="B218" s="23"/>
      <c r="C218" s="39" t="s">
        <v>54</v>
      </c>
      <c r="D218" s="40">
        <v>0</v>
      </c>
      <c r="E218" s="40">
        <v>0</v>
      </c>
      <c r="F218" s="40">
        <v>0</v>
      </c>
      <c r="G218" s="40">
        <v>0</v>
      </c>
      <c r="H218" s="23"/>
      <c r="I218" s="23"/>
      <c r="J218" s="23"/>
      <c r="K218" s="23"/>
    </row>
    <row r="219" spans="1:11" ht="14.1" customHeight="1">
      <c r="A219" s="23"/>
      <c r="B219" s="23"/>
      <c r="C219" s="39" t="s">
        <v>49</v>
      </c>
      <c r="D219" s="40">
        <v>0</v>
      </c>
      <c r="E219" s="40">
        <v>0</v>
      </c>
      <c r="F219" s="40">
        <v>0</v>
      </c>
      <c r="G219" s="40">
        <v>0</v>
      </c>
      <c r="H219" s="23"/>
      <c r="I219" s="23"/>
      <c r="J219" s="23"/>
      <c r="K219" s="23"/>
    </row>
    <row r="220" spans="1:11" ht="14.1" customHeight="1">
      <c r="A220" s="23"/>
      <c r="B220" s="23"/>
      <c r="C220" s="39" t="s">
        <v>50</v>
      </c>
      <c r="D220" s="40">
        <v>0</v>
      </c>
      <c r="E220" s="40">
        <v>0</v>
      </c>
      <c r="F220" s="40">
        <v>0</v>
      </c>
      <c r="G220" s="40">
        <v>0</v>
      </c>
      <c r="H220" s="23"/>
      <c r="I220" s="23"/>
      <c r="J220" s="23"/>
      <c r="K220" s="23"/>
    </row>
    <row r="221" spans="1:11" ht="14.1" customHeight="1">
      <c r="A221" s="23"/>
      <c r="B221" s="23"/>
      <c r="C221" s="39" t="s">
        <v>55</v>
      </c>
      <c r="D221" s="40">
        <v>0</v>
      </c>
      <c r="E221" s="40">
        <v>0</v>
      </c>
      <c r="F221" s="40">
        <v>0</v>
      </c>
      <c r="G221" s="40">
        <v>0</v>
      </c>
      <c r="H221" s="23"/>
      <c r="I221" s="23"/>
      <c r="J221" s="23"/>
      <c r="K221" s="23"/>
    </row>
    <row r="222" spans="1:11" ht="14.1" customHeight="1">
      <c r="A222" s="23"/>
      <c r="B222" s="23"/>
      <c r="C222" s="39" t="s">
        <v>49</v>
      </c>
      <c r="D222" s="40">
        <v>0</v>
      </c>
      <c r="E222" s="40">
        <v>0</v>
      </c>
      <c r="F222" s="40">
        <v>0</v>
      </c>
      <c r="G222" s="40">
        <v>0</v>
      </c>
      <c r="H222" s="23"/>
      <c r="I222" s="23"/>
      <c r="J222" s="23"/>
      <c r="K222" s="23"/>
    </row>
    <row r="223" spans="1:11" ht="14.1" customHeight="1">
      <c r="A223" s="23"/>
      <c r="B223" s="23"/>
      <c r="C223" s="39" t="s">
        <v>50</v>
      </c>
      <c r="D223" s="40">
        <v>0</v>
      </c>
      <c r="E223" s="40">
        <v>0</v>
      </c>
      <c r="F223" s="40">
        <v>0</v>
      </c>
      <c r="G223" s="40">
        <v>0</v>
      </c>
      <c r="H223" s="23"/>
      <c r="I223" s="23"/>
      <c r="J223" s="23"/>
      <c r="K223" s="23"/>
    </row>
    <row r="224" spans="1:11" ht="14.1" customHeight="1">
      <c r="A224" s="23"/>
      <c r="B224" s="23"/>
      <c r="C224" s="39" t="s">
        <v>56</v>
      </c>
      <c r="D224" s="40">
        <v>0</v>
      </c>
      <c r="E224" s="40">
        <v>0</v>
      </c>
      <c r="F224" s="40">
        <v>0</v>
      </c>
      <c r="G224" s="40">
        <v>0</v>
      </c>
      <c r="H224" s="23"/>
      <c r="I224" s="23"/>
      <c r="J224" s="23"/>
      <c r="K224" s="23"/>
    </row>
    <row r="225" spans="1:11" ht="14.1" customHeight="1">
      <c r="A225" s="23"/>
      <c r="B225" s="23"/>
      <c r="C225" s="39" t="s">
        <v>49</v>
      </c>
      <c r="D225" s="40">
        <v>0</v>
      </c>
      <c r="E225" s="40">
        <v>0</v>
      </c>
      <c r="F225" s="40">
        <v>0</v>
      </c>
      <c r="G225" s="40">
        <v>0</v>
      </c>
      <c r="H225" s="23"/>
      <c r="I225" s="23"/>
      <c r="J225" s="23"/>
      <c r="K225" s="23"/>
    </row>
    <row r="226" spans="1:11" ht="14.1" customHeight="1">
      <c r="A226" s="23"/>
      <c r="B226" s="23"/>
      <c r="C226" s="39" t="s">
        <v>50</v>
      </c>
      <c r="D226" s="40">
        <v>0</v>
      </c>
      <c r="E226" s="40">
        <v>0</v>
      </c>
      <c r="F226" s="40">
        <v>0</v>
      </c>
      <c r="G226" s="40">
        <v>0</v>
      </c>
      <c r="H226" s="23"/>
      <c r="I226" s="23"/>
      <c r="J226" s="23"/>
      <c r="K226" s="23"/>
    </row>
    <row r="227" spans="1:11" ht="14.1" customHeight="1">
      <c r="A227" s="23"/>
      <c r="B227" s="23"/>
      <c r="C227" s="39" t="s">
        <v>57</v>
      </c>
      <c r="D227" s="40">
        <v>0</v>
      </c>
      <c r="E227" s="40">
        <v>0</v>
      </c>
      <c r="F227" s="40">
        <v>0</v>
      </c>
      <c r="G227" s="40">
        <v>0</v>
      </c>
      <c r="H227" s="23"/>
      <c r="I227" s="23"/>
      <c r="J227" s="23"/>
      <c r="K227" s="23"/>
    </row>
    <row r="228" spans="1:11" ht="14.1" customHeight="1">
      <c r="A228" s="23"/>
      <c r="B228" s="23"/>
      <c r="C228" s="39" t="s">
        <v>49</v>
      </c>
      <c r="D228" s="40">
        <v>0</v>
      </c>
      <c r="E228" s="40">
        <v>0</v>
      </c>
      <c r="F228" s="40">
        <v>0</v>
      </c>
      <c r="G228" s="40">
        <v>0</v>
      </c>
      <c r="H228" s="23"/>
      <c r="I228" s="23"/>
      <c r="J228" s="23"/>
      <c r="K228" s="23"/>
    </row>
    <row r="229" spans="1:11" ht="14.1" customHeight="1">
      <c r="A229" s="23"/>
      <c r="B229" s="23"/>
      <c r="C229" s="39" t="s">
        <v>58</v>
      </c>
      <c r="D229" s="40">
        <v>0</v>
      </c>
      <c r="E229" s="40">
        <v>0</v>
      </c>
      <c r="F229" s="40">
        <v>0</v>
      </c>
      <c r="G229" s="40">
        <v>0</v>
      </c>
      <c r="H229" s="23"/>
      <c r="I229" s="23"/>
      <c r="J229" s="23"/>
      <c r="K229" s="23"/>
    </row>
    <row r="230" spans="1:11" ht="14.1" customHeight="1">
      <c r="A230" s="23"/>
      <c r="B230" s="23"/>
      <c r="C230" s="39" t="s">
        <v>59</v>
      </c>
      <c r="D230" s="40">
        <v>0</v>
      </c>
      <c r="E230" s="40">
        <v>0</v>
      </c>
      <c r="F230" s="40">
        <v>0</v>
      </c>
      <c r="G230" s="40">
        <v>0</v>
      </c>
      <c r="H230" s="23"/>
      <c r="I230" s="23"/>
      <c r="J230" s="23"/>
      <c r="K230" s="23"/>
    </row>
    <row r="231" spans="1:11" ht="14.1" customHeight="1">
      <c r="A231" s="23"/>
      <c r="B231" s="23"/>
      <c r="C231" s="39" t="s">
        <v>60</v>
      </c>
      <c r="D231" s="40">
        <v>0</v>
      </c>
      <c r="E231" s="40">
        <v>0</v>
      </c>
      <c r="F231" s="40">
        <v>0</v>
      </c>
      <c r="G231" s="40">
        <v>0</v>
      </c>
      <c r="H231" s="23"/>
      <c r="I231" s="23"/>
      <c r="J231" s="23"/>
      <c r="K231" s="23"/>
    </row>
    <row r="232" spans="1:11" ht="14.1" customHeight="1">
      <c r="A232" s="23"/>
      <c r="B232" s="23"/>
      <c r="C232" s="39" t="s">
        <v>61</v>
      </c>
      <c r="D232" s="40">
        <v>0</v>
      </c>
      <c r="E232" s="40">
        <v>0</v>
      </c>
      <c r="F232" s="40">
        <v>0</v>
      </c>
      <c r="G232" s="40">
        <v>0</v>
      </c>
      <c r="H232" s="23"/>
      <c r="I232" s="23"/>
      <c r="J232" s="23"/>
      <c r="K232" s="23"/>
    </row>
    <row r="233" spans="1:11" ht="14.1" customHeight="1">
      <c r="A233" s="23"/>
      <c r="B233" s="23"/>
      <c r="C233" s="39" t="s">
        <v>62</v>
      </c>
      <c r="D233" s="40">
        <v>0</v>
      </c>
      <c r="E233" s="40">
        <v>1500000</v>
      </c>
      <c r="F233" s="40">
        <v>1500000</v>
      </c>
      <c r="G233" s="40">
        <v>1500000</v>
      </c>
      <c r="H233" s="23"/>
      <c r="I233" s="23"/>
      <c r="J233" s="23"/>
      <c r="K233" s="23"/>
    </row>
    <row r="234" spans="1:11" ht="14.1" customHeight="1">
      <c r="A234" s="23"/>
      <c r="B234" s="23"/>
      <c r="C234" s="39" t="s">
        <v>49</v>
      </c>
      <c r="D234" s="40">
        <v>0</v>
      </c>
      <c r="E234" s="40">
        <v>1500000</v>
      </c>
      <c r="F234" s="40">
        <v>1500000</v>
      </c>
      <c r="G234" s="40">
        <v>1500000</v>
      </c>
      <c r="H234" s="23"/>
      <c r="I234" s="23"/>
      <c r="J234" s="23"/>
      <c r="K234" s="23"/>
    </row>
    <row r="235" spans="1:11" ht="14.1" customHeight="1">
      <c r="A235" s="23"/>
      <c r="B235" s="23"/>
      <c r="C235" s="39" t="s">
        <v>58</v>
      </c>
      <c r="D235" s="40">
        <v>0</v>
      </c>
      <c r="E235" s="40">
        <v>0</v>
      </c>
      <c r="F235" s="40">
        <v>0</v>
      </c>
      <c r="G235" s="40">
        <v>0</v>
      </c>
      <c r="H235" s="23"/>
      <c r="I235" s="23"/>
      <c r="J235" s="23"/>
      <c r="K235" s="23"/>
    </row>
    <row r="236" spans="1:11" ht="14.1" customHeight="1">
      <c r="A236" s="23"/>
      <c r="B236" s="23"/>
      <c r="C236" s="39" t="s">
        <v>59</v>
      </c>
      <c r="D236" s="40">
        <v>0</v>
      </c>
      <c r="E236" s="40">
        <v>0</v>
      </c>
      <c r="F236" s="40">
        <v>0</v>
      </c>
      <c r="G236" s="40">
        <v>0</v>
      </c>
      <c r="H236" s="23"/>
      <c r="I236" s="23"/>
      <c r="J236" s="23"/>
      <c r="K236" s="23"/>
    </row>
    <row r="237" spans="1:11" ht="14.1" customHeight="1">
      <c r="A237" s="23"/>
      <c r="B237" s="23"/>
      <c r="C237" s="39" t="s">
        <v>60</v>
      </c>
      <c r="D237" s="40">
        <v>0</v>
      </c>
      <c r="E237" s="40">
        <v>0</v>
      </c>
      <c r="F237" s="40">
        <v>0</v>
      </c>
      <c r="G237" s="40">
        <v>0</v>
      </c>
      <c r="H237" s="23"/>
      <c r="I237" s="23"/>
      <c r="J237" s="23"/>
      <c r="K237" s="23"/>
    </row>
    <row r="238" spans="1:11" ht="14.1" customHeight="1">
      <c r="A238" s="23"/>
      <c r="B238" s="23"/>
      <c r="C238" s="39" t="s">
        <v>61</v>
      </c>
      <c r="D238" s="40">
        <v>0</v>
      </c>
      <c r="E238" s="40">
        <v>0</v>
      </c>
      <c r="F238" s="40">
        <v>0</v>
      </c>
      <c r="G238" s="40">
        <v>0</v>
      </c>
      <c r="H238" s="23"/>
      <c r="I238" s="23"/>
      <c r="J238" s="23"/>
      <c r="K238" s="23"/>
    </row>
    <row r="239" spans="1:11" ht="14.1" customHeight="1">
      <c r="A239" s="23"/>
      <c r="B239" s="23"/>
      <c r="C239" s="39" t="s">
        <v>63</v>
      </c>
      <c r="D239" s="40">
        <v>0</v>
      </c>
      <c r="E239" s="40">
        <v>0</v>
      </c>
      <c r="F239" s="40">
        <v>0</v>
      </c>
      <c r="G239" s="40">
        <v>0</v>
      </c>
      <c r="H239" s="23"/>
      <c r="I239" s="23"/>
      <c r="J239" s="23"/>
      <c r="K239" s="23"/>
    </row>
    <row r="240" spans="1:11" ht="14.1" customHeight="1">
      <c r="A240" s="23"/>
      <c r="B240" s="23"/>
      <c r="C240" s="39" t="s">
        <v>49</v>
      </c>
      <c r="D240" s="40">
        <v>0</v>
      </c>
      <c r="E240" s="40">
        <v>0</v>
      </c>
      <c r="F240" s="40">
        <v>0</v>
      </c>
      <c r="G240" s="40">
        <v>0</v>
      </c>
      <c r="H240" s="23"/>
      <c r="I240" s="23"/>
      <c r="J240" s="23"/>
      <c r="K240" s="23"/>
    </row>
    <row r="241" spans="1:11" ht="14.1" customHeight="1">
      <c r="A241" s="23"/>
      <c r="B241" s="23"/>
      <c r="C241" s="39" t="s">
        <v>58</v>
      </c>
      <c r="D241" s="40">
        <v>0</v>
      </c>
      <c r="E241" s="40">
        <v>0</v>
      </c>
      <c r="F241" s="40">
        <v>0</v>
      </c>
      <c r="G241" s="40">
        <v>0</v>
      </c>
      <c r="H241" s="23"/>
      <c r="I241" s="23"/>
      <c r="J241" s="23"/>
      <c r="K241" s="23"/>
    </row>
    <row r="242" spans="1:11" ht="14.1" customHeight="1">
      <c r="A242" s="23"/>
      <c r="B242" s="23"/>
      <c r="C242" s="39" t="s">
        <v>59</v>
      </c>
      <c r="D242" s="40">
        <v>0</v>
      </c>
      <c r="E242" s="40">
        <v>0</v>
      </c>
      <c r="F242" s="40">
        <v>0</v>
      </c>
      <c r="G242" s="40">
        <v>0</v>
      </c>
      <c r="H242" s="23"/>
      <c r="I242" s="23"/>
      <c r="J242" s="23"/>
      <c r="K242" s="23"/>
    </row>
    <row r="243" spans="1:11" ht="14.1" customHeight="1">
      <c r="A243" s="23"/>
      <c r="B243" s="23"/>
      <c r="C243" s="39" t="s">
        <v>60</v>
      </c>
      <c r="D243" s="40">
        <v>0</v>
      </c>
      <c r="E243" s="40">
        <v>0</v>
      </c>
      <c r="F243" s="40">
        <v>0</v>
      </c>
      <c r="G243" s="40">
        <v>0</v>
      </c>
      <c r="H243" s="23"/>
      <c r="I243" s="23"/>
      <c r="J243" s="23"/>
      <c r="K243" s="23"/>
    </row>
    <row r="244" spans="1:11" ht="14.1" customHeight="1">
      <c r="A244" s="23"/>
      <c r="B244" s="23"/>
      <c r="C244" s="39" t="s">
        <v>61</v>
      </c>
      <c r="D244" s="40">
        <v>0</v>
      </c>
      <c r="E244" s="40">
        <v>0</v>
      </c>
      <c r="F244" s="40">
        <v>0</v>
      </c>
      <c r="G244" s="40">
        <v>0</v>
      </c>
      <c r="H244" s="23"/>
      <c r="I244" s="23"/>
      <c r="J244" s="23"/>
      <c r="K244" s="23"/>
    </row>
    <row r="245" spans="1:11" ht="14.1" customHeight="1">
      <c r="A245" s="23"/>
      <c r="B245" s="23"/>
      <c r="C245" s="39" t="s">
        <v>64</v>
      </c>
      <c r="D245" s="40">
        <v>0</v>
      </c>
      <c r="E245" s="40">
        <v>0</v>
      </c>
      <c r="F245" s="40">
        <v>0</v>
      </c>
      <c r="G245" s="40">
        <v>0</v>
      </c>
      <c r="H245" s="23"/>
      <c r="I245" s="23"/>
      <c r="J245" s="23"/>
      <c r="K245" s="23"/>
    </row>
    <row r="246" spans="1:11" ht="14.1" customHeight="1">
      <c r="A246" s="23"/>
      <c r="B246" s="23"/>
      <c r="C246" s="39" t="s">
        <v>65</v>
      </c>
      <c r="D246" s="40">
        <v>0</v>
      </c>
      <c r="E246" s="40">
        <v>0</v>
      </c>
      <c r="F246" s="40">
        <v>0</v>
      </c>
      <c r="G246" s="40">
        <v>0</v>
      </c>
      <c r="H246" s="23"/>
      <c r="I246" s="23"/>
      <c r="J246" s="23"/>
      <c r="K246" s="23"/>
    </row>
    <row r="247" spans="1:11" ht="14.1" customHeight="1">
      <c r="A247" s="23"/>
      <c r="B247" s="23"/>
      <c r="C247" s="41" t="s">
        <v>25</v>
      </c>
      <c r="D247" s="40">
        <v>0</v>
      </c>
      <c r="E247" s="40">
        <v>1500000</v>
      </c>
      <c r="F247" s="40">
        <v>1500000</v>
      </c>
      <c r="G247" s="40">
        <v>1500000</v>
      </c>
      <c r="H247" s="23"/>
      <c r="I247" s="23"/>
      <c r="J247" s="23"/>
      <c r="K247" s="23"/>
    </row>
    <row r="248" spans="1:11" ht="15" customHeight="1">
      <c r="A248" s="23"/>
      <c r="B248" s="23"/>
      <c r="C248" s="43" t="s">
        <v>18</v>
      </c>
      <c r="D248" s="44" t="s">
        <v>18</v>
      </c>
      <c r="E248" s="44" t="s">
        <v>18</v>
      </c>
      <c r="F248" s="44" t="s">
        <v>18</v>
      </c>
      <c r="G248" s="44" t="s">
        <v>18</v>
      </c>
      <c r="H248" s="23"/>
      <c r="I248" s="23"/>
      <c r="J248" s="23"/>
      <c r="K248" s="23"/>
    </row>
    <row r="249" spans="1:11" ht="15" customHeight="1">
      <c r="A249" s="23"/>
      <c r="B249" s="23"/>
      <c r="C249" s="26" t="s">
        <v>168</v>
      </c>
      <c r="D249" s="45">
        <v>0</v>
      </c>
      <c r="E249" s="45">
        <v>330207000</v>
      </c>
      <c r="F249" s="45">
        <v>291207000</v>
      </c>
      <c r="G249" s="45">
        <v>272207000</v>
      </c>
      <c r="H249" s="23"/>
      <c r="I249" s="23"/>
      <c r="J249" s="23"/>
      <c r="K249" s="23"/>
    </row>
    <row r="250" spans="1:11" ht="15" customHeight="1">
      <c r="A250" s="23"/>
      <c r="B250" s="23"/>
      <c r="C250" s="27" t="s">
        <v>48</v>
      </c>
      <c r="D250" s="46">
        <v>0</v>
      </c>
      <c r="E250" s="46">
        <v>151907000</v>
      </c>
      <c r="F250" s="46">
        <v>151907000</v>
      </c>
      <c r="G250" s="46">
        <v>151907000</v>
      </c>
      <c r="H250" s="23"/>
      <c r="I250" s="23"/>
      <c r="J250" s="23"/>
      <c r="K250" s="23"/>
    </row>
    <row r="251" spans="1:11" ht="15" customHeight="1">
      <c r="A251" s="23"/>
      <c r="B251" s="23"/>
      <c r="C251" s="27" t="s">
        <v>49</v>
      </c>
      <c r="D251" s="46">
        <v>0</v>
      </c>
      <c r="E251" s="46">
        <v>151907000</v>
      </c>
      <c r="F251" s="46">
        <v>151907000</v>
      </c>
      <c r="G251" s="46">
        <v>151907000</v>
      </c>
      <c r="H251" s="23"/>
      <c r="I251" s="23"/>
      <c r="J251" s="23"/>
      <c r="K251" s="23"/>
    </row>
    <row r="252" spans="1:11" ht="15" customHeight="1">
      <c r="A252" s="23"/>
      <c r="B252" s="23"/>
      <c r="C252" s="27" t="s">
        <v>50</v>
      </c>
      <c r="D252" s="46">
        <v>0</v>
      </c>
      <c r="E252" s="46">
        <v>0</v>
      </c>
      <c r="F252" s="46">
        <v>0</v>
      </c>
      <c r="G252" s="46">
        <v>0</v>
      </c>
      <c r="H252" s="23"/>
      <c r="I252" s="23"/>
      <c r="J252" s="23"/>
      <c r="K252" s="23"/>
    </row>
    <row r="253" spans="1:11" ht="15" customHeight="1">
      <c r="A253" s="23"/>
      <c r="B253" s="23"/>
      <c r="C253" s="27" t="s">
        <v>51</v>
      </c>
      <c r="D253" s="46">
        <v>0</v>
      </c>
      <c r="E253" s="46">
        <v>24100000</v>
      </c>
      <c r="F253" s="46">
        <v>24100000</v>
      </c>
      <c r="G253" s="46">
        <v>24100000</v>
      </c>
      <c r="H253" s="23"/>
      <c r="I253" s="23"/>
      <c r="J253" s="23"/>
      <c r="K253" s="23"/>
    </row>
    <row r="254" spans="1:11" ht="15" customHeight="1">
      <c r="A254" s="23"/>
      <c r="B254" s="23"/>
      <c r="C254" s="27" t="s">
        <v>49</v>
      </c>
      <c r="D254" s="46">
        <v>0</v>
      </c>
      <c r="E254" s="46">
        <v>24100000</v>
      </c>
      <c r="F254" s="46">
        <v>24100000</v>
      </c>
      <c r="G254" s="46">
        <v>24100000</v>
      </c>
      <c r="H254" s="23"/>
      <c r="I254" s="23"/>
      <c r="J254" s="23"/>
      <c r="K254" s="23"/>
    </row>
    <row r="255" spans="1:11" ht="15" customHeight="1">
      <c r="A255" s="23"/>
      <c r="B255" s="23"/>
      <c r="C255" s="27" t="s">
        <v>50</v>
      </c>
      <c r="D255" s="46">
        <v>0</v>
      </c>
      <c r="E255" s="46">
        <v>0</v>
      </c>
      <c r="F255" s="46">
        <v>0</v>
      </c>
      <c r="G255" s="46">
        <v>0</v>
      </c>
      <c r="H255" s="23"/>
      <c r="I255" s="23"/>
      <c r="J255" s="23"/>
      <c r="K255" s="23"/>
    </row>
    <row r="256" spans="1:11" ht="15" customHeight="1">
      <c r="A256" s="23"/>
      <c r="B256" s="23"/>
      <c r="C256" s="27" t="s">
        <v>52</v>
      </c>
      <c r="D256" s="46">
        <v>0</v>
      </c>
      <c r="E256" s="46">
        <v>104160000</v>
      </c>
      <c r="F256" s="46">
        <v>65160000</v>
      </c>
      <c r="G256" s="46">
        <v>46160000</v>
      </c>
      <c r="H256" s="23"/>
      <c r="I256" s="23"/>
      <c r="J256" s="23"/>
      <c r="K256" s="23"/>
    </row>
    <row r="257" spans="1:11" ht="15" customHeight="1">
      <c r="A257" s="23"/>
      <c r="B257" s="23"/>
      <c r="C257" s="27" t="s">
        <v>49</v>
      </c>
      <c r="D257" s="46">
        <v>0</v>
      </c>
      <c r="E257" s="46">
        <v>104160000</v>
      </c>
      <c r="F257" s="46">
        <v>65160000</v>
      </c>
      <c r="G257" s="46">
        <v>46160000</v>
      </c>
      <c r="H257" s="23"/>
      <c r="I257" s="23"/>
      <c r="J257" s="23"/>
      <c r="K257" s="23"/>
    </row>
    <row r="258" spans="1:11" ht="15" customHeight="1">
      <c r="A258" s="23"/>
      <c r="B258" s="23"/>
      <c r="C258" s="27" t="s">
        <v>50</v>
      </c>
      <c r="D258" s="46">
        <v>0</v>
      </c>
      <c r="E258" s="46">
        <v>0</v>
      </c>
      <c r="F258" s="46">
        <v>0</v>
      </c>
      <c r="G258" s="46">
        <v>0</v>
      </c>
      <c r="H258" s="23"/>
      <c r="I258" s="23"/>
      <c r="J258" s="23"/>
      <c r="K258" s="23"/>
    </row>
    <row r="259" spans="1:11" ht="15" customHeight="1">
      <c r="A259" s="23"/>
      <c r="B259" s="23"/>
      <c r="C259" s="27" t="s">
        <v>53</v>
      </c>
      <c r="D259" s="46">
        <v>0</v>
      </c>
      <c r="E259" s="46">
        <v>0</v>
      </c>
      <c r="F259" s="46">
        <v>0</v>
      </c>
      <c r="G259" s="46">
        <v>0</v>
      </c>
      <c r="H259" s="23"/>
      <c r="I259" s="23"/>
      <c r="J259" s="23"/>
      <c r="K259" s="23"/>
    </row>
    <row r="260" spans="1:11" ht="15" customHeight="1">
      <c r="A260" s="23"/>
      <c r="B260" s="23"/>
      <c r="C260" s="27" t="s">
        <v>49</v>
      </c>
      <c r="D260" s="46">
        <v>0</v>
      </c>
      <c r="E260" s="46">
        <v>0</v>
      </c>
      <c r="F260" s="46">
        <v>0</v>
      </c>
      <c r="G260" s="46">
        <v>0</v>
      </c>
      <c r="H260" s="23"/>
      <c r="I260" s="23"/>
      <c r="J260" s="23"/>
      <c r="K260" s="23"/>
    </row>
    <row r="261" spans="1:11" ht="15" customHeight="1">
      <c r="A261" s="23"/>
      <c r="B261" s="23"/>
      <c r="C261" s="27" t="s">
        <v>50</v>
      </c>
      <c r="D261" s="46">
        <v>0</v>
      </c>
      <c r="E261" s="46">
        <v>0</v>
      </c>
      <c r="F261" s="46">
        <v>0</v>
      </c>
      <c r="G261" s="46">
        <v>0</v>
      </c>
      <c r="H261" s="23"/>
      <c r="I261" s="23"/>
      <c r="J261" s="23"/>
      <c r="K261" s="23"/>
    </row>
    <row r="262" spans="1:11" ht="20.100000000000001" customHeight="1">
      <c r="A262" s="23"/>
      <c r="B262" s="23"/>
      <c r="C262" s="27" t="s">
        <v>169</v>
      </c>
      <c r="D262" s="47">
        <v>0</v>
      </c>
      <c r="E262" s="47">
        <v>0</v>
      </c>
      <c r="F262" s="47">
        <v>0</v>
      </c>
      <c r="G262" s="47">
        <v>0</v>
      </c>
      <c r="H262" s="23"/>
      <c r="I262" s="23"/>
      <c r="J262" s="23"/>
      <c r="K262" s="23"/>
    </row>
    <row r="263" spans="1:11" ht="15" customHeight="1">
      <c r="A263" s="23"/>
      <c r="B263" s="23"/>
      <c r="C263" s="27" t="s">
        <v>49</v>
      </c>
      <c r="D263" s="46">
        <v>0</v>
      </c>
      <c r="E263" s="46">
        <v>0</v>
      </c>
      <c r="F263" s="46">
        <v>0</v>
      </c>
      <c r="G263" s="46">
        <v>0</v>
      </c>
      <c r="H263" s="23"/>
      <c r="I263" s="23"/>
      <c r="J263" s="23"/>
      <c r="K263" s="23"/>
    </row>
    <row r="264" spans="1:11" ht="15" customHeight="1">
      <c r="A264" s="23"/>
      <c r="B264" s="23"/>
      <c r="C264" s="27" t="s">
        <v>50</v>
      </c>
      <c r="D264" s="46">
        <v>0</v>
      </c>
      <c r="E264" s="46">
        <v>0</v>
      </c>
      <c r="F264" s="46">
        <v>0</v>
      </c>
      <c r="G264" s="46">
        <v>0</v>
      </c>
      <c r="H264" s="23"/>
      <c r="I264" s="23"/>
      <c r="J264" s="23"/>
      <c r="K264" s="23"/>
    </row>
    <row r="265" spans="1:11" ht="15" customHeight="1">
      <c r="A265" s="23"/>
      <c r="B265" s="23"/>
      <c r="C265" s="27" t="s">
        <v>55</v>
      </c>
      <c r="D265" s="46">
        <v>0</v>
      </c>
      <c r="E265" s="46">
        <v>1000000</v>
      </c>
      <c r="F265" s="46">
        <v>1000000</v>
      </c>
      <c r="G265" s="46">
        <v>1000000</v>
      </c>
      <c r="H265" s="23"/>
      <c r="I265" s="23"/>
      <c r="J265" s="23"/>
      <c r="K265" s="23"/>
    </row>
    <row r="266" spans="1:11" ht="15" customHeight="1">
      <c r="A266" s="23"/>
      <c r="B266" s="23"/>
      <c r="C266" s="27" t="s">
        <v>49</v>
      </c>
      <c r="D266" s="46">
        <v>0</v>
      </c>
      <c r="E266" s="46">
        <v>1000000</v>
      </c>
      <c r="F266" s="46">
        <v>1000000</v>
      </c>
      <c r="G266" s="46">
        <v>1000000</v>
      </c>
      <c r="H266" s="23"/>
      <c r="I266" s="23"/>
      <c r="J266" s="23"/>
      <c r="K266" s="23"/>
    </row>
    <row r="267" spans="1:11" ht="15" customHeight="1">
      <c r="A267" s="23"/>
      <c r="B267" s="23"/>
      <c r="C267" s="27" t="s">
        <v>50</v>
      </c>
      <c r="D267" s="46">
        <v>0</v>
      </c>
      <c r="E267" s="46">
        <v>0</v>
      </c>
      <c r="F267" s="46">
        <v>0</v>
      </c>
      <c r="G267" s="46">
        <v>0</v>
      </c>
      <c r="H267" s="23"/>
      <c r="I267" s="23"/>
      <c r="J267" s="23"/>
      <c r="K267" s="23"/>
    </row>
    <row r="268" spans="1:11" ht="15" customHeight="1">
      <c r="A268" s="23"/>
      <c r="B268" s="23"/>
      <c r="C268" s="27" t="s">
        <v>56</v>
      </c>
      <c r="D268" s="46">
        <v>0</v>
      </c>
      <c r="E268" s="46">
        <v>47540000</v>
      </c>
      <c r="F268" s="46">
        <v>47540000</v>
      </c>
      <c r="G268" s="46">
        <v>47540000</v>
      </c>
      <c r="H268" s="23"/>
      <c r="I268" s="23"/>
      <c r="J268" s="23"/>
      <c r="K268" s="23"/>
    </row>
    <row r="269" spans="1:11" ht="15" customHeight="1">
      <c r="A269" s="23"/>
      <c r="B269" s="23"/>
      <c r="C269" s="27" t="s">
        <v>49</v>
      </c>
      <c r="D269" s="46">
        <v>0</v>
      </c>
      <c r="E269" s="46">
        <v>47540000</v>
      </c>
      <c r="F269" s="46">
        <v>47540000</v>
      </c>
      <c r="G269" s="46">
        <v>47540000</v>
      </c>
      <c r="H269" s="23"/>
      <c r="I269" s="23"/>
      <c r="J269" s="23"/>
      <c r="K269" s="23"/>
    </row>
    <row r="270" spans="1:11" ht="15" customHeight="1">
      <c r="A270" s="23"/>
      <c r="B270" s="23"/>
      <c r="C270" s="27" t="s">
        <v>50</v>
      </c>
      <c r="D270" s="46">
        <v>0</v>
      </c>
      <c r="E270" s="46">
        <v>0</v>
      </c>
      <c r="F270" s="46">
        <v>0</v>
      </c>
      <c r="G270" s="46">
        <v>0</v>
      </c>
      <c r="H270" s="23"/>
      <c r="I270" s="23"/>
      <c r="J270" s="23"/>
      <c r="K270" s="23"/>
    </row>
    <row r="271" spans="1:11" ht="15" customHeight="1">
      <c r="A271" s="23"/>
      <c r="B271" s="23"/>
      <c r="C271" s="27" t="s">
        <v>57</v>
      </c>
      <c r="D271" s="46">
        <v>0</v>
      </c>
      <c r="E271" s="46">
        <v>0</v>
      </c>
      <c r="F271" s="46">
        <v>0</v>
      </c>
      <c r="G271" s="46">
        <v>0</v>
      </c>
      <c r="H271" s="23"/>
      <c r="I271" s="23"/>
      <c r="J271" s="23"/>
      <c r="K271" s="23"/>
    </row>
    <row r="272" spans="1:11" ht="15" customHeight="1">
      <c r="A272" s="23"/>
      <c r="B272" s="23"/>
      <c r="C272" s="27" t="s">
        <v>49</v>
      </c>
      <c r="D272" s="46">
        <v>0</v>
      </c>
      <c r="E272" s="46">
        <v>0</v>
      </c>
      <c r="F272" s="46">
        <v>0</v>
      </c>
      <c r="G272" s="46">
        <v>0</v>
      </c>
      <c r="H272" s="23"/>
      <c r="I272" s="23"/>
      <c r="J272" s="23"/>
      <c r="K272" s="23"/>
    </row>
    <row r="273" spans="1:11" ht="15" customHeight="1">
      <c r="A273" s="23"/>
      <c r="B273" s="23"/>
      <c r="C273" s="27" t="s">
        <v>58</v>
      </c>
      <c r="D273" s="46">
        <v>0</v>
      </c>
      <c r="E273" s="46">
        <v>0</v>
      </c>
      <c r="F273" s="46">
        <v>0</v>
      </c>
      <c r="G273" s="46">
        <v>0</v>
      </c>
      <c r="H273" s="23"/>
      <c r="I273" s="23"/>
      <c r="J273" s="23"/>
      <c r="K273" s="23"/>
    </row>
    <row r="274" spans="1:11" ht="15" customHeight="1">
      <c r="A274" s="23"/>
      <c r="B274" s="23"/>
      <c r="C274" s="27" t="s">
        <v>59</v>
      </c>
      <c r="D274" s="46">
        <v>0</v>
      </c>
      <c r="E274" s="46">
        <v>0</v>
      </c>
      <c r="F274" s="46">
        <v>0</v>
      </c>
      <c r="G274" s="46">
        <v>0</v>
      </c>
      <c r="H274" s="23"/>
      <c r="I274" s="23"/>
      <c r="J274" s="23"/>
      <c r="K274" s="23"/>
    </row>
    <row r="275" spans="1:11" ht="15" customHeight="1">
      <c r="A275" s="23"/>
      <c r="B275" s="23"/>
      <c r="C275" s="27" t="s">
        <v>60</v>
      </c>
      <c r="D275" s="46">
        <v>0</v>
      </c>
      <c r="E275" s="46">
        <v>0</v>
      </c>
      <c r="F275" s="46">
        <v>0</v>
      </c>
      <c r="G275" s="46">
        <v>0</v>
      </c>
      <c r="H275" s="23"/>
      <c r="I275" s="23"/>
      <c r="J275" s="23"/>
      <c r="K275" s="23"/>
    </row>
    <row r="276" spans="1:11" ht="15" customHeight="1">
      <c r="A276" s="23"/>
      <c r="B276" s="23"/>
      <c r="C276" s="27" t="s">
        <v>61</v>
      </c>
      <c r="D276" s="46">
        <v>0</v>
      </c>
      <c r="E276" s="46">
        <v>0</v>
      </c>
      <c r="F276" s="46">
        <v>0</v>
      </c>
      <c r="G276" s="46">
        <v>0</v>
      </c>
      <c r="H276" s="23"/>
      <c r="I276" s="23"/>
      <c r="J276" s="23"/>
      <c r="K276" s="23"/>
    </row>
    <row r="277" spans="1:11" ht="15" customHeight="1">
      <c r="A277" s="23"/>
      <c r="B277" s="23"/>
      <c r="C277" s="27" t="s">
        <v>62</v>
      </c>
      <c r="D277" s="46">
        <v>0</v>
      </c>
      <c r="E277" s="46">
        <v>1500000</v>
      </c>
      <c r="F277" s="46">
        <v>1500000</v>
      </c>
      <c r="G277" s="46">
        <v>1500000</v>
      </c>
      <c r="H277" s="23"/>
      <c r="I277" s="23"/>
      <c r="J277" s="23"/>
      <c r="K277" s="23"/>
    </row>
    <row r="278" spans="1:11" ht="15" customHeight="1">
      <c r="A278" s="23"/>
      <c r="B278" s="23"/>
      <c r="C278" s="27" t="s">
        <v>49</v>
      </c>
      <c r="D278" s="46">
        <v>0</v>
      </c>
      <c r="E278" s="46">
        <v>1500000</v>
      </c>
      <c r="F278" s="46">
        <v>1500000</v>
      </c>
      <c r="G278" s="46">
        <v>1500000</v>
      </c>
      <c r="H278" s="23"/>
      <c r="I278" s="23"/>
      <c r="J278" s="23"/>
      <c r="K278" s="23"/>
    </row>
    <row r="279" spans="1:11" ht="15" customHeight="1">
      <c r="A279" s="23"/>
      <c r="B279" s="23"/>
      <c r="C279" s="27" t="s">
        <v>58</v>
      </c>
      <c r="D279" s="46">
        <v>0</v>
      </c>
      <c r="E279" s="46">
        <v>0</v>
      </c>
      <c r="F279" s="46">
        <v>0</v>
      </c>
      <c r="G279" s="46">
        <v>0</v>
      </c>
      <c r="H279" s="23"/>
      <c r="I279" s="23"/>
      <c r="J279" s="23"/>
      <c r="K279" s="23"/>
    </row>
    <row r="280" spans="1:11" ht="15" customHeight="1">
      <c r="A280" s="23"/>
      <c r="B280" s="23"/>
      <c r="C280" s="27" t="s">
        <v>59</v>
      </c>
      <c r="D280" s="46">
        <v>0</v>
      </c>
      <c r="E280" s="46">
        <v>0</v>
      </c>
      <c r="F280" s="46">
        <v>0</v>
      </c>
      <c r="G280" s="46">
        <v>0</v>
      </c>
      <c r="H280" s="23"/>
      <c r="I280" s="23"/>
      <c r="J280" s="23"/>
      <c r="K280" s="23"/>
    </row>
    <row r="281" spans="1:11" ht="15" customHeight="1">
      <c r="A281" s="23"/>
      <c r="B281" s="23"/>
      <c r="C281" s="27" t="s">
        <v>60</v>
      </c>
      <c r="D281" s="46">
        <v>0</v>
      </c>
      <c r="E281" s="46">
        <v>0</v>
      </c>
      <c r="F281" s="46">
        <v>0</v>
      </c>
      <c r="G281" s="46">
        <v>0</v>
      </c>
      <c r="H281" s="23"/>
      <c r="I281" s="23"/>
      <c r="J281" s="23"/>
      <c r="K281" s="23"/>
    </row>
    <row r="282" spans="1:11" ht="15" customHeight="1">
      <c r="A282" s="23"/>
      <c r="B282" s="23"/>
      <c r="C282" s="27" t="s">
        <v>61</v>
      </c>
      <c r="D282" s="46">
        <v>0</v>
      </c>
      <c r="E282" s="46">
        <v>0</v>
      </c>
      <c r="F282" s="46">
        <v>0</v>
      </c>
      <c r="G282" s="46">
        <v>0</v>
      </c>
      <c r="H282" s="23"/>
      <c r="I282" s="23"/>
      <c r="J282" s="23"/>
      <c r="K282" s="23"/>
    </row>
    <row r="283" spans="1:11" ht="15" customHeight="1">
      <c r="A283" s="23"/>
      <c r="B283" s="23"/>
      <c r="C283" s="27" t="s">
        <v>63</v>
      </c>
      <c r="D283" s="46">
        <v>0</v>
      </c>
      <c r="E283" s="46">
        <v>0</v>
      </c>
      <c r="F283" s="46">
        <v>0</v>
      </c>
      <c r="G283" s="46">
        <v>0</v>
      </c>
      <c r="H283" s="23"/>
      <c r="I283" s="23"/>
      <c r="J283" s="23"/>
      <c r="K283" s="23"/>
    </row>
    <row r="284" spans="1:11" ht="15" customHeight="1">
      <c r="A284" s="23"/>
      <c r="B284" s="23"/>
      <c r="C284" s="27" t="s">
        <v>49</v>
      </c>
      <c r="D284" s="46">
        <v>0</v>
      </c>
      <c r="E284" s="46">
        <v>0</v>
      </c>
      <c r="F284" s="46">
        <v>0</v>
      </c>
      <c r="G284" s="46">
        <v>0</v>
      </c>
      <c r="H284" s="23"/>
      <c r="I284" s="23"/>
      <c r="J284" s="23"/>
      <c r="K284" s="23"/>
    </row>
    <row r="285" spans="1:11" ht="15" customHeight="1">
      <c r="A285" s="23"/>
      <c r="B285" s="23"/>
      <c r="C285" s="27" t="s">
        <v>58</v>
      </c>
      <c r="D285" s="46">
        <v>0</v>
      </c>
      <c r="E285" s="46">
        <v>0</v>
      </c>
      <c r="F285" s="46">
        <v>0</v>
      </c>
      <c r="G285" s="46">
        <v>0</v>
      </c>
      <c r="H285" s="23"/>
      <c r="I285" s="23"/>
      <c r="J285" s="23"/>
      <c r="K285" s="23"/>
    </row>
    <row r="286" spans="1:11" ht="15" customHeight="1">
      <c r="A286" s="23"/>
      <c r="B286" s="23"/>
      <c r="C286" s="27" t="s">
        <v>59</v>
      </c>
      <c r="D286" s="46">
        <v>0</v>
      </c>
      <c r="E286" s="46">
        <v>0</v>
      </c>
      <c r="F286" s="46">
        <v>0</v>
      </c>
      <c r="G286" s="46">
        <v>0</v>
      </c>
      <c r="H286" s="23"/>
      <c r="I286" s="23"/>
      <c r="J286" s="23"/>
      <c r="K286" s="23"/>
    </row>
    <row r="287" spans="1:11" ht="15" customHeight="1">
      <c r="A287" s="23"/>
      <c r="B287" s="23"/>
      <c r="C287" s="27" t="s">
        <v>60</v>
      </c>
      <c r="D287" s="46">
        <v>0</v>
      </c>
      <c r="E287" s="46">
        <v>0</v>
      </c>
      <c r="F287" s="46">
        <v>0</v>
      </c>
      <c r="G287" s="46">
        <v>0</v>
      </c>
      <c r="H287" s="23"/>
      <c r="I287" s="23"/>
      <c r="J287" s="23"/>
      <c r="K287" s="23"/>
    </row>
    <row r="288" spans="1:11" ht="15" customHeight="1">
      <c r="A288" s="23"/>
      <c r="B288" s="23"/>
      <c r="C288" s="27" t="s">
        <v>61</v>
      </c>
      <c r="D288" s="46">
        <v>0</v>
      </c>
      <c r="E288" s="46">
        <v>0</v>
      </c>
      <c r="F288" s="46">
        <v>0</v>
      </c>
      <c r="G288" s="46">
        <v>0</v>
      </c>
      <c r="H288" s="23"/>
      <c r="I288" s="23"/>
      <c r="J288" s="23"/>
      <c r="K288" s="23"/>
    </row>
    <row r="289" spans="1:11" ht="15" customHeight="1">
      <c r="A289" s="23"/>
      <c r="B289" s="23"/>
      <c r="C289" s="27" t="s">
        <v>64</v>
      </c>
      <c r="D289" s="46">
        <v>0</v>
      </c>
      <c r="E289" s="46">
        <v>0</v>
      </c>
      <c r="F289" s="46">
        <v>0</v>
      </c>
      <c r="G289" s="46">
        <v>0</v>
      </c>
      <c r="H289" s="23"/>
      <c r="I289" s="23"/>
      <c r="J289" s="23"/>
      <c r="K289" s="23"/>
    </row>
    <row r="290" spans="1:11" ht="15" customHeight="1">
      <c r="A290" s="23"/>
      <c r="B290" s="23"/>
      <c r="C290" s="27" t="s">
        <v>65</v>
      </c>
      <c r="D290" s="46">
        <v>0</v>
      </c>
      <c r="E290" s="46">
        <v>0</v>
      </c>
      <c r="F290" s="46">
        <v>0</v>
      </c>
      <c r="G290" s="46">
        <v>0</v>
      </c>
      <c r="H290" s="23"/>
      <c r="I290" s="23"/>
      <c r="J290" s="23"/>
      <c r="K290" s="23"/>
    </row>
    <row r="291" spans="1:11" ht="20.100000000000001" customHeight="1">
      <c r="A291" s="23"/>
      <c r="B291" s="23"/>
      <c r="C291" s="48" t="s">
        <v>18</v>
      </c>
      <c r="D291" s="23"/>
      <c r="E291" s="23"/>
      <c r="F291" s="23"/>
      <c r="G291" s="23"/>
      <c r="H291" s="23"/>
      <c r="I291" s="23"/>
      <c r="J291" s="23"/>
      <c r="K291" s="23"/>
    </row>
  </sheetData>
  <mergeCells count="31">
    <mergeCell ref="C203:G203"/>
    <mergeCell ref="C145:G145"/>
    <mergeCell ref="C190:G190"/>
    <mergeCell ref="D191:G191"/>
    <mergeCell ref="D192:G192"/>
    <mergeCell ref="D193:G193"/>
    <mergeCell ref="D194:G194"/>
    <mergeCell ref="D136:G136"/>
    <mergeCell ref="D21:G21"/>
    <mergeCell ref="D22:G22"/>
    <mergeCell ref="D23:G23"/>
    <mergeCell ref="D24:G24"/>
    <mergeCell ref="C33:G33"/>
    <mergeCell ref="D78:G78"/>
    <mergeCell ref="D79:G79"/>
    <mergeCell ref="D80:G80"/>
    <mergeCell ref="C89:G89"/>
    <mergeCell ref="D134:G134"/>
    <mergeCell ref="D135:G135"/>
    <mergeCell ref="C20:G20"/>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19"/>
  <sheetViews>
    <sheetView zoomScaleNormal="100" workbookViewId="0">
      <selection activeCell="D4" sqref="D4:G4"/>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2536</v>
      </c>
      <c r="E3" s="1510"/>
      <c r="F3" s="1510"/>
      <c r="G3" s="1510"/>
      <c r="H3" s="23"/>
      <c r="I3" s="23"/>
      <c r="J3" s="23"/>
      <c r="K3" s="23"/>
    </row>
    <row r="4" spans="1:11" ht="14.1" customHeight="1">
      <c r="A4" s="23"/>
      <c r="B4" s="23"/>
      <c r="C4" s="25" t="s">
        <v>4</v>
      </c>
      <c r="D4" s="1509" t="s">
        <v>2537</v>
      </c>
      <c r="E4" s="1510"/>
      <c r="F4" s="1510"/>
      <c r="G4" s="1510"/>
      <c r="H4" s="23"/>
      <c r="I4" s="23"/>
      <c r="J4" s="23"/>
      <c r="K4" s="23"/>
    </row>
    <row r="5" spans="1:11" ht="14.1" customHeight="1">
      <c r="A5" s="23"/>
      <c r="B5" s="23"/>
      <c r="C5" s="25" t="s">
        <v>6</v>
      </c>
      <c r="D5" s="1509" t="s">
        <v>2592</v>
      </c>
      <c r="E5" s="1510"/>
      <c r="F5" s="1510"/>
      <c r="G5" s="1510"/>
      <c r="H5" s="23"/>
      <c r="I5" s="23"/>
      <c r="J5" s="23"/>
      <c r="K5" s="23"/>
    </row>
    <row r="6" spans="1:11" ht="14.1" customHeight="1">
      <c r="A6" s="23"/>
      <c r="B6" s="23"/>
      <c r="C6" s="25" t="s">
        <v>8</v>
      </c>
      <c r="D6" s="1509" t="s">
        <v>2593</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20.100000000000001" customHeight="1">
      <c r="A9" s="23"/>
      <c r="B9" s="23"/>
      <c r="C9" s="1515" t="s">
        <v>2594</v>
      </c>
      <c r="D9" s="1516"/>
      <c r="E9" s="1516"/>
      <c r="F9" s="1516"/>
      <c r="G9" s="1516"/>
      <c r="H9" s="23"/>
      <c r="I9" s="23"/>
      <c r="J9" s="23"/>
      <c r="K9" s="23"/>
    </row>
    <row r="10" spans="1:11" ht="57.95" customHeight="1">
      <c r="A10" s="23"/>
      <c r="B10" s="23"/>
      <c r="C10" s="26" t="s">
        <v>14</v>
      </c>
      <c r="D10" s="1517" t="s">
        <v>2595</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41.1" customHeight="1">
      <c r="A13" s="23"/>
      <c r="B13" s="23"/>
      <c r="C13" s="27" t="s">
        <v>2596</v>
      </c>
      <c r="D13" s="31" t="s">
        <v>18</v>
      </c>
      <c r="E13" s="31" t="s">
        <v>2597</v>
      </c>
      <c r="F13" s="31" t="s">
        <v>2598</v>
      </c>
      <c r="G13" s="31" t="s">
        <v>18</v>
      </c>
      <c r="H13" s="23"/>
      <c r="I13" s="23"/>
      <c r="J13" s="23"/>
      <c r="K13" s="23"/>
    </row>
    <row r="14" spans="1:11" ht="57.95" customHeight="1">
      <c r="A14" s="23"/>
      <c r="B14" s="23"/>
      <c r="C14" s="26" t="s">
        <v>16</v>
      </c>
      <c r="D14" s="1517" t="s">
        <v>2599</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41.1" customHeight="1">
      <c r="A17" s="23"/>
      <c r="B17" s="23"/>
      <c r="C17" s="27" t="s">
        <v>2600</v>
      </c>
      <c r="D17" s="31" t="s">
        <v>18</v>
      </c>
      <c r="E17" s="31" t="s">
        <v>123</v>
      </c>
      <c r="F17" s="31" t="s">
        <v>123</v>
      </c>
      <c r="G17" s="31" t="s">
        <v>123</v>
      </c>
      <c r="H17" s="23"/>
      <c r="I17" s="23"/>
      <c r="J17" s="23"/>
      <c r="K17" s="23"/>
    </row>
    <row r="18" spans="1:11" ht="14.1" customHeight="1">
      <c r="A18" s="23"/>
      <c r="B18" s="23"/>
      <c r="C18" s="1503" t="s">
        <v>66</v>
      </c>
      <c r="D18" s="1504"/>
      <c r="E18" s="1504"/>
      <c r="F18" s="1504"/>
      <c r="G18" s="1504"/>
      <c r="H18" s="23"/>
      <c r="I18" s="23"/>
      <c r="J18" s="23"/>
      <c r="K18" s="23"/>
    </row>
    <row r="19" spans="1:11" ht="14.1" customHeight="1">
      <c r="A19" s="23"/>
      <c r="B19" s="23"/>
      <c r="C19" s="32" t="s">
        <v>2601</v>
      </c>
      <c r="D19" s="1503" t="s">
        <v>2602</v>
      </c>
      <c r="E19" s="1504"/>
      <c r="F19" s="1504"/>
      <c r="G19" s="1504"/>
      <c r="H19" s="23"/>
      <c r="I19" s="23"/>
      <c r="J19" s="23"/>
      <c r="K19" s="23"/>
    </row>
    <row r="20" spans="1:11" ht="14.1" customHeight="1">
      <c r="A20" s="23"/>
      <c r="B20" s="23"/>
      <c r="C20" s="33" t="s">
        <v>19</v>
      </c>
      <c r="D20" s="1519" t="s">
        <v>2603</v>
      </c>
      <c r="E20" s="1520"/>
      <c r="F20" s="1520"/>
      <c r="G20" s="1520"/>
      <c r="H20" s="23"/>
      <c r="I20" s="23"/>
      <c r="J20" s="23"/>
      <c r="K20" s="23"/>
    </row>
    <row r="21" spans="1:11" ht="14.1" customHeight="1">
      <c r="A21" s="23"/>
      <c r="B21" s="23"/>
      <c r="C21" s="34" t="s">
        <v>20</v>
      </c>
      <c r="D21" s="1521" t="s">
        <v>2603</v>
      </c>
      <c r="E21" s="1522"/>
      <c r="F21" s="1522"/>
      <c r="G21" s="1522"/>
      <c r="H21" s="23"/>
      <c r="I21" s="23"/>
      <c r="J21" s="23"/>
      <c r="K21" s="23"/>
    </row>
    <row r="22" spans="1:11" ht="14.1" customHeight="1">
      <c r="A22" s="23"/>
      <c r="B22" s="23"/>
      <c r="C22" s="34" t="s">
        <v>21</v>
      </c>
      <c r="D22" s="1521" t="s">
        <v>2604</v>
      </c>
      <c r="E22" s="1522"/>
      <c r="F22" s="1522"/>
      <c r="G22" s="1522"/>
      <c r="H22" s="23"/>
      <c r="I22" s="23"/>
      <c r="J22" s="23"/>
      <c r="K22" s="23"/>
    </row>
    <row r="23" spans="1:11" ht="15" customHeight="1">
      <c r="A23" s="23"/>
      <c r="B23" s="23"/>
      <c r="C23" s="35"/>
      <c r="D23" s="36">
        <v>2024</v>
      </c>
      <c r="E23" s="36">
        <v>2025</v>
      </c>
      <c r="F23" s="36">
        <v>2026</v>
      </c>
      <c r="G23" s="36">
        <v>2027</v>
      </c>
      <c r="H23" s="23"/>
      <c r="I23" s="23"/>
      <c r="J23" s="23"/>
      <c r="K23" s="23"/>
    </row>
    <row r="24" spans="1:11" ht="15" customHeight="1">
      <c r="A24" s="23"/>
      <c r="B24" s="23"/>
      <c r="C24" s="37"/>
      <c r="D24" s="38" t="s">
        <v>22</v>
      </c>
      <c r="E24" s="38" t="s">
        <v>23</v>
      </c>
      <c r="F24" s="38" t="s">
        <v>23</v>
      </c>
      <c r="G24" s="38" t="s">
        <v>23</v>
      </c>
      <c r="H24" s="23"/>
      <c r="I24" s="23"/>
      <c r="J24" s="23"/>
      <c r="K24" s="23"/>
    </row>
    <row r="25" spans="1:11" ht="14.1" customHeight="1">
      <c r="A25" s="23"/>
      <c r="B25" s="23"/>
      <c r="C25" s="27" t="s">
        <v>33</v>
      </c>
      <c r="D25" s="31" t="s">
        <v>34</v>
      </c>
      <c r="E25" s="31" t="s">
        <v>34</v>
      </c>
      <c r="F25" s="31" t="s">
        <v>34</v>
      </c>
      <c r="G25" s="31" t="s">
        <v>34</v>
      </c>
      <c r="H25" s="23"/>
      <c r="I25" s="23"/>
      <c r="J25" s="23"/>
      <c r="K25" s="23"/>
    </row>
    <row r="26" spans="1:11" ht="14.1" customHeight="1">
      <c r="A26" s="23"/>
      <c r="B26" s="23"/>
      <c r="C26" s="27" t="s">
        <v>35</v>
      </c>
      <c r="D26" s="31" t="s">
        <v>18</v>
      </c>
      <c r="E26" s="31" t="s">
        <v>2605</v>
      </c>
      <c r="F26" s="31" t="s">
        <v>2605</v>
      </c>
      <c r="G26" s="31" t="s">
        <v>2605</v>
      </c>
      <c r="H26" s="23"/>
      <c r="I26" s="23"/>
      <c r="J26" s="23"/>
      <c r="K26" s="23"/>
    </row>
    <row r="27" spans="1:11" ht="14.1" customHeight="1">
      <c r="A27" s="23"/>
      <c r="B27" s="23"/>
      <c r="C27" s="27" t="s">
        <v>40</v>
      </c>
      <c r="D27" s="31" t="s">
        <v>42</v>
      </c>
      <c r="E27" s="31" t="s">
        <v>2605</v>
      </c>
      <c r="F27" s="31" t="s">
        <v>2605</v>
      </c>
      <c r="G27" s="31" t="s">
        <v>2605</v>
      </c>
      <c r="H27" s="23"/>
      <c r="I27" s="23"/>
      <c r="J27" s="23"/>
      <c r="K27" s="23"/>
    </row>
    <row r="28" spans="1:11" ht="14.1" customHeight="1">
      <c r="A28" s="23"/>
      <c r="B28" s="23"/>
      <c r="C28" s="27" t="s">
        <v>41</v>
      </c>
      <c r="D28" s="31" t="s">
        <v>18</v>
      </c>
      <c r="E28" s="31" t="s">
        <v>42</v>
      </c>
      <c r="F28" s="31" t="s">
        <v>42</v>
      </c>
      <c r="G28" s="31" t="s">
        <v>42</v>
      </c>
      <c r="H28" s="23"/>
      <c r="I28" s="23"/>
      <c r="J28" s="23"/>
      <c r="K28" s="23"/>
    </row>
    <row r="29" spans="1:11" ht="14.1" customHeight="1">
      <c r="A29" s="23"/>
      <c r="B29" s="23"/>
      <c r="C29" s="27" t="s">
        <v>43</v>
      </c>
      <c r="D29" s="31" t="s">
        <v>18</v>
      </c>
      <c r="E29" s="31" t="s">
        <v>18</v>
      </c>
      <c r="F29" s="31" t="s">
        <v>42</v>
      </c>
      <c r="G29" s="31" t="s">
        <v>42</v>
      </c>
      <c r="H29" s="23"/>
      <c r="I29" s="23"/>
      <c r="J29" s="23"/>
      <c r="K29" s="23"/>
    </row>
    <row r="30" spans="1:11" ht="14.1" customHeight="1">
      <c r="A30" s="23"/>
      <c r="B30" s="23"/>
      <c r="C30" s="27" t="s">
        <v>47</v>
      </c>
      <c r="D30" s="31" t="s">
        <v>18</v>
      </c>
      <c r="E30" s="31" t="s">
        <v>18</v>
      </c>
      <c r="F30" s="31" t="s">
        <v>42</v>
      </c>
      <c r="G30" s="31" t="s">
        <v>42</v>
      </c>
      <c r="H30" s="23"/>
      <c r="I30" s="23"/>
      <c r="J30" s="23"/>
      <c r="K30" s="23"/>
    </row>
    <row r="31" spans="1:11" ht="14.1" customHeight="1">
      <c r="A31" s="23"/>
      <c r="B31" s="23"/>
      <c r="C31" s="1523" t="s">
        <v>24</v>
      </c>
      <c r="D31" s="1524"/>
      <c r="E31" s="1524"/>
      <c r="F31" s="1524"/>
      <c r="G31" s="1524"/>
      <c r="H31" s="23"/>
      <c r="I31" s="23"/>
      <c r="J31" s="23"/>
      <c r="K31" s="23"/>
    </row>
    <row r="32" spans="1:11" ht="14.1" customHeight="1">
      <c r="A32" s="23"/>
      <c r="B32" s="23"/>
      <c r="C32" s="35"/>
      <c r="D32" s="36">
        <v>2024</v>
      </c>
      <c r="E32" s="36">
        <v>2025</v>
      </c>
      <c r="F32" s="36">
        <v>2026</v>
      </c>
      <c r="G32" s="36">
        <v>2027</v>
      </c>
      <c r="H32" s="23"/>
      <c r="I32" s="23"/>
      <c r="J32" s="23"/>
      <c r="K32" s="23"/>
    </row>
    <row r="33" spans="1:11" ht="14.1" customHeight="1">
      <c r="A33" s="23"/>
      <c r="B33" s="23"/>
      <c r="C33" s="37"/>
      <c r="D33" s="38" t="s">
        <v>22</v>
      </c>
      <c r="E33" s="38" t="s">
        <v>23</v>
      </c>
      <c r="F33" s="38" t="s">
        <v>23</v>
      </c>
      <c r="G33" s="38" t="s">
        <v>23</v>
      </c>
      <c r="H33" s="23"/>
      <c r="I33" s="23"/>
      <c r="J33" s="23"/>
      <c r="K33" s="23"/>
    </row>
    <row r="34" spans="1:11" ht="14.1" customHeight="1">
      <c r="A34" s="23"/>
      <c r="B34" s="23"/>
      <c r="C34" s="39" t="s">
        <v>48</v>
      </c>
      <c r="D34" s="42" t="s">
        <v>18</v>
      </c>
      <c r="E34" s="40">
        <v>0</v>
      </c>
      <c r="F34" s="40">
        <v>0</v>
      </c>
      <c r="G34" s="40">
        <v>0</v>
      </c>
      <c r="H34" s="23"/>
      <c r="I34" s="23"/>
      <c r="J34" s="23"/>
      <c r="K34" s="23"/>
    </row>
    <row r="35" spans="1:11" ht="14.1" customHeight="1">
      <c r="A35" s="23"/>
      <c r="B35" s="23"/>
      <c r="C35" s="39" t="s">
        <v>49</v>
      </c>
      <c r="D35" s="42" t="s">
        <v>18</v>
      </c>
      <c r="E35" s="40">
        <v>0</v>
      </c>
      <c r="F35" s="40">
        <v>0</v>
      </c>
      <c r="G35" s="40">
        <v>0</v>
      </c>
      <c r="H35" s="23"/>
      <c r="I35" s="23"/>
      <c r="J35" s="23"/>
      <c r="K35" s="23"/>
    </row>
    <row r="36" spans="1:11" ht="14.1" customHeight="1">
      <c r="A36" s="23"/>
      <c r="B36" s="23"/>
      <c r="C36" s="39" t="s">
        <v>50</v>
      </c>
      <c r="D36" s="42" t="s">
        <v>18</v>
      </c>
      <c r="E36" s="40">
        <v>0</v>
      </c>
      <c r="F36" s="40">
        <v>0</v>
      </c>
      <c r="G36" s="40">
        <v>0</v>
      </c>
      <c r="H36" s="23"/>
      <c r="I36" s="23"/>
      <c r="J36" s="23"/>
      <c r="K36" s="23"/>
    </row>
    <row r="37" spans="1:11" ht="14.1" customHeight="1">
      <c r="A37" s="23"/>
      <c r="B37" s="23"/>
      <c r="C37" s="39" t="s">
        <v>51</v>
      </c>
      <c r="D37" s="42" t="s">
        <v>18</v>
      </c>
      <c r="E37" s="40">
        <v>0</v>
      </c>
      <c r="F37" s="40">
        <v>0</v>
      </c>
      <c r="G37" s="40">
        <v>0</v>
      </c>
      <c r="H37" s="23"/>
      <c r="I37" s="23"/>
      <c r="J37" s="23"/>
      <c r="K37" s="23"/>
    </row>
    <row r="38" spans="1:11" ht="14.1" customHeight="1">
      <c r="A38" s="23"/>
      <c r="B38" s="23"/>
      <c r="C38" s="39" t="s">
        <v>49</v>
      </c>
      <c r="D38" s="42" t="s">
        <v>18</v>
      </c>
      <c r="E38" s="40">
        <v>0</v>
      </c>
      <c r="F38" s="40">
        <v>0</v>
      </c>
      <c r="G38" s="40">
        <v>0</v>
      </c>
      <c r="H38" s="23"/>
      <c r="I38" s="23"/>
      <c r="J38" s="23"/>
      <c r="K38" s="23"/>
    </row>
    <row r="39" spans="1:11" ht="14.1" customHeight="1">
      <c r="A39" s="23"/>
      <c r="B39" s="23"/>
      <c r="C39" s="39" t="s">
        <v>50</v>
      </c>
      <c r="D39" s="42" t="s">
        <v>18</v>
      </c>
      <c r="E39" s="40">
        <v>0</v>
      </c>
      <c r="F39" s="40">
        <v>0</v>
      </c>
      <c r="G39" s="40">
        <v>0</v>
      </c>
      <c r="H39" s="23"/>
      <c r="I39" s="23"/>
      <c r="J39" s="23"/>
      <c r="K39" s="23"/>
    </row>
    <row r="40" spans="1:11" ht="14.1" customHeight="1">
      <c r="A40" s="23"/>
      <c r="B40" s="23"/>
      <c r="C40" s="39" t="s">
        <v>52</v>
      </c>
      <c r="D40" s="42" t="s">
        <v>18</v>
      </c>
      <c r="E40" s="40">
        <v>0</v>
      </c>
      <c r="F40" s="40">
        <v>0</v>
      </c>
      <c r="G40" s="40">
        <v>0</v>
      </c>
      <c r="H40" s="23"/>
      <c r="I40" s="23"/>
      <c r="J40" s="23"/>
      <c r="K40" s="23"/>
    </row>
    <row r="41" spans="1:11" ht="14.1" customHeight="1">
      <c r="A41" s="23"/>
      <c r="B41" s="23"/>
      <c r="C41" s="39" t="s">
        <v>49</v>
      </c>
      <c r="D41" s="42" t="s">
        <v>18</v>
      </c>
      <c r="E41" s="40">
        <v>0</v>
      </c>
      <c r="F41" s="40">
        <v>0</v>
      </c>
      <c r="G41" s="40">
        <v>0</v>
      </c>
      <c r="H41" s="23"/>
      <c r="I41" s="23"/>
      <c r="J41" s="23"/>
      <c r="K41" s="23"/>
    </row>
    <row r="42" spans="1:11" ht="14.1" customHeight="1">
      <c r="A42" s="23"/>
      <c r="B42" s="23"/>
      <c r="C42" s="39" t="s">
        <v>50</v>
      </c>
      <c r="D42" s="42" t="s">
        <v>18</v>
      </c>
      <c r="E42" s="40">
        <v>0</v>
      </c>
      <c r="F42" s="40">
        <v>0</v>
      </c>
      <c r="G42" s="40">
        <v>0</v>
      </c>
      <c r="H42" s="23"/>
      <c r="I42" s="23"/>
      <c r="J42" s="23"/>
      <c r="K42" s="23"/>
    </row>
    <row r="43" spans="1:11" ht="14.1" customHeight="1">
      <c r="A43" s="23"/>
      <c r="B43" s="23"/>
      <c r="C43" s="39" t="s">
        <v>53</v>
      </c>
      <c r="D43" s="42" t="s">
        <v>18</v>
      </c>
      <c r="E43" s="40">
        <v>0</v>
      </c>
      <c r="F43" s="40">
        <v>0</v>
      </c>
      <c r="G43" s="40">
        <v>0</v>
      </c>
      <c r="H43" s="23"/>
      <c r="I43" s="23"/>
      <c r="J43" s="23"/>
      <c r="K43" s="23"/>
    </row>
    <row r="44" spans="1:11" ht="14.1" customHeight="1">
      <c r="A44" s="23"/>
      <c r="B44" s="23"/>
      <c r="C44" s="39" t="s">
        <v>49</v>
      </c>
      <c r="D44" s="42" t="s">
        <v>18</v>
      </c>
      <c r="E44" s="40">
        <v>0</v>
      </c>
      <c r="F44" s="40">
        <v>0</v>
      </c>
      <c r="G44" s="40">
        <v>0</v>
      </c>
      <c r="H44" s="23"/>
      <c r="I44" s="23"/>
      <c r="J44" s="23"/>
      <c r="K44" s="23"/>
    </row>
    <row r="45" spans="1:11" ht="14.1" customHeight="1">
      <c r="A45" s="23"/>
      <c r="B45" s="23"/>
      <c r="C45" s="39" t="s">
        <v>50</v>
      </c>
      <c r="D45" s="42" t="s">
        <v>18</v>
      </c>
      <c r="E45" s="40">
        <v>0</v>
      </c>
      <c r="F45" s="40">
        <v>0</v>
      </c>
      <c r="G45" s="40">
        <v>0</v>
      </c>
      <c r="H45" s="23"/>
      <c r="I45" s="23"/>
      <c r="J45" s="23"/>
      <c r="K45" s="23"/>
    </row>
    <row r="46" spans="1:11" ht="14.1" customHeight="1">
      <c r="A46" s="23"/>
      <c r="B46" s="23"/>
      <c r="C46" s="39" t="s">
        <v>54</v>
      </c>
      <c r="D46" s="42" t="s">
        <v>18</v>
      </c>
      <c r="E46" s="40">
        <v>0</v>
      </c>
      <c r="F46" s="40">
        <v>0</v>
      </c>
      <c r="G46" s="40">
        <v>0</v>
      </c>
      <c r="H46" s="23"/>
      <c r="I46" s="23"/>
      <c r="J46" s="23"/>
      <c r="K46" s="23"/>
    </row>
    <row r="47" spans="1:11" ht="14.1" customHeight="1">
      <c r="A47" s="23"/>
      <c r="B47" s="23"/>
      <c r="C47" s="39" t="s">
        <v>49</v>
      </c>
      <c r="D47" s="42" t="s">
        <v>18</v>
      </c>
      <c r="E47" s="40">
        <v>0</v>
      </c>
      <c r="F47" s="40">
        <v>0</v>
      </c>
      <c r="G47" s="40">
        <v>0</v>
      </c>
      <c r="H47" s="23"/>
      <c r="I47" s="23"/>
      <c r="J47" s="23"/>
      <c r="K47" s="23"/>
    </row>
    <row r="48" spans="1:11" ht="14.1" customHeight="1">
      <c r="A48" s="23"/>
      <c r="B48" s="23"/>
      <c r="C48" s="39" t="s">
        <v>50</v>
      </c>
      <c r="D48" s="42" t="s">
        <v>18</v>
      </c>
      <c r="E48" s="40">
        <v>0</v>
      </c>
      <c r="F48" s="40">
        <v>0</v>
      </c>
      <c r="G48" s="40">
        <v>0</v>
      </c>
      <c r="H48" s="23"/>
      <c r="I48" s="23"/>
      <c r="J48" s="23"/>
      <c r="K48" s="23"/>
    </row>
    <row r="49" spans="1:11" ht="14.1" customHeight="1">
      <c r="A49" s="23"/>
      <c r="B49" s="23"/>
      <c r="C49" s="39" t="s">
        <v>55</v>
      </c>
      <c r="D49" s="42" t="s">
        <v>18</v>
      </c>
      <c r="E49" s="40">
        <v>0</v>
      </c>
      <c r="F49" s="40">
        <v>0</v>
      </c>
      <c r="G49" s="40">
        <v>0</v>
      </c>
      <c r="H49" s="23"/>
      <c r="I49" s="23"/>
      <c r="J49" s="23"/>
      <c r="K49" s="23"/>
    </row>
    <row r="50" spans="1:11" ht="14.1" customHeight="1">
      <c r="A50" s="23"/>
      <c r="B50" s="23"/>
      <c r="C50" s="39" t="s">
        <v>49</v>
      </c>
      <c r="D50" s="42" t="s">
        <v>18</v>
      </c>
      <c r="E50" s="40">
        <v>0</v>
      </c>
      <c r="F50" s="40">
        <v>0</v>
      </c>
      <c r="G50" s="40">
        <v>0</v>
      </c>
      <c r="H50" s="23"/>
      <c r="I50" s="23"/>
      <c r="J50" s="23"/>
      <c r="K50" s="23"/>
    </row>
    <row r="51" spans="1:11" ht="14.1" customHeight="1">
      <c r="A51" s="23"/>
      <c r="B51" s="23"/>
      <c r="C51" s="39" t="s">
        <v>50</v>
      </c>
      <c r="D51" s="42" t="s">
        <v>18</v>
      </c>
      <c r="E51" s="40">
        <v>0</v>
      </c>
      <c r="F51" s="40">
        <v>0</v>
      </c>
      <c r="G51" s="40">
        <v>0</v>
      </c>
      <c r="H51" s="23"/>
      <c r="I51" s="23"/>
      <c r="J51" s="23"/>
      <c r="K51" s="23"/>
    </row>
    <row r="52" spans="1:11" ht="14.1" customHeight="1">
      <c r="A52" s="23"/>
      <c r="B52" s="23"/>
      <c r="C52" s="39" t="s">
        <v>56</v>
      </c>
      <c r="D52" s="42" t="s">
        <v>18</v>
      </c>
      <c r="E52" s="40">
        <v>0</v>
      </c>
      <c r="F52" s="40">
        <v>0</v>
      </c>
      <c r="G52" s="40">
        <v>0</v>
      </c>
      <c r="H52" s="23"/>
      <c r="I52" s="23"/>
      <c r="J52" s="23"/>
      <c r="K52" s="23"/>
    </row>
    <row r="53" spans="1:11" ht="14.1" customHeight="1">
      <c r="A53" s="23"/>
      <c r="B53" s="23"/>
      <c r="C53" s="39" t="s">
        <v>49</v>
      </c>
      <c r="D53" s="42" t="s">
        <v>18</v>
      </c>
      <c r="E53" s="40">
        <v>0</v>
      </c>
      <c r="F53" s="40">
        <v>0</v>
      </c>
      <c r="G53" s="40">
        <v>0</v>
      </c>
      <c r="H53" s="23"/>
      <c r="I53" s="23"/>
      <c r="J53" s="23"/>
      <c r="K53" s="23"/>
    </row>
    <row r="54" spans="1:11" ht="14.1" customHeight="1">
      <c r="A54" s="23"/>
      <c r="B54" s="23"/>
      <c r="C54" s="39" t="s">
        <v>50</v>
      </c>
      <c r="D54" s="42" t="s">
        <v>18</v>
      </c>
      <c r="E54" s="40">
        <v>0</v>
      </c>
      <c r="F54" s="40">
        <v>0</v>
      </c>
      <c r="G54" s="40">
        <v>0</v>
      </c>
      <c r="H54" s="23"/>
      <c r="I54" s="23"/>
      <c r="J54" s="23"/>
      <c r="K54" s="23"/>
    </row>
    <row r="55" spans="1:11" ht="14.1" customHeight="1">
      <c r="A55" s="23"/>
      <c r="B55" s="23"/>
      <c r="C55" s="39" t="s">
        <v>57</v>
      </c>
      <c r="D55" s="42" t="s">
        <v>18</v>
      </c>
      <c r="E55" s="40">
        <v>0</v>
      </c>
      <c r="F55" s="40">
        <v>0</v>
      </c>
      <c r="G55" s="40">
        <v>0</v>
      </c>
      <c r="H55" s="23"/>
      <c r="I55" s="23"/>
      <c r="J55" s="23"/>
      <c r="K55" s="23"/>
    </row>
    <row r="56" spans="1:11" ht="14.1" customHeight="1">
      <c r="A56" s="23"/>
      <c r="B56" s="23"/>
      <c r="C56" s="39" t="s">
        <v>49</v>
      </c>
      <c r="D56" s="42" t="s">
        <v>18</v>
      </c>
      <c r="E56" s="40">
        <v>0</v>
      </c>
      <c r="F56" s="40">
        <v>0</v>
      </c>
      <c r="G56" s="40">
        <v>0</v>
      </c>
      <c r="H56" s="23"/>
      <c r="I56" s="23"/>
      <c r="J56" s="23"/>
      <c r="K56" s="23"/>
    </row>
    <row r="57" spans="1:11" ht="14.1" customHeight="1">
      <c r="A57" s="23"/>
      <c r="B57" s="23"/>
      <c r="C57" s="39" t="s">
        <v>58</v>
      </c>
      <c r="D57" s="42" t="s">
        <v>18</v>
      </c>
      <c r="E57" s="40">
        <v>0</v>
      </c>
      <c r="F57" s="40">
        <v>0</v>
      </c>
      <c r="G57" s="40">
        <v>0</v>
      </c>
      <c r="H57" s="23"/>
      <c r="I57" s="23"/>
      <c r="J57" s="23"/>
      <c r="K57" s="23"/>
    </row>
    <row r="58" spans="1:11" ht="14.1" customHeight="1">
      <c r="A58" s="23"/>
      <c r="B58" s="23"/>
      <c r="C58" s="39" t="s">
        <v>59</v>
      </c>
      <c r="D58" s="42" t="s">
        <v>18</v>
      </c>
      <c r="E58" s="40">
        <v>0</v>
      </c>
      <c r="F58" s="40">
        <v>0</v>
      </c>
      <c r="G58" s="40">
        <v>0</v>
      </c>
      <c r="H58" s="23"/>
      <c r="I58" s="23"/>
      <c r="J58" s="23"/>
      <c r="K58" s="23"/>
    </row>
    <row r="59" spans="1:11" ht="14.1" customHeight="1">
      <c r="A59" s="23"/>
      <c r="B59" s="23"/>
      <c r="C59" s="39" t="s">
        <v>60</v>
      </c>
      <c r="D59" s="42" t="s">
        <v>18</v>
      </c>
      <c r="E59" s="40">
        <v>0</v>
      </c>
      <c r="F59" s="40">
        <v>0</v>
      </c>
      <c r="G59" s="40">
        <v>0</v>
      </c>
      <c r="H59" s="23"/>
      <c r="I59" s="23"/>
      <c r="J59" s="23"/>
      <c r="K59" s="23"/>
    </row>
    <row r="60" spans="1:11" ht="14.1" customHeight="1">
      <c r="A60" s="23"/>
      <c r="B60" s="23"/>
      <c r="C60" s="39" t="s">
        <v>61</v>
      </c>
      <c r="D60" s="42" t="s">
        <v>18</v>
      </c>
      <c r="E60" s="40">
        <v>0</v>
      </c>
      <c r="F60" s="40">
        <v>0</v>
      </c>
      <c r="G60" s="40">
        <v>0</v>
      </c>
      <c r="H60" s="23"/>
      <c r="I60" s="23"/>
      <c r="J60" s="23"/>
      <c r="K60" s="23"/>
    </row>
    <row r="61" spans="1:11" ht="14.1" customHeight="1">
      <c r="A61" s="23"/>
      <c r="B61" s="23"/>
      <c r="C61" s="39" t="s">
        <v>62</v>
      </c>
      <c r="D61" s="42" t="s">
        <v>18</v>
      </c>
      <c r="E61" s="40">
        <v>11900000</v>
      </c>
      <c r="F61" s="40">
        <v>11900000</v>
      </c>
      <c r="G61" s="40">
        <v>11900000</v>
      </c>
      <c r="H61" s="23"/>
      <c r="I61" s="23"/>
      <c r="J61" s="23"/>
      <c r="K61" s="23"/>
    </row>
    <row r="62" spans="1:11" ht="14.1" customHeight="1">
      <c r="A62" s="23"/>
      <c r="B62" s="23"/>
      <c r="C62" s="39" t="s">
        <v>49</v>
      </c>
      <c r="D62" s="42" t="s">
        <v>18</v>
      </c>
      <c r="E62" s="40">
        <v>0</v>
      </c>
      <c r="F62" s="40">
        <v>0</v>
      </c>
      <c r="G62" s="40">
        <v>0</v>
      </c>
      <c r="H62" s="23"/>
      <c r="I62" s="23"/>
      <c r="J62" s="23"/>
      <c r="K62" s="23"/>
    </row>
    <row r="63" spans="1:11" ht="14.1" customHeight="1">
      <c r="A63" s="23"/>
      <c r="B63" s="23"/>
      <c r="C63" s="39" t="s">
        <v>58</v>
      </c>
      <c r="D63" s="42" t="s">
        <v>18</v>
      </c>
      <c r="E63" s="40">
        <v>11900000</v>
      </c>
      <c r="F63" s="40">
        <v>11900000</v>
      </c>
      <c r="G63" s="40">
        <v>11900000</v>
      </c>
      <c r="H63" s="23"/>
      <c r="I63" s="23"/>
      <c r="J63" s="23"/>
      <c r="K63" s="23"/>
    </row>
    <row r="64" spans="1:11" ht="14.1" customHeight="1">
      <c r="A64" s="23"/>
      <c r="B64" s="23"/>
      <c r="C64" s="39" t="s">
        <v>59</v>
      </c>
      <c r="D64" s="42" t="s">
        <v>18</v>
      </c>
      <c r="E64" s="40">
        <v>0</v>
      </c>
      <c r="F64" s="40">
        <v>0</v>
      </c>
      <c r="G64" s="40">
        <v>0</v>
      </c>
      <c r="H64" s="23"/>
      <c r="I64" s="23"/>
      <c r="J64" s="23"/>
      <c r="K64" s="23"/>
    </row>
    <row r="65" spans="1:11" ht="14.1" customHeight="1">
      <c r="A65" s="23"/>
      <c r="B65" s="23"/>
      <c r="C65" s="39" t="s">
        <v>60</v>
      </c>
      <c r="D65" s="42" t="s">
        <v>18</v>
      </c>
      <c r="E65" s="40">
        <v>0</v>
      </c>
      <c r="F65" s="40">
        <v>0</v>
      </c>
      <c r="G65" s="40">
        <v>0</v>
      </c>
      <c r="H65" s="23"/>
      <c r="I65" s="23"/>
      <c r="J65" s="23"/>
      <c r="K65" s="23"/>
    </row>
    <row r="66" spans="1:11" ht="14.1" customHeight="1">
      <c r="A66" s="23"/>
      <c r="B66" s="23"/>
      <c r="C66" s="39" t="s">
        <v>61</v>
      </c>
      <c r="D66" s="42" t="s">
        <v>18</v>
      </c>
      <c r="E66" s="40">
        <v>0</v>
      </c>
      <c r="F66" s="40">
        <v>0</v>
      </c>
      <c r="G66" s="40">
        <v>0</v>
      </c>
      <c r="H66" s="23"/>
      <c r="I66" s="23"/>
      <c r="J66" s="23"/>
      <c r="K66" s="23"/>
    </row>
    <row r="67" spans="1:11" ht="14.1" customHeight="1">
      <c r="A67" s="23"/>
      <c r="B67" s="23"/>
      <c r="C67" s="39" t="s">
        <v>63</v>
      </c>
      <c r="D67" s="42" t="s">
        <v>18</v>
      </c>
      <c r="E67" s="40">
        <v>0</v>
      </c>
      <c r="F67" s="40">
        <v>0</v>
      </c>
      <c r="G67" s="40">
        <v>0</v>
      </c>
      <c r="H67" s="23"/>
      <c r="I67" s="23"/>
      <c r="J67" s="23"/>
      <c r="K67" s="23"/>
    </row>
    <row r="68" spans="1:11" ht="14.1" customHeight="1">
      <c r="A68" s="23"/>
      <c r="B68" s="23"/>
      <c r="C68" s="39" t="s">
        <v>49</v>
      </c>
      <c r="D68" s="42" t="s">
        <v>18</v>
      </c>
      <c r="E68" s="40">
        <v>0</v>
      </c>
      <c r="F68" s="40">
        <v>0</v>
      </c>
      <c r="G68" s="40">
        <v>0</v>
      </c>
      <c r="H68" s="23"/>
      <c r="I68" s="23"/>
      <c r="J68" s="23"/>
      <c r="K68" s="23"/>
    </row>
    <row r="69" spans="1:11" ht="14.1" customHeight="1">
      <c r="A69" s="23"/>
      <c r="B69" s="23"/>
      <c r="C69" s="39" t="s">
        <v>58</v>
      </c>
      <c r="D69" s="42" t="s">
        <v>18</v>
      </c>
      <c r="E69" s="40">
        <v>0</v>
      </c>
      <c r="F69" s="40">
        <v>0</v>
      </c>
      <c r="G69" s="40">
        <v>0</v>
      </c>
      <c r="H69" s="23"/>
      <c r="I69" s="23"/>
      <c r="J69" s="23"/>
      <c r="K69" s="23"/>
    </row>
    <row r="70" spans="1:11" ht="14.1" customHeight="1">
      <c r="A70" s="23"/>
      <c r="B70" s="23"/>
      <c r="C70" s="39" t="s">
        <v>59</v>
      </c>
      <c r="D70" s="42" t="s">
        <v>18</v>
      </c>
      <c r="E70" s="40">
        <v>0</v>
      </c>
      <c r="F70" s="40">
        <v>0</v>
      </c>
      <c r="G70" s="40">
        <v>0</v>
      </c>
      <c r="H70" s="23"/>
      <c r="I70" s="23"/>
      <c r="J70" s="23"/>
      <c r="K70" s="23"/>
    </row>
    <row r="71" spans="1:11" ht="14.1" customHeight="1">
      <c r="A71" s="23"/>
      <c r="B71" s="23"/>
      <c r="C71" s="39" t="s">
        <v>60</v>
      </c>
      <c r="D71" s="42" t="s">
        <v>18</v>
      </c>
      <c r="E71" s="40">
        <v>0</v>
      </c>
      <c r="F71" s="40">
        <v>0</v>
      </c>
      <c r="G71" s="40">
        <v>0</v>
      </c>
      <c r="H71" s="23"/>
      <c r="I71" s="23"/>
      <c r="J71" s="23"/>
      <c r="K71" s="23"/>
    </row>
    <row r="72" spans="1:11" ht="14.1" customHeight="1">
      <c r="A72" s="23"/>
      <c r="B72" s="23"/>
      <c r="C72" s="39" t="s">
        <v>61</v>
      </c>
      <c r="D72" s="42" t="s">
        <v>18</v>
      </c>
      <c r="E72" s="40">
        <v>0</v>
      </c>
      <c r="F72" s="40">
        <v>0</v>
      </c>
      <c r="G72" s="40">
        <v>0</v>
      </c>
      <c r="H72" s="23"/>
      <c r="I72" s="23"/>
      <c r="J72" s="23"/>
      <c r="K72" s="23"/>
    </row>
    <row r="73" spans="1:11" ht="14.1" customHeight="1">
      <c r="A73" s="23"/>
      <c r="B73" s="23"/>
      <c r="C73" s="39" t="s">
        <v>64</v>
      </c>
      <c r="D73" s="42" t="s">
        <v>18</v>
      </c>
      <c r="E73" s="40">
        <v>0</v>
      </c>
      <c r="F73" s="40">
        <v>0</v>
      </c>
      <c r="G73" s="40">
        <v>0</v>
      </c>
      <c r="H73" s="23"/>
      <c r="I73" s="23"/>
      <c r="J73" s="23"/>
      <c r="K73" s="23"/>
    </row>
    <row r="74" spans="1:11" ht="14.1" customHeight="1">
      <c r="A74" s="23"/>
      <c r="B74" s="23"/>
      <c r="C74" s="39" t="s">
        <v>65</v>
      </c>
      <c r="D74" s="42" t="s">
        <v>18</v>
      </c>
      <c r="E74" s="40">
        <v>0</v>
      </c>
      <c r="F74" s="40">
        <v>0</v>
      </c>
      <c r="G74" s="40">
        <v>0</v>
      </c>
      <c r="H74" s="23"/>
      <c r="I74" s="23"/>
      <c r="J74" s="23"/>
      <c r="K74" s="23"/>
    </row>
    <row r="75" spans="1:11" ht="14.1" customHeight="1">
      <c r="A75" s="23"/>
      <c r="B75" s="23"/>
      <c r="C75" s="41" t="s">
        <v>25</v>
      </c>
      <c r="D75" s="40">
        <v>0</v>
      </c>
      <c r="E75" s="40">
        <v>11900000</v>
      </c>
      <c r="F75" s="40">
        <v>11900000</v>
      </c>
      <c r="G75" s="40">
        <v>11900000</v>
      </c>
      <c r="H75" s="23"/>
      <c r="I75" s="23"/>
      <c r="J75" s="23"/>
      <c r="K75" s="23"/>
    </row>
    <row r="76" spans="1:11" ht="15" customHeight="1">
      <c r="A76" s="23"/>
      <c r="B76" s="23"/>
      <c r="C76" s="43" t="s">
        <v>18</v>
      </c>
      <c r="D76" s="44" t="s">
        <v>18</v>
      </c>
      <c r="E76" s="44" t="s">
        <v>18</v>
      </c>
      <c r="F76" s="44" t="s">
        <v>18</v>
      </c>
      <c r="G76" s="44" t="s">
        <v>18</v>
      </c>
      <c r="H76" s="23"/>
      <c r="I76" s="23"/>
      <c r="J76" s="23"/>
      <c r="K76" s="23"/>
    </row>
    <row r="77" spans="1:11" ht="15" customHeight="1">
      <c r="A77" s="23"/>
      <c r="B77" s="23"/>
      <c r="C77" s="26" t="s">
        <v>168</v>
      </c>
      <c r="D77" s="45">
        <v>0</v>
      </c>
      <c r="E77" s="45">
        <v>11900000</v>
      </c>
      <c r="F77" s="45">
        <v>11900000</v>
      </c>
      <c r="G77" s="45">
        <v>11900000</v>
      </c>
      <c r="H77" s="23"/>
      <c r="I77" s="23"/>
      <c r="J77" s="23"/>
      <c r="K77" s="23"/>
    </row>
    <row r="78" spans="1:11" ht="15" customHeight="1">
      <c r="A78" s="23"/>
      <c r="B78" s="23"/>
      <c r="C78" s="27" t="s">
        <v>48</v>
      </c>
      <c r="D78" s="46">
        <v>0</v>
      </c>
      <c r="E78" s="46">
        <v>0</v>
      </c>
      <c r="F78" s="46">
        <v>0</v>
      </c>
      <c r="G78" s="46">
        <v>0</v>
      </c>
      <c r="H78" s="23"/>
      <c r="I78" s="23"/>
      <c r="J78" s="23"/>
      <c r="K78" s="23"/>
    </row>
    <row r="79" spans="1:11" ht="15" customHeight="1">
      <c r="A79" s="23"/>
      <c r="B79" s="23"/>
      <c r="C79" s="27" t="s">
        <v>49</v>
      </c>
      <c r="D79" s="46">
        <v>0</v>
      </c>
      <c r="E79" s="46">
        <v>0</v>
      </c>
      <c r="F79" s="46">
        <v>0</v>
      </c>
      <c r="G79" s="46">
        <v>0</v>
      </c>
      <c r="H79" s="23"/>
      <c r="I79" s="23"/>
      <c r="J79" s="23"/>
      <c r="K79" s="23"/>
    </row>
    <row r="80" spans="1:11" ht="15" customHeight="1">
      <c r="A80" s="23"/>
      <c r="B80" s="23"/>
      <c r="C80" s="27" t="s">
        <v>50</v>
      </c>
      <c r="D80" s="46">
        <v>0</v>
      </c>
      <c r="E80" s="46">
        <v>0</v>
      </c>
      <c r="F80" s="46">
        <v>0</v>
      </c>
      <c r="G80" s="46">
        <v>0</v>
      </c>
      <c r="H80" s="23"/>
      <c r="I80" s="23"/>
      <c r="J80" s="23"/>
      <c r="K80" s="23"/>
    </row>
    <row r="81" spans="1:11" ht="15" customHeight="1">
      <c r="A81" s="23"/>
      <c r="B81" s="23"/>
      <c r="C81" s="27" t="s">
        <v>51</v>
      </c>
      <c r="D81" s="46">
        <v>0</v>
      </c>
      <c r="E81" s="46">
        <v>0</v>
      </c>
      <c r="F81" s="46">
        <v>0</v>
      </c>
      <c r="G81" s="46">
        <v>0</v>
      </c>
      <c r="H81" s="23"/>
      <c r="I81" s="23"/>
      <c r="J81" s="23"/>
      <c r="K81" s="23"/>
    </row>
    <row r="82" spans="1:11" ht="15" customHeight="1">
      <c r="A82" s="23"/>
      <c r="B82" s="23"/>
      <c r="C82" s="27" t="s">
        <v>49</v>
      </c>
      <c r="D82" s="46">
        <v>0</v>
      </c>
      <c r="E82" s="46">
        <v>0</v>
      </c>
      <c r="F82" s="46">
        <v>0</v>
      </c>
      <c r="G82" s="46">
        <v>0</v>
      </c>
      <c r="H82" s="23"/>
      <c r="I82" s="23"/>
      <c r="J82" s="23"/>
      <c r="K82" s="23"/>
    </row>
    <row r="83" spans="1:11" ht="15" customHeight="1">
      <c r="A83" s="23"/>
      <c r="B83" s="23"/>
      <c r="C83" s="27" t="s">
        <v>50</v>
      </c>
      <c r="D83" s="46">
        <v>0</v>
      </c>
      <c r="E83" s="46">
        <v>0</v>
      </c>
      <c r="F83" s="46">
        <v>0</v>
      </c>
      <c r="G83" s="46">
        <v>0</v>
      </c>
      <c r="H83" s="23"/>
      <c r="I83" s="23"/>
      <c r="J83" s="23"/>
      <c r="K83" s="23"/>
    </row>
    <row r="84" spans="1:11" ht="15" customHeight="1">
      <c r="A84" s="23"/>
      <c r="B84" s="23"/>
      <c r="C84" s="27" t="s">
        <v>52</v>
      </c>
      <c r="D84" s="46">
        <v>0</v>
      </c>
      <c r="E84" s="46">
        <v>0</v>
      </c>
      <c r="F84" s="46">
        <v>0</v>
      </c>
      <c r="G84" s="46">
        <v>0</v>
      </c>
      <c r="H84" s="23"/>
      <c r="I84" s="23"/>
      <c r="J84" s="23"/>
      <c r="K84" s="23"/>
    </row>
    <row r="85" spans="1:11" ht="15" customHeight="1">
      <c r="A85" s="23"/>
      <c r="B85" s="23"/>
      <c r="C85" s="27" t="s">
        <v>49</v>
      </c>
      <c r="D85" s="46">
        <v>0</v>
      </c>
      <c r="E85" s="46">
        <v>0</v>
      </c>
      <c r="F85" s="46">
        <v>0</v>
      </c>
      <c r="G85" s="46">
        <v>0</v>
      </c>
      <c r="H85" s="23"/>
      <c r="I85" s="23"/>
      <c r="J85" s="23"/>
      <c r="K85" s="23"/>
    </row>
    <row r="86" spans="1:11" ht="15" customHeight="1">
      <c r="A86" s="23"/>
      <c r="B86" s="23"/>
      <c r="C86" s="27" t="s">
        <v>50</v>
      </c>
      <c r="D86" s="46">
        <v>0</v>
      </c>
      <c r="E86" s="46">
        <v>0</v>
      </c>
      <c r="F86" s="46">
        <v>0</v>
      </c>
      <c r="G86" s="46">
        <v>0</v>
      </c>
      <c r="H86" s="23"/>
      <c r="I86" s="23"/>
      <c r="J86" s="23"/>
      <c r="K86" s="23"/>
    </row>
    <row r="87" spans="1:11" ht="15" customHeight="1">
      <c r="A87" s="23"/>
      <c r="B87" s="23"/>
      <c r="C87" s="27" t="s">
        <v>53</v>
      </c>
      <c r="D87" s="46">
        <v>0</v>
      </c>
      <c r="E87" s="46">
        <v>0</v>
      </c>
      <c r="F87" s="46">
        <v>0</v>
      </c>
      <c r="G87" s="46">
        <v>0</v>
      </c>
      <c r="H87" s="23"/>
      <c r="I87" s="23"/>
      <c r="J87" s="23"/>
      <c r="K87" s="23"/>
    </row>
    <row r="88" spans="1:11" ht="15" customHeight="1">
      <c r="A88" s="23"/>
      <c r="B88" s="23"/>
      <c r="C88" s="27" t="s">
        <v>49</v>
      </c>
      <c r="D88" s="46">
        <v>0</v>
      </c>
      <c r="E88" s="46">
        <v>0</v>
      </c>
      <c r="F88" s="46">
        <v>0</v>
      </c>
      <c r="G88" s="46">
        <v>0</v>
      </c>
      <c r="H88" s="23"/>
      <c r="I88" s="23"/>
      <c r="J88" s="23"/>
      <c r="K88" s="23"/>
    </row>
    <row r="89" spans="1:11" ht="15" customHeight="1">
      <c r="A89" s="23"/>
      <c r="B89" s="23"/>
      <c r="C89" s="27" t="s">
        <v>50</v>
      </c>
      <c r="D89" s="46">
        <v>0</v>
      </c>
      <c r="E89" s="46">
        <v>0</v>
      </c>
      <c r="F89" s="46">
        <v>0</v>
      </c>
      <c r="G89" s="46">
        <v>0</v>
      </c>
      <c r="H89" s="23"/>
      <c r="I89" s="23"/>
      <c r="J89" s="23"/>
      <c r="K89" s="23"/>
    </row>
    <row r="90" spans="1:11" ht="20.100000000000001" customHeight="1">
      <c r="A90" s="23"/>
      <c r="B90" s="23"/>
      <c r="C90" s="27" t="s">
        <v>169</v>
      </c>
      <c r="D90" s="47">
        <v>0</v>
      </c>
      <c r="E90" s="47">
        <v>0</v>
      </c>
      <c r="F90" s="47">
        <v>0</v>
      </c>
      <c r="G90" s="47">
        <v>0</v>
      </c>
      <c r="H90" s="23"/>
      <c r="I90" s="23"/>
      <c r="J90" s="23"/>
      <c r="K90" s="23"/>
    </row>
    <row r="91" spans="1:11" ht="15" customHeight="1">
      <c r="A91" s="23"/>
      <c r="B91" s="23"/>
      <c r="C91" s="27" t="s">
        <v>49</v>
      </c>
      <c r="D91" s="46">
        <v>0</v>
      </c>
      <c r="E91" s="46">
        <v>0</v>
      </c>
      <c r="F91" s="46">
        <v>0</v>
      </c>
      <c r="G91" s="46">
        <v>0</v>
      </c>
      <c r="H91" s="23"/>
      <c r="I91" s="23"/>
      <c r="J91" s="23"/>
      <c r="K91" s="23"/>
    </row>
    <row r="92" spans="1:11" ht="15" customHeight="1">
      <c r="A92" s="23"/>
      <c r="B92" s="23"/>
      <c r="C92" s="27" t="s">
        <v>50</v>
      </c>
      <c r="D92" s="46">
        <v>0</v>
      </c>
      <c r="E92" s="46">
        <v>0</v>
      </c>
      <c r="F92" s="46">
        <v>0</v>
      </c>
      <c r="G92" s="46">
        <v>0</v>
      </c>
      <c r="H92" s="23"/>
      <c r="I92" s="23"/>
      <c r="J92" s="23"/>
      <c r="K92" s="23"/>
    </row>
    <row r="93" spans="1:11" ht="15" customHeight="1">
      <c r="A93" s="23"/>
      <c r="B93" s="23"/>
      <c r="C93" s="27" t="s">
        <v>55</v>
      </c>
      <c r="D93" s="46">
        <v>0</v>
      </c>
      <c r="E93" s="46">
        <v>0</v>
      </c>
      <c r="F93" s="46">
        <v>0</v>
      </c>
      <c r="G93" s="46">
        <v>0</v>
      </c>
      <c r="H93" s="23"/>
      <c r="I93" s="23"/>
      <c r="J93" s="23"/>
      <c r="K93" s="23"/>
    </row>
    <row r="94" spans="1:11" ht="15" customHeight="1">
      <c r="A94" s="23"/>
      <c r="B94" s="23"/>
      <c r="C94" s="27" t="s">
        <v>49</v>
      </c>
      <c r="D94" s="46">
        <v>0</v>
      </c>
      <c r="E94" s="46">
        <v>0</v>
      </c>
      <c r="F94" s="46">
        <v>0</v>
      </c>
      <c r="G94" s="46">
        <v>0</v>
      </c>
      <c r="H94" s="23"/>
      <c r="I94" s="23"/>
      <c r="J94" s="23"/>
      <c r="K94" s="23"/>
    </row>
    <row r="95" spans="1:11" ht="15" customHeight="1">
      <c r="A95" s="23"/>
      <c r="B95" s="23"/>
      <c r="C95" s="27" t="s">
        <v>50</v>
      </c>
      <c r="D95" s="46">
        <v>0</v>
      </c>
      <c r="E95" s="46">
        <v>0</v>
      </c>
      <c r="F95" s="46">
        <v>0</v>
      </c>
      <c r="G95" s="46">
        <v>0</v>
      </c>
      <c r="H95" s="23"/>
      <c r="I95" s="23"/>
      <c r="J95" s="23"/>
      <c r="K95" s="23"/>
    </row>
    <row r="96" spans="1:11" ht="15" customHeight="1">
      <c r="A96" s="23"/>
      <c r="B96" s="23"/>
      <c r="C96" s="27" t="s">
        <v>56</v>
      </c>
      <c r="D96" s="46">
        <v>0</v>
      </c>
      <c r="E96" s="46">
        <v>0</v>
      </c>
      <c r="F96" s="46">
        <v>0</v>
      </c>
      <c r="G96" s="46">
        <v>0</v>
      </c>
      <c r="H96" s="23"/>
      <c r="I96" s="23"/>
      <c r="J96" s="23"/>
      <c r="K96" s="23"/>
    </row>
    <row r="97" spans="1:11" ht="15" customHeight="1">
      <c r="A97" s="23"/>
      <c r="B97" s="23"/>
      <c r="C97" s="27" t="s">
        <v>49</v>
      </c>
      <c r="D97" s="46">
        <v>0</v>
      </c>
      <c r="E97" s="46">
        <v>0</v>
      </c>
      <c r="F97" s="46">
        <v>0</v>
      </c>
      <c r="G97" s="46">
        <v>0</v>
      </c>
      <c r="H97" s="23"/>
      <c r="I97" s="23"/>
      <c r="J97" s="23"/>
      <c r="K97" s="23"/>
    </row>
    <row r="98" spans="1:11" ht="15" customHeight="1">
      <c r="A98" s="23"/>
      <c r="B98" s="23"/>
      <c r="C98" s="27" t="s">
        <v>50</v>
      </c>
      <c r="D98" s="46">
        <v>0</v>
      </c>
      <c r="E98" s="46">
        <v>0</v>
      </c>
      <c r="F98" s="46">
        <v>0</v>
      </c>
      <c r="G98" s="46">
        <v>0</v>
      </c>
      <c r="H98" s="23"/>
      <c r="I98" s="23"/>
      <c r="J98" s="23"/>
      <c r="K98" s="23"/>
    </row>
    <row r="99" spans="1:11" ht="15" customHeight="1">
      <c r="A99" s="23"/>
      <c r="B99" s="23"/>
      <c r="C99" s="27" t="s">
        <v>57</v>
      </c>
      <c r="D99" s="46">
        <v>0</v>
      </c>
      <c r="E99" s="46">
        <v>0</v>
      </c>
      <c r="F99" s="46">
        <v>0</v>
      </c>
      <c r="G99" s="46">
        <v>0</v>
      </c>
      <c r="H99" s="23"/>
      <c r="I99" s="23"/>
      <c r="J99" s="23"/>
      <c r="K99" s="23"/>
    </row>
    <row r="100" spans="1:11" ht="15" customHeight="1">
      <c r="A100" s="23"/>
      <c r="B100" s="23"/>
      <c r="C100" s="27" t="s">
        <v>49</v>
      </c>
      <c r="D100" s="46">
        <v>0</v>
      </c>
      <c r="E100" s="46">
        <v>0</v>
      </c>
      <c r="F100" s="46">
        <v>0</v>
      </c>
      <c r="G100" s="46">
        <v>0</v>
      </c>
      <c r="H100" s="23"/>
      <c r="I100" s="23"/>
      <c r="J100" s="23"/>
      <c r="K100" s="23"/>
    </row>
    <row r="101" spans="1:11" ht="15" customHeight="1">
      <c r="A101" s="23"/>
      <c r="B101" s="23"/>
      <c r="C101" s="27" t="s">
        <v>58</v>
      </c>
      <c r="D101" s="46">
        <v>0</v>
      </c>
      <c r="E101" s="46">
        <v>0</v>
      </c>
      <c r="F101" s="46">
        <v>0</v>
      </c>
      <c r="G101" s="46">
        <v>0</v>
      </c>
      <c r="H101" s="23"/>
      <c r="I101" s="23"/>
      <c r="J101" s="23"/>
      <c r="K101" s="23"/>
    </row>
    <row r="102" spans="1:11" ht="15" customHeight="1">
      <c r="A102" s="23"/>
      <c r="B102" s="23"/>
      <c r="C102" s="27" t="s">
        <v>59</v>
      </c>
      <c r="D102" s="46">
        <v>0</v>
      </c>
      <c r="E102" s="46">
        <v>0</v>
      </c>
      <c r="F102" s="46">
        <v>0</v>
      </c>
      <c r="G102" s="46">
        <v>0</v>
      </c>
      <c r="H102" s="23"/>
      <c r="I102" s="23"/>
      <c r="J102" s="23"/>
      <c r="K102" s="23"/>
    </row>
    <row r="103" spans="1:11" ht="15" customHeight="1">
      <c r="A103" s="23"/>
      <c r="B103" s="23"/>
      <c r="C103" s="27" t="s">
        <v>60</v>
      </c>
      <c r="D103" s="46">
        <v>0</v>
      </c>
      <c r="E103" s="46">
        <v>0</v>
      </c>
      <c r="F103" s="46">
        <v>0</v>
      </c>
      <c r="G103" s="46">
        <v>0</v>
      </c>
      <c r="H103" s="23"/>
      <c r="I103" s="23"/>
      <c r="J103" s="23"/>
      <c r="K103" s="23"/>
    </row>
    <row r="104" spans="1:11" ht="15" customHeight="1">
      <c r="A104" s="23"/>
      <c r="B104" s="23"/>
      <c r="C104" s="27" t="s">
        <v>61</v>
      </c>
      <c r="D104" s="46">
        <v>0</v>
      </c>
      <c r="E104" s="46">
        <v>0</v>
      </c>
      <c r="F104" s="46">
        <v>0</v>
      </c>
      <c r="G104" s="46">
        <v>0</v>
      </c>
      <c r="H104" s="23"/>
      <c r="I104" s="23"/>
      <c r="J104" s="23"/>
      <c r="K104" s="23"/>
    </row>
    <row r="105" spans="1:11" ht="15" customHeight="1">
      <c r="A105" s="23"/>
      <c r="B105" s="23"/>
      <c r="C105" s="27" t="s">
        <v>62</v>
      </c>
      <c r="D105" s="46">
        <v>0</v>
      </c>
      <c r="E105" s="46">
        <v>11900000</v>
      </c>
      <c r="F105" s="46">
        <v>11900000</v>
      </c>
      <c r="G105" s="46">
        <v>11900000</v>
      </c>
      <c r="H105" s="23"/>
      <c r="I105" s="23"/>
      <c r="J105" s="23"/>
      <c r="K105" s="23"/>
    </row>
    <row r="106" spans="1:11" ht="15" customHeight="1">
      <c r="A106" s="23"/>
      <c r="B106" s="23"/>
      <c r="C106" s="27" t="s">
        <v>49</v>
      </c>
      <c r="D106" s="46">
        <v>0</v>
      </c>
      <c r="E106" s="46">
        <v>0</v>
      </c>
      <c r="F106" s="46">
        <v>0</v>
      </c>
      <c r="G106" s="46">
        <v>0</v>
      </c>
      <c r="H106" s="23"/>
      <c r="I106" s="23"/>
      <c r="J106" s="23"/>
      <c r="K106" s="23"/>
    </row>
    <row r="107" spans="1:11" ht="15" customHeight="1">
      <c r="A107" s="23"/>
      <c r="B107" s="23"/>
      <c r="C107" s="27" t="s">
        <v>58</v>
      </c>
      <c r="D107" s="46">
        <v>0</v>
      </c>
      <c r="E107" s="46">
        <v>11900000</v>
      </c>
      <c r="F107" s="46">
        <v>11900000</v>
      </c>
      <c r="G107" s="46">
        <v>11900000</v>
      </c>
      <c r="H107" s="23"/>
      <c r="I107" s="23"/>
      <c r="J107" s="23"/>
      <c r="K107" s="23"/>
    </row>
    <row r="108" spans="1:11" ht="15" customHeight="1">
      <c r="A108" s="23"/>
      <c r="B108" s="23"/>
      <c r="C108" s="27" t="s">
        <v>59</v>
      </c>
      <c r="D108" s="46">
        <v>0</v>
      </c>
      <c r="E108" s="46">
        <v>0</v>
      </c>
      <c r="F108" s="46">
        <v>0</v>
      </c>
      <c r="G108" s="46">
        <v>0</v>
      </c>
      <c r="H108" s="23"/>
      <c r="I108" s="23"/>
      <c r="J108" s="23"/>
      <c r="K108" s="23"/>
    </row>
    <row r="109" spans="1:11" ht="15" customHeight="1">
      <c r="A109" s="23"/>
      <c r="B109" s="23"/>
      <c r="C109" s="27" t="s">
        <v>60</v>
      </c>
      <c r="D109" s="46">
        <v>0</v>
      </c>
      <c r="E109" s="46">
        <v>0</v>
      </c>
      <c r="F109" s="46">
        <v>0</v>
      </c>
      <c r="G109" s="46">
        <v>0</v>
      </c>
      <c r="H109" s="23"/>
      <c r="I109" s="23"/>
      <c r="J109" s="23"/>
      <c r="K109" s="23"/>
    </row>
    <row r="110" spans="1:11" ht="15" customHeight="1">
      <c r="A110" s="23"/>
      <c r="B110" s="23"/>
      <c r="C110" s="27" t="s">
        <v>61</v>
      </c>
      <c r="D110" s="46">
        <v>0</v>
      </c>
      <c r="E110" s="46">
        <v>0</v>
      </c>
      <c r="F110" s="46">
        <v>0</v>
      </c>
      <c r="G110" s="46">
        <v>0</v>
      </c>
      <c r="H110" s="23"/>
      <c r="I110" s="23"/>
      <c r="J110" s="23"/>
      <c r="K110" s="23"/>
    </row>
    <row r="111" spans="1:11" ht="15" customHeight="1">
      <c r="A111" s="23"/>
      <c r="B111" s="23"/>
      <c r="C111" s="27" t="s">
        <v>63</v>
      </c>
      <c r="D111" s="46">
        <v>0</v>
      </c>
      <c r="E111" s="46">
        <v>0</v>
      </c>
      <c r="F111" s="46">
        <v>0</v>
      </c>
      <c r="G111" s="46">
        <v>0</v>
      </c>
      <c r="H111" s="23"/>
      <c r="I111" s="23"/>
      <c r="J111" s="23"/>
      <c r="K111" s="23"/>
    </row>
    <row r="112" spans="1:11" ht="15" customHeight="1">
      <c r="A112" s="23"/>
      <c r="B112" s="23"/>
      <c r="C112" s="27" t="s">
        <v>49</v>
      </c>
      <c r="D112" s="46">
        <v>0</v>
      </c>
      <c r="E112" s="46">
        <v>0</v>
      </c>
      <c r="F112" s="46">
        <v>0</v>
      </c>
      <c r="G112" s="46">
        <v>0</v>
      </c>
      <c r="H112" s="23"/>
      <c r="I112" s="23"/>
      <c r="J112" s="23"/>
      <c r="K112" s="23"/>
    </row>
    <row r="113" spans="1:11" ht="15" customHeight="1">
      <c r="A113" s="23"/>
      <c r="B113" s="23"/>
      <c r="C113" s="27" t="s">
        <v>58</v>
      </c>
      <c r="D113" s="46">
        <v>0</v>
      </c>
      <c r="E113" s="46">
        <v>0</v>
      </c>
      <c r="F113" s="46">
        <v>0</v>
      </c>
      <c r="G113" s="46">
        <v>0</v>
      </c>
      <c r="H113" s="23"/>
      <c r="I113" s="23"/>
      <c r="J113" s="23"/>
      <c r="K113" s="23"/>
    </row>
    <row r="114" spans="1:11" ht="15" customHeight="1">
      <c r="A114" s="23"/>
      <c r="B114" s="23"/>
      <c r="C114" s="27" t="s">
        <v>59</v>
      </c>
      <c r="D114" s="46">
        <v>0</v>
      </c>
      <c r="E114" s="46">
        <v>0</v>
      </c>
      <c r="F114" s="46">
        <v>0</v>
      </c>
      <c r="G114" s="46">
        <v>0</v>
      </c>
      <c r="H114" s="23"/>
      <c r="I114" s="23"/>
      <c r="J114" s="23"/>
      <c r="K114" s="23"/>
    </row>
    <row r="115" spans="1:11" ht="15" customHeight="1">
      <c r="A115" s="23"/>
      <c r="B115" s="23"/>
      <c r="C115" s="27" t="s">
        <v>60</v>
      </c>
      <c r="D115" s="46">
        <v>0</v>
      </c>
      <c r="E115" s="46">
        <v>0</v>
      </c>
      <c r="F115" s="46">
        <v>0</v>
      </c>
      <c r="G115" s="46">
        <v>0</v>
      </c>
      <c r="H115" s="23"/>
      <c r="I115" s="23"/>
      <c r="J115" s="23"/>
      <c r="K115" s="23"/>
    </row>
    <row r="116" spans="1:11" ht="15" customHeight="1">
      <c r="A116" s="23"/>
      <c r="B116" s="23"/>
      <c r="C116" s="27" t="s">
        <v>61</v>
      </c>
      <c r="D116" s="46">
        <v>0</v>
      </c>
      <c r="E116" s="46">
        <v>0</v>
      </c>
      <c r="F116" s="46">
        <v>0</v>
      </c>
      <c r="G116" s="46">
        <v>0</v>
      </c>
      <c r="H116" s="23"/>
      <c r="I116" s="23"/>
      <c r="J116" s="23"/>
      <c r="K116" s="23"/>
    </row>
    <row r="117" spans="1:11" ht="15" customHeight="1">
      <c r="A117" s="23"/>
      <c r="B117" s="23"/>
      <c r="C117" s="27" t="s">
        <v>64</v>
      </c>
      <c r="D117" s="46">
        <v>0</v>
      </c>
      <c r="E117" s="46">
        <v>0</v>
      </c>
      <c r="F117" s="46">
        <v>0</v>
      </c>
      <c r="G117" s="46">
        <v>0</v>
      </c>
      <c r="H117" s="23"/>
      <c r="I117" s="23"/>
      <c r="J117" s="23"/>
      <c r="K117" s="23"/>
    </row>
    <row r="118" spans="1:11" ht="15" customHeight="1">
      <c r="A118" s="23"/>
      <c r="B118" s="23"/>
      <c r="C118" s="27" t="s">
        <v>65</v>
      </c>
      <c r="D118" s="46">
        <v>0</v>
      </c>
      <c r="E118" s="46">
        <v>0</v>
      </c>
      <c r="F118" s="46">
        <v>0</v>
      </c>
      <c r="G118" s="46">
        <v>0</v>
      </c>
      <c r="H118" s="23"/>
      <c r="I118" s="23"/>
      <c r="J118" s="23"/>
      <c r="K118" s="23"/>
    </row>
    <row r="119" spans="1:11" ht="20.100000000000001" customHeight="1">
      <c r="A119" s="23"/>
      <c r="B119" s="23"/>
      <c r="C119" s="48" t="s">
        <v>18</v>
      </c>
      <c r="D119" s="23"/>
      <c r="E119" s="23"/>
      <c r="F119" s="23"/>
      <c r="G119" s="23"/>
      <c r="H119" s="23"/>
      <c r="I119" s="23"/>
      <c r="J119" s="23"/>
      <c r="K119" s="23"/>
    </row>
  </sheetData>
  <mergeCells count="17">
    <mergeCell ref="D19:G19"/>
    <mergeCell ref="D20:G20"/>
    <mergeCell ref="D21:G21"/>
    <mergeCell ref="D22:G22"/>
    <mergeCell ref="C31:G31"/>
    <mergeCell ref="C18:G18"/>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scale="68" fitToHeight="0"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53"/>
  <sheetViews>
    <sheetView zoomScaleNormal="100" workbookViewId="0">
      <selection activeCell="E344" sqref="E344"/>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2606</v>
      </c>
      <c r="E3" s="1510"/>
      <c r="F3" s="1510"/>
      <c r="G3" s="1510"/>
      <c r="H3" s="23"/>
      <c r="I3" s="23"/>
      <c r="J3" s="23"/>
      <c r="K3" s="23"/>
    </row>
    <row r="4" spans="1:11" ht="14.1" customHeight="1">
      <c r="A4" s="23"/>
      <c r="B4" s="23"/>
      <c r="C4" s="25" t="s">
        <v>4</v>
      </c>
      <c r="D4" s="1509" t="s">
        <v>2607</v>
      </c>
      <c r="E4" s="1510"/>
      <c r="F4" s="1510"/>
      <c r="G4" s="1510"/>
      <c r="H4" s="23"/>
      <c r="I4" s="23"/>
      <c r="J4" s="23"/>
      <c r="K4" s="23"/>
    </row>
    <row r="5" spans="1:11" ht="14.1" customHeight="1">
      <c r="A5" s="23"/>
      <c r="B5" s="23"/>
      <c r="C5" s="25" t="s">
        <v>6</v>
      </c>
      <c r="D5" s="1509" t="s">
        <v>999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62.1" customHeight="1">
      <c r="A9" s="23"/>
      <c r="B9" s="23"/>
      <c r="C9" s="1515" t="s">
        <v>2608</v>
      </c>
      <c r="D9" s="1516"/>
      <c r="E9" s="1516"/>
      <c r="F9" s="1516"/>
      <c r="G9" s="1516"/>
      <c r="H9" s="23"/>
      <c r="I9" s="23"/>
      <c r="J9" s="23"/>
      <c r="K9" s="23"/>
    </row>
    <row r="10" spans="1:11" ht="176.25" customHeight="1">
      <c r="A10" s="23"/>
      <c r="B10" s="23"/>
      <c r="C10" s="26" t="s">
        <v>14</v>
      </c>
      <c r="D10" s="1517" t="s">
        <v>2609</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20.100000000000001" customHeight="1">
      <c r="A13" s="23"/>
      <c r="B13" s="23"/>
      <c r="C13" s="27" t="s">
        <v>2610</v>
      </c>
      <c r="D13" s="31" t="s">
        <v>178</v>
      </c>
      <c r="E13" s="31" t="s">
        <v>178</v>
      </c>
      <c r="F13" s="31" t="s">
        <v>178</v>
      </c>
      <c r="G13" s="31" t="s">
        <v>178</v>
      </c>
      <c r="H13" s="23"/>
      <c r="I13" s="23"/>
      <c r="J13" s="23"/>
      <c r="K13" s="23"/>
    </row>
    <row r="14" spans="1:11" ht="20.100000000000001" customHeight="1">
      <c r="A14" s="23"/>
      <c r="B14" s="23"/>
      <c r="C14" s="27" t="s">
        <v>2611</v>
      </c>
      <c r="D14" s="31" t="s">
        <v>1863</v>
      </c>
      <c r="E14" s="31" t="s">
        <v>1548</v>
      </c>
      <c r="F14" s="31" t="s">
        <v>1548</v>
      </c>
      <c r="G14" s="31" t="s">
        <v>1548</v>
      </c>
      <c r="H14" s="23"/>
      <c r="I14" s="23"/>
      <c r="J14" s="23"/>
      <c r="K14" s="23"/>
    </row>
    <row r="15" spans="1:11" ht="41.1" customHeight="1">
      <c r="A15" s="23"/>
      <c r="B15" s="23"/>
      <c r="C15" s="27" t="s">
        <v>2612</v>
      </c>
      <c r="D15" s="31" t="s">
        <v>178</v>
      </c>
      <c r="E15" s="31" t="s">
        <v>178</v>
      </c>
      <c r="F15" s="31" t="s">
        <v>178</v>
      </c>
      <c r="G15" s="31" t="s">
        <v>178</v>
      </c>
      <c r="H15" s="23"/>
      <c r="I15" s="23"/>
      <c r="J15" s="23"/>
      <c r="K15" s="23"/>
    </row>
    <row r="16" spans="1:11" ht="20.100000000000001" customHeight="1">
      <c r="A16" s="23"/>
      <c r="B16" s="23"/>
      <c r="C16" s="27" t="s">
        <v>2613</v>
      </c>
      <c r="D16" s="31" t="s">
        <v>1647</v>
      </c>
      <c r="E16" s="31" t="s">
        <v>1647</v>
      </c>
      <c r="F16" s="31" t="s">
        <v>181</v>
      </c>
      <c r="G16" s="31" t="s">
        <v>178</v>
      </c>
      <c r="H16" s="23"/>
      <c r="I16" s="23"/>
      <c r="J16" s="23"/>
      <c r="K16" s="23"/>
    </row>
    <row r="17" spans="1:11" ht="149.1" customHeight="1">
      <c r="A17" s="23"/>
      <c r="B17" s="23"/>
      <c r="C17" s="26" t="s">
        <v>16</v>
      </c>
      <c r="D17" s="1517" t="s">
        <v>2614</v>
      </c>
      <c r="E17" s="1518"/>
      <c r="F17" s="1518"/>
      <c r="G17" s="1518"/>
      <c r="H17" s="23"/>
      <c r="I17" s="23"/>
      <c r="J17" s="23"/>
      <c r="K17" s="23"/>
    </row>
    <row r="18" spans="1:11" ht="27.95" customHeight="1">
      <c r="A18" s="23"/>
      <c r="B18" s="23"/>
      <c r="C18" s="27" t="s">
        <v>187</v>
      </c>
      <c r="D18" s="28">
        <v>2024</v>
      </c>
      <c r="E18" s="28">
        <v>2025</v>
      </c>
      <c r="F18" s="28">
        <v>2026</v>
      </c>
      <c r="G18" s="28">
        <v>2027</v>
      </c>
      <c r="H18" s="23"/>
      <c r="I18" s="23"/>
      <c r="J18" s="23"/>
      <c r="K18" s="23"/>
    </row>
    <row r="19" spans="1:11" ht="14.1" customHeight="1">
      <c r="A19" s="23"/>
      <c r="B19" s="23"/>
      <c r="C19" s="29"/>
      <c r="D19" s="30" t="s">
        <v>22</v>
      </c>
      <c r="E19" s="30" t="s">
        <v>23</v>
      </c>
      <c r="F19" s="30" t="s">
        <v>23</v>
      </c>
      <c r="G19" s="30" t="s">
        <v>23</v>
      </c>
      <c r="H19" s="23"/>
      <c r="I19" s="23"/>
      <c r="J19" s="23"/>
      <c r="K19" s="23"/>
    </row>
    <row r="20" spans="1:11" ht="20.100000000000001" customHeight="1">
      <c r="A20" s="23"/>
      <c r="B20" s="23"/>
      <c r="C20" s="27" t="s">
        <v>2615</v>
      </c>
      <c r="D20" s="31" t="s">
        <v>2616</v>
      </c>
      <c r="E20" s="31" t="s">
        <v>2616</v>
      </c>
      <c r="F20" s="31" t="s">
        <v>2616</v>
      </c>
      <c r="G20" s="31" t="s">
        <v>2616</v>
      </c>
      <c r="H20" s="23"/>
      <c r="I20" s="23"/>
      <c r="J20" s="23"/>
      <c r="K20" s="23"/>
    </row>
    <row r="21" spans="1:11" ht="20.100000000000001" customHeight="1">
      <c r="A21" s="23"/>
      <c r="B21" s="23"/>
      <c r="C21" s="27" t="s">
        <v>2617</v>
      </c>
      <c r="D21" s="31" t="s">
        <v>72</v>
      </c>
      <c r="E21" s="31" t="s">
        <v>72</v>
      </c>
      <c r="F21" s="31" t="s">
        <v>72</v>
      </c>
      <c r="G21" s="31" t="s">
        <v>72</v>
      </c>
      <c r="H21" s="23"/>
      <c r="I21" s="23"/>
      <c r="J21" s="23"/>
      <c r="K21" s="23"/>
    </row>
    <row r="22" spans="1:11" ht="30.95" customHeight="1">
      <c r="A22" s="23"/>
      <c r="B22" s="23"/>
      <c r="C22" s="27" t="s">
        <v>2618</v>
      </c>
      <c r="D22" s="31" t="s">
        <v>189</v>
      </c>
      <c r="E22" s="31" t="s">
        <v>189</v>
      </c>
      <c r="F22" s="31" t="s">
        <v>189</v>
      </c>
      <c r="G22" s="31" t="s">
        <v>189</v>
      </c>
      <c r="H22" s="23"/>
      <c r="I22" s="23"/>
      <c r="J22" s="23"/>
      <c r="K22" s="23"/>
    </row>
    <row r="23" spans="1:11" ht="20.100000000000001" customHeight="1">
      <c r="A23" s="23"/>
      <c r="B23" s="23"/>
      <c r="C23" s="27" t="s">
        <v>2613</v>
      </c>
      <c r="D23" s="31" t="s">
        <v>265</v>
      </c>
      <c r="E23" s="31" t="s">
        <v>1623</v>
      </c>
      <c r="F23" s="31" t="s">
        <v>42</v>
      </c>
      <c r="G23" s="31" t="s">
        <v>42</v>
      </c>
      <c r="H23" s="23"/>
      <c r="I23" s="23"/>
      <c r="J23" s="23"/>
      <c r="K23" s="23"/>
    </row>
    <row r="24" spans="1:11" ht="30.95" customHeight="1">
      <c r="A24" s="23"/>
      <c r="B24" s="23"/>
      <c r="C24" s="27" t="s">
        <v>1495</v>
      </c>
      <c r="D24" s="31" t="s">
        <v>1721</v>
      </c>
      <c r="E24" s="31" t="s">
        <v>1721</v>
      </c>
      <c r="F24" s="31" t="s">
        <v>1721</v>
      </c>
      <c r="G24" s="31" t="s">
        <v>1721</v>
      </c>
      <c r="H24" s="23"/>
      <c r="I24" s="23"/>
      <c r="J24" s="23"/>
      <c r="K24" s="23"/>
    </row>
    <row r="25" spans="1:11" ht="14.1" customHeight="1">
      <c r="A25" s="23"/>
      <c r="B25" s="23"/>
      <c r="C25" s="1503" t="s">
        <v>27</v>
      </c>
      <c r="D25" s="1504"/>
      <c r="E25" s="1504"/>
      <c r="F25" s="1504"/>
      <c r="G25" s="1504"/>
      <c r="H25" s="23"/>
      <c r="I25" s="23"/>
      <c r="J25" s="23"/>
      <c r="K25" s="23"/>
    </row>
    <row r="26" spans="1:11" ht="14.1" customHeight="1">
      <c r="A26" s="23"/>
      <c r="B26" s="23"/>
      <c r="C26" s="32" t="s">
        <v>2619</v>
      </c>
      <c r="D26" s="1503" t="s">
        <v>2620</v>
      </c>
      <c r="E26" s="1504"/>
      <c r="F26" s="1504"/>
      <c r="G26" s="1504"/>
      <c r="H26" s="23"/>
      <c r="I26" s="23"/>
      <c r="J26" s="23"/>
      <c r="K26" s="23"/>
    </row>
    <row r="27" spans="1:11" ht="18" customHeight="1">
      <c r="A27" s="23"/>
      <c r="B27" s="23"/>
      <c r="C27" s="33" t="s">
        <v>19</v>
      </c>
      <c r="D27" s="1519" t="s">
        <v>2621</v>
      </c>
      <c r="E27" s="1520"/>
      <c r="F27" s="1520"/>
      <c r="G27" s="1520"/>
      <c r="H27" s="23"/>
      <c r="I27" s="23"/>
      <c r="J27" s="23"/>
      <c r="K27" s="23"/>
    </row>
    <row r="28" spans="1:11" ht="18" customHeight="1">
      <c r="A28" s="23"/>
      <c r="B28" s="23"/>
      <c r="C28" s="34" t="s">
        <v>20</v>
      </c>
      <c r="D28" s="1521" t="s">
        <v>2622</v>
      </c>
      <c r="E28" s="1522"/>
      <c r="F28" s="1522"/>
      <c r="G28" s="1522"/>
      <c r="H28" s="23"/>
      <c r="I28" s="23"/>
      <c r="J28" s="23"/>
      <c r="K28" s="23"/>
    </row>
    <row r="29" spans="1:11" ht="18" customHeight="1">
      <c r="A29" s="23"/>
      <c r="B29" s="23"/>
      <c r="C29" s="34" t="s">
        <v>21</v>
      </c>
      <c r="D29" s="1521" t="s">
        <v>2030</v>
      </c>
      <c r="E29" s="1522"/>
      <c r="F29" s="1522"/>
      <c r="G29" s="1522"/>
      <c r="H29" s="23"/>
      <c r="I29" s="23"/>
      <c r="J29" s="23"/>
      <c r="K29" s="23"/>
    </row>
    <row r="30" spans="1:11" ht="15" customHeight="1">
      <c r="A30" s="23"/>
      <c r="B30" s="23"/>
      <c r="C30" s="35"/>
      <c r="D30" s="36">
        <v>2024</v>
      </c>
      <c r="E30" s="36">
        <v>2025</v>
      </c>
      <c r="F30" s="36">
        <v>2026</v>
      </c>
      <c r="G30" s="36">
        <v>2027</v>
      </c>
      <c r="H30" s="23"/>
      <c r="I30" s="23"/>
      <c r="J30" s="23"/>
      <c r="K30" s="23"/>
    </row>
    <row r="31" spans="1:11" ht="15" customHeight="1">
      <c r="A31" s="23"/>
      <c r="B31" s="23"/>
      <c r="C31" s="37"/>
      <c r="D31" s="38" t="s">
        <v>22</v>
      </c>
      <c r="E31" s="38" t="s">
        <v>23</v>
      </c>
      <c r="F31" s="38" t="s">
        <v>23</v>
      </c>
      <c r="G31" s="38" t="s">
        <v>23</v>
      </c>
      <c r="H31" s="23"/>
      <c r="I31" s="23"/>
      <c r="J31" s="23"/>
      <c r="K31" s="23"/>
    </row>
    <row r="32" spans="1:11" ht="14.1" customHeight="1">
      <c r="A32" s="23"/>
      <c r="B32" s="23"/>
      <c r="C32" s="27" t="s">
        <v>33</v>
      </c>
      <c r="D32" s="31" t="s">
        <v>2623</v>
      </c>
      <c r="E32" s="31" t="s">
        <v>2623</v>
      </c>
      <c r="F32" s="31" t="s">
        <v>2623</v>
      </c>
      <c r="G32" s="31" t="s">
        <v>2623</v>
      </c>
      <c r="H32" s="23"/>
      <c r="I32" s="23"/>
      <c r="J32" s="23"/>
      <c r="K32" s="23"/>
    </row>
    <row r="33" spans="1:11" ht="14.1" customHeight="1">
      <c r="A33" s="23"/>
      <c r="B33" s="23"/>
      <c r="C33" s="27" t="s">
        <v>35</v>
      </c>
      <c r="D33" s="31" t="s">
        <v>2624</v>
      </c>
      <c r="E33" s="31" t="s">
        <v>2625</v>
      </c>
      <c r="F33" s="31" t="s">
        <v>2626</v>
      </c>
      <c r="G33" s="31" t="s">
        <v>2627</v>
      </c>
      <c r="H33" s="23"/>
      <c r="I33" s="23"/>
      <c r="J33" s="23"/>
      <c r="K33" s="23"/>
    </row>
    <row r="34" spans="1:11" ht="14.1" customHeight="1">
      <c r="A34" s="23"/>
      <c r="B34" s="23"/>
      <c r="C34" s="27" t="s">
        <v>40</v>
      </c>
      <c r="D34" s="31" t="s">
        <v>2628</v>
      </c>
      <c r="E34" s="31" t="s">
        <v>2629</v>
      </c>
      <c r="F34" s="31" t="s">
        <v>2630</v>
      </c>
      <c r="G34" s="31" t="s">
        <v>2631</v>
      </c>
      <c r="H34" s="23"/>
      <c r="I34" s="23"/>
      <c r="J34" s="23"/>
      <c r="K34" s="23"/>
    </row>
    <row r="35" spans="1:11" ht="14.1" customHeight="1">
      <c r="A35" s="23"/>
      <c r="B35" s="23"/>
      <c r="C35" s="27" t="s">
        <v>41</v>
      </c>
      <c r="D35" s="31" t="s">
        <v>18</v>
      </c>
      <c r="E35" s="31" t="s">
        <v>42</v>
      </c>
      <c r="F35" s="31" t="s">
        <v>42</v>
      </c>
      <c r="G35" s="31" t="s">
        <v>42</v>
      </c>
      <c r="H35" s="23"/>
      <c r="I35" s="23"/>
      <c r="J35" s="23"/>
      <c r="K35" s="23"/>
    </row>
    <row r="36" spans="1:11" ht="14.1" customHeight="1">
      <c r="A36" s="23"/>
      <c r="B36" s="23"/>
      <c r="C36" s="27" t="s">
        <v>43</v>
      </c>
      <c r="D36" s="31" t="s">
        <v>18</v>
      </c>
      <c r="E36" s="31" t="s">
        <v>2632</v>
      </c>
      <c r="F36" s="31" t="s">
        <v>2633</v>
      </c>
      <c r="G36" s="31" t="s">
        <v>2633</v>
      </c>
      <c r="H36" s="23"/>
      <c r="I36" s="23"/>
      <c r="J36" s="23"/>
      <c r="K36" s="23"/>
    </row>
    <row r="37" spans="1:11" ht="14.1" customHeight="1">
      <c r="A37" s="23"/>
      <c r="B37" s="23"/>
      <c r="C37" s="27" t="s">
        <v>47</v>
      </c>
      <c r="D37" s="31" t="s">
        <v>18</v>
      </c>
      <c r="E37" s="31" t="s">
        <v>2632</v>
      </c>
      <c r="F37" s="31" t="s">
        <v>2633</v>
      </c>
      <c r="G37" s="31" t="s">
        <v>2633</v>
      </c>
      <c r="H37" s="23"/>
      <c r="I37" s="23"/>
      <c r="J37" s="23"/>
      <c r="K37" s="23"/>
    </row>
    <row r="38" spans="1:11" ht="14.1" customHeight="1">
      <c r="A38" s="23"/>
      <c r="B38" s="23"/>
      <c r="C38" s="1523" t="s">
        <v>24</v>
      </c>
      <c r="D38" s="1524"/>
      <c r="E38" s="1524"/>
      <c r="F38" s="1524"/>
      <c r="G38" s="1524"/>
      <c r="H38" s="23"/>
      <c r="I38" s="23"/>
      <c r="J38" s="23"/>
      <c r="K38" s="23"/>
    </row>
    <row r="39" spans="1:11" ht="14.1" customHeight="1">
      <c r="A39" s="23"/>
      <c r="B39" s="23"/>
      <c r="C39" s="35"/>
      <c r="D39" s="36">
        <v>2024</v>
      </c>
      <c r="E39" s="36">
        <v>2025</v>
      </c>
      <c r="F39" s="36">
        <v>2026</v>
      </c>
      <c r="G39" s="36">
        <v>2027</v>
      </c>
      <c r="H39" s="23"/>
      <c r="I39" s="23"/>
      <c r="J39" s="23"/>
      <c r="K39" s="23"/>
    </row>
    <row r="40" spans="1:11" ht="14.1" customHeight="1">
      <c r="A40" s="23"/>
      <c r="B40" s="23"/>
      <c r="C40" s="37"/>
      <c r="D40" s="38" t="s">
        <v>22</v>
      </c>
      <c r="E40" s="38" t="s">
        <v>23</v>
      </c>
      <c r="F40" s="38" t="s">
        <v>23</v>
      </c>
      <c r="G40" s="38" t="s">
        <v>23</v>
      </c>
      <c r="H40" s="23"/>
      <c r="I40" s="23"/>
      <c r="J40" s="23"/>
      <c r="K40" s="23"/>
    </row>
    <row r="41" spans="1:11" ht="14.1" customHeight="1">
      <c r="A41" s="23"/>
      <c r="B41" s="23"/>
      <c r="C41" s="39" t="s">
        <v>48</v>
      </c>
      <c r="D41" s="40">
        <v>0</v>
      </c>
      <c r="E41" s="40">
        <v>171150000</v>
      </c>
      <c r="F41" s="40">
        <v>171150000</v>
      </c>
      <c r="G41" s="40">
        <v>171150000</v>
      </c>
      <c r="H41" s="23"/>
      <c r="I41" s="23"/>
      <c r="J41" s="23"/>
      <c r="K41" s="23"/>
    </row>
    <row r="42" spans="1:11" ht="14.1" customHeight="1">
      <c r="A42" s="23"/>
      <c r="B42" s="23"/>
      <c r="C42" s="39" t="s">
        <v>49</v>
      </c>
      <c r="D42" s="40">
        <v>0</v>
      </c>
      <c r="E42" s="40">
        <v>171150000</v>
      </c>
      <c r="F42" s="40">
        <v>171150000</v>
      </c>
      <c r="G42" s="40">
        <v>171150000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51</v>
      </c>
      <c r="D44" s="40">
        <v>0</v>
      </c>
      <c r="E44" s="40">
        <v>23000000</v>
      </c>
      <c r="F44" s="40">
        <v>23000000</v>
      </c>
      <c r="G44" s="40">
        <v>23000000</v>
      </c>
      <c r="H44" s="23"/>
      <c r="I44" s="23"/>
      <c r="J44" s="23"/>
      <c r="K44" s="23"/>
    </row>
    <row r="45" spans="1:11" ht="14.1" customHeight="1">
      <c r="A45" s="23"/>
      <c r="B45" s="23"/>
      <c r="C45" s="39" t="s">
        <v>49</v>
      </c>
      <c r="D45" s="40">
        <v>0</v>
      </c>
      <c r="E45" s="40">
        <v>23000000</v>
      </c>
      <c r="F45" s="40">
        <v>23000000</v>
      </c>
      <c r="G45" s="40">
        <v>23000000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52</v>
      </c>
      <c r="D47" s="40">
        <v>0</v>
      </c>
      <c r="E47" s="40">
        <v>41340000</v>
      </c>
      <c r="F47" s="40">
        <v>42340000</v>
      </c>
      <c r="G47" s="40">
        <v>43340000</v>
      </c>
      <c r="H47" s="23"/>
      <c r="I47" s="23"/>
      <c r="J47" s="23"/>
      <c r="K47" s="23"/>
    </row>
    <row r="48" spans="1:11" ht="14.1" customHeight="1">
      <c r="A48" s="23"/>
      <c r="B48" s="23"/>
      <c r="C48" s="39" t="s">
        <v>49</v>
      </c>
      <c r="D48" s="40">
        <v>0</v>
      </c>
      <c r="E48" s="40">
        <v>41340000</v>
      </c>
      <c r="F48" s="40">
        <v>42340000</v>
      </c>
      <c r="G48" s="40">
        <v>43340000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53</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54</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55</v>
      </c>
      <c r="D56" s="40">
        <v>0</v>
      </c>
      <c r="E56" s="40">
        <v>0</v>
      </c>
      <c r="F56" s="40">
        <v>0</v>
      </c>
      <c r="G56" s="40">
        <v>0</v>
      </c>
      <c r="H56" s="23"/>
      <c r="I56" s="23"/>
      <c r="J56" s="23"/>
      <c r="K56" s="23"/>
    </row>
    <row r="57" spans="1:11" ht="14.1" customHeight="1">
      <c r="A57" s="23"/>
      <c r="B57" s="23"/>
      <c r="C57" s="39" t="s">
        <v>49</v>
      </c>
      <c r="D57" s="40">
        <v>0</v>
      </c>
      <c r="E57" s="40">
        <v>0</v>
      </c>
      <c r="F57" s="40">
        <v>0</v>
      </c>
      <c r="G57" s="40">
        <v>0</v>
      </c>
      <c r="H57" s="23"/>
      <c r="I57" s="23"/>
      <c r="J57" s="23"/>
      <c r="K57" s="23"/>
    </row>
    <row r="58" spans="1:11" ht="14.1" customHeight="1">
      <c r="A58" s="23"/>
      <c r="B58" s="23"/>
      <c r="C58" s="39" t="s">
        <v>50</v>
      </c>
      <c r="D58" s="40">
        <v>0</v>
      </c>
      <c r="E58" s="40">
        <v>0</v>
      </c>
      <c r="F58" s="40">
        <v>0</v>
      </c>
      <c r="G58" s="40">
        <v>0</v>
      </c>
      <c r="H58" s="23"/>
      <c r="I58" s="23"/>
      <c r="J58" s="23"/>
      <c r="K58" s="23"/>
    </row>
    <row r="59" spans="1:11" ht="14.1" customHeight="1">
      <c r="A59" s="23"/>
      <c r="B59" s="23"/>
      <c r="C59" s="39" t="s">
        <v>56</v>
      </c>
      <c r="D59" s="40">
        <v>0</v>
      </c>
      <c r="E59" s="40">
        <v>240000</v>
      </c>
      <c r="F59" s="40">
        <v>240000</v>
      </c>
      <c r="G59" s="40">
        <v>240000</v>
      </c>
      <c r="H59" s="23"/>
      <c r="I59" s="23"/>
      <c r="J59" s="23"/>
      <c r="K59" s="23"/>
    </row>
    <row r="60" spans="1:11" ht="14.1" customHeight="1">
      <c r="A60" s="23"/>
      <c r="B60" s="23"/>
      <c r="C60" s="39" t="s">
        <v>49</v>
      </c>
      <c r="D60" s="40">
        <v>0</v>
      </c>
      <c r="E60" s="40">
        <v>240000</v>
      </c>
      <c r="F60" s="40">
        <v>240000</v>
      </c>
      <c r="G60" s="40">
        <v>240000</v>
      </c>
      <c r="H60" s="23"/>
      <c r="I60" s="23"/>
      <c r="J60" s="23"/>
      <c r="K60" s="23"/>
    </row>
    <row r="61" spans="1:11" ht="14.1" customHeight="1">
      <c r="A61" s="23"/>
      <c r="B61" s="23"/>
      <c r="C61" s="39" t="s">
        <v>50</v>
      </c>
      <c r="D61" s="40">
        <v>0</v>
      </c>
      <c r="E61" s="40">
        <v>0</v>
      </c>
      <c r="F61" s="40">
        <v>0</v>
      </c>
      <c r="G61" s="40">
        <v>0</v>
      </c>
      <c r="H61" s="23"/>
      <c r="I61" s="23"/>
      <c r="J61" s="23"/>
      <c r="K61" s="23"/>
    </row>
    <row r="62" spans="1:11" ht="14.1" customHeight="1">
      <c r="A62" s="23"/>
      <c r="B62" s="23"/>
      <c r="C62" s="39" t="s">
        <v>57</v>
      </c>
      <c r="D62" s="40">
        <v>0</v>
      </c>
      <c r="E62" s="40">
        <v>0</v>
      </c>
      <c r="F62" s="40">
        <v>0</v>
      </c>
      <c r="G62" s="40">
        <v>0</v>
      </c>
      <c r="H62" s="23"/>
      <c r="I62" s="23"/>
      <c r="J62" s="23"/>
      <c r="K62" s="23"/>
    </row>
    <row r="63" spans="1:11" ht="14.1" customHeight="1">
      <c r="A63" s="23"/>
      <c r="B63" s="23"/>
      <c r="C63" s="39" t="s">
        <v>49</v>
      </c>
      <c r="D63" s="40">
        <v>0</v>
      </c>
      <c r="E63" s="40">
        <v>0</v>
      </c>
      <c r="F63" s="40">
        <v>0</v>
      </c>
      <c r="G63" s="40">
        <v>0</v>
      </c>
      <c r="H63" s="23"/>
      <c r="I63" s="23"/>
      <c r="J63" s="23"/>
      <c r="K63" s="23"/>
    </row>
    <row r="64" spans="1:11" ht="14.1" customHeight="1">
      <c r="A64" s="23"/>
      <c r="B64" s="23"/>
      <c r="C64" s="39" t="s">
        <v>58</v>
      </c>
      <c r="D64" s="40">
        <v>0</v>
      </c>
      <c r="E64" s="40">
        <v>0</v>
      </c>
      <c r="F64" s="40">
        <v>0</v>
      </c>
      <c r="G64" s="40">
        <v>0</v>
      </c>
      <c r="H64" s="23"/>
      <c r="I64" s="23"/>
      <c r="J64" s="23"/>
      <c r="K64" s="23"/>
    </row>
    <row r="65" spans="1:11" ht="14.1" customHeight="1">
      <c r="A65" s="23"/>
      <c r="B65" s="23"/>
      <c r="C65" s="39" t="s">
        <v>59</v>
      </c>
      <c r="D65" s="40">
        <v>0</v>
      </c>
      <c r="E65" s="40">
        <v>0</v>
      </c>
      <c r="F65" s="40">
        <v>0</v>
      </c>
      <c r="G65" s="40">
        <v>0</v>
      </c>
      <c r="H65" s="23"/>
      <c r="I65" s="23"/>
      <c r="J65" s="23"/>
      <c r="K65" s="23"/>
    </row>
    <row r="66" spans="1:11" ht="14.1" customHeight="1">
      <c r="A66" s="23"/>
      <c r="B66" s="23"/>
      <c r="C66" s="39" t="s">
        <v>60</v>
      </c>
      <c r="D66" s="40">
        <v>0</v>
      </c>
      <c r="E66" s="40">
        <v>0</v>
      </c>
      <c r="F66" s="40">
        <v>0</v>
      </c>
      <c r="G66" s="40">
        <v>0</v>
      </c>
      <c r="H66" s="23"/>
      <c r="I66" s="23"/>
      <c r="J66" s="23"/>
      <c r="K66" s="23"/>
    </row>
    <row r="67" spans="1:11" ht="14.1" customHeight="1">
      <c r="A67" s="23"/>
      <c r="B67" s="23"/>
      <c r="C67" s="39" t="s">
        <v>61</v>
      </c>
      <c r="D67" s="40">
        <v>0</v>
      </c>
      <c r="E67" s="40">
        <v>0</v>
      </c>
      <c r="F67" s="40">
        <v>0</v>
      </c>
      <c r="G67" s="40">
        <v>0</v>
      </c>
      <c r="H67" s="23"/>
      <c r="I67" s="23"/>
      <c r="J67" s="23"/>
      <c r="K67" s="23"/>
    </row>
    <row r="68" spans="1:11" ht="14.1" customHeight="1">
      <c r="A68" s="23"/>
      <c r="B68" s="23"/>
      <c r="C68" s="39" t="s">
        <v>62</v>
      </c>
      <c r="D68" s="40">
        <v>0</v>
      </c>
      <c r="E68" s="40">
        <v>0</v>
      </c>
      <c r="F68" s="40">
        <v>0</v>
      </c>
      <c r="G68" s="40">
        <v>0</v>
      </c>
      <c r="H68" s="23"/>
      <c r="I68" s="23"/>
      <c r="J68" s="23"/>
      <c r="K68" s="23"/>
    </row>
    <row r="69" spans="1:11" ht="14.1" customHeight="1">
      <c r="A69" s="23"/>
      <c r="B69" s="23"/>
      <c r="C69" s="39" t="s">
        <v>49</v>
      </c>
      <c r="D69" s="40">
        <v>0</v>
      </c>
      <c r="E69" s="40">
        <v>0</v>
      </c>
      <c r="F69" s="40">
        <v>0</v>
      </c>
      <c r="G69" s="40">
        <v>0</v>
      </c>
      <c r="H69" s="23"/>
      <c r="I69" s="23"/>
      <c r="J69" s="23"/>
      <c r="K69" s="23"/>
    </row>
    <row r="70" spans="1:11" ht="14.1" customHeight="1">
      <c r="A70" s="23"/>
      <c r="B70" s="23"/>
      <c r="C70" s="39" t="s">
        <v>58</v>
      </c>
      <c r="D70" s="40">
        <v>0</v>
      </c>
      <c r="E70" s="40">
        <v>0</v>
      </c>
      <c r="F70" s="40">
        <v>0</v>
      </c>
      <c r="G70" s="40">
        <v>0</v>
      </c>
      <c r="H70" s="23"/>
      <c r="I70" s="23"/>
      <c r="J70" s="23"/>
      <c r="K70" s="23"/>
    </row>
    <row r="71" spans="1:11" ht="14.1" customHeight="1">
      <c r="A71" s="23"/>
      <c r="B71" s="23"/>
      <c r="C71" s="39" t="s">
        <v>59</v>
      </c>
      <c r="D71" s="40">
        <v>0</v>
      </c>
      <c r="E71" s="40">
        <v>0</v>
      </c>
      <c r="F71" s="40">
        <v>0</v>
      </c>
      <c r="G71" s="40">
        <v>0</v>
      </c>
      <c r="H71" s="23"/>
      <c r="I71" s="23"/>
      <c r="J71" s="23"/>
      <c r="K71" s="23"/>
    </row>
    <row r="72" spans="1:11" ht="14.1" customHeight="1">
      <c r="A72" s="23"/>
      <c r="B72" s="23"/>
      <c r="C72" s="39" t="s">
        <v>60</v>
      </c>
      <c r="D72" s="40">
        <v>0</v>
      </c>
      <c r="E72" s="40">
        <v>0</v>
      </c>
      <c r="F72" s="40">
        <v>0</v>
      </c>
      <c r="G72" s="40">
        <v>0</v>
      </c>
      <c r="H72" s="23"/>
      <c r="I72" s="23"/>
      <c r="J72" s="23"/>
      <c r="K72" s="23"/>
    </row>
    <row r="73" spans="1:11" ht="14.1" customHeight="1">
      <c r="A73" s="23"/>
      <c r="B73" s="23"/>
      <c r="C73" s="39" t="s">
        <v>61</v>
      </c>
      <c r="D73" s="40">
        <v>0</v>
      </c>
      <c r="E73" s="40">
        <v>0</v>
      </c>
      <c r="F73" s="40">
        <v>0</v>
      </c>
      <c r="G73" s="40">
        <v>0</v>
      </c>
      <c r="H73" s="23"/>
      <c r="I73" s="23"/>
      <c r="J73" s="23"/>
      <c r="K73" s="23"/>
    </row>
    <row r="74" spans="1:11" ht="14.1" customHeight="1">
      <c r="A74" s="23"/>
      <c r="B74" s="23"/>
      <c r="C74" s="39" t="s">
        <v>63</v>
      </c>
      <c r="D74" s="40">
        <v>0</v>
      </c>
      <c r="E74" s="40">
        <v>0</v>
      </c>
      <c r="F74" s="40">
        <v>0</v>
      </c>
      <c r="G74" s="40">
        <v>0</v>
      </c>
      <c r="H74" s="23"/>
      <c r="I74" s="23"/>
      <c r="J74" s="23"/>
      <c r="K74" s="23"/>
    </row>
    <row r="75" spans="1:11" ht="14.1" customHeight="1">
      <c r="A75" s="23"/>
      <c r="B75" s="23"/>
      <c r="C75" s="39" t="s">
        <v>49</v>
      </c>
      <c r="D75" s="40">
        <v>0</v>
      </c>
      <c r="E75" s="40">
        <v>0</v>
      </c>
      <c r="F75" s="40">
        <v>0</v>
      </c>
      <c r="G75" s="40">
        <v>0</v>
      </c>
      <c r="H75" s="23"/>
      <c r="I75" s="23"/>
      <c r="J75" s="23"/>
      <c r="K75" s="23"/>
    </row>
    <row r="76" spans="1:11" ht="14.1" customHeight="1">
      <c r="A76" s="23"/>
      <c r="B76" s="23"/>
      <c r="C76" s="39" t="s">
        <v>58</v>
      </c>
      <c r="D76" s="40">
        <v>0</v>
      </c>
      <c r="E76" s="40">
        <v>0</v>
      </c>
      <c r="F76" s="40">
        <v>0</v>
      </c>
      <c r="G76" s="40">
        <v>0</v>
      </c>
      <c r="H76" s="23"/>
      <c r="I76" s="23"/>
      <c r="J76" s="23"/>
      <c r="K76" s="23"/>
    </row>
    <row r="77" spans="1:11" ht="14.1" customHeight="1">
      <c r="A77" s="23"/>
      <c r="B77" s="23"/>
      <c r="C77" s="39" t="s">
        <v>59</v>
      </c>
      <c r="D77" s="40">
        <v>0</v>
      </c>
      <c r="E77" s="40">
        <v>0</v>
      </c>
      <c r="F77" s="40">
        <v>0</v>
      </c>
      <c r="G77" s="40">
        <v>0</v>
      </c>
      <c r="H77" s="23"/>
      <c r="I77" s="23"/>
      <c r="J77" s="23"/>
      <c r="K77" s="23"/>
    </row>
    <row r="78" spans="1:11" ht="14.1" customHeight="1">
      <c r="A78" s="23"/>
      <c r="B78" s="23"/>
      <c r="C78" s="39" t="s">
        <v>60</v>
      </c>
      <c r="D78" s="40">
        <v>0</v>
      </c>
      <c r="E78" s="40">
        <v>0</v>
      </c>
      <c r="F78" s="40">
        <v>0</v>
      </c>
      <c r="G78" s="40">
        <v>0</v>
      </c>
      <c r="H78" s="23"/>
      <c r="I78" s="23"/>
      <c r="J78" s="23"/>
      <c r="K78" s="23"/>
    </row>
    <row r="79" spans="1:11" ht="14.1" customHeight="1">
      <c r="A79" s="23"/>
      <c r="B79" s="23"/>
      <c r="C79" s="39" t="s">
        <v>61</v>
      </c>
      <c r="D79" s="40">
        <v>0</v>
      </c>
      <c r="E79" s="40">
        <v>0</v>
      </c>
      <c r="F79" s="40">
        <v>0</v>
      </c>
      <c r="G79" s="40">
        <v>0</v>
      </c>
      <c r="H79" s="23"/>
      <c r="I79" s="23"/>
      <c r="J79" s="23"/>
      <c r="K79" s="23"/>
    </row>
    <row r="80" spans="1:11" ht="14.1" customHeight="1">
      <c r="A80" s="23"/>
      <c r="B80" s="23"/>
      <c r="C80" s="39" t="s">
        <v>64</v>
      </c>
      <c r="D80" s="40">
        <v>0</v>
      </c>
      <c r="E80" s="40">
        <v>0</v>
      </c>
      <c r="F80" s="40">
        <v>0</v>
      </c>
      <c r="G80" s="40">
        <v>0</v>
      </c>
      <c r="H80" s="23"/>
      <c r="I80" s="23"/>
      <c r="J80" s="23"/>
      <c r="K80" s="23"/>
    </row>
    <row r="81" spans="1:11" ht="14.1" customHeight="1">
      <c r="A81" s="23"/>
      <c r="B81" s="23"/>
      <c r="C81" s="39" t="s">
        <v>65</v>
      </c>
      <c r="D81" s="40">
        <v>0</v>
      </c>
      <c r="E81" s="40">
        <v>0</v>
      </c>
      <c r="F81" s="40">
        <v>0</v>
      </c>
      <c r="G81" s="40">
        <v>0</v>
      </c>
      <c r="H81" s="23"/>
      <c r="I81" s="23"/>
      <c r="J81" s="23"/>
      <c r="K81" s="23"/>
    </row>
    <row r="82" spans="1:11" ht="14.1" customHeight="1">
      <c r="A82" s="23"/>
      <c r="B82" s="23"/>
      <c r="C82" s="41" t="s">
        <v>25</v>
      </c>
      <c r="D82" s="40">
        <v>0</v>
      </c>
      <c r="E82" s="40">
        <v>235730000</v>
      </c>
      <c r="F82" s="40">
        <v>236730000</v>
      </c>
      <c r="G82" s="40">
        <v>237730000</v>
      </c>
      <c r="H82" s="23"/>
      <c r="I82" s="23"/>
      <c r="J82" s="23"/>
      <c r="K82" s="23"/>
    </row>
    <row r="83" spans="1:11" ht="14.1" customHeight="1">
      <c r="A83" s="23"/>
      <c r="B83" s="23"/>
      <c r="C83" s="1503" t="s">
        <v>66</v>
      </c>
      <c r="D83" s="1504"/>
      <c r="E83" s="1504"/>
      <c r="F83" s="1504"/>
      <c r="G83" s="1504"/>
      <c r="H83" s="23"/>
      <c r="I83" s="23"/>
      <c r="J83" s="23"/>
      <c r="K83" s="23"/>
    </row>
    <row r="84" spans="1:11" ht="14.1" customHeight="1">
      <c r="A84" s="23"/>
      <c r="B84" s="23"/>
      <c r="C84" s="32" t="s">
        <v>2634</v>
      </c>
      <c r="D84" s="1503" t="s">
        <v>2296</v>
      </c>
      <c r="E84" s="1504"/>
      <c r="F84" s="1504"/>
      <c r="G84" s="1504"/>
      <c r="H84" s="23"/>
      <c r="I84" s="23"/>
      <c r="J84" s="23"/>
      <c r="K84" s="23"/>
    </row>
    <row r="85" spans="1:11" ht="18" customHeight="1">
      <c r="A85" s="23"/>
      <c r="B85" s="23"/>
      <c r="C85" s="33" t="s">
        <v>19</v>
      </c>
      <c r="D85" s="1519" t="s">
        <v>2635</v>
      </c>
      <c r="E85" s="1520"/>
      <c r="F85" s="1520"/>
      <c r="G85" s="1520"/>
      <c r="H85" s="23"/>
      <c r="I85" s="23"/>
      <c r="J85" s="23"/>
      <c r="K85" s="23"/>
    </row>
    <row r="86" spans="1:11" ht="18" customHeight="1">
      <c r="A86" s="23"/>
      <c r="B86" s="23"/>
      <c r="C86" s="34" t="s">
        <v>20</v>
      </c>
      <c r="D86" s="1521" t="s">
        <v>2636</v>
      </c>
      <c r="E86" s="1522"/>
      <c r="F86" s="1522"/>
      <c r="G86" s="1522"/>
      <c r="H86" s="23"/>
      <c r="I86" s="23"/>
      <c r="J86" s="23"/>
      <c r="K86" s="23"/>
    </row>
    <row r="87" spans="1:11" ht="18" customHeight="1">
      <c r="A87" s="23"/>
      <c r="B87" s="23"/>
      <c r="C87" s="34" t="s">
        <v>21</v>
      </c>
      <c r="D87" s="1521" t="s">
        <v>2030</v>
      </c>
      <c r="E87" s="1522"/>
      <c r="F87" s="1522"/>
      <c r="G87" s="1522"/>
      <c r="H87" s="23"/>
      <c r="I87" s="23"/>
      <c r="J87" s="23"/>
      <c r="K87" s="23"/>
    </row>
    <row r="88" spans="1:11" ht="15" customHeight="1">
      <c r="A88" s="23"/>
      <c r="B88" s="23"/>
      <c r="C88" s="35"/>
      <c r="D88" s="36">
        <v>2024</v>
      </c>
      <c r="E88" s="36">
        <v>2025</v>
      </c>
      <c r="F88" s="36">
        <v>2026</v>
      </c>
      <c r="G88" s="36">
        <v>2027</v>
      </c>
      <c r="H88" s="23"/>
      <c r="I88" s="23"/>
      <c r="J88" s="23"/>
      <c r="K88" s="23"/>
    </row>
    <row r="89" spans="1:11" ht="15" customHeight="1">
      <c r="A89" s="23"/>
      <c r="B89" s="23"/>
      <c r="C89" s="37"/>
      <c r="D89" s="38" t="s">
        <v>22</v>
      </c>
      <c r="E89" s="38" t="s">
        <v>23</v>
      </c>
      <c r="F89" s="38" t="s">
        <v>23</v>
      </c>
      <c r="G89" s="38" t="s">
        <v>23</v>
      </c>
      <c r="H89" s="23"/>
      <c r="I89" s="23"/>
      <c r="J89" s="23"/>
      <c r="K89" s="23"/>
    </row>
    <row r="90" spans="1:11" ht="14.1" customHeight="1">
      <c r="A90" s="23"/>
      <c r="B90" s="23"/>
      <c r="C90" s="27" t="s">
        <v>33</v>
      </c>
      <c r="D90" s="31" t="s">
        <v>1798</v>
      </c>
      <c r="E90" s="31" t="s">
        <v>1798</v>
      </c>
      <c r="F90" s="31" t="s">
        <v>265</v>
      </c>
      <c r="G90" s="31" t="s">
        <v>42</v>
      </c>
      <c r="H90" s="23"/>
      <c r="I90" s="23"/>
      <c r="J90" s="23"/>
      <c r="K90" s="23"/>
    </row>
    <row r="91" spans="1:11" ht="14.1" customHeight="1">
      <c r="A91" s="23"/>
      <c r="B91" s="23"/>
      <c r="C91" s="27" t="s">
        <v>35</v>
      </c>
      <c r="D91" s="31" t="s">
        <v>42</v>
      </c>
      <c r="E91" s="31" t="s">
        <v>2175</v>
      </c>
      <c r="F91" s="31" t="s">
        <v>396</v>
      </c>
      <c r="G91" s="31" t="s">
        <v>42</v>
      </c>
      <c r="H91" s="23"/>
      <c r="I91" s="23"/>
      <c r="J91" s="23"/>
      <c r="K91" s="23"/>
    </row>
    <row r="92" spans="1:11" ht="14.1" customHeight="1">
      <c r="A92" s="23"/>
      <c r="B92" s="23"/>
      <c r="C92" s="27" t="s">
        <v>40</v>
      </c>
      <c r="D92" s="31" t="s">
        <v>42</v>
      </c>
      <c r="E92" s="31" t="s">
        <v>2637</v>
      </c>
      <c r="F92" s="31" t="s">
        <v>1443</v>
      </c>
      <c r="G92" s="31" t="s">
        <v>42</v>
      </c>
      <c r="H92" s="23"/>
      <c r="I92" s="23"/>
      <c r="J92" s="23"/>
      <c r="K92" s="23"/>
    </row>
    <row r="93" spans="1:11" ht="14.1" customHeight="1">
      <c r="A93" s="23"/>
      <c r="B93" s="23"/>
      <c r="C93" s="27" t="s">
        <v>41</v>
      </c>
      <c r="D93" s="31" t="s">
        <v>18</v>
      </c>
      <c r="E93" s="31" t="s">
        <v>42</v>
      </c>
      <c r="F93" s="31" t="s">
        <v>2638</v>
      </c>
      <c r="G93" s="31" t="s">
        <v>82</v>
      </c>
      <c r="H93" s="23"/>
      <c r="I93" s="23"/>
      <c r="J93" s="23"/>
      <c r="K93" s="23"/>
    </row>
    <row r="94" spans="1:11" ht="14.1" customHeight="1">
      <c r="A94" s="23"/>
      <c r="B94" s="23"/>
      <c r="C94" s="27" t="s">
        <v>43</v>
      </c>
      <c r="D94" s="31" t="s">
        <v>18</v>
      </c>
      <c r="E94" s="31" t="s">
        <v>18</v>
      </c>
      <c r="F94" s="31" t="s">
        <v>331</v>
      </c>
      <c r="G94" s="31" t="s">
        <v>82</v>
      </c>
      <c r="H94" s="23"/>
      <c r="I94" s="23"/>
      <c r="J94" s="23"/>
      <c r="K94" s="23"/>
    </row>
    <row r="95" spans="1:11" ht="14.1" customHeight="1">
      <c r="A95" s="23"/>
      <c r="B95" s="23"/>
      <c r="C95" s="27" t="s">
        <v>47</v>
      </c>
      <c r="D95" s="31" t="s">
        <v>18</v>
      </c>
      <c r="E95" s="31" t="s">
        <v>18</v>
      </c>
      <c r="F95" s="31" t="s">
        <v>2639</v>
      </c>
      <c r="G95" s="31" t="s">
        <v>82</v>
      </c>
      <c r="H95" s="23"/>
      <c r="I95" s="23"/>
      <c r="J95" s="23"/>
      <c r="K95" s="23"/>
    </row>
    <row r="96" spans="1:11" ht="14.1" customHeight="1">
      <c r="A96" s="23"/>
      <c r="B96" s="23"/>
      <c r="C96" s="1523" t="s">
        <v>24</v>
      </c>
      <c r="D96" s="1524"/>
      <c r="E96" s="1524"/>
      <c r="F96" s="1524"/>
      <c r="G96" s="1524"/>
      <c r="H96" s="23"/>
      <c r="I96" s="23"/>
      <c r="J96" s="23"/>
      <c r="K96" s="23"/>
    </row>
    <row r="97" spans="1:11" ht="14.1" customHeight="1">
      <c r="A97" s="23"/>
      <c r="B97" s="23"/>
      <c r="C97" s="35"/>
      <c r="D97" s="36">
        <v>2024</v>
      </c>
      <c r="E97" s="36">
        <v>2025</v>
      </c>
      <c r="F97" s="36">
        <v>2026</v>
      </c>
      <c r="G97" s="36">
        <v>2027</v>
      </c>
      <c r="H97" s="23"/>
      <c r="I97" s="23"/>
      <c r="J97" s="23"/>
      <c r="K97" s="23"/>
    </row>
    <row r="98" spans="1:11" ht="14.1" customHeight="1">
      <c r="A98" s="23"/>
      <c r="B98" s="23"/>
      <c r="C98" s="37"/>
      <c r="D98" s="38" t="s">
        <v>22</v>
      </c>
      <c r="E98" s="38" t="s">
        <v>23</v>
      </c>
      <c r="F98" s="38" t="s">
        <v>23</v>
      </c>
      <c r="G98" s="38" t="s">
        <v>23</v>
      </c>
      <c r="H98" s="23"/>
      <c r="I98" s="23"/>
      <c r="J98" s="23"/>
      <c r="K98" s="23"/>
    </row>
    <row r="99" spans="1:11" ht="14.1" customHeight="1">
      <c r="A99" s="23"/>
      <c r="B99" s="23"/>
      <c r="C99" s="39" t="s">
        <v>48</v>
      </c>
      <c r="D99" s="40">
        <v>0</v>
      </c>
      <c r="E99" s="40">
        <v>0</v>
      </c>
      <c r="F99" s="40">
        <v>0</v>
      </c>
      <c r="G99" s="40">
        <v>0</v>
      </c>
      <c r="H99" s="23"/>
      <c r="I99" s="23"/>
      <c r="J99" s="23"/>
      <c r="K99" s="23"/>
    </row>
    <row r="100" spans="1:11" ht="14.1" customHeight="1">
      <c r="A100" s="23"/>
      <c r="B100" s="23"/>
      <c r="C100" s="39" t="s">
        <v>49</v>
      </c>
      <c r="D100" s="40">
        <v>0</v>
      </c>
      <c r="E100" s="40">
        <v>0</v>
      </c>
      <c r="F100" s="40">
        <v>0</v>
      </c>
      <c r="G100" s="40">
        <v>0</v>
      </c>
      <c r="H100" s="23"/>
      <c r="I100" s="23"/>
      <c r="J100" s="23"/>
      <c r="K100" s="23"/>
    </row>
    <row r="101" spans="1:11" ht="14.1" customHeight="1">
      <c r="A101" s="23"/>
      <c r="B101" s="23"/>
      <c r="C101" s="39" t="s">
        <v>50</v>
      </c>
      <c r="D101" s="40">
        <v>0</v>
      </c>
      <c r="E101" s="40">
        <v>0</v>
      </c>
      <c r="F101" s="40">
        <v>0</v>
      </c>
      <c r="G101" s="40">
        <v>0</v>
      </c>
      <c r="H101" s="23"/>
      <c r="I101" s="23"/>
      <c r="J101" s="23"/>
      <c r="K101" s="23"/>
    </row>
    <row r="102" spans="1:11" ht="14.1" customHeight="1">
      <c r="A102" s="23"/>
      <c r="B102" s="23"/>
      <c r="C102" s="39" t="s">
        <v>51</v>
      </c>
      <c r="D102" s="40">
        <v>0</v>
      </c>
      <c r="E102" s="40">
        <v>0</v>
      </c>
      <c r="F102" s="40">
        <v>0</v>
      </c>
      <c r="G102" s="40">
        <v>0</v>
      </c>
      <c r="H102" s="23"/>
      <c r="I102" s="23"/>
      <c r="J102" s="23"/>
      <c r="K102" s="23"/>
    </row>
    <row r="103" spans="1:11" ht="14.1" customHeight="1">
      <c r="A103" s="23"/>
      <c r="B103" s="23"/>
      <c r="C103" s="39" t="s">
        <v>49</v>
      </c>
      <c r="D103" s="40">
        <v>0</v>
      </c>
      <c r="E103" s="40">
        <v>0</v>
      </c>
      <c r="F103" s="40">
        <v>0</v>
      </c>
      <c r="G103" s="40">
        <v>0</v>
      </c>
      <c r="H103" s="23"/>
      <c r="I103" s="23"/>
      <c r="J103" s="23"/>
      <c r="K103" s="23"/>
    </row>
    <row r="104" spans="1:11" ht="14.1" customHeight="1">
      <c r="A104" s="23"/>
      <c r="B104" s="23"/>
      <c r="C104" s="39" t="s">
        <v>50</v>
      </c>
      <c r="D104" s="40">
        <v>0</v>
      </c>
      <c r="E104" s="40">
        <v>0</v>
      </c>
      <c r="F104" s="40">
        <v>0</v>
      </c>
      <c r="G104" s="40">
        <v>0</v>
      </c>
      <c r="H104" s="23"/>
      <c r="I104" s="23"/>
      <c r="J104" s="23"/>
      <c r="K104" s="23"/>
    </row>
    <row r="105" spans="1:11" ht="14.1" customHeight="1">
      <c r="A105" s="23"/>
      <c r="B105" s="23"/>
      <c r="C105" s="39" t="s">
        <v>52</v>
      </c>
      <c r="D105" s="40">
        <v>0</v>
      </c>
      <c r="E105" s="40">
        <v>0</v>
      </c>
      <c r="F105" s="40">
        <v>0</v>
      </c>
      <c r="G105" s="40">
        <v>0</v>
      </c>
      <c r="H105" s="23"/>
      <c r="I105" s="23"/>
      <c r="J105" s="23"/>
      <c r="K105" s="23"/>
    </row>
    <row r="106" spans="1:11" ht="14.1" customHeight="1">
      <c r="A106" s="23"/>
      <c r="B106" s="23"/>
      <c r="C106" s="39" t="s">
        <v>49</v>
      </c>
      <c r="D106" s="40">
        <v>0</v>
      </c>
      <c r="E106" s="40">
        <v>0</v>
      </c>
      <c r="F106" s="40">
        <v>0</v>
      </c>
      <c r="G106" s="40">
        <v>0</v>
      </c>
      <c r="H106" s="23"/>
      <c r="I106" s="23"/>
      <c r="J106" s="23"/>
      <c r="K106" s="23"/>
    </row>
    <row r="107" spans="1:11" ht="14.1" customHeight="1">
      <c r="A107" s="23"/>
      <c r="B107" s="23"/>
      <c r="C107" s="39" t="s">
        <v>50</v>
      </c>
      <c r="D107" s="40">
        <v>0</v>
      </c>
      <c r="E107" s="40">
        <v>0</v>
      </c>
      <c r="F107" s="40">
        <v>0</v>
      </c>
      <c r="G107" s="40">
        <v>0</v>
      </c>
      <c r="H107" s="23"/>
      <c r="I107" s="23"/>
      <c r="J107" s="23"/>
      <c r="K107" s="23"/>
    </row>
    <row r="108" spans="1:11" ht="14.1" customHeight="1">
      <c r="A108" s="23"/>
      <c r="B108" s="23"/>
      <c r="C108" s="39" t="s">
        <v>53</v>
      </c>
      <c r="D108" s="40">
        <v>0</v>
      </c>
      <c r="E108" s="40">
        <v>0</v>
      </c>
      <c r="F108" s="40">
        <v>0</v>
      </c>
      <c r="G108" s="40">
        <v>0</v>
      </c>
      <c r="H108" s="23"/>
      <c r="I108" s="23"/>
      <c r="J108" s="23"/>
      <c r="K108" s="23"/>
    </row>
    <row r="109" spans="1:11" ht="14.1" customHeight="1">
      <c r="A109" s="23"/>
      <c r="B109" s="23"/>
      <c r="C109" s="39" t="s">
        <v>49</v>
      </c>
      <c r="D109" s="40">
        <v>0</v>
      </c>
      <c r="E109" s="40">
        <v>0</v>
      </c>
      <c r="F109" s="40">
        <v>0</v>
      </c>
      <c r="G109" s="40">
        <v>0</v>
      </c>
      <c r="H109" s="23"/>
      <c r="I109" s="23"/>
      <c r="J109" s="23"/>
      <c r="K109" s="23"/>
    </row>
    <row r="110" spans="1:11" ht="14.1" customHeight="1">
      <c r="A110" s="23"/>
      <c r="B110" s="23"/>
      <c r="C110" s="39" t="s">
        <v>50</v>
      </c>
      <c r="D110" s="40">
        <v>0</v>
      </c>
      <c r="E110" s="40">
        <v>0</v>
      </c>
      <c r="F110" s="40">
        <v>0</v>
      </c>
      <c r="G110" s="40">
        <v>0</v>
      </c>
      <c r="H110" s="23"/>
      <c r="I110" s="23"/>
      <c r="J110" s="23"/>
      <c r="K110" s="23"/>
    </row>
    <row r="111" spans="1:11" ht="14.1" customHeight="1">
      <c r="A111" s="23"/>
      <c r="B111" s="23"/>
      <c r="C111" s="39" t="s">
        <v>54</v>
      </c>
      <c r="D111" s="40">
        <v>0</v>
      </c>
      <c r="E111" s="40">
        <v>0</v>
      </c>
      <c r="F111" s="40">
        <v>0</v>
      </c>
      <c r="G111" s="40">
        <v>0</v>
      </c>
      <c r="H111" s="23"/>
      <c r="I111" s="23"/>
      <c r="J111" s="23"/>
      <c r="K111" s="23"/>
    </row>
    <row r="112" spans="1:11" ht="14.1" customHeight="1">
      <c r="A112" s="23"/>
      <c r="B112" s="23"/>
      <c r="C112" s="39" t="s">
        <v>49</v>
      </c>
      <c r="D112" s="40">
        <v>0</v>
      </c>
      <c r="E112" s="40">
        <v>0</v>
      </c>
      <c r="F112" s="40">
        <v>0</v>
      </c>
      <c r="G112" s="40">
        <v>0</v>
      </c>
      <c r="H112" s="23"/>
      <c r="I112" s="23"/>
      <c r="J112" s="23"/>
      <c r="K112" s="23"/>
    </row>
    <row r="113" spans="1:11" ht="14.1" customHeight="1">
      <c r="A113" s="23"/>
      <c r="B113" s="23"/>
      <c r="C113" s="39" t="s">
        <v>50</v>
      </c>
      <c r="D113" s="40">
        <v>0</v>
      </c>
      <c r="E113" s="40">
        <v>0</v>
      </c>
      <c r="F113" s="40">
        <v>0</v>
      </c>
      <c r="G113" s="40">
        <v>0</v>
      </c>
      <c r="H113" s="23"/>
      <c r="I113" s="23"/>
      <c r="J113" s="23"/>
      <c r="K113" s="23"/>
    </row>
    <row r="114" spans="1:11" ht="14.1" customHeight="1">
      <c r="A114" s="23"/>
      <c r="B114" s="23"/>
      <c r="C114" s="39" t="s">
        <v>55</v>
      </c>
      <c r="D114" s="40">
        <v>0</v>
      </c>
      <c r="E114" s="40">
        <v>0</v>
      </c>
      <c r="F114" s="40">
        <v>0</v>
      </c>
      <c r="G114" s="40">
        <v>0</v>
      </c>
      <c r="H114" s="23"/>
      <c r="I114" s="23"/>
      <c r="J114" s="23"/>
      <c r="K114" s="23"/>
    </row>
    <row r="115" spans="1:11" ht="14.1" customHeight="1">
      <c r="A115" s="23"/>
      <c r="B115" s="23"/>
      <c r="C115" s="39" t="s">
        <v>49</v>
      </c>
      <c r="D115" s="40">
        <v>0</v>
      </c>
      <c r="E115" s="40">
        <v>0</v>
      </c>
      <c r="F115" s="40">
        <v>0</v>
      </c>
      <c r="G115" s="40">
        <v>0</v>
      </c>
      <c r="H115" s="23"/>
      <c r="I115" s="23"/>
      <c r="J115" s="23"/>
      <c r="K115" s="23"/>
    </row>
    <row r="116" spans="1:11" ht="14.1" customHeight="1">
      <c r="A116" s="23"/>
      <c r="B116" s="23"/>
      <c r="C116" s="39" t="s">
        <v>50</v>
      </c>
      <c r="D116" s="40">
        <v>0</v>
      </c>
      <c r="E116" s="40">
        <v>0</v>
      </c>
      <c r="F116" s="40">
        <v>0</v>
      </c>
      <c r="G116" s="40">
        <v>0</v>
      </c>
      <c r="H116" s="23"/>
      <c r="I116" s="23"/>
      <c r="J116" s="23"/>
      <c r="K116" s="23"/>
    </row>
    <row r="117" spans="1:11" ht="14.1" customHeight="1">
      <c r="A117" s="23"/>
      <c r="B117" s="23"/>
      <c r="C117" s="39" t="s">
        <v>56</v>
      </c>
      <c r="D117" s="40">
        <v>0</v>
      </c>
      <c r="E117" s="40">
        <v>0</v>
      </c>
      <c r="F117" s="40">
        <v>0</v>
      </c>
      <c r="G117" s="40">
        <v>0</v>
      </c>
      <c r="H117" s="23"/>
      <c r="I117" s="23"/>
      <c r="J117" s="23"/>
      <c r="K117" s="23"/>
    </row>
    <row r="118" spans="1:11" ht="14.1" customHeight="1">
      <c r="A118" s="23"/>
      <c r="B118" s="23"/>
      <c r="C118" s="39" t="s">
        <v>49</v>
      </c>
      <c r="D118" s="40">
        <v>0</v>
      </c>
      <c r="E118" s="40">
        <v>0</v>
      </c>
      <c r="F118" s="40">
        <v>0</v>
      </c>
      <c r="G118" s="40">
        <v>0</v>
      </c>
      <c r="H118" s="23"/>
      <c r="I118" s="23"/>
      <c r="J118" s="23"/>
      <c r="K118" s="23"/>
    </row>
    <row r="119" spans="1:11" ht="14.1" customHeight="1">
      <c r="A119" s="23"/>
      <c r="B119" s="23"/>
      <c r="C119" s="39" t="s">
        <v>50</v>
      </c>
      <c r="D119" s="40">
        <v>0</v>
      </c>
      <c r="E119" s="40">
        <v>0</v>
      </c>
      <c r="F119" s="40">
        <v>0</v>
      </c>
      <c r="G119" s="40">
        <v>0</v>
      </c>
      <c r="H119" s="23"/>
      <c r="I119" s="23"/>
      <c r="J119" s="23"/>
      <c r="K119" s="23"/>
    </row>
    <row r="120" spans="1:11" ht="14.1" customHeight="1">
      <c r="A120" s="23"/>
      <c r="B120" s="23"/>
      <c r="C120" s="39" t="s">
        <v>57</v>
      </c>
      <c r="D120" s="40">
        <v>0</v>
      </c>
      <c r="E120" s="40">
        <v>0</v>
      </c>
      <c r="F120" s="40">
        <v>0</v>
      </c>
      <c r="G120" s="40">
        <v>0</v>
      </c>
      <c r="H120" s="23"/>
      <c r="I120" s="23"/>
      <c r="J120" s="23"/>
      <c r="K120" s="23"/>
    </row>
    <row r="121" spans="1:11" ht="14.1" customHeight="1">
      <c r="A121" s="23"/>
      <c r="B121" s="23"/>
      <c r="C121" s="39" t="s">
        <v>49</v>
      </c>
      <c r="D121" s="40">
        <v>0</v>
      </c>
      <c r="E121" s="40">
        <v>0</v>
      </c>
      <c r="F121" s="40">
        <v>0</v>
      </c>
      <c r="G121" s="40">
        <v>0</v>
      </c>
      <c r="H121" s="23"/>
      <c r="I121" s="23"/>
      <c r="J121" s="23"/>
      <c r="K121" s="23"/>
    </row>
    <row r="122" spans="1:11" ht="14.1" customHeight="1">
      <c r="A122" s="23"/>
      <c r="B122" s="23"/>
      <c r="C122" s="39" t="s">
        <v>58</v>
      </c>
      <c r="D122" s="40">
        <v>0</v>
      </c>
      <c r="E122" s="40">
        <v>0</v>
      </c>
      <c r="F122" s="40">
        <v>0</v>
      </c>
      <c r="G122" s="40">
        <v>0</v>
      </c>
      <c r="H122" s="23"/>
      <c r="I122" s="23"/>
      <c r="J122" s="23"/>
      <c r="K122" s="23"/>
    </row>
    <row r="123" spans="1:11" ht="14.1" customHeight="1">
      <c r="A123" s="23"/>
      <c r="B123" s="23"/>
      <c r="C123" s="39" t="s">
        <v>59</v>
      </c>
      <c r="D123" s="40">
        <v>0</v>
      </c>
      <c r="E123" s="40">
        <v>0</v>
      </c>
      <c r="F123" s="40">
        <v>0</v>
      </c>
      <c r="G123" s="40">
        <v>0</v>
      </c>
      <c r="H123" s="23"/>
      <c r="I123" s="23"/>
      <c r="J123" s="23"/>
      <c r="K123" s="23"/>
    </row>
    <row r="124" spans="1:11" ht="14.1" customHeight="1">
      <c r="A124" s="23"/>
      <c r="B124" s="23"/>
      <c r="C124" s="39" t="s">
        <v>60</v>
      </c>
      <c r="D124" s="40">
        <v>0</v>
      </c>
      <c r="E124" s="40">
        <v>0</v>
      </c>
      <c r="F124" s="40">
        <v>0</v>
      </c>
      <c r="G124" s="40">
        <v>0</v>
      </c>
      <c r="H124" s="23"/>
      <c r="I124" s="23"/>
      <c r="J124" s="23"/>
      <c r="K124" s="23"/>
    </row>
    <row r="125" spans="1:11" ht="14.1" customHeight="1">
      <c r="A125" s="23"/>
      <c r="B125" s="23"/>
      <c r="C125" s="39" t="s">
        <v>61</v>
      </c>
      <c r="D125" s="40">
        <v>0</v>
      </c>
      <c r="E125" s="40">
        <v>0</v>
      </c>
      <c r="F125" s="40">
        <v>0</v>
      </c>
      <c r="G125" s="40">
        <v>0</v>
      </c>
      <c r="H125" s="23"/>
      <c r="I125" s="23"/>
      <c r="J125" s="23"/>
      <c r="K125" s="23"/>
    </row>
    <row r="126" spans="1:11" ht="14.1" customHeight="1">
      <c r="A126" s="23"/>
      <c r="B126" s="23"/>
      <c r="C126" s="39" t="s">
        <v>62</v>
      </c>
      <c r="D126" s="40">
        <v>0</v>
      </c>
      <c r="E126" s="40">
        <v>1200000</v>
      </c>
      <c r="F126" s="40">
        <v>3000000</v>
      </c>
      <c r="G126" s="40">
        <v>0</v>
      </c>
      <c r="H126" s="23"/>
      <c r="I126" s="23"/>
      <c r="J126" s="23"/>
      <c r="K126" s="23"/>
    </row>
    <row r="127" spans="1:11" ht="14.1" customHeight="1">
      <c r="A127" s="23"/>
      <c r="B127" s="23"/>
      <c r="C127" s="39" t="s">
        <v>49</v>
      </c>
      <c r="D127" s="40">
        <v>0</v>
      </c>
      <c r="E127" s="40">
        <v>1200000</v>
      </c>
      <c r="F127" s="40">
        <v>3000000</v>
      </c>
      <c r="G127" s="40">
        <v>0</v>
      </c>
      <c r="H127" s="23"/>
      <c r="I127" s="23"/>
      <c r="J127" s="23"/>
      <c r="K127" s="23"/>
    </row>
    <row r="128" spans="1:11" ht="14.1" customHeight="1">
      <c r="A128" s="23"/>
      <c r="B128" s="23"/>
      <c r="C128" s="39" t="s">
        <v>58</v>
      </c>
      <c r="D128" s="40">
        <v>0</v>
      </c>
      <c r="E128" s="40">
        <v>0</v>
      </c>
      <c r="F128" s="40">
        <v>0</v>
      </c>
      <c r="G128" s="40">
        <v>0</v>
      </c>
      <c r="H128" s="23"/>
      <c r="I128" s="23"/>
      <c r="J128" s="23"/>
      <c r="K128" s="23"/>
    </row>
    <row r="129" spans="1:11" ht="14.1" customHeight="1">
      <c r="A129" s="23"/>
      <c r="B129" s="23"/>
      <c r="C129" s="39" t="s">
        <v>59</v>
      </c>
      <c r="D129" s="40">
        <v>0</v>
      </c>
      <c r="E129" s="40">
        <v>0</v>
      </c>
      <c r="F129" s="40">
        <v>0</v>
      </c>
      <c r="G129" s="40">
        <v>0</v>
      </c>
      <c r="H129" s="23"/>
      <c r="I129" s="23"/>
      <c r="J129" s="23"/>
      <c r="K129" s="23"/>
    </row>
    <row r="130" spans="1:11" ht="14.1" customHeight="1">
      <c r="A130" s="23"/>
      <c r="B130" s="23"/>
      <c r="C130" s="39" t="s">
        <v>60</v>
      </c>
      <c r="D130" s="40">
        <v>0</v>
      </c>
      <c r="E130" s="40">
        <v>0</v>
      </c>
      <c r="F130" s="40">
        <v>0</v>
      </c>
      <c r="G130" s="40">
        <v>0</v>
      </c>
      <c r="H130" s="23"/>
      <c r="I130" s="23"/>
      <c r="J130" s="23"/>
      <c r="K130" s="23"/>
    </row>
    <row r="131" spans="1:11" ht="14.1" customHeight="1">
      <c r="A131" s="23"/>
      <c r="B131" s="23"/>
      <c r="C131" s="39" t="s">
        <v>61</v>
      </c>
      <c r="D131" s="40">
        <v>0</v>
      </c>
      <c r="E131" s="40">
        <v>0</v>
      </c>
      <c r="F131" s="40">
        <v>0</v>
      </c>
      <c r="G131" s="40">
        <v>0</v>
      </c>
      <c r="H131" s="23"/>
      <c r="I131" s="23"/>
      <c r="J131" s="23"/>
      <c r="K131" s="23"/>
    </row>
    <row r="132" spans="1:11" ht="14.1" customHeight="1">
      <c r="A132" s="23"/>
      <c r="B132" s="23"/>
      <c r="C132" s="39" t="s">
        <v>63</v>
      </c>
      <c r="D132" s="40">
        <v>0</v>
      </c>
      <c r="E132" s="40">
        <v>0</v>
      </c>
      <c r="F132" s="40">
        <v>0</v>
      </c>
      <c r="G132" s="40">
        <v>0</v>
      </c>
      <c r="H132" s="23"/>
      <c r="I132" s="23"/>
      <c r="J132" s="23"/>
      <c r="K132" s="23"/>
    </row>
    <row r="133" spans="1:11" ht="14.1" customHeight="1">
      <c r="A133" s="23"/>
      <c r="B133" s="23"/>
      <c r="C133" s="39" t="s">
        <v>49</v>
      </c>
      <c r="D133" s="40">
        <v>0</v>
      </c>
      <c r="E133" s="40">
        <v>0</v>
      </c>
      <c r="F133" s="40">
        <v>0</v>
      </c>
      <c r="G133" s="40">
        <v>0</v>
      </c>
      <c r="H133" s="23"/>
      <c r="I133" s="23"/>
      <c r="J133" s="23"/>
      <c r="K133" s="23"/>
    </row>
    <row r="134" spans="1:11" ht="14.1" customHeight="1">
      <c r="A134" s="23"/>
      <c r="B134" s="23"/>
      <c r="C134" s="39" t="s">
        <v>58</v>
      </c>
      <c r="D134" s="40">
        <v>0</v>
      </c>
      <c r="E134" s="40">
        <v>0</v>
      </c>
      <c r="F134" s="40">
        <v>0</v>
      </c>
      <c r="G134" s="40">
        <v>0</v>
      </c>
      <c r="H134" s="23"/>
      <c r="I134" s="23"/>
      <c r="J134" s="23"/>
      <c r="K134" s="23"/>
    </row>
    <row r="135" spans="1:11" ht="14.1" customHeight="1">
      <c r="A135" s="23"/>
      <c r="B135" s="23"/>
      <c r="C135" s="39" t="s">
        <v>59</v>
      </c>
      <c r="D135" s="40">
        <v>0</v>
      </c>
      <c r="E135" s="40">
        <v>0</v>
      </c>
      <c r="F135" s="40">
        <v>0</v>
      </c>
      <c r="G135" s="40">
        <v>0</v>
      </c>
      <c r="H135" s="23"/>
      <c r="I135" s="23"/>
      <c r="J135" s="23"/>
      <c r="K135" s="23"/>
    </row>
    <row r="136" spans="1:11" ht="14.1" customHeight="1">
      <c r="A136" s="23"/>
      <c r="B136" s="23"/>
      <c r="C136" s="39" t="s">
        <v>60</v>
      </c>
      <c r="D136" s="40">
        <v>0</v>
      </c>
      <c r="E136" s="40">
        <v>0</v>
      </c>
      <c r="F136" s="40">
        <v>0</v>
      </c>
      <c r="G136" s="40">
        <v>0</v>
      </c>
      <c r="H136" s="23"/>
      <c r="I136" s="23"/>
      <c r="J136" s="23"/>
      <c r="K136" s="23"/>
    </row>
    <row r="137" spans="1:11" ht="14.1" customHeight="1">
      <c r="A137" s="23"/>
      <c r="B137" s="23"/>
      <c r="C137" s="39" t="s">
        <v>61</v>
      </c>
      <c r="D137" s="40">
        <v>0</v>
      </c>
      <c r="E137" s="40">
        <v>0</v>
      </c>
      <c r="F137" s="40">
        <v>0</v>
      </c>
      <c r="G137" s="40">
        <v>0</v>
      </c>
      <c r="H137" s="23"/>
      <c r="I137" s="23"/>
      <c r="J137" s="23"/>
      <c r="K137" s="23"/>
    </row>
    <row r="138" spans="1:11" ht="14.1" customHeight="1">
      <c r="A138" s="23"/>
      <c r="B138" s="23"/>
      <c r="C138" s="39" t="s">
        <v>64</v>
      </c>
      <c r="D138" s="40">
        <v>0</v>
      </c>
      <c r="E138" s="40">
        <v>0</v>
      </c>
      <c r="F138" s="40">
        <v>0</v>
      </c>
      <c r="G138" s="40">
        <v>0</v>
      </c>
      <c r="H138" s="23"/>
      <c r="I138" s="23"/>
      <c r="J138" s="23"/>
      <c r="K138" s="23"/>
    </row>
    <row r="139" spans="1:11" ht="14.1" customHeight="1">
      <c r="A139" s="23"/>
      <c r="B139" s="23"/>
      <c r="C139" s="39" t="s">
        <v>65</v>
      </c>
      <c r="D139" s="40">
        <v>0</v>
      </c>
      <c r="E139" s="40">
        <v>0</v>
      </c>
      <c r="F139" s="40">
        <v>0</v>
      </c>
      <c r="G139" s="40">
        <v>0</v>
      </c>
      <c r="H139" s="23"/>
      <c r="I139" s="23"/>
      <c r="J139" s="23"/>
      <c r="K139" s="23"/>
    </row>
    <row r="140" spans="1:11" ht="14.1" customHeight="1">
      <c r="A140" s="23"/>
      <c r="B140" s="23"/>
      <c r="C140" s="41" t="s">
        <v>25</v>
      </c>
      <c r="D140" s="40">
        <v>0</v>
      </c>
      <c r="E140" s="40">
        <v>1200000</v>
      </c>
      <c r="F140" s="40">
        <v>3000000</v>
      </c>
      <c r="G140" s="40">
        <v>0</v>
      </c>
      <c r="H140" s="23"/>
      <c r="I140" s="23"/>
      <c r="J140" s="23"/>
      <c r="K140" s="23"/>
    </row>
    <row r="141" spans="1:11" ht="14.1" customHeight="1">
      <c r="A141" s="23"/>
      <c r="B141" s="23"/>
      <c r="C141" s="33" t="s">
        <v>19</v>
      </c>
      <c r="D141" s="1519" t="s">
        <v>2640</v>
      </c>
      <c r="E141" s="1520"/>
      <c r="F141" s="1520"/>
      <c r="G141" s="1520"/>
      <c r="H141" s="23"/>
      <c r="I141" s="23"/>
      <c r="J141" s="23"/>
      <c r="K141" s="23"/>
    </row>
    <row r="142" spans="1:11" ht="14.1" customHeight="1">
      <c r="A142" s="23"/>
      <c r="B142" s="23"/>
      <c r="C142" s="34" t="s">
        <v>20</v>
      </c>
      <c r="D142" s="1521" t="s">
        <v>2641</v>
      </c>
      <c r="E142" s="1522"/>
      <c r="F142" s="1522"/>
      <c r="G142" s="1522"/>
      <c r="H142" s="23"/>
      <c r="I142" s="23"/>
      <c r="J142" s="23"/>
      <c r="K142" s="23"/>
    </row>
    <row r="143" spans="1:11" ht="14.1" customHeight="1">
      <c r="A143" s="23"/>
      <c r="B143" s="23"/>
      <c r="C143" s="34" t="s">
        <v>21</v>
      </c>
      <c r="D143" s="1521" t="s">
        <v>2030</v>
      </c>
      <c r="E143" s="1522"/>
      <c r="F143" s="1522"/>
      <c r="G143" s="1522"/>
      <c r="H143" s="23"/>
      <c r="I143" s="23"/>
      <c r="J143" s="23"/>
      <c r="K143" s="23"/>
    </row>
    <row r="144" spans="1:11" ht="15" customHeight="1">
      <c r="A144" s="23"/>
      <c r="B144" s="23"/>
      <c r="C144" s="35"/>
      <c r="D144" s="36">
        <v>2024</v>
      </c>
      <c r="E144" s="36">
        <v>2025</v>
      </c>
      <c r="F144" s="36">
        <v>2026</v>
      </c>
      <c r="G144" s="36">
        <v>2027</v>
      </c>
      <c r="H144" s="23"/>
      <c r="I144" s="23"/>
      <c r="J144" s="23"/>
      <c r="K144" s="23"/>
    </row>
    <row r="145" spans="1:11" ht="15" customHeight="1">
      <c r="A145" s="23"/>
      <c r="B145" s="23"/>
      <c r="C145" s="37"/>
      <c r="D145" s="38" t="s">
        <v>22</v>
      </c>
      <c r="E145" s="38" t="s">
        <v>23</v>
      </c>
      <c r="F145" s="38" t="s">
        <v>23</v>
      </c>
      <c r="G145" s="38" t="s">
        <v>23</v>
      </c>
      <c r="H145" s="23"/>
      <c r="I145" s="23"/>
      <c r="J145" s="23"/>
      <c r="K145" s="23"/>
    </row>
    <row r="146" spans="1:11" ht="14.1" customHeight="1">
      <c r="A146" s="23"/>
      <c r="B146" s="23"/>
      <c r="C146" s="27" t="s">
        <v>33</v>
      </c>
      <c r="D146" s="31" t="s">
        <v>42</v>
      </c>
      <c r="E146" s="31" t="s">
        <v>122</v>
      </c>
      <c r="F146" s="31" t="s">
        <v>42</v>
      </c>
      <c r="G146" s="31" t="s">
        <v>266</v>
      </c>
      <c r="H146" s="23"/>
      <c r="I146" s="23"/>
      <c r="J146" s="23"/>
      <c r="K146" s="23"/>
    </row>
    <row r="147" spans="1:11" ht="14.1" customHeight="1">
      <c r="A147" s="23"/>
      <c r="B147" s="23"/>
      <c r="C147" s="27" t="s">
        <v>35</v>
      </c>
      <c r="D147" s="31" t="s">
        <v>42</v>
      </c>
      <c r="E147" s="31" t="s">
        <v>1701</v>
      </c>
      <c r="F147" s="31" t="s">
        <v>42</v>
      </c>
      <c r="G147" s="31" t="s">
        <v>396</v>
      </c>
      <c r="H147" s="23"/>
      <c r="I147" s="23"/>
      <c r="J147" s="23"/>
      <c r="K147" s="23"/>
    </row>
    <row r="148" spans="1:11" ht="14.1" customHeight="1">
      <c r="A148" s="23"/>
      <c r="B148" s="23"/>
      <c r="C148" s="27" t="s">
        <v>40</v>
      </c>
      <c r="D148" s="31" t="s">
        <v>42</v>
      </c>
      <c r="E148" s="31" t="s">
        <v>1443</v>
      </c>
      <c r="F148" s="31" t="s">
        <v>42</v>
      </c>
      <c r="G148" s="31" t="s">
        <v>2642</v>
      </c>
      <c r="H148" s="23"/>
      <c r="I148" s="23"/>
      <c r="J148" s="23"/>
      <c r="K148" s="23"/>
    </row>
    <row r="149" spans="1:11" ht="14.1" customHeight="1">
      <c r="A149" s="23"/>
      <c r="B149" s="23"/>
      <c r="C149" s="27" t="s">
        <v>41</v>
      </c>
      <c r="D149" s="31" t="s">
        <v>18</v>
      </c>
      <c r="E149" s="31" t="s">
        <v>18</v>
      </c>
      <c r="F149" s="31" t="s">
        <v>82</v>
      </c>
      <c r="G149" s="31" t="s">
        <v>18</v>
      </c>
      <c r="H149" s="23"/>
      <c r="I149" s="23"/>
      <c r="J149" s="23"/>
      <c r="K149" s="23"/>
    </row>
    <row r="150" spans="1:11" ht="14.1" customHeight="1">
      <c r="A150" s="23"/>
      <c r="B150" s="23"/>
      <c r="C150" s="27" t="s">
        <v>43</v>
      </c>
      <c r="D150" s="31" t="s">
        <v>18</v>
      </c>
      <c r="E150" s="31" t="s">
        <v>18</v>
      </c>
      <c r="F150" s="31" t="s">
        <v>82</v>
      </c>
      <c r="G150" s="31" t="s">
        <v>18</v>
      </c>
      <c r="H150" s="23"/>
      <c r="I150" s="23"/>
      <c r="J150" s="23"/>
      <c r="K150" s="23"/>
    </row>
    <row r="151" spans="1:11" ht="14.1" customHeight="1">
      <c r="A151" s="23"/>
      <c r="B151" s="23"/>
      <c r="C151" s="27" t="s">
        <v>47</v>
      </c>
      <c r="D151" s="31" t="s">
        <v>18</v>
      </c>
      <c r="E151" s="31" t="s">
        <v>18</v>
      </c>
      <c r="F151" s="31" t="s">
        <v>82</v>
      </c>
      <c r="G151" s="31" t="s">
        <v>18</v>
      </c>
      <c r="H151" s="23"/>
      <c r="I151" s="23"/>
      <c r="J151" s="23"/>
      <c r="K151" s="23"/>
    </row>
    <row r="152" spans="1:11" ht="14.1" customHeight="1">
      <c r="A152" s="23"/>
      <c r="B152" s="23"/>
      <c r="C152" s="1523" t="s">
        <v>24</v>
      </c>
      <c r="D152" s="1524"/>
      <c r="E152" s="1524"/>
      <c r="F152" s="1524"/>
      <c r="G152" s="1524"/>
      <c r="H152" s="23"/>
      <c r="I152" s="23"/>
      <c r="J152" s="23"/>
      <c r="K152" s="23"/>
    </row>
    <row r="153" spans="1:11" ht="14.1" customHeight="1">
      <c r="A153" s="23"/>
      <c r="B153" s="23"/>
      <c r="C153" s="35"/>
      <c r="D153" s="36">
        <v>2024</v>
      </c>
      <c r="E153" s="36">
        <v>2025</v>
      </c>
      <c r="F153" s="36">
        <v>2026</v>
      </c>
      <c r="G153" s="36">
        <v>2027</v>
      </c>
      <c r="H153" s="23"/>
      <c r="I153" s="23"/>
      <c r="J153" s="23"/>
      <c r="K153" s="23"/>
    </row>
    <row r="154" spans="1:11" ht="14.1" customHeight="1">
      <c r="A154" s="23"/>
      <c r="B154" s="23"/>
      <c r="C154" s="37"/>
      <c r="D154" s="38" t="s">
        <v>22</v>
      </c>
      <c r="E154" s="38" t="s">
        <v>23</v>
      </c>
      <c r="F154" s="38" t="s">
        <v>23</v>
      </c>
      <c r="G154" s="38" t="s">
        <v>23</v>
      </c>
      <c r="H154" s="23"/>
      <c r="I154" s="23"/>
      <c r="J154" s="23"/>
      <c r="K154" s="23"/>
    </row>
    <row r="155" spans="1:11" ht="14.1" customHeight="1">
      <c r="A155" s="23"/>
      <c r="B155" s="23"/>
      <c r="C155" s="39" t="s">
        <v>48</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51</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52</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53</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54</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55</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50</v>
      </c>
      <c r="D172" s="40">
        <v>0</v>
      </c>
      <c r="E172" s="40">
        <v>0</v>
      </c>
      <c r="F172" s="40">
        <v>0</v>
      </c>
      <c r="G172" s="40">
        <v>0</v>
      </c>
      <c r="H172" s="23"/>
      <c r="I172" s="23"/>
      <c r="J172" s="23"/>
      <c r="K172" s="23"/>
    </row>
    <row r="173" spans="1:11" ht="14.1" customHeight="1">
      <c r="A173" s="23"/>
      <c r="B173" s="23"/>
      <c r="C173" s="39" t="s">
        <v>56</v>
      </c>
      <c r="D173" s="40">
        <v>0</v>
      </c>
      <c r="E173" s="40">
        <v>0</v>
      </c>
      <c r="F173" s="40">
        <v>0</v>
      </c>
      <c r="G173" s="40">
        <v>0</v>
      </c>
      <c r="H173" s="23"/>
      <c r="I173" s="23"/>
      <c r="J173" s="23"/>
      <c r="K173" s="23"/>
    </row>
    <row r="174" spans="1:11" ht="14.1" customHeight="1">
      <c r="A174" s="23"/>
      <c r="B174" s="23"/>
      <c r="C174" s="39" t="s">
        <v>49</v>
      </c>
      <c r="D174" s="40">
        <v>0</v>
      </c>
      <c r="E174" s="40">
        <v>0</v>
      </c>
      <c r="F174" s="40">
        <v>0</v>
      </c>
      <c r="G174" s="40">
        <v>0</v>
      </c>
      <c r="H174" s="23"/>
      <c r="I174" s="23"/>
      <c r="J174" s="23"/>
      <c r="K174" s="23"/>
    </row>
    <row r="175" spans="1:11" ht="14.1" customHeight="1">
      <c r="A175" s="23"/>
      <c r="B175" s="23"/>
      <c r="C175" s="39" t="s">
        <v>50</v>
      </c>
      <c r="D175" s="40">
        <v>0</v>
      </c>
      <c r="E175" s="40">
        <v>0</v>
      </c>
      <c r="F175" s="40">
        <v>0</v>
      </c>
      <c r="G175" s="40">
        <v>0</v>
      </c>
      <c r="H175" s="23"/>
      <c r="I175" s="23"/>
      <c r="J175" s="23"/>
      <c r="K175" s="23"/>
    </row>
    <row r="176" spans="1:11" ht="14.1" customHeight="1">
      <c r="A176" s="23"/>
      <c r="B176" s="23"/>
      <c r="C176" s="39" t="s">
        <v>57</v>
      </c>
      <c r="D176" s="40">
        <v>0</v>
      </c>
      <c r="E176" s="40">
        <v>0</v>
      </c>
      <c r="F176" s="40">
        <v>0</v>
      </c>
      <c r="G176" s="40">
        <v>0</v>
      </c>
      <c r="H176" s="23"/>
      <c r="I176" s="23"/>
      <c r="J176" s="23"/>
      <c r="K176" s="23"/>
    </row>
    <row r="177" spans="1:11" ht="14.1" customHeight="1">
      <c r="A177" s="23"/>
      <c r="B177" s="23"/>
      <c r="C177" s="39" t="s">
        <v>49</v>
      </c>
      <c r="D177" s="40">
        <v>0</v>
      </c>
      <c r="E177" s="40">
        <v>0</v>
      </c>
      <c r="F177" s="40">
        <v>0</v>
      </c>
      <c r="G177" s="40">
        <v>0</v>
      </c>
      <c r="H177" s="23"/>
      <c r="I177" s="23"/>
      <c r="J177" s="23"/>
      <c r="K177" s="23"/>
    </row>
    <row r="178" spans="1:11" ht="14.1" customHeight="1">
      <c r="A178" s="23"/>
      <c r="B178" s="23"/>
      <c r="C178" s="39" t="s">
        <v>58</v>
      </c>
      <c r="D178" s="40">
        <v>0</v>
      </c>
      <c r="E178" s="40">
        <v>0</v>
      </c>
      <c r="F178" s="40">
        <v>0</v>
      </c>
      <c r="G178" s="40">
        <v>0</v>
      </c>
      <c r="H178" s="23"/>
      <c r="I178" s="23"/>
      <c r="J178" s="23"/>
      <c r="K178" s="23"/>
    </row>
    <row r="179" spans="1:11" ht="14.1" customHeight="1">
      <c r="A179" s="23"/>
      <c r="B179" s="23"/>
      <c r="C179" s="39" t="s">
        <v>59</v>
      </c>
      <c r="D179" s="40">
        <v>0</v>
      </c>
      <c r="E179" s="40">
        <v>0</v>
      </c>
      <c r="F179" s="40">
        <v>0</v>
      </c>
      <c r="G179" s="40">
        <v>0</v>
      </c>
      <c r="H179" s="23"/>
      <c r="I179" s="23"/>
      <c r="J179" s="23"/>
      <c r="K179" s="23"/>
    </row>
    <row r="180" spans="1:11" ht="14.1" customHeight="1">
      <c r="A180" s="23"/>
      <c r="B180" s="23"/>
      <c r="C180" s="39" t="s">
        <v>60</v>
      </c>
      <c r="D180" s="40">
        <v>0</v>
      </c>
      <c r="E180" s="40">
        <v>0</v>
      </c>
      <c r="F180" s="40">
        <v>0</v>
      </c>
      <c r="G180" s="40">
        <v>0</v>
      </c>
      <c r="H180" s="23"/>
      <c r="I180" s="23"/>
      <c r="J180" s="23"/>
      <c r="K180" s="23"/>
    </row>
    <row r="181" spans="1:11" ht="14.1" customHeight="1">
      <c r="A181" s="23"/>
      <c r="B181" s="23"/>
      <c r="C181" s="39" t="s">
        <v>61</v>
      </c>
      <c r="D181" s="40">
        <v>0</v>
      </c>
      <c r="E181" s="40">
        <v>0</v>
      </c>
      <c r="F181" s="40">
        <v>0</v>
      </c>
      <c r="G181" s="40">
        <v>0</v>
      </c>
      <c r="H181" s="23"/>
      <c r="I181" s="23"/>
      <c r="J181" s="23"/>
      <c r="K181" s="23"/>
    </row>
    <row r="182" spans="1:11" ht="14.1" customHeight="1">
      <c r="A182" s="23"/>
      <c r="B182" s="23"/>
      <c r="C182" s="39" t="s">
        <v>62</v>
      </c>
      <c r="D182" s="40">
        <v>0</v>
      </c>
      <c r="E182" s="40">
        <v>600000</v>
      </c>
      <c r="F182" s="40">
        <v>0</v>
      </c>
      <c r="G182" s="40">
        <v>3000000</v>
      </c>
      <c r="H182" s="23"/>
      <c r="I182" s="23"/>
      <c r="J182" s="23"/>
      <c r="K182" s="23"/>
    </row>
    <row r="183" spans="1:11" ht="14.1" customHeight="1">
      <c r="A183" s="23"/>
      <c r="B183" s="23"/>
      <c r="C183" s="39" t="s">
        <v>49</v>
      </c>
      <c r="D183" s="40">
        <v>0</v>
      </c>
      <c r="E183" s="40">
        <v>600000</v>
      </c>
      <c r="F183" s="40">
        <v>0</v>
      </c>
      <c r="G183" s="40">
        <v>3000000</v>
      </c>
      <c r="H183" s="23"/>
      <c r="I183" s="23"/>
      <c r="J183" s="23"/>
      <c r="K183" s="23"/>
    </row>
    <row r="184" spans="1:11" ht="14.1" customHeight="1">
      <c r="A184" s="23"/>
      <c r="B184" s="23"/>
      <c r="C184" s="39" t="s">
        <v>58</v>
      </c>
      <c r="D184" s="40">
        <v>0</v>
      </c>
      <c r="E184" s="40">
        <v>0</v>
      </c>
      <c r="F184" s="40">
        <v>0</v>
      </c>
      <c r="G184" s="40">
        <v>0</v>
      </c>
      <c r="H184" s="23"/>
      <c r="I184" s="23"/>
      <c r="J184" s="23"/>
      <c r="K184" s="23"/>
    </row>
    <row r="185" spans="1:11" ht="14.1" customHeight="1">
      <c r="A185" s="23"/>
      <c r="B185" s="23"/>
      <c r="C185" s="39" t="s">
        <v>59</v>
      </c>
      <c r="D185" s="40">
        <v>0</v>
      </c>
      <c r="E185" s="40">
        <v>0</v>
      </c>
      <c r="F185" s="40">
        <v>0</v>
      </c>
      <c r="G185" s="40">
        <v>0</v>
      </c>
      <c r="H185" s="23"/>
      <c r="I185" s="23"/>
      <c r="J185" s="23"/>
      <c r="K185" s="23"/>
    </row>
    <row r="186" spans="1:11" ht="14.1" customHeight="1">
      <c r="A186" s="23"/>
      <c r="B186" s="23"/>
      <c r="C186" s="39" t="s">
        <v>60</v>
      </c>
      <c r="D186" s="40">
        <v>0</v>
      </c>
      <c r="E186" s="40">
        <v>0</v>
      </c>
      <c r="F186" s="40">
        <v>0</v>
      </c>
      <c r="G186" s="40">
        <v>0</v>
      </c>
      <c r="H186" s="23"/>
      <c r="I186" s="23"/>
      <c r="J186" s="23"/>
      <c r="K186" s="23"/>
    </row>
    <row r="187" spans="1:11" ht="14.1" customHeight="1">
      <c r="A187" s="23"/>
      <c r="B187" s="23"/>
      <c r="C187" s="39" t="s">
        <v>61</v>
      </c>
      <c r="D187" s="40">
        <v>0</v>
      </c>
      <c r="E187" s="40">
        <v>0</v>
      </c>
      <c r="F187" s="40">
        <v>0</v>
      </c>
      <c r="G187" s="40">
        <v>0</v>
      </c>
      <c r="H187" s="23"/>
      <c r="I187" s="23"/>
      <c r="J187" s="23"/>
      <c r="K187" s="23"/>
    </row>
    <row r="188" spans="1:11" ht="14.1" customHeight="1">
      <c r="A188" s="23"/>
      <c r="B188" s="23"/>
      <c r="C188" s="39" t="s">
        <v>63</v>
      </c>
      <c r="D188" s="40">
        <v>0</v>
      </c>
      <c r="E188" s="40">
        <v>0</v>
      </c>
      <c r="F188" s="40">
        <v>0</v>
      </c>
      <c r="G188" s="40">
        <v>0</v>
      </c>
      <c r="H188" s="23"/>
      <c r="I188" s="23"/>
      <c r="J188" s="23"/>
      <c r="K188" s="23"/>
    </row>
    <row r="189" spans="1:11" ht="14.1" customHeight="1">
      <c r="A189" s="23"/>
      <c r="B189" s="23"/>
      <c r="C189" s="39" t="s">
        <v>49</v>
      </c>
      <c r="D189" s="40">
        <v>0</v>
      </c>
      <c r="E189" s="40">
        <v>0</v>
      </c>
      <c r="F189" s="40">
        <v>0</v>
      </c>
      <c r="G189" s="40">
        <v>0</v>
      </c>
      <c r="H189" s="23"/>
      <c r="I189" s="23"/>
      <c r="J189" s="23"/>
      <c r="K189" s="23"/>
    </row>
    <row r="190" spans="1:11" ht="14.1" customHeight="1">
      <c r="A190" s="23"/>
      <c r="B190" s="23"/>
      <c r="C190" s="39" t="s">
        <v>58</v>
      </c>
      <c r="D190" s="40">
        <v>0</v>
      </c>
      <c r="E190" s="40">
        <v>0</v>
      </c>
      <c r="F190" s="40">
        <v>0</v>
      </c>
      <c r="G190" s="40">
        <v>0</v>
      </c>
      <c r="H190" s="23"/>
      <c r="I190" s="23"/>
      <c r="J190" s="23"/>
      <c r="K190" s="23"/>
    </row>
    <row r="191" spans="1:11" ht="14.1" customHeight="1">
      <c r="A191" s="23"/>
      <c r="B191" s="23"/>
      <c r="C191" s="39" t="s">
        <v>59</v>
      </c>
      <c r="D191" s="40">
        <v>0</v>
      </c>
      <c r="E191" s="40">
        <v>0</v>
      </c>
      <c r="F191" s="40">
        <v>0</v>
      </c>
      <c r="G191" s="40">
        <v>0</v>
      </c>
      <c r="H191" s="23"/>
      <c r="I191" s="23"/>
      <c r="J191" s="23"/>
      <c r="K191" s="23"/>
    </row>
    <row r="192" spans="1:11" ht="14.1" customHeight="1">
      <c r="A192" s="23"/>
      <c r="B192" s="23"/>
      <c r="C192" s="39" t="s">
        <v>60</v>
      </c>
      <c r="D192" s="40">
        <v>0</v>
      </c>
      <c r="E192" s="40">
        <v>0</v>
      </c>
      <c r="F192" s="40">
        <v>0</v>
      </c>
      <c r="G192" s="40">
        <v>0</v>
      </c>
      <c r="H192" s="23"/>
      <c r="I192" s="23"/>
      <c r="J192" s="23"/>
      <c r="K192" s="23"/>
    </row>
    <row r="193" spans="1:11" ht="14.1" customHeight="1">
      <c r="A193" s="23"/>
      <c r="B193" s="23"/>
      <c r="C193" s="39" t="s">
        <v>61</v>
      </c>
      <c r="D193" s="40">
        <v>0</v>
      </c>
      <c r="E193" s="40">
        <v>0</v>
      </c>
      <c r="F193" s="40">
        <v>0</v>
      </c>
      <c r="G193" s="40">
        <v>0</v>
      </c>
      <c r="H193" s="23"/>
      <c r="I193" s="23"/>
      <c r="J193" s="23"/>
      <c r="K193" s="23"/>
    </row>
    <row r="194" spans="1:11" ht="14.1" customHeight="1">
      <c r="A194" s="23"/>
      <c r="B194" s="23"/>
      <c r="C194" s="39" t="s">
        <v>64</v>
      </c>
      <c r="D194" s="40">
        <v>0</v>
      </c>
      <c r="E194" s="40">
        <v>0</v>
      </c>
      <c r="F194" s="40">
        <v>0</v>
      </c>
      <c r="G194" s="40">
        <v>0</v>
      </c>
      <c r="H194" s="23"/>
      <c r="I194" s="23"/>
      <c r="J194" s="23"/>
      <c r="K194" s="23"/>
    </row>
    <row r="195" spans="1:11" ht="14.1" customHeight="1">
      <c r="A195" s="23"/>
      <c r="B195" s="23"/>
      <c r="C195" s="39" t="s">
        <v>65</v>
      </c>
      <c r="D195" s="40">
        <v>0</v>
      </c>
      <c r="E195" s="40">
        <v>0</v>
      </c>
      <c r="F195" s="40">
        <v>0</v>
      </c>
      <c r="G195" s="40">
        <v>0</v>
      </c>
      <c r="H195" s="23"/>
      <c r="I195" s="23"/>
      <c r="J195" s="23"/>
      <c r="K195" s="23"/>
    </row>
    <row r="196" spans="1:11" ht="14.1" customHeight="1">
      <c r="A196" s="23"/>
      <c r="B196" s="23"/>
      <c r="C196" s="41" t="s">
        <v>25</v>
      </c>
      <c r="D196" s="40">
        <v>0</v>
      </c>
      <c r="E196" s="40">
        <v>600000</v>
      </c>
      <c r="F196" s="40">
        <v>0</v>
      </c>
      <c r="G196" s="40">
        <v>3000000</v>
      </c>
      <c r="H196" s="23"/>
      <c r="I196" s="23"/>
      <c r="J196" s="23"/>
      <c r="K196" s="23"/>
    </row>
    <row r="197" spans="1:11" ht="18" customHeight="1">
      <c r="A197" s="23"/>
      <c r="B197" s="23"/>
      <c r="C197" s="33" t="s">
        <v>19</v>
      </c>
      <c r="D197" s="1519" t="s">
        <v>2643</v>
      </c>
      <c r="E197" s="1520"/>
      <c r="F197" s="1520"/>
      <c r="G197" s="1520"/>
      <c r="H197" s="23"/>
      <c r="I197" s="23"/>
      <c r="J197" s="23"/>
      <c r="K197" s="23"/>
    </row>
    <row r="198" spans="1:11" ht="18" customHeight="1">
      <c r="A198" s="23"/>
      <c r="B198" s="23"/>
      <c r="C198" s="34" t="s">
        <v>20</v>
      </c>
      <c r="D198" s="1521" t="s">
        <v>2644</v>
      </c>
      <c r="E198" s="1522"/>
      <c r="F198" s="1522"/>
      <c r="G198" s="1522"/>
      <c r="H198" s="23"/>
      <c r="I198" s="23"/>
      <c r="J198" s="23"/>
      <c r="K198" s="23"/>
    </row>
    <row r="199" spans="1:11" ht="18" customHeight="1">
      <c r="A199" s="23"/>
      <c r="B199" s="23"/>
      <c r="C199" s="34" t="s">
        <v>21</v>
      </c>
      <c r="D199" s="1521" t="s">
        <v>2030</v>
      </c>
      <c r="E199" s="1522"/>
      <c r="F199" s="1522"/>
      <c r="G199" s="1522"/>
      <c r="H199" s="23"/>
      <c r="I199" s="23"/>
      <c r="J199" s="23"/>
      <c r="K199" s="23"/>
    </row>
    <row r="200" spans="1:11" ht="15" customHeight="1">
      <c r="A200" s="23"/>
      <c r="B200" s="23"/>
      <c r="C200" s="35"/>
      <c r="D200" s="36">
        <v>2024</v>
      </c>
      <c r="E200" s="36">
        <v>2025</v>
      </c>
      <c r="F200" s="36">
        <v>2026</v>
      </c>
      <c r="G200" s="36">
        <v>2027</v>
      </c>
      <c r="H200" s="23"/>
      <c r="I200" s="23"/>
      <c r="J200" s="23"/>
      <c r="K200" s="23"/>
    </row>
    <row r="201" spans="1:11" ht="15" customHeight="1">
      <c r="A201" s="23"/>
      <c r="B201" s="23"/>
      <c r="C201" s="37"/>
      <c r="D201" s="38" t="s">
        <v>22</v>
      </c>
      <c r="E201" s="38" t="s">
        <v>23</v>
      </c>
      <c r="F201" s="38" t="s">
        <v>23</v>
      </c>
      <c r="G201" s="38" t="s">
        <v>23</v>
      </c>
      <c r="H201" s="23"/>
      <c r="I201" s="23"/>
      <c r="J201" s="23"/>
      <c r="K201" s="23"/>
    </row>
    <row r="202" spans="1:11" ht="14.1" customHeight="1">
      <c r="A202" s="23"/>
      <c r="B202" s="23"/>
      <c r="C202" s="27" t="s">
        <v>33</v>
      </c>
      <c r="D202" s="31" t="s">
        <v>42</v>
      </c>
      <c r="E202" s="31" t="s">
        <v>1587</v>
      </c>
      <c r="F202" s="31" t="s">
        <v>42</v>
      </c>
      <c r="G202" s="31" t="s">
        <v>42</v>
      </c>
      <c r="H202" s="23"/>
      <c r="I202" s="23"/>
      <c r="J202" s="23"/>
      <c r="K202" s="23"/>
    </row>
    <row r="203" spans="1:11" ht="14.1" customHeight="1">
      <c r="A203" s="23"/>
      <c r="B203" s="23"/>
      <c r="C203" s="27" t="s">
        <v>35</v>
      </c>
      <c r="D203" s="31" t="s">
        <v>42</v>
      </c>
      <c r="E203" s="31" t="s">
        <v>2175</v>
      </c>
      <c r="F203" s="31" t="s">
        <v>42</v>
      </c>
      <c r="G203" s="31" t="s">
        <v>42</v>
      </c>
      <c r="H203" s="23"/>
      <c r="I203" s="23"/>
      <c r="J203" s="23"/>
      <c r="K203" s="23"/>
    </row>
    <row r="204" spans="1:11" ht="14.1" customHeight="1">
      <c r="A204" s="23"/>
      <c r="B204" s="23"/>
      <c r="C204" s="27" t="s">
        <v>40</v>
      </c>
      <c r="D204" s="31" t="s">
        <v>42</v>
      </c>
      <c r="E204" s="31" t="s">
        <v>2645</v>
      </c>
      <c r="F204" s="31" t="s">
        <v>42</v>
      </c>
      <c r="G204" s="31" t="s">
        <v>42</v>
      </c>
      <c r="H204" s="23"/>
      <c r="I204" s="23"/>
      <c r="J204" s="23"/>
      <c r="K204" s="23"/>
    </row>
    <row r="205" spans="1:11" ht="14.1" customHeight="1">
      <c r="A205" s="23"/>
      <c r="B205" s="23"/>
      <c r="C205" s="27" t="s">
        <v>41</v>
      </c>
      <c r="D205" s="31" t="s">
        <v>18</v>
      </c>
      <c r="E205" s="31" t="s">
        <v>18</v>
      </c>
      <c r="F205" s="31" t="s">
        <v>82</v>
      </c>
      <c r="G205" s="31" t="s">
        <v>18</v>
      </c>
      <c r="H205" s="23"/>
      <c r="I205" s="23"/>
      <c r="J205" s="23"/>
      <c r="K205" s="23"/>
    </row>
    <row r="206" spans="1:11" ht="14.1" customHeight="1">
      <c r="A206" s="23"/>
      <c r="B206" s="23"/>
      <c r="C206" s="27" t="s">
        <v>43</v>
      </c>
      <c r="D206" s="31" t="s">
        <v>18</v>
      </c>
      <c r="E206" s="31" t="s">
        <v>18</v>
      </c>
      <c r="F206" s="31" t="s">
        <v>82</v>
      </c>
      <c r="G206" s="31" t="s">
        <v>18</v>
      </c>
      <c r="H206" s="23"/>
      <c r="I206" s="23"/>
      <c r="J206" s="23"/>
      <c r="K206" s="23"/>
    </row>
    <row r="207" spans="1:11" ht="14.1" customHeight="1">
      <c r="A207" s="23"/>
      <c r="B207" s="23"/>
      <c r="C207" s="27" t="s">
        <v>47</v>
      </c>
      <c r="D207" s="31" t="s">
        <v>18</v>
      </c>
      <c r="E207" s="31" t="s">
        <v>18</v>
      </c>
      <c r="F207" s="31" t="s">
        <v>82</v>
      </c>
      <c r="G207" s="31" t="s">
        <v>18</v>
      </c>
      <c r="H207" s="23"/>
      <c r="I207" s="23"/>
      <c r="J207" s="23"/>
      <c r="K207" s="23"/>
    </row>
    <row r="208" spans="1:11" ht="14.1" customHeight="1">
      <c r="A208" s="23"/>
      <c r="B208" s="23"/>
      <c r="C208" s="1523" t="s">
        <v>24</v>
      </c>
      <c r="D208" s="1524"/>
      <c r="E208" s="1524"/>
      <c r="F208" s="1524"/>
      <c r="G208" s="1524"/>
      <c r="H208" s="23"/>
      <c r="I208" s="23"/>
      <c r="J208" s="23"/>
      <c r="K208" s="23"/>
    </row>
    <row r="209" spans="1:11" ht="14.1" customHeight="1">
      <c r="A209" s="23"/>
      <c r="B209" s="23"/>
      <c r="C209" s="35"/>
      <c r="D209" s="36">
        <v>2024</v>
      </c>
      <c r="E209" s="36">
        <v>2025</v>
      </c>
      <c r="F209" s="36">
        <v>2026</v>
      </c>
      <c r="G209" s="36">
        <v>2027</v>
      </c>
      <c r="H209" s="23"/>
      <c r="I209" s="23"/>
      <c r="J209" s="23"/>
      <c r="K209" s="23"/>
    </row>
    <row r="210" spans="1:11" ht="14.1" customHeight="1">
      <c r="A210" s="23"/>
      <c r="B210" s="23"/>
      <c r="C210" s="37"/>
      <c r="D210" s="38" t="s">
        <v>22</v>
      </c>
      <c r="E210" s="38" t="s">
        <v>23</v>
      </c>
      <c r="F210" s="38" t="s">
        <v>23</v>
      </c>
      <c r="G210" s="38" t="s">
        <v>23</v>
      </c>
      <c r="H210" s="23"/>
      <c r="I210" s="23"/>
      <c r="J210" s="23"/>
      <c r="K210" s="23"/>
    </row>
    <row r="211" spans="1:11" ht="14.1" customHeight="1">
      <c r="A211" s="23"/>
      <c r="B211" s="23"/>
      <c r="C211" s="39" t="s">
        <v>48</v>
      </c>
      <c r="D211" s="40">
        <v>0</v>
      </c>
      <c r="E211" s="40">
        <v>0</v>
      </c>
      <c r="F211" s="40">
        <v>0</v>
      </c>
      <c r="G211" s="40">
        <v>0</v>
      </c>
      <c r="H211" s="23"/>
      <c r="I211" s="23"/>
      <c r="J211" s="23"/>
      <c r="K211" s="23"/>
    </row>
    <row r="212" spans="1:11" ht="14.1" customHeight="1">
      <c r="A212" s="23"/>
      <c r="B212" s="23"/>
      <c r="C212" s="39" t="s">
        <v>49</v>
      </c>
      <c r="D212" s="40">
        <v>0</v>
      </c>
      <c r="E212" s="40">
        <v>0</v>
      </c>
      <c r="F212" s="40">
        <v>0</v>
      </c>
      <c r="G212" s="40">
        <v>0</v>
      </c>
      <c r="H212" s="23"/>
      <c r="I212" s="23"/>
      <c r="J212" s="23"/>
      <c r="K212" s="23"/>
    </row>
    <row r="213" spans="1:11" ht="14.1" customHeight="1">
      <c r="A213" s="23"/>
      <c r="B213" s="23"/>
      <c r="C213" s="39" t="s">
        <v>50</v>
      </c>
      <c r="D213" s="40">
        <v>0</v>
      </c>
      <c r="E213" s="40">
        <v>0</v>
      </c>
      <c r="F213" s="40">
        <v>0</v>
      </c>
      <c r="G213" s="40">
        <v>0</v>
      </c>
      <c r="H213" s="23"/>
      <c r="I213" s="23"/>
      <c r="J213" s="23"/>
      <c r="K213" s="23"/>
    </row>
    <row r="214" spans="1:11" ht="14.1" customHeight="1">
      <c r="A214" s="23"/>
      <c r="B214" s="23"/>
      <c r="C214" s="39" t="s">
        <v>51</v>
      </c>
      <c r="D214" s="40">
        <v>0</v>
      </c>
      <c r="E214" s="40">
        <v>0</v>
      </c>
      <c r="F214" s="40">
        <v>0</v>
      </c>
      <c r="G214" s="40">
        <v>0</v>
      </c>
      <c r="H214" s="23"/>
      <c r="I214" s="23"/>
      <c r="J214" s="23"/>
      <c r="K214" s="23"/>
    </row>
    <row r="215" spans="1:11" ht="14.1" customHeight="1">
      <c r="A215" s="23"/>
      <c r="B215" s="23"/>
      <c r="C215" s="39" t="s">
        <v>49</v>
      </c>
      <c r="D215" s="40">
        <v>0</v>
      </c>
      <c r="E215" s="40">
        <v>0</v>
      </c>
      <c r="F215" s="40">
        <v>0</v>
      </c>
      <c r="G215" s="40">
        <v>0</v>
      </c>
      <c r="H215" s="23"/>
      <c r="I215" s="23"/>
      <c r="J215" s="23"/>
      <c r="K215" s="23"/>
    </row>
    <row r="216" spans="1:11" ht="14.1" customHeight="1">
      <c r="A216" s="23"/>
      <c r="B216" s="23"/>
      <c r="C216" s="39" t="s">
        <v>50</v>
      </c>
      <c r="D216" s="40">
        <v>0</v>
      </c>
      <c r="E216" s="40">
        <v>0</v>
      </c>
      <c r="F216" s="40">
        <v>0</v>
      </c>
      <c r="G216" s="40">
        <v>0</v>
      </c>
      <c r="H216" s="23"/>
      <c r="I216" s="23"/>
      <c r="J216" s="23"/>
      <c r="K216" s="23"/>
    </row>
    <row r="217" spans="1:11" ht="14.1" customHeight="1">
      <c r="A217" s="23"/>
      <c r="B217" s="23"/>
      <c r="C217" s="39" t="s">
        <v>52</v>
      </c>
      <c r="D217" s="40">
        <v>0</v>
      </c>
      <c r="E217" s="40">
        <v>0</v>
      </c>
      <c r="F217" s="40">
        <v>0</v>
      </c>
      <c r="G217" s="40">
        <v>0</v>
      </c>
      <c r="H217" s="23"/>
      <c r="I217" s="23"/>
      <c r="J217" s="23"/>
      <c r="K217" s="23"/>
    </row>
    <row r="218" spans="1:11" ht="14.1" customHeight="1">
      <c r="A218" s="23"/>
      <c r="B218" s="23"/>
      <c r="C218" s="39" t="s">
        <v>49</v>
      </c>
      <c r="D218" s="40">
        <v>0</v>
      </c>
      <c r="E218" s="40">
        <v>0</v>
      </c>
      <c r="F218" s="40">
        <v>0</v>
      </c>
      <c r="G218" s="40">
        <v>0</v>
      </c>
      <c r="H218" s="23"/>
      <c r="I218" s="23"/>
      <c r="J218" s="23"/>
      <c r="K218" s="23"/>
    </row>
    <row r="219" spans="1:11" ht="14.1" customHeight="1">
      <c r="A219" s="23"/>
      <c r="B219" s="23"/>
      <c r="C219" s="39" t="s">
        <v>50</v>
      </c>
      <c r="D219" s="40">
        <v>0</v>
      </c>
      <c r="E219" s="40">
        <v>0</v>
      </c>
      <c r="F219" s="40">
        <v>0</v>
      </c>
      <c r="G219" s="40">
        <v>0</v>
      </c>
      <c r="H219" s="23"/>
      <c r="I219" s="23"/>
      <c r="J219" s="23"/>
      <c r="K219" s="23"/>
    </row>
    <row r="220" spans="1:11" ht="14.1" customHeight="1">
      <c r="A220" s="23"/>
      <c r="B220" s="23"/>
      <c r="C220" s="39" t="s">
        <v>53</v>
      </c>
      <c r="D220" s="40">
        <v>0</v>
      </c>
      <c r="E220" s="40">
        <v>0</v>
      </c>
      <c r="F220" s="40">
        <v>0</v>
      </c>
      <c r="G220" s="40">
        <v>0</v>
      </c>
      <c r="H220" s="23"/>
      <c r="I220" s="23"/>
      <c r="J220" s="23"/>
      <c r="K220" s="23"/>
    </row>
    <row r="221" spans="1:11" ht="14.1" customHeight="1">
      <c r="A221" s="23"/>
      <c r="B221" s="23"/>
      <c r="C221" s="39" t="s">
        <v>49</v>
      </c>
      <c r="D221" s="40">
        <v>0</v>
      </c>
      <c r="E221" s="40">
        <v>0</v>
      </c>
      <c r="F221" s="40">
        <v>0</v>
      </c>
      <c r="G221" s="40">
        <v>0</v>
      </c>
      <c r="H221" s="23"/>
      <c r="I221" s="23"/>
      <c r="J221" s="23"/>
      <c r="K221" s="23"/>
    </row>
    <row r="222" spans="1:11" ht="14.1" customHeight="1">
      <c r="A222" s="23"/>
      <c r="B222" s="23"/>
      <c r="C222" s="39" t="s">
        <v>50</v>
      </c>
      <c r="D222" s="40">
        <v>0</v>
      </c>
      <c r="E222" s="40">
        <v>0</v>
      </c>
      <c r="F222" s="40">
        <v>0</v>
      </c>
      <c r="G222" s="40">
        <v>0</v>
      </c>
      <c r="H222" s="23"/>
      <c r="I222" s="23"/>
      <c r="J222" s="23"/>
      <c r="K222" s="23"/>
    </row>
    <row r="223" spans="1:11" ht="14.1" customHeight="1">
      <c r="A223" s="23"/>
      <c r="B223" s="23"/>
      <c r="C223" s="39" t="s">
        <v>54</v>
      </c>
      <c r="D223" s="40">
        <v>0</v>
      </c>
      <c r="E223" s="40">
        <v>0</v>
      </c>
      <c r="F223" s="40">
        <v>0</v>
      </c>
      <c r="G223" s="40">
        <v>0</v>
      </c>
      <c r="H223" s="23"/>
      <c r="I223" s="23"/>
      <c r="J223" s="23"/>
      <c r="K223" s="23"/>
    </row>
    <row r="224" spans="1:11" ht="14.1" customHeight="1">
      <c r="A224" s="23"/>
      <c r="B224" s="23"/>
      <c r="C224" s="39" t="s">
        <v>49</v>
      </c>
      <c r="D224" s="40">
        <v>0</v>
      </c>
      <c r="E224" s="40">
        <v>0</v>
      </c>
      <c r="F224" s="40">
        <v>0</v>
      </c>
      <c r="G224" s="40">
        <v>0</v>
      </c>
      <c r="H224" s="23"/>
      <c r="I224" s="23"/>
      <c r="J224" s="23"/>
      <c r="K224" s="23"/>
    </row>
    <row r="225" spans="1:11" ht="14.1" customHeight="1">
      <c r="A225" s="23"/>
      <c r="B225" s="23"/>
      <c r="C225" s="39" t="s">
        <v>50</v>
      </c>
      <c r="D225" s="40">
        <v>0</v>
      </c>
      <c r="E225" s="40">
        <v>0</v>
      </c>
      <c r="F225" s="40">
        <v>0</v>
      </c>
      <c r="G225" s="40">
        <v>0</v>
      </c>
      <c r="H225" s="23"/>
      <c r="I225" s="23"/>
      <c r="J225" s="23"/>
      <c r="K225" s="23"/>
    </row>
    <row r="226" spans="1:11" ht="14.1" customHeight="1">
      <c r="A226" s="23"/>
      <c r="B226" s="23"/>
      <c r="C226" s="39" t="s">
        <v>55</v>
      </c>
      <c r="D226" s="40">
        <v>0</v>
      </c>
      <c r="E226" s="40">
        <v>0</v>
      </c>
      <c r="F226" s="40">
        <v>0</v>
      </c>
      <c r="G226" s="40">
        <v>0</v>
      </c>
      <c r="H226" s="23"/>
      <c r="I226" s="23"/>
      <c r="J226" s="23"/>
      <c r="K226" s="23"/>
    </row>
    <row r="227" spans="1:11" ht="14.1" customHeight="1">
      <c r="A227" s="23"/>
      <c r="B227" s="23"/>
      <c r="C227" s="39" t="s">
        <v>49</v>
      </c>
      <c r="D227" s="40">
        <v>0</v>
      </c>
      <c r="E227" s="40">
        <v>0</v>
      </c>
      <c r="F227" s="40">
        <v>0</v>
      </c>
      <c r="G227" s="40">
        <v>0</v>
      </c>
      <c r="H227" s="23"/>
      <c r="I227" s="23"/>
      <c r="J227" s="23"/>
      <c r="K227" s="23"/>
    </row>
    <row r="228" spans="1:11" ht="14.1" customHeight="1">
      <c r="A228" s="23"/>
      <c r="B228" s="23"/>
      <c r="C228" s="39" t="s">
        <v>50</v>
      </c>
      <c r="D228" s="40">
        <v>0</v>
      </c>
      <c r="E228" s="40">
        <v>0</v>
      </c>
      <c r="F228" s="40">
        <v>0</v>
      </c>
      <c r="G228" s="40">
        <v>0</v>
      </c>
      <c r="H228" s="23"/>
      <c r="I228" s="23"/>
      <c r="J228" s="23"/>
      <c r="K228" s="23"/>
    </row>
    <row r="229" spans="1:11" ht="14.1" customHeight="1">
      <c r="A229" s="23"/>
      <c r="B229" s="23"/>
      <c r="C229" s="39" t="s">
        <v>56</v>
      </c>
      <c r="D229" s="40">
        <v>0</v>
      </c>
      <c r="E229" s="40">
        <v>0</v>
      </c>
      <c r="F229" s="40">
        <v>0</v>
      </c>
      <c r="G229" s="40">
        <v>0</v>
      </c>
      <c r="H229" s="23"/>
      <c r="I229" s="23"/>
      <c r="J229" s="23"/>
      <c r="K229" s="23"/>
    </row>
    <row r="230" spans="1:11" ht="14.1" customHeight="1">
      <c r="A230" s="23"/>
      <c r="B230" s="23"/>
      <c r="C230" s="39" t="s">
        <v>49</v>
      </c>
      <c r="D230" s="40">
        <v>0</v>
      </c>
      <c r="E230" s="40">
        <v>0</v>
      </c>
      <c r="F230" s="40">
        <v>0</v>
      </c>
      <c r="G230" s="40">
        <v>0</v>
      </c>
      <c r="H230" s="23"/>
      <c r="I230" s="23"/>
      <c r="J230" s="23"/>
      <c r="K230" s="23"/>
    </row>
    <row r="231" spans="1:11" ht="14.1" customHeight="1">
      <c r="A231" s="23"/>
      <c r="B231" s="23"/>
      <c r="C231" s="39" t="s">
        <v>50</v>
      </c>
      <c r="D231" s="40">
        <v>0</v>
      </c>
      <c r="E231" s="40">
        <v>0</v>
      </c>
      <c r="F231" s="40">
        <v>0</v>
      </c>
      <c r="G231" s="40">
        <v>0</v>
      </c>
      <c r="H231" s="23"/>
      <c r="I231" s="23"/>
      <c r="J231" s="23"/>
      <c r="K231" s="23"/>
    </row>
    <row r="232" spans="1:11" ht="14.1" customHeight="1">
      <c r="A232" s="23"/>
      <c r="B232" s="23"/>
      <c r="C232" s="39" t="s">
        <v>57</v>
      </c>
      <c r="D232" s="40">
        <v>0</v>
      </c>
      <c r="E232" s="40">
        <v>0</v>
      </c>
      <c r="F232" s="40">
        <v>0</v>
      </c>
      <c r="G232" s="40">
        <v>0</v>
      </c>
      <c r="H232" s="23"/>
      <c r="I232" s="23"/>
      <c r="J232" s="23"/>
      <c r="K232" s="23"/>
    </row>
    <row r="233" spans="1:11" ht="14.1" customHeight="1">
      <c r="A233" s="23"/>
      <c r="B233" s="23"/>
      <c r="C233" s="39" t="s">
        <v>49</v>
      </c>
      <c r="D233" s="40">
        <v>0</v>
      </c>
      <c r="E233" s="40">
        <v>0</v>
      </c>
      <c r="F233" s="40">
        <v>0</v>
      </c>
      <c r="G233" s="40">
        <v>0</v>
      </c>
      <c r="H233" s="23"/>
      <c r="I233" s="23"/>
      <c r="J233" s="23"/>
      <c r="K233" s="23"/>
    </row>
    <row r="234" spans="1:11" ht="14.1" customHeight="1">
      <c r="A234" s="23"/>
      <c r="B234" s="23"/>
      <c r="C234" s="39" t="s">
        <v>58</v>
      </c>
      <c r="D234" s="40">
        <v>0</v>
      </c>
      <c r="E234" s="40">
        <v>0</v>
      </c>
      <c r="F234" s="40">
        <v>0</v>
      </c>
      <c r="G234" s="40">
        <v>0</v>
      </c>
      <c r="H234" s="23"/>
      <c r="I234" s="23"/>
      <c r="J234" s="23"/>
      <c r="K234" s="23"/>
    </row>
    <row r="235" spans="1:11" ht="14.1" customHeight="1">
      <c r="A235" s="23"/>
      <c r="B235" s="23"/>
      <c r="C235" s="39" t="s">
        <v>59</v>
      </c>
      <c r="D235" s="40">
        <v>0</v>
      </c>
      <c r="E235" s="40">
        <v>0</v>
      </c>
      <c r="F235" s="40">
        <v>0</v>
      </c>
      <c r="G235" s="40">
        <v>0</v>
      </c>
      <c r="H235" s="23"/>
      <c r="I235" s="23"/>
      <c r="J235" s="23"/>
      <c r="K235" s="23"/>
    </row>
    <row r="236" spans="1:11" ht="14.1" customHeight="1">
      <c r="A236" s="23"/>
      <c r="B236" s="23"/>
      <c r="C236" s="39" t="s">
        <v>60</v>
      </c>
      <c r="D236" s="40">
        <v>0</v>
      </c>
      <c r="E236" s="40">
        <v>0</v>
      </c>
      <c r="F236" s="40">
        <v>0</v>
      </c>
      <c r="G236" s="40">
        <v>0</v>
      </c>
      <c r="H236" s="23"/>
      <c r="I236" s="23"/>
      <c r="J236" s="23"/>
      <c r="K236" s="23"/>
    </row>
    <row r="237" spans="1:11" ht="14.1" customHeight="1">
      <c r="A237" s="23"/>
      <c r="B237" s="23"/>
      <c r="C237" s="39" t="s">
        <v>61</v>
      </c>
      <c r="D237" s="40">
        <v>0</v>
      </c>
      <c r="E237" s="40">
        <v>0</v>
      </c>
      <c r="F237" s="40">
        <v>0</v>
      </c>
      <c r="G237" s="40">
        <v>0</v>
      </c>
      <c r="H237" s="23"/>
      <c r="I237" s="23"/>
      <c r="J237" s="23"/>
      <c r="K237" s="23"/>
    </row>
    <row r="238" spans="1:11" ht="14.1" customHeight="1">
      <c r="A238" s="23"/>
      <c r="B238" s="23"/>
      <c r="C238" s="39" t="s">
        <v>62</v>
      </c>
      <c r="D238" s="40">
        <v>0</v>
      </c>
      <c r="E238" s="40">
        <v>1200000</v>
      </c>
      <c r="F238" s="40">
        <v>0</v>
      </c>
      <c r="G238" s="40">
        <v>0</v>
      </c>
      <c r="H238" s="23"/>
      <c r="I238" s="23"/>
      <c r="J238" s="23"/>
      <c r="K238" s="23"/>
    </row>
    <row r="239" spans="1:11" ht="14.1" customHeight="1">
      <c r="A239" s="23"/>
      <c r="B239" s="23"/>
      <c r="C239" s="39" t="s">
        <v>49</v>
      </c>
      <c r="D239" s="40">
        <v>0</v>
      </c>
      <c r="E239" s="40">
        <v>1200000</v>
      </c>
      <c r="F239" s="40">
        <v>0</v>
      </c>
      <c r="G239" s="40">
        <v>0</v>
      </c>
      <c r="H239" s="23"/>
      <c r="I239" s="23"/>
      <c r="J239" s="23"/>
      <c r="K239" s="23"/>
    </row>
    <row r="240" spans="1:11" ht="14.1" customHeight="1">
      <c r="A240" s="23"/>
      <c r="B240" s="23"/>
      <c r="C240" s="39" t="s">
        <v>58</v>
      </c>
      <c r="D240" s="40">
        <v>0</v>
      </c>
      <c r="E240" s="40">
        <v>0</v>
      </c>
      <c r="F240" s="40">
        <v>0</v>
      </c>
      <c r="G240" s="40">
        <v>0</v>
      </c>
      <c r="H240" s="23"/>
      <c r="I240" s="23"/>
      <c r="J240" s="23"/>
      <c r="K240" s="23"/>
    </row>
    <row r="241" spans="1:11" ht="14.1" customHeight="1">
      <c r="A241" s="23"/>
      <c r="B241" s="23"/>
      <c r="C241" s="39" t="s">
        <v>59</v>
      </c>
      <c r="D241" s="40">
        <v>0</v>
      </c>
      <c r="E241" s="40">
        <v>0</v>
      </c>
      <c r="F241" s="40">
        <v>0</v>
      </c>
      <c r="G241" s="40">
        <v>0</v>
      </c>
      <c r="H241" s="23"/>
      <c r="I241" s="23"/>
      <c r="J241" s="23"/>
      <c r="K241" s="23"/>
    </row>
    <row r="242" spans="1:11" ht="14.1" customHeight="1">
      <c r="A242" s="23"/>
      <c r="B242" s="23"/>
      <c r="C242" s="39" t="s">
        <v>60</v>
      </c>
      <c r="D242" s="40">
        <v>0</v>
      </c>
      <c r="E242" s="40">
        <v>0</v>
      </c>
      <c r="F242" s="40">
        <v>0</v>
      </c>
      <c r="G242" s="40">
        <v>0</v>
      </c>
      <c r="H242" s="23"/>
      <c r="I242" s="23"/>
      <c r="J242" s="23"/>
      <c r="K242" s="23"/>
    </row>
    <row r="243" spans="1:11" ht="14.1" customHeight="1">
      <c r="A243" s="23"/>
      <c r="B243" s="23"/>
      <c r="C243" s="39" t="s">
        <v>61</v>
      </c>
      <c r="D243" s="40">
        <v>0</v>
      </c>
      <c r="E243" s="40">
        <v>0</v>
      </c>
      <c r="F243" s="40">
        <v>0</v>
      </c>
      <c r="G243" s="40">
        <v>0</v>
      </c>
      <c r="H243" s="23"/>
      <c r="I243" s="23"/>
      <c r="J243" s="23"/>
      <c r="K243" s="23"/>
    </row>
    <row r="244" spans="1:11" ht="14.1" customHeight="1">
      <c r="A244" s="23"/>
      <c r="B244" s="23"/>
      <c r="C244" s="39" t="s">
        <v>63</v>
      </c>
      <c r="D244" s="40">
        <v>0</v>
      </c>
      <c r="E244" s="40">
        <v>0</v>
      </c>
      <c r="F244" s="40">
        <v>0</v>
      </c>
      <c r="G244" s="40">
        <v>0</v>
      </c>
      <c r="H244" s="23"/>
      <c r="I244" s="23"/>
      <c r="J244" s="23"/>
      <c r="K244" s="23"/>
    </row>
    <row r="245" spans="1:11" ht="14.1" customHeight="1">
      <c r="A245" s="23"/>
      <c r="B245" s="23"/>
      <c r="C245" s="39" t="s">
        <v>49</v>
      </c>
      <c r="D245" s="40">
        <v>0</v>
      </c>
      <c r="E245" s="40">
        <v>0</v>
      </c>
      <c r="F245" s="40">
        <v>0</v>
      </c>
      <c r="G245" s="40">
        <v>0</v>
      </c>
      <c r="H245" s="23"/>
      <c r="I245" s="23"/>
      <c r="J245" s="23"/>
      <c r="K245" s="23"/>
    </row>
    <row r="246" spans="1:11" ht="14.1" customHeight="1">
      <c r="A246" s="23"/>
      <c r="B246" s="23"/>
      <c r="C246" s="39" t="s">
        <v>58</v>
      </c>
      <c r="D246" s="40">
        <v>0</v>
      </c>
      <c r="E246" s="40">
        <v>0</v>
      </c>
      <c r="F246" s="40">
        <v>0</v>
      </c>
      <c r="G246" s="40">
        <v>0</v>
      </c>
      <c r="H246" s="23"/>
      <c r="I246" s="23"/>
      <c r="J246" s="23"/>
      <c r="K246" s="23"/>
    </row>
    <row r="247" spans="1:11" ht="14.1" customHeight="1">
      <c r="A247" s="23"/>
      <c r="B247" s="23"/>
      <c r="C247" s="39" t="s">
        <v>59</v>
      </c>
      <c r="D247" s="40">
        <v>0</v>
      </c>
      <c r="E247" s="40">
        <v>0</v>
      </c>
      <c r="F247" s="40">
        <v>0</v>
      </c>
      <c r="G247" s="40">
        <v>0</v>
      </c>
      <c r="H247" s="23"/>
      <c r="I247" s="23"/>
      <c r="J247" s="23"/>
      <c r="K247" s="23"/>
    </row>
    <row r="248" spans="1:11" ht="14.1" customHeight="1">
      <c r="A248" s="23"/>
      <c r="B248" s="23"/>
      <c r="C248" s="39" t="s">
        <v>60</v>
      </c>
      <c r="D248" s="40">
        <v>0</v>
      </c>
      <c r="E248" s="40">
        <v>0</v>
      </c>
      <c r="F248" s="40">
        <v>0</v>
      </c>
      <c r="G248" s="40">
        <v>0</v>
      </c>
      <c r="H248" s="23"/>
      <c r="I248" s="23"/>
      <c r="J248" s="23"/>
      <c r="K248" s="23"/>
    </row>
    <row r="249" spans="1:11" ht="14.1" customHeight="1">
      <c r="A249" s="23"/>
      <c r="B249" s="23"/>
      <c r="C249" s="39" t="s">
        <v>61</v>
      </c>
      <c r="D249" s="40">
        <v>0</v>
      </c>
      <c r="E249" s="40">
        <v>0</v>
      </c>
      <c r="F249" s="40">
        <v>0</v>
      </c>
      <c r="G249" s="40">
        <v>0</v>
      </c>
      <c r="H249" s="23"/>
      <c r="I249" s="23"/>
      <c r="J249" s="23"/>
      <c r="K249" s="23"/>
    </row>
    <row r="250" spans="1:11" ht="14.1" customHeight="1">
      <c r="A250" s="23"/>
      <c r="B250" s="23"/>
      <c r="C250" s="39" t="s">
        <v>64</v>
      </c>
      <c r="D250" s="40">
        <v>0</v>
      </c>
      <c r="E250" s="40">
        <v>0</v>
      </c>
      <c r="F250" s="40">
        <v>0</v>
      </c>
      <c r="G250" s="40">
        <v>0</v>
      </c>
      <c r="H250" s="23"/>
      <c r="I250" s="23"/>
      <c r="J250" s="23"/>
      <c r="K250" s="23"/>
    </row>
    <row r="251" spans="1:11" ht="14.1" customHeight="1">
      <c r="A251" s="23"/>
      <c r="B251" s="23"/>
      <c r="C251" s="39" t="s">
        <v>65</v>
      </c>
      <c r="D251" s="40">
        <v>0</v>
      </c>
      <c r="E251" s="40">
        <v>0</v>
      </c>
      <c r="F251" s="40">
        <v>0</v>
      </c>
      <c r="G251" s="40">
        <v>0</v>
      </c>
      <c r="H251" s="23"/>
      <c r="I251" s="23"/>
      <c r="J251" s="23"/>
      <c r="K251" s="23"/>
    </row>
    <row r="252" spans="1:11" ht="14.1" customHeight="1">
      <c r="A252" s="23"/>
      <c r="B252" s="23"/>
      <c r="C252" s="41" t="s">
        <v>25</v>
      </c>
      <c r="D252" s="40">
        <v>0</v>
      </c>
      <c r="E252" s="40">
        <v>1200000</v>
      </c>
      <c r="F252" s="40">
        <v>0</v>
      </c>
      <c r="G252" s="40">
        <v>0</v>
      </c>
      <c r="H252" s="23"/>
      <c r="I252" s="23"/>
      <c r="J252" s="23"/>
      <c r="K252" s="23"/>
    </row>
    <row r="253" spans="1:11" ht="14.1" customHeight="1">
      <c r="A253" s="23"/>
      <c r="B253" s="23"/>
      <c r="C253" s="32" t="s">
        <v>2646</v>
      </c>
      <c r="D253" s="1503" t="s">
        <v>2647</v>
      </c>
      <c r="E253" s="1504"/>
      <c r="F253" s="1504"/>
      <c r="G253" s="1504"/>
      <c r="H253" s="23"/>
      <c r="I253" s="23"/>
      <c r="J253" s="23"/>
      <c r="K253" s="23"/>
    </row>
    <row r="254" spans="1:11" ht="14.1" customHeight="1">
      <c r="A254" s="23"/>
      <c r="B254" s="23"/>
      <c r="C254" s="33" t="s">
        <v>19</v>
      </c>
      <c r="D254" s="1519" t="s">
        <v>2648</v>
      </c>
      <c r="E254" s="1520"/>
      <c r="F254" s="1520"/>
      <c r="G254" s="1520"/>
      <c r="H254" s="23"/>
      <c r="I254" s="23"/>
      <c r="J254" s="23"/>
      <c r="K254" s="23"/>
    </row>
    <row r="255" spans="1:11" ht="14.1" customHeight="1">
      <c r="A255" s="23"/>
      <c r="B255" s="23"/>
      <c r="C255" s="34" t="s">
        <v>20</v>
      </c>
      <c r="D255" s="1521" t="s">
        <v>2649</v>
      </c>
      <c r="E255" s="1522"/>
      <c r="F255" s="1522"/>
      <c r="G255" s="1522"/>
      <c r="H255" s="23"/>
      <c r="I255" s="23"/>
      <c r="J255" s="23"/>
      <c r="K255" s="23"/>
    </row>
    <row r="256" spans="1:11" ht="14.1" customHeight="1">
      <c r="A256" s="23"/>
      <c r="B256" s="23"/>
      <c r="C256" s="34" t="s">
        <v>21</v>
      </c>
      <c r="D256" s="1521" t="s">
        <v>918</v>
      </c>
      <c r="E256" s="1522"/>
      <c r="F256" s="1522"/>
      <c r="G256" s="1522"/>
      <c r="H256" s="23"/>
      <c r="I256" s="23"/>
      <c r="J256" s="23"/>
      <c r="K256" s="23"/>
    </row>
    <row r="257" spans="1:11" ht="15" customHeight="1">
      <c r="A257" s="23"/>
      <c r="B257" s="23"/>
      <c r="C257" s="35"/>
      <c r="D257" s="36">
        <v>2024</v>
      </c>
      <c r="E257" s="36">
        <v>2025</v>
      </c>
      <c r="F257" s="36">
        <v>2026</v>
      </c>
      <c r="G257" s="36">
        <v>2027</v>
      </c>
      <c r="H257" s="23"/>
      <c r="I257" s="23"/>
      <c r="J257" s="23"/>
      <c r="K257" s="23"/>
    </row>
    <row r="258" spans="1:11" ht="15" customHeight="1">
      <c r="A258" s="23"/>
      <c r="B258" s="23"/>
      <c r="C258" s="37"/>
      <c r="D258" s="38" t="s">
        <v>22</v>
      </c>
      <c r="E258" s="38" t="s">
        <v>23</v>
      </c>
      <c r="F258" s="38" t="s">
        <v>23</v>
      </c>
      <c r="G258" s="38" t="s">
        <v>23</v>
      </c>
      <c r="H258" s="23"/>
      <c r="I258" s="23"/>
      <c r="J258" s="23"/>
      <c r="K258" s="23"/>
    </row>
    <row r="259" spans="1:11" ht="14.1" customHeight="1">
      <c r="A259" s="23"/>
      <c r="B259" s="23"/>
      <c r="C259" s="27" t="s">
        <v>33</v>
      </c>
      <c r="D259" s="31" t="s">
        <v>42</v>
      </c>
      <c r="E259" s="31" t="s">
        <v>1623</v>
      </c>
      <c r="F259" s="31" t="s">
        <v>42</v>
      </c>
      <c r="G259" s="31" t="s">
        <v>42</v>
      </c>
      <c r="H259" s="23"/>
      <c r="I259" s="23"/>
      <c r="J259" s="23"/>
      <c r="K259" s="23"/>
    </row>
    <row r="260" spans="1:11" ht="14.1" customHeight="1">
      <c r="A260" s="23"/>
      <c r="B260" s="23"/>
      <c r="C260" s="27" t="s">
        <v>35</v>
      </c>
      <c r="D260" s="31" t="s">
        <v>18</v>
      </c>
      <c r="E260" s="31" t="s">
        <v>1701</v>
      </c>
      <c r="F260" s="31" t="s">
        <v>42</v>
      </c>
      <c r="G260" s="31" t="s">
        <v>42</v>
      </c>
      <c r="H260" s="23"/>
      <c r="I260" s="23"/>
      <c r="J260" s="23"/>
      <c r="K260" s="23"/>
    </row>
    <row r="261" spans="1:11" ht="14.1" customHeight="1">
      <c r="A261" s="23"/>
      <c r="B261" s="23"/>
      <c r="C261" s="27" t="s">
        <v>40</v>
      </c>
      <c r="D261" s="31" t="s">
        <v>42</v>
      </c>
      <c r="E261" s="31" t="s">
        <v>2650</v>
      </c>
      <c r="F261" s="31" t="s">
        <v>42</v>
      </c>
      <c r="G261" s="31" t="s">
        <v>42</v>
      </c>
      <c r="H261" s="23"/>
      <c r="I261" s="23"/>
      <c r="J261" s="23"/>
      <c r="K261" s="23"/>
    </row>
    <row r="262" spans="1:11" ht="14.1" customHeight="1">
      <c r="A262" s="23"/>
      <c r="B262" s="23"/>
      <c r="C262" s="27" t="s">
        <v>41</v>
      </c>
      <c r="D262" s="31" t="s">
        <v>18</v>
      </c>
      <c r="E262" s="31" t="s">
        <v>18</v>
      </c>
      <c r="F262" s="31" t="s">
        <v>82</v>
      </c>
      <c r="G262" s="31" t="s">
        <v>18</v>
      </c>
      <c r="H262" s="23"/>
      <c r="I262" s="23"/>
      <c r="J262" s="23"/>
      <c r="K262" s="23"/>
    </row>
    <row r="263" spans="1:11" ht="14.1" customHeight="1">
      <c r="A263" s="23"/>
      <c r="B263" s="23"/>
      <c r="C263" s="27" t="s">
        <v>43</v>
      </c>
      <c r="D263" s="31" t="s">
        <v>18</v>
      </c>
      <c r="E263" s="31" t="s">
        <v>18</v>
      </c>
      <c r="F263" s="31" t="s">
        <v>82</v>
      </c>
      <c r="G263" s="31" t="s">
        <v>18</v>
      </c>
      <c r="H263" s="23"/>
      <c r="I263" s="23"/>
      <c r="J263" s="23"/>
      <c r="K263" s="23"/>
    </row>
    <row r="264" spans="1:11" ht="14.1" customHeight="1">
      <c r="A264" s="23"/>
      <c r="B264" s="23"/>
      <c r="C264" s="27" t="s">
        <v>47</v>
      </c>
      <c r="D264" s="31" t="s">
        <v>18</v>
      </c>
      <c r="E264" s="31" t="s">
        <v>18</v>
      </c>
      <c r="F264" s="31" t="s">
        <v>82</v>
      </c>
      <c r="G264" s="31" t="s">
        <v>18</v>
      </c>
      <c r="H264" s="23"/>
      <c r="I264" s="23"/>
      <c r="J264" s="23"/>
      <c r="K264" s="23"/>
    </row>
    <row r="265" spans="1:11" ht="14.1" customHeight="1">
      <c r="A265" s="23"/>
      <c r="B265" s="23"/>
      <c r="C265" s="1523" t="s">
        <v>24</v>
      </c>
      <c r="D265" s="1524"/>
      <c r="E265" s="1524"/>
      <c r="F265" s="1524"/>
      <c r="G265" s="1524"/>
      <c r="H265" s="23"/>
      <c r="I265" s="23"/>
      <c r="J265" s="23"/>
      <c r="K265" s="23"/>
    </row>
    <row r="266" spans="1:11" ht="14.1" customHeight="1">
      <c r="A266" s="23"/>
      <c r="B266" s="23"/>
      <c r="C266" s="35"/>
      <c r="D266" s="36">
        <v>2024</v>
      </c>
      <c r="E266" s="36">
        <v>2025</v>
      </c>
      <c r="F266" s="36">
        <v>2026</v>
      </c>
      <c r="G266" s="36">
        <v>2027</v>
      </c>
      <c r="H266" s="23"/>
      <c r="I266" s="23"/>
      <c r="J266" s="23"/>
      <c r="K266" s="23"/>
    </row>
    <row r="267" spans="1:11" ht="14.1" customHeight="1">
      <c r="A267" s="23"/>
      <c r="B267" s="23"/>
      <c r="C267" s="37"/>
      <c r="D267" s="38" t="s">
        <v>22</v>
      </c>
      <c r="E267" s="38" t="s">
        <v>23</v>
      </c>
      <c r="F267" s="38" t="s">
        <v>23</v>
      </c>
      <c r="G267" s="38" t="s">
        <v>23</v>
      </c>
      <c r="H267" s="23"/>
      <c r="I267" s="23"/>
      <c r="J267" s="23"/>
      <c r="K267" s="23"/>
    </row>
    <row r="268" spans="1:11" ht="14.1" customHeight="1">
      <c r="A268" s="23"/>
      <c r="B268" s="23"/>
      <c r="C268" s="39" t="s">
        <v>48</v>
      </c>
      <c r="D268" s="42" t="s">
        <v>18</v>
      </c>
      <c r="E268" s="40">
        <v>0</v>
      </c>
      <c r="F268" s="40">
        <v>0</v>
      </c>
      <c r="G268" s="40">
        <v>0</v>
      </c>
      <c r="H268" s="23"/>
      <c r="I268" s="23"/>
      <c r="J268" s="23"/>
      <c r="K268" s="23"/>
    </row>
    <row r="269" spans="1:11" ht="14.1" customHeight="1">
      <c r="A269" s="23"/>
      <c r="B269" s="23"/>
      <c r="C269" s="39" t="s">
        <v>49</v>
      </c>
      <c r="D269" s="42" t="s">
        <v>18</v>
      </c>
      <c r="E269" s="40">
        <v>0</v>
      </c>
      <c r="F269" s="40">
        <v>0</v>
      </c>
      <c r="G269" s="40">
        <v>0</v>
      </c>
      <c r="H269" s="23"/>
      <c r="I269" s="23"/>
      <c r="J269" s="23"/>
      <c r="K269" s="23"/>
    </row>
    <row r="270" spans="1:11" ht="14.1" customHeight="1">
      <c r="A270" s="23"/>
      <c r="B270" s="23"/>
      <c r="C270" s="39" t="s">
        <v>50</v>
      </c>
      <c r="D270" s="42" t="s">
        <v>18</v>
      </c>
      <c r="E270" s="40">
        <v>0</v>
      </c>
      <c r="F270" s="40">
        <v>0</v>
      </c>
      <c r="G270" s="40">
        <v>0</v>
      </c>
      <c r="H270" s="23"/>
      <c r="I270" s="23"/>
      <c r="J270" s="23"/>
      <c r="K270" s="23"/>
    </row>
    <row r="271" spans="1:11" ht="14.1" customHeight="1">
      <c r="A271" s="23"/>
      <c r="B271" s="23"/>
      <c r="C271" s="39" t="s">
        <v>51</v>
      </c>
      <c r="D271" s="42" t="s">
        <v>18</v>
      </c>
      <c r="E271" s="40">
        <v>0</v>
      </c>
      <c r="F271" s="40">
        <v>0</v>
      </c>
      <c r="G271" s="40">
        <v>0</v>
      </c>
      <c r="H271" s="23"/>
      <c r="I271" s="23"/>
      <c r="J271" s="23"/>
      <c r="K271" s="23"/>
    </row>
    <row r="272" spans="1:11" ht="14.1" customHeight="1">
      <c r="A272" s="23"/>
      <c r="B272" s="23"/>
      <c r="C272" s="39" t="s">
        <v>49</v>
      </c>
      <c r="D272" s="42" t="s">
        <v>18</v>
      </c>
      <c r="E272" s="40">
        <v>0</v>
      </c>
      <c r="F272" s="40">
        <v>0</v>
      </c>
      <c r="G272" s="40">
        <v>0</v>
      </c>
      <c r="H272" s="23"/>
      <c r="I272" s="23"/>
      <c r="J272" s="23"/>
      <c r="K272" s="23"/>
    </row>
    <row r="273" spans="1:11" ht="14.1" customHeight="1">
      <c r="A273" s="23"/>
      <c r="B273" s="23"/>
      <c r="C273" s="39" t="s">
        <v>50</v>
      </c>
      <c r="D273" s="42" t="s">
        <v>18</v>
      </c>
      <c r="E273" s="40">
        <v>0</v>
      </c>
      <c r="F273" s="40">
        <v>0</v>
      </c>
      <c r="G273" s="40">
        <v>0</v>
      </c>
      <c r="H273" s="23"/>
      <c r="I273" s="23"/>
      <c r="J273" s="23"/>
      <c r="K273" s="23"/>
    </row>
    <row r="274" spans="1:11" ht="14.1" customHeight="1">
      <c r="A274" s="23"/>
      <c r="B274" s="23"/>
      <c r="C274" s="39" t="s">
        <v>52</v>
      </c>
      <c r="D274" s="42" t="s">
        <v>18</v>
      </c>
      <c r="E274" s="40">
        <v>0</v>
      </c>
      <c r="F274" s="40">
        <v>0</v>
      </c>
      <c r="G274" s="40">
        <v>0</v>
      </c>
      <c r="H274" s="23"/>
      <c r="I274" s="23"/>
      <c r="J274" s="23"/>
      <c r="K274" s="23"/>
    </row>
    <row r="275" spans="1:11" ht="14.1" customHeight="1">
      <c r="A275" s="23"/>
      <c r="B275" s="23"/>
      <c r="C275" s="39" t="s">
        <v>49</v>
      </c>
      <c r="D275" s="42" t="s">
        <v>18</v>
      </c>
      <c r="E275" s="40">
        <v>0</v>
      </c>
      <c r="F275" s="40">
        <v>0</v>
      </c>
      <c r="G275" s="40">
        <v>0</v>
      </c>
      <c r="H275" s="23"/>
      <c r="I275" s="23"/>
      <c r="J275" s="23"/>
      <c r="K275" s="23"/>
    </row>
    <row r="276" spans="1:11" ht="14.1" customHeight="1">
      <c r="A276" s="23"/>
      <c r="B276" s="23"/>
      <c r="C276" s="39" t="s">
        <v>50</v>
      </c>
      <c r="D276" s="42" t="s">
        <v>18</v>
      </c>
      <c r="E276" s="40">
        <v>0</v>
      </c>
      <c r="F276" s="40">
        <v>0</v>
      </c>
      <c r="G276" s="40">
        <v>0</v>
      </c>
      <c r="H276" s="23"/>
      <c r="I276" s="23"/>
      <c r="J276" s="23"/>
      <c r="K276" s="23"/>
    </row>
    <row r="277" spans="1:11" ht="14.1" customHeight="1">
      <c r="A277" s="23"/>
      <c r="B277" s="23"/>
      <c r="C277" s="39" t="s">
        <v>53</v>
      </c>
      <c r="D277" s="42" t="s">
        <v>18</v>
      </c>
      <c r="E277" s="40">
        <v>0</v>
      </c>
      <c r="F277" s="40">
        <v>0</v>
      </c>
      <c r="G277" s="40">
        <v>0</v>
      </c>
      <c r="H277" s="23"/>
      <c r="I277" s="23"/>
      <c r="J277" s="23"/>
      <c r="K277" s="23"/>
    </row>
    <row r="278" spans="1:11" ht="14.1" customHeight="1">
      <c r="A278" s="23"/>
      <c r="B278" s="23"/>
      <c r="C278" s="39" t="s">
        <v>49</v>
      </c>
      <c r="D278" s="42" t="s">
        <v>18</v>
      </c>
      <c r="E278" s="40">
        <v>0</v>
      </c>
      <c r="F278" s="40">
        <v>0</v>
      </c>
      <c r="G278" s="40">
        <v>0</v>
      </c>
      <c r="H278" s="23"/>
      <c r="I278" s="23"/>
      <c r="J278" s="23"/>
      <c r="K278" s="23"/>
    </row>
    <row r="279" spans="1:11" ht="14.1" customHeight="1">
      <c r="A279" s="23"/>
      <c r="B279" s="23"/>
      <c r="C279" s="39" t="s">
        <v>50</v>
      </c>
      <c r="D279" s="42" t="s">
        <v>18</v>
      </c>
      <c r="E279" s="40">
        <v>0</v>
      </c>
      <c r="F279" s="40">
        <v>0</v>
      </c>
      <c r="G279" s="40">
        <v>0</v>
      </c>
      <c r="H279" s="23"/>
      <c r="I279" s="23"/>
      <c r="J279" s="23"/>
      <c r="K279" s="23"/>
    </row>
    <row r="280" spans="1:11" ht="14.1" customHeight="1">
      <c r="A280" s="23"/>
      <c r="B280" s="23"/>
      <c r="C280" s="39" t="s">
        <v>54</v>
      </c>
      <c r="D280" s="42" t="s">
        <v>18</v>
      </c>
      <c r="E280" s="40">
        <v>0</v>
      </c>
      <c r="F280" s="40">
        <v>0</v>
      </c>
      <c r="G280" s="40">
        <v>0</v>
      </c>
      <c r="H280" s="23"/>
      <c r="I280" s="23"/>
      <c r="J280" s="23"/>
      <c r="K280" s="23"/>
    </row>
    <row r="281" spans="1:11" ht="14.1" customHeight="1">
      <c r="A281" s="23"/>
      <c r="B281" s="23"/>
      <c r="C281" s="39" t="s">
        <v>49</v>
      </c>
      <c r="D281" s="42" t="s">
        <v>18</v>
      </c>
      <c r="E281" s="40">
        <v>0</v>
      </c>
      <c r="F281" s="40">
        <v>0</v>
      </c>
      <c r="G281" s="40">
        <v>0</v>
      </c>
      <c r="H281" s="23"/>
      <c r="I281" s="23"/>
      <c r="J281" s="23"/>
      <c r="K281" s="23"/>
    </row>
    <row r="282" spans="1:11" ht="14.1" customHeight="1">
      <c r="A282" s="23"/>
      <c r="B282" s="23"/>
      <c r="C282" s="39" t="s">
        <v>50</v>
      </c>
      <c r="D282" s="42" t="s">
        <v>18</v>
      </c>
      <c r="E282" s="40">
        <v>0</v>
      </c>
      <c r="F282" s="40">
        <v>0</v>
      </c>
      <c r="G282" s="40">
        <v>0</v>
      </c>
      <c r="H282" s="23"/>
      <c r="I282" s="23"/>
      <c r="J282" s="23"/>
      <c r="K282" s="23"/>
    </row>
    <row r="283" spans="1:11" ht="14.1" customHeight="1">
      <c r="A283" s="23"/>
      <c r="B283" s="23"/>
      <c r="C283" s="39" t="s">
        <v>55</v>
      </c>
      <c r="D283" s="42" t="s">
        <v>18</v>
      </c>
      <c r="E283" s="40">
        <v>0</v>
      </c>
      <c r="F283" s="40">
        <v>0</v>
      </c>
      <c r="G283" s="40">
        <v>0</v>
      </c>
      <c r="H283" s="23"/>
      <c r="I283" s="23"/>
      <c r="J283" s="23"/>
      <c r="K283" s="23"/>
    </row>
    <row r="284" spans="1:11" ht="14.1" customHeight="1">
      <c r="A284" s="23"/>
      <c r="B284" s="23"/>
      <c r="C284" s="39" t="s">
        <v>49</v>
      </c>
      <c r="D284" s="42" t="s">
        <v>18</v>
      </c>
      <c r="E284" s="40">
        <v>0</v>
      </c>
      <c r="F284" s="40">
        <v>0</v>
      </c>
      <c r="G284" s="40">
        <v>0</v>
      </c>
      <c r="H284" s="23"/>
      <c r="I284" s="23"/>
      <c r="J284" s="23"/>
      <c r="K284" s="23"/>
    </row>
    <row r="285" spans="1:11" ht="14.1" customHeight="1">
      <c r="A285" s="23"/>
      <c r="B285" s="23"/>
      <c r="C285" s="39" t="s">
        <v>50</v>
      </c>
      <c r="D285" s="42" t="s">
        <v>18</v>
      </c>
      <c r="E285" s="40">
        <v>0</v>
      </c>
      <c r="F285" s="40">
        <v>0</v>
      </c>
      <c r="G285" s="40">
        <v>0</v>
      </c>
      <c r="H285" s="23"/>
      <c r="I285" s="23"/>
      <c r="J285" s="23"/>
      <c r="K285" s="23"/>
    </row>
    <row r="286" spans="1:11" ht="14.1" customHeight="1">
      <c r="A286" s="23"/>
      <c r="B286" s="23"/>
      <c r="C286" s="39" t="s">
        <v>56</v>
      </c>
      <c r="D286" s="42" t="s">
        <v>18</v>
      </c>
      <c r="E286" s="40">
        <v>0</v>
      </c>
      <c r="F286" s="40">
        <v>0</v>
      </c>
      <c r="G286" s="40">
        <v>0</v>
      </c>
      <c r="H286" s="23"/>
      <c r="I286" s="23"/>
      <c r="J286" s="23"/>
      <c r="K286" s="23"/>
    </row>
    <row r="287" spans="1:11" ht="14.1" customHeight="1">
      <c r="A287" s="23"/>
      <c r="B287" s="23"/>
      <c r="C287" s="39" t="s">
        <v>49</v>
      </c>
      <c r="D287" s="42" t="s">
        <v>18</v>
      </c>
      <c r="E287" s="40">
        <v>0</v>
      </c>
      <c r="F287" s="40">
        <v>0</v>
      </c>
      <c r="G287" s="40">
        <v>0</v>
      </c>
      <c r="H287" s="23"/>
      <c r="I287" s="23"/>
      <c r="J287" s="23"/>
      <c r="K287" s="23"/>
    </row>
    <row r="288" spans="1:11" ht="14.1" customHeight="1">
      <c r="A288" s="23"/>
      <c r="B288" s="23"/>
      <c r="C288" s="39" t="s">
        <v>50</v>
      </c>
      <c r="D288" s="42" t="s">
        <v>18</v>
      </c>
      <c r="E288" s="40">
        <v>0</v>
      </c>
      <c r="F288" s="40">
        <v>0</v>
      </c>
      <c r="G288" s="40">
        <v>0</v>
      </c>
      <c r="H288" s="23"/>
      <c r="I288" s="23"/>
      <c r="J288" s="23"/>
      <c r="K288" s="23"/>
    </row>
    <row r="289" spans="1:11" ht="14.1" customHeight="1">
      <c r="A289" s="23"/>
      <c r="B289" s="23"/>
      <c r="C289" s="39" t="s">
        <v>57</v>
      </c>
      <c r="D289" s="42" t="s">
        <v>18</v>
      </c>
      <c r="E289" s="40">
        <v>0</v>
      </c>
      <c r="F289" s="40">
        <v>0</v>
      </c>
      <c r="G289" s="40">
        <v>0</v>
      </c>
      <c r="H289" s="23"/>
      <c r="I289" s="23"/>
      <c r="J289" s="23"/>
      <c r="K289" s="23"/>
    </row>
    <row r="290" spans="1:11" ht="14.1" customHeight="1">
      <c r="A290" s="23"/>
      <c r="B290" s="23"/>
      <c r="C290" s="39" t="s">
        <v>49</v>
      </c>
      <c r="D290" s="42" t="s">
        <v>18</v>
      </c>
      <c r="E290" s="40">
        <v>0</v>
      </c>
      <c r="F290" s="40">
        <v>0</v>
      </c>
      <c r="G290" s="40">
        <v>0</v>
      </c>
      <c r="H290" s="23"/>
      <c r="I290" s="23"/>
      <c r="J290" s="23"/>
      <c r="K290" s="23"/>
    </row>
    <row r="291" spans="1:11" ht="14.1" customHeight="1">
      <c r="A291" s="23"/>
      <c r="B291" s="23"/>
      <c r="C291" s="39" t="s">
        <v>58</v>
      </c>
      <c r="D291" s="42" t="s">
        <v>18</v>
      </c>
      <c r="E291" s="40">
        <v>0</v>
      </c>
      <c r="F291" s="40">
        <v>0</v>
      </c>
      <c r="G291" s="40">
        <v>0</v>
      </c>
      <c r="H291" s="23"/>
      <c r="I291" s="23"/>
      <c r="J291" s="23"/>
      <c r="K291" s="23"/>
    </row>
    <row r="292" spans="1:11" ht="14.1" customHeight="1">
      <c r="A292" s="23"/>
      <c r="B292" s="23"/>
      <c r="C292" s="39" t="s">
        <v>59</v>
      </c>
      <c r="D292" s="42" t="s">
        <v>18</v>
      </c>
      <c r="E292" s="40">
        <v>0</v>
      </c>
      <c r="F292" s="40">
        <v>0</v>
      </c>
      <c r="G292" s="40">
        <v>0</v>
      </c>
      <c r="H292" s="23"/>
      <c r="I292" s="23"/>
      <c r="J292" s="23"/>
      <c r="K292" s="23"/>
    </row>
    <row r="293" spans="1:11" ht="14.1" customHeight="1">
      <c r="A293" s="23"/>
      <c r="B293" s="23"/>
      <c r="C293" s="39" t="s">
        <v>60</v>
      </c>
      <c r="D293" s="42" t="s">
        <v>18</v>
      </c>
      <c r="E293" s="40">
        <v>0</v>
      </c>
      <c r="F293" s="40">
        <v>0</v>
      </c>
      <c r="G293" s="40">
        <v>0</v>
      </c>
      <c r="H293" s="23"/>
      <c r="I293" s="23"/>
      <c r="J293" s="23"/>
      <c r="K293" s="23"/>
    </row>
    <row r="294" spans="1:11" ht="14.1" customHeight="1">
      <c r="A294" s="23"/>
      <c r="B294" s="23"/>
      <c r="C294" s="39" t="s">
        <v>61</v>
      </c>
      <c r="D294" s="42" t="s">
        <v>18</v>
      </c>
      <c r="E294" s="40">
        <v>0</v>
      </c>
      <c r="F294" s="40">
        <v>0</v>
      </c>
      <c r="G294" s="40">
        <v>0</v>
      </c>
      <c r="H294" s="23"/>
      <c r="I294" s="23"/>
      <c r="J294" s="23"/>
      <c r="K294" s="23"/>
    </row>
    <row r="295" spans="1:11" ht="14.1" customHeight="1">
      <c r="A295" s="23"/>
      <c r="B295" s="23"/>
      <c r="C295" s="39" t="s">
        <v>62</v>
      </c>
      <c r="D295" s="42" t="s">
        <v>18</v>
      </c>
      <c r="E295" s="40">
        <v>600000</v>
      </c>
      <c r="F295" s="40">
        <v>0</v>
      </c>
      <c r="G295" s="40">
        <v>0</v>
      </c>
      <c r="H295" s="23"/>
      <c r="I295" s="23"/>
      <c r="J295" s="23"/>
      <c r="K295" s="23"/>
    </row>
    <row r="296" spans="1:11" ht="14.1" customHeight="1">
      <c r="A296" s="23"/>
      <c r="B296" s="23"/>
      <c r="C296" s="39" t="s">
        <v>49</v>
      </c>
      <c r="D296" s="42" t="s">
        <v>18</v>
      </c>
      <c r="E296" s="40">
        <v>600000</v>
      </c>
      <c r="F296" s="40">
        <v>0</v>
      </c>
      <c r="G296" s="40">
        <v>0</v>
      </c>
      <c r="H296" s="23"/>
      <c r="I296" s="23"/>
      <c r="J296" s="23"/>
      <c r="K296" s="23"/>
    </row>
    <row r="297" spans="1:11" ht="14.1" customHeight="1">
      <c r="A297" s="23"/>
      <c r="B297" s="23"/>
      <c r="C297" s="39" t="s">
        <v>58</v>
      </c>
      <c r="D297" s="42" t="s">
        <v>18</v>
      </c>
      <c r="E297" s="40">
        <v>0</v>
      </c>
      <c r="F297" s="40">
        <v>0</v>
      </c>
      <c r="G297" s="40">
        <v>0</v>
      </c>
      <c r="H297" s="23"/>
      <c r="I297" s="23"/>
      <c r="J297" s="23"/>
      <c r="K297" s="23"/>
    </row>
    <row r="298" spans="1:11" ht="14.1" customHeight="1">
      <c r="A298" s="23"/>
      <c r="B298" s="23"/>
      <c r="C298" s="39" t="s">
        <v>59</v>
      </c>
      <c r="D298" s="42" t="s">
        <v>18</v>
      </c>
      <c r="E298" s="40">
        <v>0</v>
      </c>
      <c r="F298" s="40">
        <v>0</v>
      </c>
      <c r="G298" s="40">
        <v>0</v>
      </c>
      <c r="H298" s="23"/>
      <c r="I298" s="23"/>
      <c r="J298" s="23"/>
      <c r="K298" s="23"/>
    </row>
    <row r="299" spans="1:11" ht="14.1" customHeight="1">
      <c r="A299" s="23"/>
      <c r="B299" s="23"/>
      <c r="C299" s="39" t="s">
        <v>60</v>
      </c>
      <c r="D299" s="42" t="s">
        <v>18</v>
      </c>
      <c r="E299" s="40">
        <v>0</v>
      </c>
      <c r="F299" s="40">
        <v>0</v>
      </c>
      <c r="G299" s="40">
        <v>0</v>
      </c>
      <c r="H299" s="23"/>
      <c r="I299" s="23"/>
      <c r="J299" s="23"/>
      <c r="K299" s="23"/>
    </row>
    <row r="300" spans="1:11" ht="14.1" customHeight="1">
      <c r="A300" s="23"/>
      <c r="B300" s="23"/>
      <c r="C300" s="39" t="s">
        <v>61</v>
      </c>
      <c r="D300" s="42" t="s">
        <v>18</v>
      </c>
      <c r="E300" s="40">
        <v>0</v>
      </c>
      <c r="F300" s="40">
        <v>0</v>
      </c>
      <c r="G300" s="40">
        <v>0</v>
      </c>
      <c r="H300" s="23"/>
      <c r="I300" s="23"/>
      <c r="J300" s="23"/>
      <c r="K300" s="23"/>
    </row>
    <row r="301" spans="1:11" ht="14.1" customHeight="1">
      <c r="A301" s="23"/>
      <c r="B301" s="23"/>
      <c r="C301" s="39" t="s">
        <v>63</v>
      </c>
      <c r="D301" s="42" t="s">
        <v>18</v>
      </c>
      <c r="E301" s="40">
        <v>0</v>
      </c>
      <c r="F301" s="40">
        <v>0</v>
      </c>
      <c r="G301" s="40">
        <v>0</v>
      </c>
      <c r="H301" s="23"/>
      <c r="I301" s="23"/>
      <c r="J301" s="23"/>
      <c r="K301" s="23"/>
    </row>
    <row r="302" spans="1:11" ht="14.1" customHeight="1">
      <c r="A302" s="23"/>
      <c r="B302" s="23"/>
      <c r="C302" s="39" t="s">
        <v>49</v>
      </c>
      <c r="D302" s="42" t="s">
        <v>18</v>
      </c>
      <c r="E302" s="40">
        <v>0</v>
      </c>
      <c r="F302" s="40">
        <v>0</v>
      </c>
      <c r="G302" s="40">
        <v>0</v>
      </c>
      <c r="H302" s="23"/>
      <c r="I302" s="23"/>
      <c r="J302" s="23"/>
      <c r="K302" s="23"/>
    </row>
    <row r="303" spans="1:11" ht="14.1" customHeight="1">
      <c r="A303" s="23"/>
      <c r="B303" s="23"/>
      <c r="C303" s="39" t="s">
        <v>58</v>
      </c>
      <c r="D303" s="42" t="s">
        <v>18</v>
      </c>
      <c r="E303" s="40">
        <v>0</v>
      </c>
      <c r="F303" s="40">
        <v>0</v>
      </c>
      <c r="G303" s="40">
        <v>0</v>
      </c>
      <c r="H303" s="23"/>
      <c r="I303" s="23"/>
      <c r="J303" s="23"/>
      <c r="K303" s="23"/>
    </row>
    <row r="304" spans="1:11" ht="14.1" customHeight="1">
      <c r="A304" s="23"/>
      <c r="B304" s="23"/>
      <c r="C304" s="39" t="s">
        <v>59</v>
      </c>
      <c r="D304" s="42" t="s">
        <v>18</v>
      </c>
      <c r="E304" s="40">
        <v>0</v>
      </c>
      <c r="F304" s="40">
        <v>0</v>
      </c>
      <c r="G304" s="40">
        <v>0</v>
      </c>
      <c r="H304" s="23"/>
      <c r="I304" s="23"/>
      <c r="J304" s="23"/>
      <c r="K304" s="23"/>
    </row>
    <row r="305" spans="1:11" ht="14.1" customHeight="1">
      <c r="A305" s="23"/>
      <c r="B305" s="23"/>
      <c r="C305" s="39" t="s">
        <v>60</v>
      </c>
      <c r="D305" s="42" t="s">
        <v>18</v>
      </c>
      <c r="E305" s="40">
        <v>0</v>
      </c>
      <c r="F305" s="40">
        <v>0</v>
      </c>
      <c r="G305" s="40">
        <v>0</v>
      </c>
      <c r="H305" s="23"/>
      <c r="I305" s="23"/>
      <c r="J305" s="23"/>
      <c r="K305" s="23"/>
    </row>
    <row r="306" spans="1:11" ht="14.1" customHeight="1">
      <c r="A306" s="23"/>
      <c r="B306" s="23"/>
      <c r="C306" s="39" t="s">
        <v>61</v>
      </c>
      <c r="D306" s="42" t="s">
        <v>18</v>
      </c>
      <c r="E306" s="40">
        <v>0</v>
      </c>
      <c r="F306" s="40">
        <v>0</v>
      </c>
      <c r="G306" s="40">
        <v>0</v>
      </c>
      <c r="H306" s="23"/>
      <c r="I306" s="23"/>
      <c r="J306" s="23"/>
      <c r="K306" s="23"/>
    </row>
    <row r="307" spans="1:11" ht="14.1" customHeight="1">
      <c r="A307" s="23"/>
      <c r="B307" s="23"/>
      <c r="C307" s="39" t="s">
        <v>64</v>
      </c>
      <c r="D307" s="42" t="s">
        <v>18</v>
      </c>
      <c r="E307" s="40">
        <v>0</v>
      </c>
      <c r="F307" s="40">
        <v>0</v>
      </c>
      <c r="G307" s="40">
        <v>0</v>
      </c>
      <c r="H307" s="23"/>
      <c r="I307" s="23"/>
      <c r="J307" s="23"/>
      <c r="K307" s="23"/>
    </row>
    <row r="308" spans="1:11" ht="14.1" customHeight="1">
      <c r="A308" s="23"/>
      <c r="B308" s="23"/>
      <c r="C308" s="39" t="s">
        <v>65</v>
      </c>
      <c r="D308" s="42" t="s">
        <v>18</v>
      </c>
      <c r="E308" s="40">
        <v>0</v>
      </c>
      <c r="F308" s="40">
        <v>0</v>
      </c>
      <c r="G308" s="40">
        <v>0</v>
      </c>
      <c r="H308" s="23"/>
      <c r="I308" s="23"/>
      <c r="J308" s="23"/>
      <c r="K308" s="23"/>
    </row>
    <row r="309" spans="1:11" ht="14.1" customHeight="1">
      <c r="A309" s="23"/>
      <c r="B309" s="23"/>
      <c r="C309" s="41" t="s">
        <v>25</v>
      </c>
      <c r="D309" s="40">
        <v>0</v>
      </c>
      <c r="E309" s="40">
        <v>600000</v>
      </c>
      <c r="F309" s="40">
        <v>0</v>
      </c>
      <c r="G309" s="40">
        <v>0</v>
      </c>
      <c r="H309" s="23"/>
      <c r="I309" s="23"/>
      <c r="J309" s="23"/>
      <c r="K309" s="23"/>
    </row>
    <row r="310" spans="1:11" ht="15" customHeight="1">
      <c r="A310" s="23"/>
      <c r="B310" s="23"/>
      <c r="C310" s="43" t="s">
        <v>18</v>
      </c>
      <c r="D310" s="44" t="s">
        <v>18</v>
      </c>
      <c r="E310" s="44" t="s">
        <v>18</v>
      </c>
      <c r="F310" s="44" t="s">
        <v>18</v>
      </c>
      <c r="G310" s="44" t="s">
        <v>18</v>
      </c>
      <c r="H310" s="23"/>
      <c r="I310" s="23"/>
      <c r="J310" s="23"/>
      <c r="K310" s="23"/>
    </row>
    <row r="311" spans="1:11" ht="15" customHeight="1">
      <c r="A311" s="23"/>
      <c r="B311" s="23"/>
      <c r="C311" s="26" t="s">
        <v>168</v>
      </c>
      <c r="D311" s="45">
        <v>0</v>
      </c>
      <c r="E311" s="45">
        <v>239330000</v>
      </c>
      <c r="F311" s="45">
        <v>239730000</v>
      </c>
      <c r="G311" s="45">
        <v>240730000</v>
      </c>
      <c r="H311" s="23"/>
      <c r="I311" s="23"/>
      <c r="J311" s="23"/>
      <c r="K311" s="23"/>
    </row>
    <row r="312" spans="1:11" ht="15" customHeight="1">
      <c r="A312" s="23"/>
      <c r="B312" s="23"/>
      <c r="C312" s="27" t="s">
        <v>48</v>
      </c>
      <c r="D312" s="46">
        <v>0</v>
      </c>
      <c r="E312" s="46">
        <v>171150000</v>
      </c>
      <c r="F312" s="46">
        <v>171150000</v>
      </c>
      <c r="G312" s="46">
        <v>171150000</v>
      </c>
      <c r="H312" s="23"/>
      <c r="I312" s="23"/>
      <c r="J312" s="23"/>
      <c r="K312" s="23"/>
    </row>
    <row r="313" spans="1:11" ht="15" customHeight="1">
      <c r="A313" s="23"/>
      <c r="B313" s="23"/>
      <c r="C313" s="27" t="s">
        <v>49</v>
      </c>
      <c r="D313" s="46">
        <v>0</v>
      </c>
      <c r="E313" s="46">
        <v>171150000</v>
      </c>
      <c r="F313" s="46">
        <v>171150000</v>
      </c>
      <c r="G313" s="46">
        <v>171150000</v>
      </c>
      <c r="H313" s="23"/>
      <c r="I313" s="23"/>
      <c r="J313" s="23"/>
      <c r="K313" s="23"/>
    </row>
    <row r="314" spans="1:11" ht="15" customHeight="1">
      <c r="A314" s="23"/>
      <c r="B314" s="23"/>
      <c r="C314" s="27" t="s">
        <v>50</v>
      </c>
      <c r="D314" s="46">
        <v>0</v>
      </c>
      <c r="E314" s="46">
        <v>0</v>
      </c>
      <c r="F314" s="46">
        <v>0</v>
      </c>
      <c r="G314" s="46">
        <v>0</v>
      </c>
      <c r="H314" s="23"/>
      <c r="I314" s="23"/>
      <c r="J314" s="23"/>
      <c r="K314" s="23"/>
    </row>
    <row r="315" spans="1:11" ht="15" customHeight="1">
      <c r="A315" s="23"/>
      <c r="B315" s="23"/>
      <c r="C315" s="27" t="s">
        <v>51</v>
      </c>
      <c r="D315" s="46">
        <v>0</v>
      </c>
      <c r="E315" s="46">
        <v>23000000</v>
      </c>
      <c r="F315" s="46">
        <v>23000000</v>
      </c>
      <c r="G315" s="46">
        <v>23000000</v>
      </c>
      <c r="H315" s="23"/>
      <c r="I315" s="23"/>
      <c r="J315" s="23"/>
      <c r="K315" s="23"/>
    </row>
    <row r="316" spans="1:11" ht="15" customHeight="1">
      <c r="A316" s="23"/>
      <c r="B316" s="23"/>
      <c r="C316" s="27" t="s">
        <v>49</v>
      </c>
      <c r="D316" s="46">
        <v>0</v>
      </c>
      <c r="E316" s="46">
        <v>23000000</v>
      </c>
      <c r="F316" s="46">
        <v>23000000</v>
      </c>
      <c r="G316" s="46">
        <v>23000000</v>
      </c>
      <c r="H316" s="23"/>
      <c r="I316" s="23"/>
      <c r="J316" s="23"/>
      <c r="K316" s="23"/>
    </row>
    <row r="317" spans="1:11" ht="15" customHeight="1">
      <c r="A317" s="23"/>
      <c r="B317" s="23"/>
      <c r="C317" s="27" t="s">
        <v>50</v>
      </c>
      <c r="D317" s="46">
        <v>0</v>
      </c>
      <c r="E317" s="46">
        <v>0</v>
      </c>
      <c r="F317" s="46">
        <v>0</v>
      </c>
      <c r="G317" s="46">
        <v>0</v>
      </c>
      <c r="H317" s="23"/>
      <c r="I317" s="23"/>
      <c r="J317" s="23"/>
      <c r="K317" s="23"/>
    </row>
    <row r="318" spans="1:11" ht="15" customHeight="1">
      <c r="A318" s="23"/>
      <c r="B318" s="23"/>
      <c r="C318" s="27" t="s">
        <v>52</v>
      </c>
      <c r="D318" s="46">
        <v>0</v>
      </c>
      <c r="E318" s="46">
        <v>41340000</v>
      </c>
      <c r="F318" s="46">
        <v>42340000</v>
      </c>
      <c r="G318" s="46">
        <v>43340000</v>
      </c>
      <c r="H318" s="23"/>
      <c r="I318" s="23"/>
      <c r="J318" s="23"/>
      <c r="K318" s="23"/>
    </row>
    <row r="319" spans="1:11" ht="15" customHeight="1">
      <c r="A319" s="23"/>
      <c r="B319" s="23"/>
      <c r="C319" s="27" t="s">
        <v>49</v>
      </c>
      <c r="D319" s="46">
        <v>0</v>
      </c>
      <c r="E319" s="46">
        <v>41340000</v>
      </c>
      <c r="F319" s="46">
        <v>42340000</v>
      </c>
      <c r="G319" s="46">
        <v>43340000</v>
      </c>
      <c r="H319" s="23"/>
      <c r="I319" s="23"/>
      <c r="J319" s="23"/>
      <c r="K319" s="23"/>
    </row>
    <row r="320" spans="1:11" ht="15" customHeight="1">
      <c r="A320" s="23"/>
      <c r="B320" s="23"/>
      <c r="C320" s="27" t="s">
        <v>50</v>
      </c>
      <c r="D320" s="46">
        <v>0</v>
      </c>
      <c r="E320" s="46">
        <v>0</v>
      </c>
      <c r="F320" s="46">
        <v>0</v>
      </c>
      <c r="G320" s="46">
        <v>0</v>
      </c>
      <c r="H320" s="23"/>
      <c r="I320" s="23"/>
      <c r="J320" s="23"/>
      <c r="K320" s="23"/>
    </row>
    <row r="321" spans="1:11" ht="15" customHeight="1">
      <c r="A321" s="23"/>
      <c r="B321" s="23"/>
      <c r="C321" s="27" t="s">
        <v>53</v>
      </c>
      <c r="D321" s="46">
        <v>0</v>
      </c>
      <c r="E321" s="46">
        <v>0</v>
      </c>
      <c r="F321" s="46">
        <v>0</v>
      </c>
      <c r="G321" s="46">
        <v>0</v>
      </c>
      <c r="H321" s="23"/>
      <c r="I321" s="23"/>
      <c r="J321" s="23"/>
      <c r="K321" s="23"/>
    </row>
    <row r="322" spans="1:11" ht="15" customHeight="1">
      <c r="A322" s="23"/>
      <c r="B322" s="23"/>
      <c r="C322" s="27" t="s">
        <v>49</v>
      </c>
      <c r="D322" s="46">
        <v>0</v>
      </c>
      <c r="E322" s="46">
        <v>0</v>
      </c>
      <c r="F322" s="46">
        <v>0</v>
      </c>
      <c r="G322" s="46">
        <v>0</v>
      </c>
      <c r="H322" s="23"/>
      <c r="I322" s="23"/>
      <c r="J322" s="23"/>
      <c r="K322" s="23"/>
    </row>
    <row r="323" spans="1:11" ht="15" customHeight="1">
      <c r="A323" s="23"/>
      <c r="B323" s="23"/>
      <c r="C323" s="27" t="s">
        <v>50</v>
      </c>
      <c r="D323" s="46">
        <v>0</v>
      </c>
      <c r="E323" s="46">
        <v>0</v>
      </c>
      <c r="F323" s="46">
        <v>0</v>
      </c>
      <c r="G323" s="46">
        <v>0</v>
      </c>
      <c r="H323" s="23"/>
      <c r="I323" s="23"/>
      <c r="J323" s="23"/>
      <c r="K323" s="23"/>
    </row>
    <row r="324" spans="1:11" ht="20.100000000000001" customHeight="1">
      <c r="A324" s="23"/>
      <c r="B324" s="23"/>
      <c r="C324" s="27" t="s">
        <v>169</v>
      </c>
      <c r="D324" s="47">
        <v>0</v>
      </c>
      <c r="E324" s="47">
        <v>0</v>
      </c>
      <c r="F324" s="47">
        <v>0</v>
      </c>
      <c r="G324" s="47">
        <v>0</v>
      </c>
      <c r="H324" s="23"/>
      <c r="I324" s="23"/>
      <c r="J324" s="23"/>
      <c r="K324" s="23"/>
    </row>
    <row r="325" spans="1:11" ht="15" customHeight="1">
      <c r="A325" s="23"/>
      <c r="B325" s="23"/>
      <c r="C325" s="27" t="s">
        <v>49</v>
      </c>
      <c r="D325" s="46">
        <v>0</v>
      </c>
      <c r="E325" s="46">
        <v>0</v>
      </c>
      <c r="F325" s="46">
        <v>0</v>
      </c>
      <c r="G325" s="46">
        <v>0</v>
      </c>
      <c r="H325" s="23"/>
      <c r="I325" s="23"/>
      <c r="J325" s="23"/>
      <c r="K325" s="23"/>
    </row>
    <row r="326" spans="1:11" ht="15" customHeight="1">
      <c r="A326" s="23"/>
      <c r="B326" s="23"/>
      <c r="C326" s="27" t="s">
        <v>50</v>
      </c>
      <c r="D326" s="46">
        <v>0</v>
      </c>
      <c r="E326" s="46">
        <v>0</v>
      </c>
      <c r="F326" s="46">
        <v>0</v>
      </c>
      <c r="G326" s="46">
        <v>0</v>
      </c>
      <c r="H326" s="23"/>
      <c r="I326" s="23"/>
      <c r="J326" s="23"/>
      <c r="K326" s="23"/>
    </row>
    <row r="327" spans="1:11" ht="15" customHeight="1">
      <c r="A327" s="23"/>
      <c r="B327" s="23"/>
      <c r="C327" s="27" t="s">
        <v>55</v>
      </c>
      <c r="D327" s="46">
        <v>0</v>
      </c>
      <c r="E327" s="46">
        <v>0</v>
      </c>
      <c r="F327" s="46">
        <v>0</v>
      </c>
      <c r="G327" s="46">
        <v>0</v>
      </c>
      <c r="H327" s="23"/>
      <c r="I327" s="23"/>
      <c r="J327" s="23"/>
      <c r="K327" s="23"/>
    </row>
    <row r="328" spans="1:11" ht="15" customHeight="1">
      <c r="A328" s="23"/>
      <c r="B328" s="23"/>
      <c r="C328" s="27" t="s">
        <v>49</v>
      </c>
      <c r="D328" s="46">
        <v>0</v>
      </c>
      <c r="E328" s="46">
        <v>0</v>
      </c>
      <c r="F328" s="46">
        <v>0</v>
      </c>
      <c r="G328" s="46">
        <v>0</v>
      </c>
      <c r="H328" s="23"/>
      <c r="I328" s="23"/>
      <c r="J328" s="23"/>
      <c r="K328" s="23"/>
    </row>
    <row r="329" spans="1:11" ht="15" customHeight="1">
      <c r="A329" s="23"/>
      <c r="B329" s="23"/>
      <c r="C329" s="27" t="s">
        <v>50</v>
      </c>
      <c r="D329" s="46">
        <v>0</v>
      </c>
      <c r="E329" s="46">
        <v>0</v>
      </c>
      <c r="F329" s="46">
        <v>0</v>
      </c>
      <c r="G329" s="46">
        <v>0</v>
      </c>
      <c r="H329" s="23"/>
      <c r="I329" s="23"/>
      <c r="J329" s="23"/>
      <c r="K329" s="23"/>
    </row>
    <row r="330" spans="1:11" ht="15" customHeight="1">
      <c r="A330" s="23"/>
      <c r="B330" s="23"/>
      <c r="C330" s="27" t="s">
        <v>56</v>
      </c>
      <c r="D330" s="46">
        <v>0</v>
      </c>
      <c r="E330" s="46">
        <v>240000</v>
      </c>
      <c r="F330" s="46">
        <v>240000</v>
      </c>
      <c r="G330" s="46">
        <v>240000</v>
      </c>
      <c r="H330" s="23"/>
      <c r="I330" s="23"/>
      <c r="J330" s="23"/>
      <c r="K330" s="23"/>
    </row>
    <row r="331" spans="1:11" ht="15" customHeight="1">
      <c r="A331" s="23"/>
      <c r="B331" s="23"/>
      <c r="C331" s="27" t="s">
        <v>49</v>
      </c>
      <c r="D331" s="46">
        <v>0</v>
      </c>
      <c r="E331" s="46">
        <v>240000</v>
      </c>
      <c r="F331" s="46">
        <v>240000</v>
      </c>
      <c r="G331" s="46">
        <v>240000</v>
      </c>
      <c r="H331" s="23"/>
      <c r="I331" s="23"/>
      <c r="J331" s="23"/>
      <c r="K331" s="23"/>
    </row>
    <row r="332" spans="1:11" ht="15" customHeight="1">
      <c r="A332" s="23"/>
      <c r="B332" s="23"/>
      <c r="C332" s="27" t="s">
        <v>50</v>
      </c>
      <c r="D332" s="46">
        <v>0</v>
      </c>
      <c r="E332" s="46">
        <v>0</v>
      </c>
      <c r="F332" s="46">
        <v>0</v>
      </c>
      <c r="G332" s="46">
        <v>0</v>
      </c>
      <c r="H332" s="23"/>
      <c r="I332" s="23"/>
      <c r="J332" s="23"/>
      <c r="K332" s="23"/>
    </row>
    <row r="333" spans="1:11" ht="15" customHeight="1">
      <c r="A333" s="23"/>
      <c r="B333" s="23"/>
      <c r="C333" s="27" t="s">
        <v>57</v>
      </c>
      <c r="D333" s="46">
        <v>0</v>
      </c>
      <c r="E333" s="46">
        <v>0</v>
      </c>
      <c r="F333" s="46">
        <v>0</v>
      </c>
      <c r="G333" s="46">
        <v>0</v>
      </c>
      <c r="H333" s="23"/>
      <c r="I333" s="23"/>
      <c r="J333" s="23"/>
      <c r="K333" s="23"/>
    </row>
    <row r="334" spans="1:11" ht="15" customHeight="1">
      <c r="A334" s="23"/>
      <c r="B334" s="23"/>
      <c r="C334" s="27" t="s">
        <v>49</v>
      </c>
      <c r="D334" s="46">
        <v>0</v>
      </c>
      <c r="E334" s="46">
        <v>0</v>
      </c>
      <c r="F334" s="46">
        <v>0</v>
      </c>
      <c r="G334" s="46">
        <v>0</v>
      </c>
      <c r="H334" s="23"/>
      <c r="I334" s="23"/>
      <c r="J334" s="23"/>
      <c r="K334" s="23"/>
    </row>
    <row r="335" spans="1:11" ht="15" customHeight="1">
      <c r="A335" s="23"/>
      <c r="B335" s="23"/>
      <c r="C335" s="27" t="s">
        <v>58</v>
      </c>
      <c r="D335" s="46">
        <v>0</v>
      </c>
      <c r="E335" s="46">
        <v>0</v>
      </c>
      <c r="F335" s="46">
        <v>0</v>
      </c>
      <c r="G335" s="46">
        <v>0</v>
      </c>
      <c r="H335" s="23"/>
      <c r="I335" s="23"/>
      <c r="J335" s="23"/>
      <c r="K335" s="23"/>
    </row>
    <row r="336" spans="1:11" ht="15" customHeight="1">
      <c r="A336" s="23"/>
      <c r="B336" s="23"/>
      <c r="C336" s="27" t="s">
        <v>59</v>
      </c>
      <c r="D336" s="46">
        <v>0</v>
      </c>
      <c r="E336" s="46">
        <v>0</v>
      </c>
      <c r="F336" s="46">
        <v>0</v>
      </c>
      <c r="G336" s="46">
        <v>0</v>
      </c>
      <c r="H336" s="23"/>
      <c r="I336" s="23"/>
      <c r="J336" s="23"/>
      <c r="K336" s="23"/>
    </row>
    <row r="337" spans="1:11" ht="15" customHeight="1">
      <c r="A337" s="23"/>
      <c r="B337" s="23"/>
      <c r="C337" s="27" t="s">
        <v>60</v>
      </c>
      <c r="D337" s="46">
        <v>0</v>
      </c>
      <c r="E337" s="46">
        <v>0</v>
      </c>
      <c r="F337" s="46">
        <v>0</v>
      </c>
      <c r="G337" s="46">
        <v>0</v>
      </c>
      <c r="H337" s="23"/>
      <c r="I337" s="23"/>
      <c r="J337" s="23"/>
      <c r="K337" s="23"/>
    </row>
    <row r="338" spans="1:11" ht="15" customHeight="1">
      <c r="A338" s="23"/>
      <c r="B338" s="23"/>
      <c r="C338" s="27" t="s">
        <v>61</v>
      </c>
      <c r="D338" s="46">
        <v>0</v>
      </c>
      <c r="E338" s="46">
        <v>0</v>
      </c>
      <c r="F338" s="46">
        <v>0</v>
      </c>
      <c r="G338" s="46">
        <v>0</v>
      </c>
      <c r="H338" s="23"/>
      <c r="I338" s="23"/>
      <c r="J338" s="23"/>
      <c r="K338" s="23"/>
    </row>
    <row r="339" spans="1:11" ht="15" customHeight="1">
      <c r="A339" s="23"/>
      <c r="B339" s="23"/>
      <c r="C339" s="27" t="s">
        <v>62</v>
      </c>
      <c r="D339" s="46">
        <v>0</v>
      </c>
      <c r="E339" s="46">
        <v>3600000</v>
      </c>
      <c r="F339" s="46">
        <v>3000000</v>
      </c>
      <c r="G339" s="46">
        <v>3000000</v>
      </c>
      <c r="H339" s="23"/>
      <c r="I339" s="23"/>
      <c r="J339" s="23"/>
      <c r="K339" s="23"/>
    </row>
    <row r="340" spans="1:11" ht="15" customHeight="1">
      <c r="A340" s="23"/>
      <c r="B340" s="23"/>
      <c r="C340" s="27" t="s">
        <v>49</v>
      </c>
      <c r="D340" s="46">
        <v>0</v>
      </c>
      <c r="E340" s="46">
        <v>3600000</v>
      </c>
      <c r="F340" s="46">
        <v>3000000</v>
      </c>
      <c r="G340" s="46">
        <v>3000000</v>
      </c>
      <c r="H340" s="23"/>
      <c r="I340" s="23"/>
      <c r="J340" s="23"/>
      <c r="K340" s="23"/>
    </row>
    <row r="341" spans="1:11" ht="15" customHeight="1">
      <c r="A341" s="23"/>
      <c r="B341" s="23"/>
      <c r="C341" s="27" t="s">
        <v>58</v>
      </c>
      <c r="D341" s="46">
        <v>0</v>
      </c>
      <c r="E341" s="46">
        <v>0</v>
      </c>
      <c r="F341" s="46">
        <v>0</v>
      </c>
      <c r="G341" s="46">
        <v>0</v>
      </c>
      <c r="H341" s="23"/>
      <c r="I341" s="23"/>
      <c r="J341" s="23"/>
      <c r="K341" s="23"/>
    </row>
    <row r="342" spans="1:11" ht="15" customHeight="1">
      <c r="A342" s="23"/>
      <c r="B342" s="23"/>
      <c r="C342" s="27" t="s">
        <v>59</v>
      </c>
      <c r="D342" s="46">
        <v>0</v>
      </c>
      <c r="E342" s="46">
        <v>0</v>
      </c>
      <c r="F342" s="46">
        <v>0</v>
      </c>
      <c r="G342" s="46">
        <v>0</v>
      </c>
      <c r="H342" s="23"/>
      <c r="I342" s="23"/>
      <c r="J342" s="23"/>
      <c r="K342" s="23"/>
    </row>
    <row r="343" spans="1:11" ht="15" customHeight="1">
      <c r="A343" s="23"/>
      <c r="B343" s="23"/>
      <c r="C343" s="27" t="s">
        <v>60</v>
      </c>
      <c r="D343" s="46">
        <v>0</v>
      </c>
      <c r="E343" s="46">
        <v>0</v>
      </c>
      <c r="F343" s="46">
        <v>0</v>
      </c>
      <c r="G343" s="46">
        <v>0</v>
      </c>
      <c r="H343" s="23"/>
      <c r="I343" s="23"/>
      <c r="J343" s="23"/>
      <c r="K343" s="23"/>
    </row>
    <row r="344" spans="1:11" ht="15" customHeight="1">
      <c r="A344" s="23"/>
      <c r="B344" s="23"/>
      <c r="C344" s="27" t="s">
        <v>61</v>
      </c>
      <c r="D344" s="46">
        <v>0</v>
      </c>
      <c r="E344" s="46">
        <v>0</v>
      </c>
      <c r="F344" s="46">
        <v>0</v>
      </c>
      <c r="G344" s="46">
        <v>0</v>
      </c>
      <c r="H344" s="23"/>
      <c r="I344" s="23"/>
      <c r="J344" s="23"/>
      <c r="K344" s="23"/>
    </row>
    <row r="345" spans="1:11" ht="15" customHeight="1">
      <c r="A345" s="23"/>
      <c r="B345" s="23"/>
      <c r="C345" s="27" t="s">
        <v>63</v>
      </c>
      <c r="D345" s="46">
        <v>0</v>
      </c>
      <c r="E345" s="46">
        <v>0</v>
      </c>
      <c r="F345" s="46">
        <v>0</v>
      </c>
      <c r="G345" s="46">
        <v>0</v>
      </c>
      <c r="H345" s="23"/>
      <c r="I345" s="23"/>
      <c r="J345" s="23"/>
      <c r="K345" s="23"/>
    </row>
    <row r="346" spans="1:11" ht="15" customHeight="1">
      <c r="A346" s="23"/>
      <c r="B346" s="23"/>
      <c r="C346" s="27" t="s">
        <v>49</v>
      </c>
      <c r="D346" s="46">
        <v>0</v>
      </c>
      <c r="E346" s="46">
        <v>0</v>
      </c>
      <c r="F346" s="46">
        <v>0</v>
      </c>
      <c r="G346" s="46">
        <v>0</v>
      </c>
      <c r="H346" s="23"/>
      <c r="I346" s="23"/>
      <c r="J346" s="23"/>
      <c r="K346" s="23"/>
    </row>
    <row r="347" spans="1:11" ht="15" customHeight="1">
      <c r="A347" s="23"/>
      <c r="B347" s="23"/>
      <c r="C347" s="27" t="s">
        <v>58</v>
      </c>
      <c r="D347" s="46">
        <v>0</v>
      </c>
      <c r="E347" s="46">
        <v>0</v>
      </c>
      <c r="F347" s="46">
        <v>0</v>
      </c>
      <c r="G347" s="46">
        <v>0</v>
      </c>
      <c r="H347" s="23"/>
      <c r="I347" s="23"/>
      <c r="J347" s="23"/>
      <c r="K347" s="23"/>
    </row>
    <row r="348" spans="1:11" ht="15" customHeight="1">
      <c r="A348" s="23"/>
      <c r="B348" s="23"/>
      <c r="C348" s="27" t="s">
        <v>59</v>
      </c>
      <c r="D348" s="46">
        <v>0</v>
      </c>
      <c r="E348" s="46">
        <v>0</v>
      </c>
      <c r="F348" s="46">
        <v>0</v>
      </c>
      <c r="G348" s="46">
        <v>0</v>
      </c>
      <c r="H348" s="23"/>
      <c r="I348" s="23"/>
      <c r="J348" s="23"/>
      <c r="K348" s="23"/>
    </row>
    <row r="349" spans="1:11" ht="15" customHeight="1">
      <c r="A349" s="23"/>
      <c r="B349" s="23"/>
      <c r="C349" s="27" t="s">
        <v>60</v>
      </c>
      <c r="D349" s="46">
        <v>0</v>
      </c>
      <c r="E349" s="46">
        <v>0</v>
      </c>
      <c r="F349" s="46">
        <v>0</v>
      </c>
      <c r="G349" s="46">
        <v>0</v>
      </c>
      <c r="H349" s="23"/>
      <c r="I349" s="23"/>
      <c r="J349" s="23"/>
      <c r="K349" s="23"/>
    </row>
    <row r="350" spans="1:11" ht="15" customHeight="1">
      <c r="A350" s="23"/>
      <c r="B350" s="23"/>
      <c r="C350" s="27" t="s">
        <v>61</v>
      </c>
      <c r="D350" s="46">
        <v>0</v>
      </c>
      <c r="E350" s="46">
        <v>0</v>
      </c>
      <c r="F350" s="46">
        <v>0</v>
      </c>
      <c r="G350" s="46">
        <v>0</v>
      </c>
      <c r="H350" s="23"/>
      <c r="I350" s="23"/>
      <c r="J350" s="23"/>
      <c r="K350" s="23"/>
    </row>
    <row r="351" spans="1:11" ht="15" customHeight="1">
      <c r="A351" s="23"/>
      <c r="B351" s="23"/>
      <c r="C351" s="27" t="s">
        <v>64</v>
      </c>
      <c r="D351" s="46">
        <v>0</v>
      </c>
      <c r="E351" s="46">
        <v>0</v>
      </c>
      <c r="F351" s="46">
        <v>0</v>
      </c>
      <c r="G351" s="46">
        <v>0</v>
      </c>
      <c r="H351" s="23"/>
      <c r="I351" s="23"/>
      <c r="J351" s="23"/>
      <c r="K351" s="23"/>
    </row>
    <row r="352" spans="1:11" ht="15" customHeight="1">
      <c r="A352" s="23"/>
      <c r="B352" s="23"/>
      <c r="C352" s="27" t="s">
        <v>65</v>
      </c>
      <c r="D352" s="46">
        <v>0</v>
      </c>
      <c r="E352" s="46">
        <v>0</v>
      </c>
      <c r="F352" s="46">
        <v>0</v>
      </c>
      <c r="G352" s="46">
        <v>0</v>
      </c>
      <c r="H352" s="23"/>
      <c r="I352" s="23"/>
      <c r="J352" s="23"/>
      <c r="K352" s="23"/>
    </row>
    <row r="353" spans="1:11" ht="20.100000000000001" customHeight="1">
      <c r="A353" s="23"/>
      <c r="B353" s="23"/>
      <c r="C353" s="48" t="s">
        <v>18</v>
      </c>
      <c r="D353" s="23"/>
      <c r="E353" s="23"/>
      <c r="F353" s="23"/>
      <c r="G353" s="23"/>
      <c r="H353" s="23"/>
      <c r="I353" s="23"/>
      <c r="J353" s="23"/>
      <c r="K353" s="23"/>
    </row>
  </sheetData>
  <mergeCells count="36">
    <mergeCell ref="C265:G265"/>
    <mergeCell ref="D142:G142"/>
    <mergeCell ref="D143:G143"/>
    <mergeCell ref="C152:G152"/>
    <mergeCell ref="D197:G197"/>
    <mergeCell ref="D198:G198"/>
    <mergeCell ref="D199:G199"/>
    <mergeCell ref="C208:G208"/>
    <mergeCell ref="D253:G253"/>
    <mergeCell ref="D254:G254"/>
    <mergeCell ref="D255:G255"/>
    <mergeCell ref="D256:G256"/>
    <mergeCell ref="D141:G141"/>
    <mergeCell ref="D26:G26"/>
    <mergeCell ref="D27:G27"/>
    <mergeCell ref="D28:G28"/>
    <mergeCell ref="D29:G29"/>
    <mergeCell ref="C38:G38"/>
    <mergeCell ref="C83:G83"/>
    <mergeCell ref="D84:G84"/>
    <mergeCell ref="D85:G85"/>
    <mergeCell ref="D86:G86"/>
    <mergeCell ref="D87:G87"/>
    <mergeCell ref="C96:G96"/>
    <mergeCell ref="C25:G25"/>
    <mergeCell ref="C1:G1"/>
    <mergeCell ref="C2:G2"/>
    <mergeCell ref="D3:G3"/>
    <mergeCell ref="D4:G4"/>
    <mergeCell ref="D5:G5"/>
    <mergeCell ref="D6:G6"/>
    <mergeCell ref="D7:G7"/>
    <mergeCell ref="C8:G8"/>
    <mergeCell ref="C9:G9"/>
    <mergeCell ref="D10:G10"/>
    <mergeCell ref="D17:G17"/>
  </mergeCells>
  <pageMargins left="0.7" right="0.7" top="0.75" bottom="0.75" header="0.3" footer="0.3"/>
  <pageSetup scale="68" fitToHeight="0"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5"/>
  <sheetViews>
    <sheetView zoomScaleNormal="100" workbookViewId="0">
      <selection activeCell="F178" sqref="F178"/>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1017"/>
      <c r="B1" s="1017"/>
      <c r="C1" s="1505" t="s">
        <v>0</v>
      </c>
      <c r="D1" s="1506"/>
      <c r="E1" s="1506"/>
      <c r="F1" s="1506"/>
      <c r="G1" s="1506"/>
      <c r="H1" s="1017"/>
      <c r="I1" s="1017"/>
      <c r="J1" s="1017"/>
      <c r="K1" s="1017"/>
    </row>
    <row r="2" spans="1:11" ht="24.95" customHeight="1">
      <c r="A2" s="1017"/>
      <c r="B2" s="1017"/>
      <c r="C2" s="1507" t="s">
        <v>1</v>
      </c>
      <c r="D2" s="1508"/>
      <c r="E2" s="1508"/>
      <c r="F2" s="1508"/>
      <c r="G2" s="1508"/>
      <c r="H2" s="1017"/>
      <c r="I2" s="1017"/>
      <c r="J2" s="1017"/>
      <c r="K2" s="1017"/>
    </row>
    <row r="3" spans="1:11" ht="14.1" customHeight="1">
      <c r="A3" s="1017"/>
      <c r="B3" s="1017"/>
      <c r="C3" s="25" t="s">
        <v>2</v>
      </c>
      <c r="D3" s="1509" t="s">
        <v>1986</v>
      </c>
      <c r="E3" s="1510"/>
      <c r="F3" s="1510"/>
      <c r="G3" s="1510"/>
      <c r="H3" s="1017"/>
      <c r="I3" s="1017"/>
      <c r="J3" s="1017"/>
      <c r="K3" s="1017"/>
    </row>
    <row r="4" spans="1:11" ht="14.1" customHeight="1">
      <c r="A4" s="1017"/>
      <c r="B4" s="1017"/>
      <c r="C4" s="25" t="s">
        <v>4</v>
      </c>
      <c r="D4" s="1509" t="s">
        <v>472</v>
      </c>
      <c r="E4" s="1510"/>
      <c r="F4" s="1510"/>
      <c r="G4" s="1510"/>
      <c r="H4" s="1017"/>
      <c r="I4" s="1017"/>
      <c r="J4" s="1017"/>
      <c r="K4" s="1017"/>
    </row>
    <row r="5" spans="1:11" ht="14.1" customHeight="1">
      <c r="A5" s="1017"/>
      <c r="B5" s="1017"/>
      <c r="C5" s="25" t="s">
        <v>6</v>
      </c>
      <c r="D5" s="1509" t="s">
        <v>1987</v>
      </c>
      <c r="E5" s="1510"/>
      <c r="F5" s="1510"/>
      <c r="G5" s="1510"/>
      <c r="H5" s="1017"/>
      <c r="I5" s="1017"/>
      <c r="J5" s="1017"/>
      <c r="K5" s="1017"/>
    </row>
    <row r="6" spans="1:11" ht="14.1" customHeight="1">
      <c r="A6" s="1017"/>
      <c r="B6" s="1017"/>
      <c r="C6" s="25" t="s">
        <v>8</v>
      </c>
      <c r="D6" s="1509" t="s">
        <v>1988</v>
      </c>
      <c r="E6" s="1510"/>
      <c r="F6" s="1510"/>
      <c r="G6" s="1510"/>
      <c r="H6" s="1017"/>
      <c r="I6" s="1017"/>
      <c r="J6" s="1017"/>
      <c r="K6" s="1017"/>
    </row>
    <row r="7" spans="1:11" ht="14.1" customHeight="1">
      <c r="A7" s="1017"/>
      <c r="B7" s="1017"/>
      <c r="C7" s="25" t="s">
        <v>10</v>
      </c>
      <c r="D7" s="1511" t="s">
        <v>11</v>
      </c>
      <c r="E7" s="1512"/>
      <c r="F7" s="1512"/>
      <c r="G7" s="1512"/>
      <c r="H7" s="1017"/>
      <c r="I7" s="1017"/>
      <c r="J7" s="1017"/>
      <c r="K7" s="1017"/>
    </row>
    <row r="8" spans="1:11" ht="14.1" customHeight="1">
      <c r="A8" s="1017"/>
      <c r="B8" s="1017"/>
      <c r="C8" s="1513" t="s">
        <v>12</v>
      </c>
      <c r="D8" s="1514"/>
      <c r="E8" s="1514"/>
      <c r="F8" s="1514"/>
      <c r="G8" s="1514"/>
      <c r="H8" s="1017"/>
      <c r="I8" s="1017"/>
      <c r="J8" s="1017"/>
      <c r="K8" s="1017"/>
    </row>
    <row r="9" spans="1:11" ht="20.100000000000001" customHeight="1">
      <c r="A9" s="1017"/>
      <c r="B9" s="1017"/>
      <c r="C9" s="1515" t="s">
        <v>1989</v>
      </c>
      <c r="D9" s="1516"/>
      <c r="E9" s="1516"/>
      <c r="F9" s="1516"/>
      <c r="G9" s="1516"/>
      <c r="H9" s="1017"/>
      <c r="I9" s="1017"/>
      <c r="J9" s="1017"/>
      <c r="K9" s="1017"/>
    </row>
    <row r="10" spans="1:11" ht="155.1" customHeight="1">
      <c r="A10" s="1017"/>
      <c r="B10" s="1017"/>
      <c r="C10" s="26" t="s">
        <v>14</v>
      </c>
      <c r="D10" s="1517" t="s">
        <v>1990</v>
      </c>
      <c r="E10" s="1518"/>
      <c r="F10" s="1518"/>
      <c r="G10" s="1518"/>
      <c r="H10" s="1017"/>
      <c r="I10" s="1017"/>
      <c r="J10" s="1017"/>
      <c r="K10" s="1017"/>
    </row>
    <row r="11" spans="1:11" ht="27.95" customHeight="1">
      <c r="A11" s="1017"/>
      <c r="B11" s="1017"/>
      <c r="C11" s="27" t="s">
        <v>176</v>
      </c>
      <c r="D11" s="28">
        <v>2024</v>
      </c>
      <c r="E11" s="28">
        <v>2025</v>
      </c>
      <c r="F11" s="28">
        <v>2026</v>
      </c>
      <c r="G11" s="28">
        <v>2027</v>
      </c>
      <c r="H11" s="1017"/>
      <c r="I11" s="1017"/>
      <c r="J11" s="1017"/>
      <c r="K11" s="1017"/>
    </row>
    <row r="12" spans="1:11" ht="14.1" customHeight="1">
      <c r="A12" s="1017"/>
      <c r="B12" s="1017"/>
      <c r="C12" s="29"/>
      <c r="D12" s="30" t="s">
        <v>22</v>
      </c>
      <c r="E12" s="30" t="s">
        <v>23</v>
      </c>
      <c r="F12" s="30" t="s">
        <v>23</v>
      </c>
      <c r="G12" s="30" t="s">
        <v>23</v>
      </c>
      <c r="H12" s="1017"/>
      <c r="I12" s="1017"/>
      <c r="J12" s="1017"/>
      <c r="K12" s="1017"/>
    </row>
    <row r="13" spans="1:11" ht="41.1" customHeight="1">
      <c r="A13" s="1017"/>
      <c r="B13" s="1017"/>
      <c r="C13" s="27" t="s">
        <v>1991</v>
      </c>
      <c r="D13" s="31" t="s">
        <v>363</v>
      </c>
      <c r="E13" s="31" t="s">
        <v>1416</v>
      </c>
      <c r="F13" s="31" t="s">
        <v>366</v>
      </c>
      <c r="G13" s="31" t="s">
        <v>1992</v>
      </c>
      <c r="H13" s="1017"/>
      <c r="I13" s="1017"/>
      <c r="J13" s="1017"/>
      <c r="K13" s="1017"/>
    </row>
    <row r="14" spans="1:11" ht="30.95" customHeight="1">
      <c r="A14" s="1017"/>
      <c r="B14" s="1017"/>
      <c r="C14" s="27" t="s">
        <v>1993</v>
      </c>
      <c r="D14" s="31" t="s">
        <v>365</v>
      </c>
      <c r="E14" s="31" t="s">
        <v>1416</v>
      </c>
      <c r="F14" s="31" t="s">
        <v>366</v>
      </c>
      <c r="G14" s="31" t="s">
        <v>1992</v>
      </c>
      <c r="H14" s="1017"/>
      <c r="I14" s="1017"/>
      <c r="J14" s="1017"/>
      <c r="K14" s="1017"/>
    </row>
    <row r="15" spans="1:11" ht="30.95" customHeight="1">
      <c r="A15" s="1017"/>
      <c r="B15" s="1017"/>
      <c r="C15" s="27" t="s">
        <v>1994</v>
      </c>
      <c r="D15" s="31" t="s">
        <v>365</v>
      </c>
      <c r="E15" s="31" t="s">
        <v>1995</v>
      </c>
      <c r="F15" s="31" t="s">
        <v>349</v>
      </c>
      <c r="G15" s="31" t="s">
        <v>350</v>
      </c>
      <c r="H15" s="1017"/>
      <c r="I15" s="1017"/>
      <c r="J15" s="1017"/>
      <c r="K15" s="1017"/>
    </row>
    <row r="16" spans="1:11" ht="14.1" customHeight="1">
      <c r="A16" s="1017"/>
      <c r="B16" s="1017"/>
      <c r="C16" s="27" t="s">
        <v>1996</v>
      </c>
      <c r="D16" s="31" t="s">
        <v>74</v>
      </c>
      <c r="E16" s="31" t="s">
        <v>1997</v>
      </c>
      <c r="F16" s="31" t="s">
        <v>1798</v>
      </c>
      <c r="G16" s="31" t="s">
        <v>1300</v>
      </c>
      <c r="H16" s="1017"/>
      <c r="I16" s="1017"/>
      <c r="J16" s="1017"/>
      <c r="K16" s="1017"/>
    </row>
    <row r="17" spans="1:11" ht="108" customHeight="1">
      <c r="A17" s="1017"/>
      <c r="B17" s="1017"/>
      <c r="C17" s="26" t="s">
        <v>16</v>
      </c>
      <c r="D17" s="1517" t="s">
        <v>1998</v>
      </c>
      <c r="E17" s="1518"/>
      <c r="F17" s="1518"/>
      <c r="G17" s="1518"/>
      <c r="H17" s="1017"/>
      <c r="I17" s="1017"/>
      <c r="J17" s="1017"/>
      <c r="K17" s="1017"/>
    </row>
    <row r="18" spans="1:11" ht="27.95" customHeight="1">
      <c r="A18" s="1017"/>
      <c r="B18" s="1017"/>
      <c r="C18" s="27" t="s">
        <v>187</v>
      </c>
      <c r="D18" s="28">
        <v>2024</v>
      </c>
      <c r="E18" s="28">
        <v>2025</v>
      </c>
      <c r="F18" s="28">
        <v>2026</v>
      </c>
      <c r="G18" s="28">
        <v>2027</v>
      </c>
      <c r="H18" s="1017"/>
      <c r="I18" s="1017"/>
      <c r="J18" s="1017"/>
      <c r="K18" s="1017"/>
    </row>
    <row r="19" spans="1:11" ht="14.1" customHeight="1">
      <c r="A19" s="1017"/>
      <c r="B19" s="1017"/>
      <c r="C19" s="29"/>
      <c r="D19" s="30" t="s">
        <v>22</v>
      </c>
      <c r="E19" s="30" t="s">
        <v>23</v>
      </c>
      <c r="F19" s="30" t="s">
        <v>23</v>
      </c>
      <c r="G19" s="30" t="s">
        <v>23</v>
      </c>
      <c r="H19" s="1017"/>
      <c r="I19" s="1017"/>
      <c r="J19" s="1017"/>
      <c r="K19" s="1017"/>
    </row>
    <row r="20" spans="1:11" ht="20.100000000000001" customHeight="1">
      <c r="A20" s="1017"/>
      <c r="B20" s="1017"/>
      <c r="C20" s="27" t="s">
        <v>1999</v>
      </c>
      <c r="D20" s="31" t="s">
        <v>1623</v>
      </c>
      <c r="E20" s="31" t="s">
        <v>359</v>
      </c>
      <c r="F20" s="31" t="s">
        <v>359</v>
      </c>
      <c r="G20" s="31" t="s">
        <v>359</v>
      </c>
      <c r="H20" s="1017"/>
      <c r="I20" s="1017"/>
      <c r="J20" s="1017"/>
      <c r="K20" s="1017"/>
    </row>
    <row r="21" spans="1:11" ht="20.100000000000001" customHeight="1">
      <c r="A21" s="1017"/>
      <c r="B21" s="1017"/>
      <c r="C21" s="27" t="s">
        <v>2000</v>
      </c>
      <c r="D21" s="31" t="s">
        <v>2001</v>
      </c>
      <c r="E21" s="31" t="s">
        <v>2002</v>
      </c>
      <c r="F21" s="31" t="s">
        <v>217</v>
      </c>
      <c r="G21" s="31" t="s">
        <v>414</v>
      </c>
      <c r="H21" s="1017"/>
      <c r="I21" s="1017"/>
      <c r="J21" s="1017"/>
      <c r="K21" s="1017"/>
    </row>
    <row r="22" spans="1:11" ht="14.1" customHeight="1">
      <c r="A22" s="1017"/>
      <c r="B22" s="1017"/>
      <c r="C22" s="27" t="s">
        <v>2003</v>
      </c>
      <c r="D22" s="31" t="s">
        <v>111</v>
      </c>
      <c r="E22" s="31" t="s">
        <v>2004</v>
      </c>
      <c r="F22" s="31" t="s">
        <v>2002</v>
      </c>
      <c r="G22" s="31" t="s">
        <v>413</v>
      </c>
      <c r="H22" s="1017"/>
      <c r="I22" s="1017"/>
      <c r="J22" s="1017"/>
      <c r="K22" s="1017"/>
    </row>
    <row r="23" spans="1:11" ht="14.1" customHeight="1">
      <c r="A23" s="1017"/>
      <c r="B23" s="1017"/>
      <c r="C23" s="27" t="s">
        <v>2005</v>
      </c>
      <c r="D23" s="31" t="s">
        <v>2006</v>
      </c>
      <c r="E23" s="31" t="s">
        <v>1282</v>
      </c>
      <c r="F23" s="31" t="s">
        <v>2007</v>
      </c>
      <c r="G23" s="31" t="s">
        <v>2008</v>
      </c>
      <c r="H23" s="1017"/>
      <c r="I23" s="1017"/>
      <c r="J23" s="1017"/>
      <c r="K23" s="1017"/>
    </row>
    <row r="24" spans="1:11" ht="14.1" customHeight="1">
      <c r="A24" s="1017"/>
      <c r="B24" s="1017"/>
      <c r="C24" s="27" t="s">
        <v>2009</v>
      </c>
      <c r="D24" s="31" t="s">
        <v>325</v>
      </c>
      <c r="E24" s="31" t="s">
        <v>2010</v>
      </c>
      <c r="F24" s="31" t="s">
        <v>2010</v>
      </c>
      <c r="G24" s="31" t="s">
        <v>2011</v>
      </c>
      <c r="H24" s="1017"/>
      <c r="I24" s="1017"/>
      <c r="J24" s="1017"/>
      <c r="K24" s="1017"/>
    </row>
    <row r="25" spans="1:11" ht="14.1" customHeight="1">
      <c r="A25" s="1017"/>
      <c r="B25" s="1017"/>
      <c r="C25" s="27" t="s">
        <v>2012</v>
      </c>
      <c r="D25" s="31" t="s">
        <v>1623</v>
      </c>
      <c r="E25" s="31" t="s">
        <v>1623</v>
      </c>
      <c r="F25" s="31" t="s">
        <v>1623</v>
      </c>
      <c r="G25" s="31" t="s">
        <v>1623</v>
      </c>
      <c r="H25" s="1017"/>
      <c r="I25" s="1017"/>
      <c r="J25" s="1017"/>
      <c r="K25" s="1017"/>
    </row>
    <row r="26" spans="1:11" ht="14.1" customHeight="1">
      <c r="A26" s="1017"/>
      <c r="B26" s="1017"/>
      <c r="C26" s="1503" t="s">
        <v>27</v>
      </c>
      <c r="D26" s="1504"/>
      <c r="E26" s="1504"/>
      <c r="F26" s="1504"/>
      <c r="G26" s="1504"/>
      <c r="H26" s="1017"/>
      <c r="I26" s="1017"/>
      <c r="J26" s="1017"/>
      <c r="K26" s="1017"/>
    </row>
    <row r="27" spans="1:11" ht="14.1" customHeight="1">
      <c r="A27" s="1017"/>
      <c r="B27" s="1017"/>
      <c r="C27" s="32" t="s">
        <v>2013</v>
      </c>
      <c r="D27" s="1503" t="s">
        <v>2014</v>
      </c>
      <c r="E27" s="1504"/>
      <c r="F27" s="1504"/>
      <c r="G27" s="1504"/>
      <c r="H27" s="1017"/>
      <c r="I27" s="1017"/>
      <c r="J27" s="1017"/>
      <c r="K27" s="1017"/>
    </row>
    <row r="28" spans="1:11" ht="18" customHeight="1">
      <c r="A28" s="1017"/>
      <c r="B28" s="1017"/>
      <c r="C28" s="33" t="s">
        <v>19</v>
      </c>
      <c r="D28" s="1519" t="s">
        <v>2015</v>
      </c>
      <c r="E28" s="1520"/>
      <c r="F28" s="1520"/>
      <c r="G28" s="1520"/>
      <c r="H28" s="1017"/>
      <c r="I28" s="1017"/>
      <c r="J28" s="1017"/>
      <c r="K28" s="1017"/>
    </row>
    <row r="29" spans="1:11" ht="18" customHeight="1">
      <c r="A29" s="1017"/>
      <c r="B29" s="1017"/>
      <c r="C29" s="34" t="s">
        <v>20</v>
      </c>
      <c r="D29" s="1521" t="s">
        <v>2016</v>
      </c>
      <c r="E29" s="1522"/>
      <c r="F29" s="1522"/>
      <c r="G29" s="1522"/>
      <c r="H29" s="1017"/>
      <c r="I29" s="1017"/>
      <c r="J29" s="1017"/>
      <c r="K29" s="1017"/>
    </row>
    <row r="30" spans="1:11" ht="18" customHeight="1">
      <c r="A30" s="1017"/>
      <c r="B30" s="1017"/>
      <c r="C30" s="34" t="s">
        <v>21</v>
      </c>
      <c r="D30" s="1521" t="s">
        <v>2017</v>
      </c>
      <c r="E30" s="1522"/>
      <c r="F30" s="1522"/>
      <c r="G30" s="1522"/>
      <c r="H30" s="1017"/>
      <c r="I30" s="1017"/>
      <c r="J30" s="1017"/>
      <c r="K30" s="1017"/>
    </row>
    <row r="31" spans="1:11" ht="15" customHeight="1">
      <c r="A31" s="1017"/>
      <c r="B31" s="1017"/>
      <c r="C31" s="1018"/>
      <c r="D31" s="36">
        <v>2024</v>
      </c>
      <c r="E31" s="36">
        <v>2025</v>
      </c>
      <c r="F31" s="36">
        <v>2026</v>
      </c>
      <c r="G31" s="36">
        <v>2027</v>
      </c>
      <c r="H31" s="1017"/>
      <c r="I31" s="1017"/>
      <c r="J31" s="1017"/>
      <c r="K31" s="1017"/>
    </row>
    <row r="32" spans="1:11" ht="15" customHeight="1">
      <c r="A32" s="1017"/>
      <c r="B32" s="1017"/>
      <c r="C32" s="1019"/>
      <c r="D32" s="38" t="s">
        <v>22</v>
      </c>
      <c r="E32" s="38" t="s">
        <v>23</v>
      </c>
      <c r="F32" s="38" t="s">
        <v>23</v>
      </c>
      <c r="G32" s="38" t="s">
        <v>23</v>
      </c>
      <c r="H32" s="1017"/>
      <c r="I32" s="1017"/>
      <c r="J32" s="1017"/>
      <c r="K32" s="1017"/>
    </row>
    <row r="33" spans="1:11" ht="14.1" customHeight="1">
      <c r="A33" s="1017"/>
      <c r="B33" s="1017"/>
      <c r="C33" s="27" t="s">
        <v>33</v>
      </c>
      <c r="D33" s="31" t="s">
        <v>2018</v>
      </c>
      <c r="E33" s="31" t="s">
        <v>2018</v>
      </c>
      <c r="F33" s="31" t="s">
        <v>2019</v>
      </c>
      <c r="G33" s="31" t="s">
        <v>2019</v>
      </c>
      <c r="H33" s="1017"/>
      <c r="I33" s="1017"/>
      <c r="J33" s="1017"/>
      <c r="K33" s="1017"/>
    </row>
    <row r="34" spans="1:11" ht="14.1" customHeight="1">
      <c r="A34" s="1017"/>
      <c r="B34" s="1017"/>
      <c r="C34" s="27" t="s">
        <v>35</v>
      </c>
      <c r="D34" s="31" t="s">
        <v>2020</v>
      </c>
      <c r="E34" s="31" t="s">
        <v>2021</v>
      </c>
      <c r="F34" s="31" t="s">
        <v>2021</v>
      </c>
      <c r="G34" s="31" t="s">
        <v>2021</v>
      </c>
      <c r="H34" s="1017"/>
      <c r="I34" s="1017"/>
      <c r="J34" s="1017"/>
      <c r="K34" s="1017"/>
    </row>
    <row r="35" spans="1:11" ht="14.1" customHeight="1">
      <c r="A35" s="1017"/>
      <c r="B35" s="1017"/>
      <c r="C35" s="27" t="s">
        <v>40</v>
      </c>
      <c r="D35" s="31" t="s">
        <v>2022</v>
      </c>
      <c r="E35" s="31" t="s">
        <v>2023</v>
      </c>
      <c r="F35" s="31" t="s">
        <v>2024</v>
      </c>
      <c r="G35" s="31" t="s">
        <v>2024</v>
      </c>
      <c r="H35" s="1017"/>
      <c r="I35" s="1017"/>
      <c r="J35" s="1017"/>
      <c r="K35" s="1017"/>
    </row>
    <row r="36" spans="1:11" ht="14.1" customHeight="1">
      <c r="A36" s="1017"/>
      <c r="B36" s="1017"/>
      <c r="C36" s="27" t="s">
        <v>41</v>
      </c>
      <c r="D36" s="31" t="s">
        <v>18</v>
      </c>
      <c r="E36" s="31" t="s">
        <v>42</v>
      </c>
      <c r="F36" s="31" t="s">
        <v>1774</v>
      </c>
      <c r="G36" s="31" t="s">
        <v>42</v>
      </c>
      <c r="H36" s="1017"/>
      <c r="I36" s="1017"/>
      <c r="J36" s="1017"/>
      <c r="K36" s="1017"/>
    </row>
    <row r="37" spans="1:11" ht="14.1" customHeight="1">
      <c r="A37" s="1017"/>
      <c r="B37" s="1017"/>
      <c r="C37" s="27" t="s">
        <v>43</v>
      </c>
      <c r="D37" s="31" t="s">
        <v>18</v>
      </c>
      <c r="E37" s="31" t="s">
        <v>2025</v>
      </c>
      <c r="F37" s="31" t="s">
        <v>42</v>
      </c>
      <c r="G37" s="31" t="s">
        <v>42</v>
      </c>
      <c r="H37" s="1017"/>
      <c r="I37" s="1017"/>
      <c r="J37" s="1017"/>
      <c r="K37" s="1017"/>
    </row>
    <row r="38" spans="1:11" ht="14.1" customHeight="1">
      <c r="A38" s="1017"/>
      <c r="B38" s="1017"/>
      <c r="C38" s="27" t="s">
        <v>47</v>
      </c>
      <c r="D38" s="31" t="s">
        <v>18</v>
      </c>
      <c r="E38" s="31" t="s">
        <v>2025</v>
      </c>
      <c r="F38" s="31" t="s">
        <v>2026</v>
      </c>
      <c r="G38" s="31" t="s">
        <v>42</v>
      </c>
      <c r="H38" s="1017"/>
      <c r="I38" s="1017"/>
      <c r="J38" s="1017"/>
      <c r="K38" s="1017"/>
    </row>
    <row r="39" spans="1:11" ht="14.1" customHeight="1">
      <c r="A39" s="1017"/>
      <c r="B39" s="1017"/>
      <c r="C39" s="1523" t="s">
        <v>24</v>
      </c>
      <c r="D39" s="1524"/>
      <c r="E39" s="1524"/>
      <c r="F39" s="1524"/>
      <c r="G39" s="1524"/>
      <c r="H39" s="1017"/>
      <c r="I39" s="1017"/>
      <c r="J39" s="1017"/>
      <c r="K39" s="1017"/>
    </row>
    <row r="40" spans="1:11" ht="14.1" customHeight="1">
      <c r="A40" s="1017"/>
      <c r="B40" s="1017"/>
      <c r="C40" s="1018"/>
      <c r="D40" s="36">
        <v>2024</v>
      </c>
      <c r="E40" s="36">
        <v>2025</v>
      </c>
      <c r="F40" s="36">
        <v>2026</v>
      </c>
      <c r="G40" s="36">
        <v>2027</v>
      </c>
      <c r="H40" s="1017"/>
      <c r="I40" s="1017"/>
      <c r="J40" s="1017"/>
      <c r="K40" s="1017"/>
    </row>
    <row r="41" spans="1:11" ht="14.1" customHeight="1">
      <c r="A41" s="1017"/>
      <c r="B41" s="1017"/>
      <c r="C41" s="1019"/>
      <c r="D41" s="38" t="s">
        <v>22</v>
      </c>
      <c r="E41" s="38" t="s">
        <v>23</v>
      </c>
      <c r="F41" s="38" t="s">
        <v>23</v>
      </c>
      <c r="G41" s="38" t="s">
        <v>23</v>
      </c>
      <c r="H41" s="1017"/>
      <c r="I41" s="1017"/>
      <c r="J41" s="1017"/>
      <c r="K41" s="1017"/>
    </row>
    <row r="42" spans="1:11" ht="14.1" customHeight="1">
      <c r="A42" s="1017"/>
      <c r="B42" s="1017"/>
      <c r="C42" s="39" t="s">
        <v>48</v>
      </c>
      <c r="D42" s="40">
        <v>0</v>
      </c>
      <c r="E42" s="40">
        <v>88150000</v>
      </c>
      <c r="F42" s="40">
        <v>88150000</v>
      </c>
      <c r="G42" s="40">
        <v>88150000</v>
      </c>
      <c r="H42" s="1017"/>
      <c r="I42" s="1017"/>
      <c r="J42" s="1017"/>
      <c r="K42" s="1017"/>
    </row>
    <row r="43" spans="1:11" ht="14.1" customHeight="1">
      <c r="A43" s="1017"/>
      <c r="B43" s="1017"/>
      <c r="C43" s="39" t="s">
        <v>49</v>
      </c>
      <c r="D43" s="40">
        <v>0</v>
      </c>
      <c r="E43" s="40">
        <v>88150000</v>
      </c>
      <c r="F43" s="40">
        <v>88150000</v>
      </c>
      <c r="G43" s="40">
        <v>88150000</v>
      </c>
      <c r="H43" s="1017"/>
      <c r="I43" s="1017"/>
      <c r="J43" s="1017"/>
      <c r="K43" s="1017"/>
    </row>
    <row r="44" spans="1:11" ht="14.1" customHeight="1">
      <c r="A44" s="1017"/>
      <c r="B44" s="1017"/>
      <c r="C44" s="39" t="s">
        <v>50</v>
      </c>
      <c r="D44" s="40">
        <v>0</v>
      </c>
      <c r="E44" s="40">
        <v>0</v>
      </c>
      <c r="F44" s="40">
        <v>0</v>
      </c>
      <c r="G44" s="40">
        <v>0</v>
      </c>
      <c r="H44" s="1017"/>
      <c r="I44" s="1017"/>
      <c r="J44" s="1017"/>
      <c r="K44" s="1017"/>
    </row>
    <row r="45" spans="1:11" ht="14.1" customHeight="1">
      <c r="A45" s="1017"/>
      <c r="B45" s="1017"/>
      <c r="C45" s="39" t="s">
        <v>51</v>
      </c>
      <c r="D45" s="40">
        <v>0</v>
      </c>
      <c r="E45" s="40">
        <v>13740000</v>
      </c>
      <c r="F45" s="40">
        <v>13740000</v>
      </c>
      <c r="G45" s="40">
        <v>13740000</v>
      </c>
      <c r="H45" s="1017"/>
      <c r="I45" s="1017"/>
      <c r="J45" s="1017"/>
      <c r="K45" s="1017"/>
    </row>
    <row r="46" spans="1:11" ht="14.1" customHeight="1">
      <c r="A46" s="1017"/>
      <c r="B46" s="1017"/>
      <c r="C46" s="39" t="s">
        <v>49</v>
      </c>
      <c r="D46" s="40">
        <v>0</v>
      </c>
      <c r="E46" s="40">
        <v>13740000</v>
      </c>
      <c r="F46" s="40">
        <v>13740000</v>
      </c>
      <c r="G46" s="40">
        <v>13740000</v>
      </c>
      <c r="H46" s="1017"/>
      <c r="I46" s="1017"/>
      <c r="J46" s="1017"/>
      <c r="K46" s="1017"/>
    </row>
    <row r="47" spans="1:11" ht="14.1" customHeight="1">
      <c r="A47" s="1017"/>
      <c r="B47" s="1017"/>
      <c r="C47" s="39" t="s">
        <v>50</v>
      </c>
      <c r="D47" s="40">
        <v>0</v>
      </c>
      <c r="E47" s="40">
        <v>0</v>
      </c>
      <c r="F47" s="40">
        <v>0</v>
      </c>
      <c r="G47" s="40">
        <v>0</v>
      </c>
      <c r="H47" s="1017"/>
      <c r="I47" s="1017"/>
      <c r="J47" s="1017"/>
      <c r="K47" s="1017"/>
    </row>
    <row r="48" spans="1:11" ht="14.1" customHeight="1">
      <c r="A48" s="1017"/>
      <c r="B48" s="1017"/>
      <c r="C48" s="39" t="s">
        <v>52</v>
      </c>
      <c r="D48" s="40">
        <v>0</v>
      </c>
      <c r="E48" s="40">
        <v>12120000</v>
      </c>
      <c r="F48" s="40">
        <v>12120000</v>
      </c>
      <c r="G48" s="40">
        <v>12120000</v>
      </c>
      <c r="H48" s="1017"/>
      <c r="I48" s="1017"/>
      <c r="J48" s="1017"/>
      <c r="K48" s="1017"/>
    </row>
    <row r="49" spans="1:11" ht="14.1" customHeight="1">
      <c r="A49" s="1017"/>
      <c r="B49" s="1017"/>
      <c r="C49" s="39" t="s">
        <v>49</v>
      </c>
      <c r="D49" s="40">
        <v>0</v>
      </c>
      <c r="E49" s="40">
        <v>12120000</v>
      </c>
      <c r="F49" s="40">
        <v>12120000</v>
      </c>
      <c r="G49" s="40">
        <v>12120000</v>
      </c>
      <c r="H49" s="1017"/>
      <c r="I49" s="1017"/>
      <c r="J49" s="1017"/>
      <c r="K49" s="1017"/>
    </row>
    <row r="50" spans="1:11" ht="14.1" customHeight="1">
      <c r="A50" s="1017"/>
      <c r="B50" s="1017"/>
      <c r="C50" s="39" t="s">
        <v>50</v>
      </c>
      <c r="D50" s="40">
        <v>0</v>
      </c>
      <c r="E50" s="40">
        <v>0</v>
      </c>
      <c r="F50" s="40">
        <v>0</v>
      </c>
      <c r="G50" s="40">
        <v>0</v>
      </c>
      <c r="H50" s="1017"/>
      <c r="I50" s="1017"/>
      <c r="J50" s="1017"/>
      <c r="K50" s="1017"/>
    </row>
    <row r="51" spans="1:11" ht="14.1" customHeight="1">
      <c r="A51" s="1017"/>
      <c r="B51" s="1017"/>
      <c r="C51" s="39" t="s">
        <v>53</v>
      </c>
      <c r="D51" s="40">
        <v>0</v>
      </c>
      <c r="E51" s="40">
        <v>0</v>
      </c>
      <c r="F51" s="40">
        <v>0</v>
      </c>
      <c r="G51" s="40">
        <v>0</v>
      </c>
      <c r="H51" s="1017"/>
      <c r="I51" s="1017"/>
      <c r="J51" s="1017"/>
      <c r="K51" s="1017"/>
    </row>
    <row r="52" spans="1:11" ht="14.1" customHeight="1">
      <c r="A52" s="1017"/>
      <c r="B52" s="1017"/>
      <c r="C52" s="39" t="s">
        <v>49</v>
      </c>
      <c r="D52" s="40">
        <v>0</v>
      </c>
      <c r="E52" s="40">
        <v>0</v>
      </c>
      <c r="F52" s="40">
        <v>0</v>
      </c>
      <c r="G52" s="40">
        <v>0</v>
      </c>
      <c r="H52" s="1017"/>
      <c r="I52" s="1017"/>
      <c r="J52" s="1017"/>
      <c r="K52" s="1017"/>
    </row>
    <row r="53" spans="1:11" ht="14.1" customHeight="1">
      <c r="A53" s="1017"/>
      <c r="B53" s="1017"/>
      <c r="C53" s="39" t="s">
        <v>50</v>
      </c>
      <c r="D53" s="40">
        <v>0</v>
      </c>
      <c r="E53" s="40">
        <v>0</v>
      </c>
      <c r="F53" s="40">
        <v>0</v>
      </c>
      <c r="G53" s="40">
        <v>0</v>
      </c>
      <c r="H53" s="1017"/>
      <c r="I53" s="1017"/>
      <c r="J53" s="1017"/>
      <c r="K53" s="1017"/>
    </row>
    <row r="54" spans="1:11" ht="14.1" customHeight="1">
      <c r="A54" s="1017"/>
      <c r="B54" s="1017"/>
      <c r="C54" s="39" t="s">
        <v>54</v>
      </c>
      <c r="D54" s="40">
        <v>0</v>
      </c>
      <c r="E54" s="40">
        <v>0</v>
      </c>
      <c r="F54" s="40">
        <v>0</v>
      </c>
      <c r="G54" s="40">
        <v>0</v>
      </c>
      <c r="H54" s="1017"/>
      <c r="I54" s="1017"/>
      <c r="J54" s="1017"/>
      <c r="K54" s="1017"/>
    </row>
    <row r="55" spans="1:11" ht="14.1" customHeight="1">
      <c r="A55" s="1017"/>
      <c r="B55" s="1017"/>
      <c r="C55" s="39" t="s">
        <v>49</v>
      </c>
      <c r="D55" s="40">
        <v>0</v>
      </c>
      <c r="E55" s="40">
        <v>0</v>
      </c>
      <c r="F55" s="40">
        <v>0</v>
      </c>
      <c r="G55" s="40">
        <v>0</v>
      </c>
      <c r="H55" s="1017"/>
      <c r="I55" s="1017"/>
      <c r="J55" s="1017"/>
      <c r="K55" s="1017"/>
    </row>
    <row r="56" spans="1:11" ht="14.1" customHeight="1">
      <c r="A56" s="1017"/>
      <c r="B56" s="1017"/>
      <c r="C56" s="39" t="s">
        <v>50</v>
      </c>
      <c r="D56" s="40">
        <v>0</v>
      </c>
      <c r="E56" s="40">
        <v>0</v>
      </c>
      <c r="F56" s="40">
        <v>0</v>
      </c>
      <c r="G56" s="40">
        <v>0</v>
      </c>
      <c r="H56" s="1017"/>
      <c r="I56" s="1017"/>
      <c r="J56" s="1017"/>
      <c r="K56" s="1017"/>
    </row>
    <row r="57" spans="1:11" ht="14.1" customHeight="1">
      <c r="A57" s="1017"/>
      <c r="B57" s="1017"/>
      <c r="C57" s="39" t="s">
        <v>55</v>
      </c>
      <c r="D57" s="40">
        <v>0</v>
      </c>
      <c r="E57" s="40">
        <v>0</v>
      </c>
      <c r="F57" s="40">
        <v>0</v>
      </c>
      <c r="G57" s="40">
        <v>0</v>
      </c>
      <c r="H57" s="1017"/>
      <c r="I57" s="1017"/>
      <c r="J57" s="1017"/>
      <c r="K57" s="1017"/>
    </row>
    <row r="58" spans="1:11" ht="14.1" customHeight="1">
      <c r="A58" s="1017"/>
      <c r="B58" s="1017"/>
      <c r="C58" s="39" t="s">
        <v>49</v>
      </c>
      <c r="D58" s="40">
        <v>0</v>
      </c>
      <c r="E58" s="40">
        <v>0</v>
      </c>
      <c r="F58" s="40">
        <v>0</v>
      </c>
      <c r="G58" s="40">
        <v>0</v>
      </c>
      <c r="H58" s="1017"/>
      <c r="I58" s="1017"/>
      <c r="J58" s="1017"/>
      <c r="K58" s="1017"/>
    </row>
    <row r="59" spans="1:11" ht="14.1" customHeight="1">
      <c r="A59" s="1017"/>
      <c r="B59" s="1017"/>
      <c r="C59" s="39" t="s">
        <v>50</v>
      </c>
      <c r="D59" s="40">
        <v>0</v>
      </c>
      <c r="E59" s="40">
        <v>0</v>
      </c>
      <c r="F59" s="40">
        <v>0</v>
      </c>
      <c r="G59" s="40">
        <v>0</v>
      </c>
      <c r="H59" s="1017"/>
      <c r="I59" s="1017"/>
      <c r="J59" s="1017"/>
      <c r="K59" s="1017"/>
    </row>
    <row r="60" spans="1:11" ht="14.1" customHeight="1">
      <c r="A60" s="1017"/>
      <c r="B60" s="1017"/>
      <c r="C60" s="39" t="s">
        <v>56</v>
      </c>
      <c r="D60" s="40">
        <v>0</v>
      </c>
      <c r="E60" s="40">
        <v>240000</v>
      </c>
      <c r="F60" s="40">
        <v>240000</v>
      </c>
      <c r="G60" s="40">
        <v>240000</v>
      </c>
      <c r="H60" s="1017"/>
      <c r="I60" s="1017"/>
      <c r="J60" s="1017"/>
      <c r="K60" s="1017"/>
    </row>
    <row r="61" spans="1:11" ht="14.1" customHeight="1">
      <c r="A61" s="1017"/>
      <c r="B61" s="1017"/>
      <c r="C61" s="39" t="s">
        <v>49</v>
      </c>
      <c r="D61" s="40">
        <v>0</v>
      </c>
      <c r="E61" s="40">
        <v>240000</v>
      </c>
      <c r="F61" s="40">
        <v>240000</v>
      </c>
      <c r="G61" s="40">
        <v>240000</v>
      </c>
      <c r="H61" s="1017"/>
      <c r="I61" s="1017"/>
      <c r="J61" s="1017"/>
      <c r="K61" s="1017"/>
    </row>
    <row r="62" spans="1:11" ht="14.1" customHeight="1">
      <c r="A62" s="1017"/>
      <c r="B62" s="1017"/>
      <c r="C62" s="39" t="s">
        <v>50</v>
      </c>
      <c r="D62" s="40">
        <v>0</v>
      </c>
      <c r="E62" s="40">
        <v>0</v>
      </c>
      <c r="F62" s="40">
        <v>0</v>
      </c>
      <c r="G62" s="40">
        <v>0</v>
      </c>
      <c r="H62" s="1017"/>
      <c r="I62" s="1017"/>
      <c r="J62" s="1017"/>
      <c r="K62" s="1017"/>
    </row>
    <row r="63" spans="1:11" ht="14.1" customHeight="1">
      <c r="A63" s="1017"/>
      <c r="B63" s="1017"/>
      <c r="C63" s="39" t="s">
        <v>57</v>
      </c>
      <c r="D63" s="40">
        <v>0</v>
      </c>
      <c r="E63" s="40">
        <v>0</v>
      </c>
      <c r="F63" s="40">
        <v>0</v>
      </c>
      <c r="G63" s="40">
        <v>0</v>
      </c>
      <c r="H63" s="1017"/>
      <c r="I63" s="1017"/>
      <c r="J63" s="1017"/>
      <c r="K63" s="1017"/>
    </row>
    <row r="64" spans="1:11" ht="14.1" customHeight="1">
      <c r="A64" s="1017"/>
      <c r="B64" s="1017"/>
      <c r="C64" s="39" t="s">
        <v>49</v>
      </c>
      <c r="D64" s="40">
        <v>0</v>
      </c>
      <c r="E64" s="40">
        <v>0</v>
      </c>
      <c r="F64" s="40">
        <v>0</v>
      </c>
      <c r="G64" s="40">
        <v>0</v>
      </c>
      <c r="H64" s="1017"/>
      <c r="I64" s="1017"/>
      <c r="J64" s="1017"/>
      <c r="K64" s="1017"/>
    </row>
    <row r="65" spans="1:11" ht="14.1" customHeight="1">
      <c r="A65" s="1017"/>
      <c r="B65" s="1017"/>
      <c r="C65" s="39" t="s">
        <v>58</v>
      </c>
      <c r="D65" s="40">
        <v>0</v>
      </c>
      <c r="E65" s="40">
        <v>0</v>
      </c>
      <c r="F65" s="40">
        <v>0</v>
      </c>
      <c r="G65" s="40">
        <v>0</v>
      </c>
      <c r="H65" s="1017"/>
      <c r="I65" s="1017"/>
      <c r="J65" s="1017"/>
      <c r="K65" s="1017"/>
    </row>
    <row r="66" spans="1:11" ht="14.1" customHeight="1">
      <c r="A66" s="1017"/>
      <c r="B66" s="1017"/>
      <c r="C66" s="39" t="s">
        <v>59</v>
      </c>
      <c r="D66" s="40">
        <v>0</v>
      </c>
      <c r="E66" s="40">
        <v>0</v>
      </c>
      <c r="F66" s="40">
        <v>0</v>
      </c>
      <c r="G66" s="40">
        <v>0</v>
      </c>
      <c r="H66" s="1017"/>
      <c r="I66" s="1017"/>
      <c r="J66" s="1017"/>
      <c r="K66" s="1017"/>
    </row>
    <row r="67" spans="1:11" ht="14.1" customHeight="1">
      <c r="A67" s="1017"/>
      <c r="B67" s="1017"/>
      <c r="C67" s="39" t="s">
        <v>60</v>
      </c>
      <c r="D67" s="40">
        <v>0</v>
      </c>
      <c r="E67" s="40">
        <v>0</v>
      </c>
      <c r="F67" s="40">
        <v>0</v>
      </c>
      <c r="G67" s="40">
        <v>0</v>
      </c>
      <c r="H67" s="1017"/>
      <c r="I67" s="1017"/>
      <c r="J67" s="1017"/>
      <c r="K67" s="1017"/>
    </row>
    <row r="68" spans="1:11" ht="14.1" customHeight="1">
      <c r="A68" s="1017"/>
      <c r="B68" s="1017"/>
      <c r="C68" s="39" t="s">
        <v>61</v>
      </c>
      <c r="D68" s="40">
        <v>0</v>
      </c>
      <c r="E68" s="40">
        <v>0</v>
      </c>
      <c r="F68" s="40">
        <v>0</v>
      </c>
      <c r="G68" s="40">
        <v>0</v>
      </c>
      <c r="H68" s="1017"/>
      <c r="I68" s="1017"/>
      <c r="J68" s="1017"/>
      <c r="K68" s="1017"/>
    </row>
    <row r="69" spans="1:11" ht="14.1" customHeight="1">
      <c r="A69" s="1017"/>
      <c r="B69" s="1017"/>
      <c r="C69" s="39" t="s">
        <v>62</v>
      </c>
      <c r="D69" s="40">
        <v>0</v>
      </c>
      <c r="E69" s="40">
        <v>0</v>
      </c>
      <c r="F69" s="40">
        <v>0</v>
      </c>
      <c r="G69" s="40">
        <v>0</v>
      </c>
      <c r="H69" s="1017"/>
      <c r="I69" s="1017"/>
      <c r="J69" s="1017"/>
      <c r="K69" s="1017"/>
    </row>
    <row r="70" spans="1:11" ht="14.1" customHeight="1">
      <c r="A70" s="1017"/>
      <c r="B70" s="1017"/>
      <c r="C70" s="39" t="s">
        <v>49</v>
      </c>
      <c r="D70" s="40">
        <v>0</v>
      </c>
      <c r="E70" s="40">
        <v>0</v>
      </c>
      <c r="F70" s="40">
        <v>0</v>
      </c>
      <c r="G70" s="40">
        <v>0</v>
      </c>
      <c r="H70" s="1017"/>
      <c r="I70" s="1017"/>
      <c r="J70" s="1017"/>
      <c r="K70" s="1017"/>
    </row>
    <row r="71" spans="1:11" ht="14.1" customHeight="1">
      <c r="A71" s="1017"/>
      <c r="B71" s="1017"/>
      <c r="C71" s="39" t="s">
        <v>58</v>
      </c>
      <c r="D71" s="40">
        <v>0</v>
      </c>
      <c r="E71" s="40">
        <v>0</v>
      </c>
      <c r="F71" s="40">
        <v>0</v>
      </c>
      <c r="G71" s="40">
        <v>0</v>
      </c>
      <c r="H71" s="1017"/>
      <c r="I71" s="1017"/>
      <c r="J71" s="1017"/>
      <c r="K71" s="1017"/>
    </row>
    <row r="72" spans="1:11" ht="14.1" customHeight="1">
      <c r="A72" s="1017"/>
      <c r="B72" s="1017"/>
      <c r="C72" s="39" t="s">
        <v>59</v>
      </c>
      <c r="D72" s="40">
        <v>0</v>
      </c>
      <c r="E72" s="40">
        <v>0</v>
      </c>
      <c r="F72" s="40">
        <v>0</v>
      </c>
      <c r="G72" s="40">
        <v>0</v>
      </c>
      <c r="H72" s="1017"/>
      <c r="I72" s="1017"/>
      <c r="J72" s="1017"/>
      <c r="K72" s="1017"/>
    </row>
    <row r="73" spans="1:11" ht="14.1" customHeight="1">
      <c r="A73" s="1017"/>
      <c r="B73" s="1017"/>
      <c r="C73" s="39" t="s">
        <v>60</v>
      </c>
      <c r="D73" s="40">
        <v>0</v>
      </c>
      <c r="E73" s="40">
        <v>0</v>
      </c>
      <c r="F73" s="40">
        <v>0</v>
      </c>
      <c r="G73" s="40">
        <v>0</v>
      </c>
      <c r="H73" s="1017"/>
      <c r="I73" s="1017"/>
      <c r="J73" s="1017"/>
      <c r="K73" s="1017"/>
    </row>
    <row r="74" spans="1:11" ht="14.1" customHeight="1">
      <c r="A74" s="1017"/>
      <c r="B74" s="1017"/>
      <c r="C74" s="39" t="s">
        <v>61</v>
      </c>
      <c r="D74" s="40">
        <v>0</v>
      </c>
      <c r="E74" s="40">
        <v>0</v>
      </c>
      <c r="F74" s="40">
        <v>0</v>
      </c>
      <c r="G74" s="40">
        <v>0</v>
      </c>
      <c r="H74" s="1017"/>
      <c r="I74" s="1017"/>
      <c r="J74" s="1017"/>
      <c r="K74" s="1017"/>
    </row>
    <row r="75" spans="1:11" ht="14.1" customHeight="1">
      <c r="A75" s="1017"/>
      <c r="B75" s="1017"/>
      <c r="C75" s="39" t="s">
        <v>63</v>
      </c>
      <c r="D75" s="40">
        <v>0</v>
      </c>
      <c r="E75" s="40">
        <v>0</v>
      </c>
      <c r="F75" s="40">
        <v>0</v>
      </c>
      <c r="G75" s="40">
        <v>0</v>
      </c>
      <c r="H75" s="1017"/>
      <c r="I75" s="1017"/>
      <c r="J75" s="1017"/>
      <c r="K75" s="1017"/>
    </row>
    <row r="76" spans="1:11" ht="14.1" customHeight="1">
      <c r="A76" s="1017"/>
      <c r="B76" s="1017"/>
      <c r="C76" s="39" t="s">
        <v>49</v>
      </c>
      <c r="D76" s="40">
        <v>0</v>
      </c>
      <c r="E76" s="40">
        <v>0</v>
      </c>
      <c r="F76" s="40">
        <v>0</v>
      </c>
      <c r="G76" s="40">
        <v>0</v>
      </c>
      <c r="H76" s="1017"/>
      <c r="I76" s="1017"/>
      <c r="J76" s="1017"/>
      <c r="K76" s="1017"/>
    </row>
    <row r="77" spans="1:11" ht="14.1" customHeight="1">
      <c r="A77" s="1017"/>
      <c r="B77" s="1017"/>
      <c r="C77" s="39" t="s">
        <v>58</v>
      </c>
      <c r="D77" s="40">
        <v>0</v>
      </c>
      <c r="E77" s="40">
        <v>0</v>
      </c>
      <c r="F77" s="40">
        <v>0</v>
      </c>
      <c r="G77" s="40">
        <v>0</v>
      </c>
      <c r="H77" s="1017"/>
      <c r="I77" s="1017"/>
      <c r="J77" s="1017"/>
      <c r="K77" s="1017"/>
    </row>
    <row r="78" spans="1:11" ht="14.1" customHeight="1">
      <c r="A78" s="1017"/>
      <c r="B78" s="1017"/>
      <c r="C78" s="39" t="s">
        <v>59</v>
      </c>
      <c r="D78" s="40">
        <v>0</v>
      </c>
      <c r="E78" s="40">
        <v>0</v>
      </c>
      <c r="F78" s="40">
        <v>0</v>
      </c>
      <c r="G78" s="40">
        <v>0</v>
      </c>
      <c r="H78" s="1017"/>
      <c r="I78" s="1017"/>
      <c r="J78" s="1017"/>
      <c r="K78" s="1017"/>
    </row>
    <row r="79" spans="1:11" ht="14.1" customHeight="1">
      <c r="A79" s="1017"/>
      <c r="B79" s="1017"/>
      <c r="C79" s="39" t="s">
        <v>60</v>
      </c>
      <c r="D79" s="40">
        <v>0</v>
      </c>
      <c r="E79" s="40">
        <v>0</v>
      </c>
      <c r="F79" s="40">
        <v>0</v>
      </c>
      <c r="G79" s="40">
        <v>0</v>
      </c>
      <c r="H79" s="1017"/>
      <c r="I79" s="1017"/>
      <c r="J79" s="1017"/>
      <c r="K79" s="1017"/>
    </row>
    <row r="80" spans="1:11" ht="14.1" customHeight="1">
      <c r="A80" s="1017"/>
      <c r="B80" s="1017"/>
      <c r="C80" s="39" t="s">
        <v>61</v>
      </c>
      <c r="D80" s="40">
        <v>0</v>
      </c>
      <c r="E80" s="40">
        <v>0</v>
      </c>
      <c r="F80" s="40">
        <v>0</v>
      </c>
      <c r="G80" s="40">
        <v>0</v>
      </c>
      <c r="H80" s="1017"/>
      <c r="I80" s="1017"/>
      <c r="J80" s="1017"/>
      <c r="K80" s="1017"/>
    </row>
    <row r="81" spans="1:11" ht="14.1" customHeight="1">
      <c r="A81" s="1017"/>
      <c r="B81" s="1017"/>
      <c r="C81" s="39" t="s">
        <v>64</v>
      </c>
      <c r="D81" s="40">
        <v>0</v>
      </c>
      <c r="E81" s="40">
        <v>0</v>
      </c>
      <c r="F81" s="40">
        <v>0</v>
      </c>
      <c r="G81" s="40">
        <v>0</v>
      </c>
      <c r="H81" s="1017"/>
      <c r="I81" s="1017"/>
      <c r="J81" s="1017"/>
      <c r="K81" s="1017"/>
    </row>
    <row r="82" spans="1:11" ht="14.1" customHeight="1">
      <c r="A82" s="1017"/>
      <c r="B82" s="1017"/>
      <c r="C82" s="39" t="s">
        <v>65</v>
      </c>
      <c r="D82" s="40">
        <v>0</v>
      </c>
      <c r="E82" s="40">
        <v>0</v>
      </c>
      <c r="F82" s="40">
        <v>0</v>
      </c>
      <c r="G82" s="40">
        <v>0</v>
      </c>
      <c r="H82" s="1017"/>
      <c r="I82" s="1017"/>
      <c r="J82" s="1017"/>
      <c r="K82" s="1017"/>
    </row>
    <row r="83" spans="1:11" ht="14.1" customHeight="1">
      <c r="A83" s="1017"/>
      <c r="B83" s="1017"/>
      <c r="C83" s="41" t="s">
        <v>25</v>
      </c>
      <c r="D83" s="40">
        <v>0</v>
      </c>
      <c r="E83" s="40">
        <v>114250000</v>
      </c>
      <c r="F83" s="40">
        <v>114250000</v>
      </c>
      <c r="G83" s="40">
        <v>114250000</v>
      </c>
      <c r="H83" s="1017"/>
      <c r="I83" s="1017"/>
      <c r="J83" s="1017"/>
      <c r="K83" s="1017"/>
    </row>
    <row r="84" spans="1:11" ht="14.1" customHeight="1">
      <c r="A84" s="1017"/>
      <c r="B84" s="1017"/>
      <c r="C84" s="1503" t="s">
        <v>66</v>
      </c>
      <c r="D84" s="1504"/>
      <c r="E84" s="1504"/>
      <c r="F84" s="1504"/>
      <c r="G84" s="1504"/>
      <c r="H84" s="1017"/>
      <c r="I84" s="1017"/>
      <c r="J84" s="1017"/>
      <c r="K84" s="1017"/>
    </row>
    <row r="85" spans="1:11" ht="14.1" customHeight="1">
      <c r="A85" s="1017"/>
      <c r="B85" s="1017"/>
      <c r="C85" s="32" t="s">
        <v>2027</v>
      </c>
      <c r="D85" s="1503" t="s">
        <v>445</v>
      </c>
      <c r="E85" s="1504"/>
      <c r="F85" s="1504"/>
      <c r="G85" s="1504"/>
      <c r="H85" s="1017"/>
      <c r="I85" s="1017"/>
      <c r="J85" s="1017"/>
      <c r="K85" s="1017"/>
    </row>
    <row r="86" spans="1:11" ht="14.1" customHeight="1">
      <c r="A86" s="1017"/>
      <c r="B86" s="1017"/>
      <c r="C86" s="33" t="s">
        <v>19</v>
      </c>
      <c r="D86" s="1519" t="s">
        <v>2028</v>
      </c>
      <c r="E86" s="1520"/>
      <c r="F86" s="1520"/>
      <c r="G86" s="1520"/>
      <c r="H86" s="1017"/>
      <c r="I86" s="1017"/>
      <c r="J86" s="1017"/>
      <c r="K86" s="1017"/>
    </row>
    <row r="87" spans="1:11" ht="14.1" customHeight="1">
      <c r="A87" s="1017"/>
      <c r="B87" s="1017"/>
      <c r="C87" s="34" t="s">
        <v>20</v>
      </c>
      <c r="D87" s="1521" t="s">
        <v>2029</v>
      </c>
      <c r="E87" s="1522"/>
      <c r="F87" s="1522"/>
      <c r="G87" s="1522"/>
      <c r="H87" s="1017"/>
      <c r="I87" s="1017"/>
      <c r="J87" s="1017"/>
      <c r="K87" s="1017"/>
    </row>
    <row r="88" spans="1:11" ht="14.1" customHeight="1">
      <c r="A88" s="1017"/>
      <c r="B88" s="1017"/>
      <c r="C88" s="34" t="s">
        <v>21</v>
      </c>
      <c r="D88" s="1521" t="s">
        <v>2030</v>
      </c>
      <c r="E88" s="1522"/>
      <c r="F88" s="1522"/>
      <c r="G88" s="1522"/>
      <c r="H88" s="1017"/>
      <c r="I88" s="1017"/>
      <c r="J88" s="1017"/>
      <c r="K88" s="1017"/>
    </row>
    <row r="89" spans="1:11" ht="15" customHeight="1">
      <c r="A89" s="1017"/>
      <c r="B89" s="1017"/>
      <c r="C89" s="1018"/>
      <c r="D89" s="36">
        <v>2024</v>
      </c>
      <c r="E89" s="36">
        <v>2025</v>
      </c>
      <c r="F89" s="36">
        <v>2026</v>
      </c>
      <c r="G89" s="36">
        <v>2027</v>
      </c>
      <c r="H89" s="1017"/>
      <c r="I89" s="1017"/>
      <c r="J89" s="1017"/>
      <c r="K89" s="1017"/>
    </row>
    <row r="90" spans="1:11" ht="15" customHeight="1">
      <c r="A90" s="1017"/>
      <c r="B90" s="1017"/>
      <c r="C90" s="1019"/>
      <c r="D90" s="38" t="s">
        <v>22</v>
      </c>
      <c r="E90" s="38" t="s">
        <v>23</v>
      </c>
      <c r="F90" s="38" t="s">
        <v>23</v>
      </c>
      <c r="G90" s="38" t="s">
        <v>23</v>
      </c>
      <c r="H90" s="1017"/>
      <c r="I90" s="1017"/>
      <c r="J90" s="1017"/>
      <c r="K90" s="1017"/>
    </row>
    <row r="91" spans="1:11" ht="14.1" customHeight="1">
      <c r="A91" s="1017"/>
      <c r="B91" s="1017"/>
      <c r="C91" s="27" t="s">
        <v>33</v>
      </c>
      <c r="D91" s="31" t="s">
        <v>1299</v>
      </c>
      <c r="E91" s="31" t="s">
        <v>1299</v>
      </c>
      <c r="F91" s="31" t="s">
        <v>1299</v>
      </c>
      <c r="G91" s="31" t="s">
        <v>1299</v>
      </c>
      <c r="H91" s="1017"/>
      <c r="I91" s="1017"/>
      <c r="J91" s="1017"/>
      <c r="K91" s="1017"/>
    </row>
    <row r="92" spans="1:11" ht="14.1" customHeight="1">
      <c r="A92" s="1017"/>
      <c r="B92" s="1017"/>
      <c r="C92" s="27" t="s">
        <v>35</v>
      </c>
      <c r="D92" s="31" t="s">
        <v>1702</v>
      </c>
      <c r="E92" s="31" t="s">
        <v>1539</v>
      </c>
      <c r="F92" s="31" t="s">
        <v>1702</v>
      </c>
      <c r="G92" s="31" t="s">
        <v>1702</v>
      </c>
      <c r="H92" s="1017"/>
      <c r="I92" s="1017"/>
      <c r="J92" s="1017"/>
      <c r="K92" s="1017"/>
    </row>
    <row r="93" spans="1:11" ht="14.1" customHeight="1">
      <c r="A93" s="1017"/>
      <c r="B93" s="1017"/>
      <c r="C93" s="27" t="s">
        <v>40</v>
      </c>
      <c r="D93" s="31" t="s">
        <v>2031</v>
      </c>
      <c r="E93" s="31" t="s">
        <v>2032</v>
      </c>
      <c r="F93" s="31" t="s">
        <v>2031</v>
      </c>
      <c r="G93" s="31" t="s">
        <v>2031</v>
      </c>
      <c r="H93" s="1017"/>
      <c r="I93" s="1017"/>
      <c r="J93" s="1017"/>
      <c r="K93" s="1017"/>
    </row>
    <row r="94" spans="1:11" ht="14.1" customHeight="1">
      <c r="A94" s="1017"/>
      <c r="B94" s="1017"/>
      <c r="C94" s="27" t="s">
        <v>41</v>
      </c>
      <c r="D94" s="31" t="s">
        <v>18</v>
      </c>
      <c r="E94" s="31" t="s">
        <v>42</v>
      </c>
      <c r="F94" s="31" t="s">
        <v>42</v>
      </c>
      <c r="G94" s="31" t="s">
        <v>42</v>
      </c>
      <c r="H94" s="1017"/>
      <c r="I94" s="1017"/>
      <c r="J94" s="1017"/>
      <c r="K94" s="1017"/>
    </row>
    <row r="95" spans="1:11" ht="14.1" customHeight="1">
      <c r="A95" s="1017"/>
      <c r="B95" s="1017"/>
      <c r="C95" s="27" t="s">
        <v>43</v>
      </c>
      <c r="D95" s="31" t="s">
        <v>18</v>
      </c>
      <c r="E95" s="31" t="s">
        <v>132</v>
      </c>
      <c r="F95" s="31" t="s">
        <v>2033</v>
      </c>
      <c r="G95" s="31" t="s">
        <v>42</v>
      </c>
      <c r="H95" s="1017"/>
      <c r="I95" s="1017"/>
      <c r="J95" s="1017"/>
      <c r="K95" s="1017"/>
    </row>
    <row r="96" spans="1:11" ht="14.1" customHeight="1">
      <c r="A96" s="1017"/>
      <c r="B96" s="1017"/>
      <c r="C96" s="27" t="s">
        <v>47</v>
      </c>
      <c r="D96" s="31" t="s">
        <v>18</v>
      </c>
      <c r="E96" s="31" t="s">
        <v>132</v>
      </c>
      <c r="F96" s="31" t="s">
        <v>2033</v>
      </c>
      <c r="G96" s="31" t="s">
        <v>42</v>
      </c>
      <c r="H96" s="1017"/>
      <c r="I96" s="1017"/>
      <c r="J96" s="1017"/>
      <c r="K96" s="1017"/>
    </row>
    <row r="97" spans="1:11" ht="14.1" customHeight="1">
      <c r="A97" s="1017"/>
      <c r="B97" s="1017"/>
      <c r="C97" s="1523" t="s">
        <v>24</v>
      </c>
      <c r="D97" s="1524"/>
      <c r="E97" s="1524"/>
      <c r="F97" s="1524"/>
      <c r="G97" s="1524"/>
      <c r="H97" s="1017"/>
      <c r="I97" s="1017"/>
      <c r="J97" s="1017"/>
      <c r="K97" s="1017"/>
    </row>
    <row r="98" spans="1:11" ht="14.1" customHeight="1">
      <c r="A98" s="1017"/>
      <c r="B98" s="1017"/>
      <c r="C98" s="1018"/>
      <c r="D98" s="36">
        <v>2024</v>
      </c>
      <c r="E98" s="36">
        <v>2025</v>
      </c>
      <c r="F98" s="36">
        <v>2026</v>
      </c>
      <c r="G98" s="36">
        <v>2027</v>
      </c>
      <c r="H98" s="1017"/>
      <c r="I98" s="1017"/>
      <c r="J98" s="1017"/>
      <c r="K98" s="1017"/>
    </row>
    <row r="99" spans="1:11" ht="14.1" customHeight="1">
      <c r="A99" s="1017"/>
      <c r="B99" s="1017"/>
      <c r="C99" s="1019"/>
      <c r="D99" s="38" t="s">
        <v>22</v>
      </c>
      <c r="E99" s="38" t="s">
        <v>23</v>
      </c>
      <c r="F99" s="38" t="s">
        <v>23</v>
      </c>
      <c r="G99" s="38" t="s">
        <v>23</v>
      </c>
      <c r="H99" s="1017"/>
      <c r="I99" s="1017"/>
      <c r="J99" s="1017"/>
      <c r="K99" s="1017"/>
    </row>
    <row r="100" spans="1:11" ht="14.1" customHeight="1">
      <c r="A100" s="1017"/>
      <c r="B100" s="1017"/>
      <c r="C100" s="39" t="s">
        <v>48</v>
      </c>
      <c r="D100" s="40">
        <v>0</v>
      </c>
      <c r="E100" s="40">
        <v>0</v>
      </c>
      <c r="F100" s="40">
        <v>0</v>
      </c>
      <c r="G100" s="40">
        <v>0</v>
      </c>
      <c r="H100" s="1017"/>
      <c r="I100" s="1017"/>
      <c r="J100" s="1017"/>
      <c r="K100" s="1017"/>
    </row>
    <row r="101" spans="1:11" ht="14.1" customHeight="1">
      <c r="A101" s="1017"/>
      <c r="B101" s="1017"/>
      <c r="C101" s="39" t="s">
        <v>49</v>
      </c>
      <c r="D101" s="40">
        <v>0</v>
      </c>
      <c r="E101" s="40">
        <v>0</v>
      </c>
      <c r="F101" s="40">
        <v>0</v>
      </c>
      <c r="G101" s="40">
        <v>0</v>
      </c>
      <c r="H101" s="1017"/>
      <c r="I101" s="1017"/>
      <c r="J101" s="1017"/>
      <c r="K101" s="1017"/>
    </row>
    <row r="102" spans="1:11" ht="14.1" customHeight="1">
      <c r="A102" s="1017"/>
      <c r="B102" s="1017"/>
      <c r="C102" s="39" t="s">
        <v>50</v>
      </c>
      <c r="D102" s="40">
        <v>0</v>
      </c>
      <c r="E102" s="40">
        <v>0</v>
      </c>
      <c r="F102" s="40">
        <v>0</v>
      </c>
      <c r="G102" s="40">
        <v>0</v>
      </c>
      <c r="H102" s="1017"/>
      <c r="I102" s="1017"/>
      <c r="J102" s="1017"/>
      <c r="K102" s="1017"/>
    </row>
    <row r="103" spans="1:11" ht="14.1" customHeight="1">
      <c r="A103" s="1017"/>
      <c r="B103" s="1017"/>
      <c r="C103" s="39" t="s">
        <v>51</v>
      </c>
      <c r="D103" s="40">
        <v>0</v>
      </c>
      <c r="E103" s="40">
        <v>0</v>
      </c>
      <c r="F103" s="40">
        <v>0</v>
      </c>
      <c r="G103" s="40">
        <v>0</v>
      </c>
      <c r="H103" s="1017"/>
      <c r="I103" s="1017"/>
      <c r="J103" s="1017"/>
      <c r="K103" s="1017"/>
    </row>
    <row r="104" spans="1:11" ht="14.1" customHeight="1">
      <c r="A104" s="1017"/>
      <c r="B104" s="1017"/>
      <c r="C104" s="39" t="s">
        <v>49</v>
      </c>
      <c r="D104" s="40">
        <v>0</v>
      </c>
      <c r="E104" s="40">
        <v>0</v>
      </c>
      <c r="F104" s="40">
        <v>0</v>
      </c>
      <c r="G104" s="40">
        <v>0</v>
      </c>
      <c r="H104" s="1017"/>
      <c r="I104" s="1017"/>
      <c r="J104" s="1017"/>
      <c r="K104" s="1017"/>
    </row>
    <row r="105" spans="1:11" ht="14.1" customHeight="1">
      <c r="A105" s="1017"/>
      <c r="B105" s="1017"/>
      <c r="C105" s="39" t="s">
        <v>50</v>
      </c>
      <c r="D105" s="40">
        <v>0</v>
      </c>
      <c r="E105" s="40">
        <v>0</v>
      </c>
      <c r="F105" s="40">
        <v>0</v>
      </c>
      <c r="G105" s="40">
        <v>0</v>
      </c>
      <c r="H105" s="1017"/>
      <c r="I105" s="1017"/>
      <c r="J105" s="1017"/>
      <c r="K105" s="1017"/>
    </row>
    <row r="106" spans="1:11" ht="14.1" customHeight="1">
      <c r="A106" s="1017"/>
      <c r="B106" s="1017"/>
      <c r="C106" s="39" t="s">
        <v>52</v>
      </c>
      <c r="D106" s="40">
        <v>0</v>
      </c>
      <c r="E106" s="40">
        <v>0</v>
      </c>
      <c r="F106" s="40">
        <v>0</v>
      </c>
      <c r="G106" s="40">
        <v>0</v>
      </c>
      <c r="H106" s="1017"/>
      <c r="I106" s="1017"/>
      <c r="J106" s="1017"/>
      <c r="K106" s="1017"/>
    </row>
    <row r="107" spans="1:11" ht="14.1" customHeight="1">
      <c r="A107" s="1017"/>
      <c r="B107" s="1017"/>
      <c r="C107" s="39" t="s">
        <v>49</v>
      </c>
      <c r="D107" s="40">
        <v>0</v>
      </c>
      <c r="E107" s="40">
        <v>0</v>
      </c>
      <c r="F107" s="40">
        <v>0</v>
      </c>
      <c r="G107" s="40">
        <v>0</v>
      </c>
      <c r="H107" s="1017"/>
      <c r="I107" s="1017"/>
      <c r="J107" s="1017"/>
      <c r="K107" s="1017"/>
    </row>
    <row r="108" spans="1:11" ht="14.1" customHeight="1">
      <c r="A108" s="1017"/>
      <c r="B108" s="1017"/>
      <c r="C108" s="39" t="s">
        <v>50</v>
      </c>
      <c r="D108" s="40">
        <v>0</v>
      </c>
      <c r="E108" s="40">
        <v>0</v>
      </c>
      <c r="F108" s="40">
        <v>0</v>
      </c>
      <c r="G108" s="40">
        <v>0</v>
      </c>
      <c r="H108" s="1017"/>
      <c r="I108" s="1017"/>
      <c r="J108" s="1017"/>
      <c r="K108" s="1017"/>
    </row>
    <row r="109" spans="1:11" ht="14.1" customHeight="1">
      <c r="A109" s="1017"/>
      <c r="B109" s="1017"/>
      <c r="C109" s="39" t="s">
        <v>53</v>
      </c>
      <c r="D109" s="40">
        <v>0</v>
      </c>
      <c r="E109" s="40">
        <v>0</v>
      </c>
      <c r="F109" s="40">
        <v>0</v>
      </c>
      <c r="G109" s="40">
        <v>0</v>
      </c>
      <c r="H109" s="1017"/>
      <c r="I109" s="1017"/>
      <c r="J109" s="1017"/>
      <c r="K109" s="1017"/>
    </row>
    <row r="110" spans="1:11" ht="14.1" customHeight="1">
      <c r="A110" s="1017"/>
      <c r="B110" s="1017"/>
      <c r="C110" s="39" t="s">
        <v>49</v>
      </c>
      <c r="D110" s="40">
        <v>0</v>
      </c>
      <c r="E110" s="40">
        <v>0</v>
      </c>
      <c r="F110" s="40">
        <v>0</v>
      </c>
      <c r="G110" s="40">
        <v>0</v>
      </c>
      <c r="H110" s="1017"/>
      <c r="I110" s="1017"/>
      <c r="J110" s="1017"/>
      <c r="K110" s="1017"/>
    </row>
    <row r="111" spans="1:11" ht="14.1" customHeight="1">
      <c r="A111" s="1017"/>
      <c r="B111" s="1017"/>
      <c r="C111" s="39" t="s">
        <v>50</v>
      </c>
      <c r="D111" s="40">
        <v>0</v>
      </c>
      <c r="E111" s="40">
        <v>0</v>
      </c>
      <c r="F111" s="40">
        <v>0</v>
      </c>
      <c r="G111" s="40">
        <v>0</v>
      </c>
      <c r="H111" s="1017"/>
      <c r="I111" s="1017"/>
      <c r="J111" s="1017"/>
      <c r="K111" s="1017"/>
    </row>
    <row r="112" spans="1:11" ht="14.1" customHeight="1">
      <c r="A112" s="1017"/>
      <c r="B112" s="1017"/>
      <c r="C112" s="39" t="s">
        <v>54</v>
      </c>
      <c r="D112" s="40">
        <v>0</v>
      </c>
      <c r="E112" s="40">
        <v>0</v>
      </c>
      <c r="F112" s="40">
        <v>0</v>
      </c>
      <c r="G112" s="40">
        <v>0</v>
      </c>
      <c r="H112" s="1017"/>
      <c r="I112" s="1017"/>
      <c r="J112" s="1017"/>
      <c r="K112" s="1017"/>
    </row>
    <row r="113" spans="1:11" ht="14.1" customHeight="1">
      <c r="A113" s="1017"/>
      <c r="B113" s="1017"/>
      <c r="C113" s="39" t="s">
        <v>49</v>
      </c>
      <c r="D113" s="40">
        <v>0</v>
      </c>
      <c r="E113" s="40">
        <v>0</v>
      </c>
      <c r="F113" s="40">
        <v>0</v>
      </c>
      <c r="G113" s="40">
        <v>0</v>
      </c>
      <c r="H113" s="1017"/>
      <c r="I113" s="1017"/>
      <c r="J113" s="1017"/>
      <c r="K113" s="1017"/>
    </row>
    <row r="114" spans="1:11" ht="14.1" customHeight="1">
      <c r="A114" s="1017"/>
      <c r="B114" s="1017"/>
      <c r="C114" s="39" t="s">
        <v>50</v>
      </c>
      <c r="D114" s="40">
        <v>0</v>
      </c>
      <c r="E114" s="40">
        <v>0</v>
      </c>
      <c r="F114" s="40">
        <v>0</v>
      </c>
      <c r="G114" s="40">
        <v>0</v>
      </c>
      <c r="H114" s="1017"/>
      <c r="I114" s="1017"/>
      <c r="J114" s="1017"/>
      <c r="K114" s="1017"/>
    </row>
    <row r="115" spans="1:11" ht="14.1" customHeight="1">
      <c r="A115" s="1017"/>
      <c r="B115" s="1017"/>
      <c r="C115" s="39" t="s">
        <v>55</v>
      </c>
      <c r="D115" s="40">
        <v>0</v>
      </c>
      <c r="E115" s="40">
        <v>0</v>
      </c>
      <c r="F115" s="40">
        <v>0</v>
      </c>
      <c r="G115" s="40">
        <v>0</v>
      </c>
      <c r="H115" s="1017"/>
      <c r="I115" s="1017"/>
      <c r="J115" s="1017"/>
      <c r="K115" s="1017"/>
    </row>
    <row r="116" spans="1:11" ht="14.1" customHeight="1">
      <c r="A116" s="1017"/>
      <c r="B116" s="1017"/>
      <c r="C116" s="39" t="s">
        <v>49</v>
      </c>
      <c r="D116" s="40">
        <v>0</v>
      </c>
      <c r="E116" s="40">
        <v>0</v>
      </c>
      <c r="F116" s="40">
        <v>0</v>
      </c>
      <c r="G116" s="40">
        <v>0</v>
      </c>
      <c r="H116" s="1017"/>
      <c r="I116" s="1017"/>
      <c r="J116" s="1017"/>
      <c r="K116" s="1017"/>
    </row>
    <row r="117" spans="1:11" ht="14.1" customHeight="1">
      <c r="A117" s="1017"/>
      <c r="B117" s="1017"/>
      <c r="C117" s="39" t="s">
        <v>50</v>
      </c>
      <c r="D117" s="40">
        <v>0</v>
      </c>
      <c r="E117" s="40">
        <v>0</v>
      </c>
      <c r="F117" s="40">
        <v>0</v>
      </c>
      <c r="G117" s="40">
        <v>0</v>
      </c>
      <c r="H117" s="1017"/>
      <c r="I117" s="1017"/>
      <c r="J117" s="1017"/>
      <c r="K117" s="1017"/>
    </row>
    <row r="118" spans="1:11" ht="14.1" customHeight="1">
      <c r="A118" s="1017"/>
      <c r="B118" s="1017"/>
      <c r="C118" s="39" t="s">
        <v>56</v>
      </c>
      <c r="D118" s="40">
        <v>0</v>
      </c>
      <c r="E118" s="40">
        <v>0</v>
      </c>
      <c r="F118" s="40">
        <v>0</v>
      </c>
      <c r="G118" s="40">
        <v>0</v>
      </c>
      <c r="H118" s="1017"/>
      <c r="I118" s="1017"/>
      <c r="J118" s="1017"/>
      <c r="K118" s="1017"/>
    </row>
    <row r="119" spans="1:11" ht="14.1" customHeight="1">
      <c r="A119" s="1017"/>
      <c r="B119" s="1017"/>
      <c r="C119" s="39" t="s">
        <v>49</v>
      </c>
      <c r="D119" s="40">
        <v>0</v>
      </c>
      <c r="E119" s="40">
        <v>0</v>
      </c>
      <c r="F119" s="40">
        <v>0</v>
      </c>
      <c r="G119" s="40">
        <v>0</v>
      </c>
      <c r="H119" s="1017"/>
      <c r="I119" s="1017"/>
      <c r="J119" s="1017"/>
      <c r="K119" s="1017"/>
    </row>
    <row r="120" spans="1:11" ht="14.1" customHeight="1">
      <c r="A120" s="1017"/>
      <c r="B120" s="1017"/>
      <c r="C120" s="39" t="s">
        <v>50</v>
      </c>
      <c r="D120" s="40">
        <v>0</v>
      </c>
      <c r="E120" s="40">
        <v>0</v>
      </c>
      <c r="F120" s="40">
        <v>0</v>
      </c>
      <c r="G120" s="40">
        <v>0</v>
      </c>
      <c r="H120" s="1017"/>
      <c r="I120" s="1017"/>
      <c r="J120" s="1017"/>
      <c r="K120" s="1017"/>
    </row>
    <row r="121" spans="1:11" ht="14.1" customHeight="1">
      <c r="A121" s="1017"/>
      <c r="B121" s="1017"/>
      <c r="C121" s="39" t="s">
        <v>57</v>
      </c>
      <c r="D121" s="40">
        <v>0</v>
      </c>
      <c r="E121" s="40">
        <v>0</v>
      </c>
      <c r="F121" s="40">
        <v>0</v>
      </c>
      <c r="G121" s="40">
        <v>0</v>
      </c>
      <c r="H121" s="1017"/>
      <c r="I121" s="1017"/>
      <c r="J121" s="1017"/>
      <c r="K121" s="1017"/>
    </row>
    <row r="122" spans="1:11" ht="14.1" customHeight="1">
      <c r="A122" s="1017"/>
      <c r="B122" s="1017"/>
      <c r="C122" s="39" t="s">
        <v>49</v>
      </c>
      <c r="D122" s="40">
        <v>0</v>
      </c>
      <c r="E122" s="40">
        <v>0</v>
      </c>
      <c r="F122" s="40">
        <v>0</v>
      </c>
      <c r="G122" s="40">
        <v>0</v>
      </c>
      <c r="H122" s="1017"/>
      <c r="I122" s="1017"/>
      <c r="J122" s="1017"/>
      <c r="K122" s="1017"/>
    </row>
    <row r="123" spans="1:11" ht="14.1" customHeight="1">
      <c r="A123" s="1017"/>
      <c r="B123" s="1017"/>
      <c r="C123" s="39" t="s">
        <v>58</v>
      </c>
      <c r="D123" s="40">
        <v>0</v>
      </c>
      <c r="E123" s="40">
        <v>0</v>
      </c>
      <c r="F123" s="40">
        <v>0</v>
      </c>
      <c r="G123" s="40">
        <v>0</v>
      </c>
      <c r="H123" s="1017"/>
      <c r="I123" s="1017"/>
      <c r="J123" s="1017"/>
      <c r="K123" s="1017"/>
    </row>
    <row r="124" spans="1:11" ht="14.1" customHeight="1">
      <c r="A124" s="1017"/>
      <c r="B124" s="1017"/>
      <c r="C124" s="39" t="s">
        <v>59</v>
      </c>
      <c r="D124" s="40">
        <v>0</v>
      </c>
      <c r="E124" s="40">
        <v>0</v>
      </c>
      <c r="F124" s="40">
        <v>0</v>
      </c>
      <c r="G124" s="40">
        <v>0</v>
      </c>
      <c r="H124" s="1017"/>
      <c r="I124" s="1017"/>
      <c r="J124" s="1017"/>
      <c r="K124" s="1017"/>
    </row>
    <row r="125" spans="1:11" ht="14.1" customHeight="1">
      <c r="A125" s="1017"/>
      <c r="B125" s="1017"/>
      <c r="C125" s="39" t="s">
        <v>60</v>
      </c>
      <c r="D125" s="40">
        <v>0</v>
      </c>
      <c r="E125" s="40">
        <v>0</v>
      </c>
      <c r="F125" s="40">
        <v>0</v>
      </c>
      <c r="G125" s="40">
        <v>0</v>
      </c>
      <c r="H125" s="1017"/>
      <c r="I125" s="1017"/>
      <c r="J125" s="1017"/>
      <c r="K125" s="1017"/>
    </row>
    <row r="126" spans="1:11" ht="14.1" customHeight="1">
      <c r="A126" s="1017"/>
      <c r="B126" s="1017"/>
      <c r="C126" s="39" t="s">
        <v>61</v>
      </c>
      <c r="D126" s="40">
        <v>0</v>
      </c>
      <c r="E126" s="40">
        <v>0</v>
      </c>
      <c r="F126" s="40">
        <v>0</v>
      </c>
      <c r="G126" s="40">
        <v>0</v>
      </c>
      <c r="H126" s="1017"/>
      <c r="I126" s="1017"/>
      <c r="J126" s="1017"/>
      <c r="K126" s="1017"/>
    </row>
    <row r="127" spans="1:11" ht="14.1" customHeight="1">
      <c r="A127" s="1017"/>
      <c r="B127" s="1017"/>
      <c r="C127" s="39" t="s">
        <v>62</v>
      </c>
      <c r="D127" s="40">
        <v>0</v>
      </c>
      <c r="E127" s="40">
        <v>10000000</v>
      </c>
      <c r="F127" s="40">
        <v>1000000</v>
      </c>
      <c r="G127" s="40">
        <v>1000000</v>
      </c>
      <c r="H127" s="1017"/>
      <c r="I127" s="1017"/>
      <c r="J127" s="1017"/>
      <c r="K127" s="1017"/>
    </row>
    <row r="128" spans="1:11" ht="14.1" customHeight="1">
      <c r="A128" s="1017"/>
      <c r="B128" s="1017"/>
      <c r="C128" s="39" t="s">
        <v>49</v>
      </c>
      <c r="D128" s="40">
        <v>0</v>
      </c>
      <c r="E128" s="40">
        <v>10000000</v>
      </c>
      <c r="F128" s="40">
        <v>1000000</v>
      </c>
      <c r="G128" s="40">
        <v>1000000</v>
      </c>
      <c r="H128" s="1017"/>
      <c r="I128" s="1017"/>
      <c r="J128" s="1017"/>
      <c r="K128" s="1017"/>
    </row>
    <row r="129" spans="1:11" ht="14.1" customHeight="1">
      <c r="A129" s="1017"/>
      <c r="B129" s="1017"/>
      <c r="C129" s="39" t="s">
        <v>58</v>
      </c>
      <c r="D129" s="40">
        <v>0</v>
      </c>
      <c r="E129" s="40">
        <v>0</v>
      </c>
      <c r="F129" s="40">
        <v>0</v>
      </c>
      <c r="G129" s="40">
        <v>0</v>
      </c>
      <c r="H129" s="1017"/>
      <c r="I129" s="1017"/>
      <c r="J129" s="1017"/>
      <c r="K129" s="1017"/>
    </row>
    <row r="130" spans="1:11" ht="14.1" customHeight="1">
      <c r="A130" s="1017"/>
      <c r="B130" s="1017"/>
      <c r="C130" s="39" t="s">
        <v>59</v>
      </c>
      <c r="D130" s="40">
        <v>0</v>
      </c>
      <c r="E130" s="40">
        <v>0</v>
      </c>
      <c r="F130" s="40">
        <v>0</v>
      </c>
      <c r="G130" s="40">
        <v>0</v>
      </c>
      <c r="H130" s="1017"/>
      <c r="I130" s="1017"/>
      <c r="J130" s="1017"/>
      <c r="K130" s="1017"/>
    </row>
    <row r="131" spans="1:11" ht="14.1" customHeight="1">
      <c r="A131" s="1017"/>
      <c r="B131" s="1017"/>
      <c r="C131" s="39" t="s">
        <v>60</v>
      </c>
      <c r="D131" s="40">
        <v>0</v>
      </c>
      <c r="E131" s="40">
        <v>0</v>
      </c>
      <c r="F131" s="40">
        <v>0</v>
      </c>
      <c r="G131" s="40">
        <v>0</v>
      </c>
      <c r="H131" s="1017"/>
      <c r="I131" s="1017"/>
      <c r="J131" s="1017"/>
      <c r="K131" s="1017"/>
    </row>
    <row r="132" spans="1:11" ht="14.1" customHeight="1">
      <c r="A132" s="1017"/>
      <c r="B132" s="1017"/>
      <c r="C132" s="39" t="s">
        <v>61</v>
      </c>
      <c r="D132" s="40">
        <v>0</v>
      </c>
      <c r="E132" s="40">
        <v>0</v>
      </c>
      <c r="F132" s="40">
        <v>0</v>
      </c>
      <c r="G132" s="40">
        <v>0</v>
      </c>
      <c r="H132" s="1017"/>
      <c r="I132" s="1017"/>
      <c r="J132" s="1017"/>
      <c r="K132" s="1017"/>
    </row>
    <row r="133" spans="1:11" ht="14.1" customHeight="1">
      <c r="A133" s="1017"/>
      <c r="B133" s="1017"/>
      <c r="C133" s="39" t="s">
        <v>63</v>
      </c>
      <c r="D133" s="40">
        <v>0</v>
      </c>
      <c r="E133" s="40">
        <v>0</v>
      </c>
      <c r="F133" s="40">
        <v>0</v>
      </c>
      <c r="G133" s="40">
        <v>0</v>
      </c>
      <c r="H133" s="1017"/>
      <c r="I133" s="1017"/>
      <c r="J133" s="1017"/>
      <c r="K133" s="1017"/>
    </row>
    <row r="134" spans="1:11" ht="14.1" customHeight="1">
      <c r="A134" s="1017"/>
      <c r="B134" s="1017"/>
      <c r="C134" s="39" t="s">
        <v>49</v>
      </c>
      <c r="D134" s="40">
        <v>0</v>
      </c>
      <c r="E134" s="40">
        <v>0</v>
      </c>
      <c r="F134" s="40">
        <v>0</v>
      </c>
      <c r="G134" s="40">
        <v>0</v>
      </c>
      <c r="H134" s="1017"/>
      <c r="I134" s="1017"/>
      <c r="J134" s="1017"/>
      <c r="K134" s="1017"/>
    </row>
    <row r="135" spans="1:11" ht="14.1" customHeight="1">
      <c r="A135" s="1017"/>
      <c r="B135" s="1017"/>
      <c r="C135" s="39" t="s">
        <v>58</v>
      </c>
      <c r="D135" s="40">
        <v>0</v>
      </c>
      <c r="E135" s="40">
        <v>0</v>
      </c>
      <c r="F135" s="40">
        <v>0</v>
      </c>
      <c r="G135" s="40">
        <v>0</v>
      </c>
      <c r="H135" s="1017"/>
      <c r="I135" s="1017"/>
      <c r="J135" s="1017"/>
      <c r="K135" s="1017"/>
    </row>
    <row r="136" spans="1:11" ht="14.1" customHeight="1">
      <c r="A136" s="1017"/>
      <c r="B136" s="1017"/>
      <c r="C136" s="39" t="s">
        <v>59</v>
      </c>
      <c r="D136" s="40">
        <v>0</v>
      </c>
      <c r="E136" s="40">
        <v>0</v>
      </c>
      <c r="F136" s="40">
        <v>0</v>
      </c>
      <c r="G136" s="40">
        <v>0</v>
      </c>
      <c r="H136" s="1017"/>
      <c r="I136" s="1017"/>
      <c r="J136" s="1017"/>
      <c r="K136" s="1017"/>
    </row>
    <row r="137" spans="1:11" ht="14.1" customHeight="1">
      <c r="A137" s="1017"/>
      <c r="B137" s="1017"/>
      <c r="C137" s="39" t="s">
        <v>60</v>
      </c>
      <c r="D137" s="40">
        <v>0</v>
      </c>
      <c r="E137" s="40">
        <v>0</v>
      </c>
      <c r="F137" s="40">
        <v>0</v>
      </c>
      <c r="G137" s="40">
        <v>0</v>
      </c>
      <c r="H137" s="1017"/>
      <c r="I137" s="1017"/>
      <c r="J137" s="1017"/>
      <c r="K137" s="1017"/>
    </row>
    <row r="138" spans="1:11" ht="14.1" customHeight="1">
      <c r="A138" s="1017"/>
      <c r="B138" s="1017"/>
      <c r="C138" s="39" t="s">
        <v>61</v>
      </c>
      <c r="D138" s="40">
        <v>0</v>
      </c>
      <c r="E138" s="40">
        <v>0</v>
      </c>
      <c r="F138" s="40">
        <v>0</v>
      </c>
      <c r="G138" s="40">
        <v>0</v>
      </c>
      <c r="H138" s="1017"/>
      <c r="I138" s="1017"/>
      <c r="J138" s="1017"/>
      <c r="K138" s="1017"/>
    </row>
    <row r="139" spans="1:11" ht="14.1" customHeight="1">
      <c r="A139" s="1017"/>
      <c r="B139" s="1017"/>
      <c r="C139" s="39" t="s">
        <v>64</v>
      </c>
      <c r="D139" s="40">
        <v>0</v>
      </c>
      <c r="E139" s="40">
        <v>0</v>
      </c>
      <c r="F139" s="40">
        <v>0</v>
      </c>
      <c r="G139" s="40">
        <v>0</v>
      </c>
      <c r="H139" s="1017"/>
      <c r="I139" s="1017"/>
      <c r="J139" s="1017"/>
      <c r="K139" s="1017"/>
    </row>
    <row r="140" spans="1:11" ht="14.1" customHeight="1">
      <c r="A140" s="1017"/>
      <c r="B140" s="1017"/>
      <c r="C140" s="39" t="s">
        <v>65</v>
      </c>
      <c r="D140" s="40">
        <v>0</v>
      </c>
      <c r="E140" s="40">
        <v>0</v>
      </c>
      <c r="F140" s="40">
        <v>0</v>
      </c>
      <c r="G140" s="40">
        <v>0</v>
      </c>
      <c r="H140" s="1017"/>
      <c r="I140" s="1017"/>
      <c r="J140" s="1017"/>
      <c r="K140" s="1017"/>
    </row>
    <row r="141" spans="1:11" ht="14.1" customHeight="1">
      <c r="A141" s="1017"/>
      <c r="B141" s="1017"/>
      <c r="C141" s="41" t="s">
        <v>25</v>
      </c>
      <c r="D141" s="40">
        <v>0</v>
      </c>
      <c r="E141" s="40">
        <v>10000000</v>
      </c>
      <c r="F141" s="40">
        <v>1000000</v>
      </c>
      <c r="G141" s="40">
        <v>1000000</v>
      </c>
      <c r="H141" s="1017"/>
      <c r="I141" s="1017"/>
      <c r="J141" s="1017"/>
      <c r="K141" s="1017"/>
    </row>
    <row r="142" spans="1:11" ht="15" customHeight="1">
      <c r="A142" s="1017"/>
      <c r="B142" s="1017"/>
      <c r="C142" s="43" t="s">
        <v>18</v>
      </c>
      <c r="D142" s="44" t="s">
        <v>18</v>
      </c>
      <c r="E142" s="44" t="s">
        <v>18</v>
      </c>
      <c r="F142" s="44" t="s">
        <v>18</v>
      </c>
      <c r="G142" s="44" t="s">
        <v>18</v>
      </c>
      <c r="H142" s="1017"/>
      <c r="I142" s="1017"/>
      <c r="J142" s="1017"/>
      <c r="K142" s="1017"/>
    </row>
    <row r="143" spans="1:11" ht="15" customHeight="1">
      <c r="A143" s="1017"/>
      <c r="B143" s="1017"/>
      <c r="C143" s="26" t="s">
        <v>168</v>
      </c>
      <c r="D143" s="45">
        <v>0</v>
      </c>
      <c r="E143" s="45">
        <v>124250000</v>
      </c>
      <c r="F143" s="45">
        <v>115250000</v>
      </c>
      <c r="G143" s="45">
        <v>115250000</v>
      </c>
      <c r="H143" s="1017"/>
      <c r="I143" s="1017"/>
      <c r="J143" s="1017"/>
      <c r="K143" s="1017"/>
    </row>
    <row r="144" spans="1:11" ht="15" customHeight="1">
      <c r="A144" s="1017"/>
      <c r="B144" s="1017"/>
      <c r="C144" s="27" t="s">
        <v>48</v>
      </c>
      <c r="D144" s="46">
        <v>0</v>
      </c>
      <c r="E144" s="46">
        <v>88150000</v>
      </c>
      <c r="F144" s="46">
        <v>88150000</v>
      </c>
      <c r="G144" s="46">
        <v>88150000</v>
      </c>
      <c r="H144" s="1017"/>
      <c r="I144" s="1017"/>
      <c r="J144" s="1017"/>
      <c r="K144" s="1017"/>
    </row>
    <row r="145" spans="1:11" ht="15" customHeight="1">
      <c r="A145" s="1017"/>
      <c r="B145" s="1017"/>
      <c r="C145" s="27" t="s">
        <v>49</v>
      </c>
      <c r="D145" s="46">
        <v>0</v>
      </c>
      <c r="E145" s="46">
        <v>88150000</v>
      </c>
      <c r="F145" s="46">
        <v>88150000</v>
      </c>
      <c r="G145" s="46">
        <v>88150000</v>
      </c>
      <c r="H145" s="1017"/>
      <c r="I145" s="1017"/>
      <c r="J145" s="1017"/>
      <c r="K145" s="1017"/>
    </row>
    <row r="146" spans="1:11" ht="15" customHeight="1">
      <c r="A146" s="1017"/>
      <c r="B146" s="1017"/>
      <c r="C146" s="27" t="s">
        <v>50</v>
      </c>
      <c r="D146" s="46">
        <v>0</v>
      </c>
      <c r="E146" s="46">
        <v>0</v>
      </c>
      <c r="F146" s="46">
        <v>0</v>
      </c>
      <c r="G146" s="46">
        <v>0</v>
      </c>
      <c r="H146" s="1017"/>
      <c r="I146" s="1017"/>
      <c r="J146" s="1017"/>
      <c r="K146" s="1017"/>
    </row>
    <row r="147" spans="1:11" ht="15" customHeight="1">
      <c r="A147" s="1017"/>
      <c r="B147" s="1017"/>
      <c r="C147" s="27" t="s">
        <v>51</v>
      </c>
      <c r="D147" s="46">
        <v>0</v>
      </c>
      <c r="E147" s="46">
        <v>13740000</v>
      </c>
      <c r="F147" s="46">
        <v>13740000</v>
      </c>
      <c r="G147" s="46">
        <v>13740000</v>
      </c>
      <c r="H147" s="1017"/>
      <c r="I147" s="1017"/>
      <c r="J147" s="1017"/>
      <c r="K147" s="1017"/>
    </row>
    <row r="148" spans="1:11" ht="15" customHeight="1">
      <c r="A148" s="1017"/>
      <c r="B148" s="1017"/>
      <c r="C148" s="27" t="s">
        <v>49</v>
      </c>
      <c r="D148" s="46">
        <v>0</v>
      </c>
      <c r="E148" s="46">
        <v>13740000</v>
      </c>
      <c r="F148" s="46">
        <v>13740000</v>
      </c>
      <c r="G148" s="46">
        <v>13740000</v>
      </c>
      <c r="H148" s="1017"/>
      <c r="I148" s="1017"/>
      <c r="J148" s="1017"/>
      <c r="K148" s="1017"/>
    </row>
    <row r="149" spans="1:11" ht="15" customHeight="1">
      <c r="A149" s="1017"/>
      <c r="B149" s="1017"/>
      <c r="C149" s="27" t="s">
        <v>50</v>
      </c>
      <c r="D149" s="46">
        <v>0</v>
      </c>
      <c r="E149" s="46">
        <v>0</v>
      </c>
      <c r="F149" s="46">
        <v>0</v>
      </c>
      <c r="G149" s="46">
        <v>0</v>
      </c>
      <c r="H149" s="1017"/>
      <c r="I149" s="1017"/>
      <c r="J149" s="1017"/>
      <c r="K149" s="1017"/>
    </row>
    <row r="150" spans="1:11" ht="15" customHeight="1">
      <c r="A150" s="1017"/>
      <c r="B150" s="1017"/>
      <c r="C150" s="27" t="s">
        <v>52</v>
      </c>
      <c r="D150" s="46">
        <v>0</v>
      </c>
      <c r="E150" s="46">
        <v>12120000</v>
      </c>
      <c r="F150" s="46">
        <v>12120000</v>
      </c>
      <c r="G150" s="46">
        <v>12120000</v>
      </c>
      <c r="H150" s="1017"/>
      <c r="I150" s="1017"/>
      <c r="J150" s="1017"/>
      <c r="K150" s="1017"/>
    </row>
    <row r="151" spans="1:11" ht="15" customHeight="1">
      <c r="A151" s="1017"/>
      <c r="B151" s="1017"/>
      <c r="C151" s="27" t="s">
        <v>49</v>
      </c>
      <c r="D151" s="46">
        <v>0</v>
      </c>
      <c r="E151" s="46">
        <v>12120000</v>
      </c>
      <c r="F151" s="46">
        <v>12120000</v>
      </c>
      <c r="G151" s="46">
        <v>12120000</v>
      </c>
      <c r="H151" s="1017"/>
      <c r="I151" s="1017"/>
      <c r="J151" s="1017"/>
      <c r="K151" s="1017"/>
    </row>
    <row r="152" spans="1:11" ht="15" customHeight="1">
      <c r="A152" s="1017"/>
      <c r="B152" s="1017"/>
      <c r="C152" s="27" t="s">
        <v>50</v>
      </c>
      <c r="D152" s="46">
        <v>0</v>
      </c>
      <c r="E152" s="46">
        <v>0</v>
      </c>
      <c r="F152" s="46">
        <v>0</v>
      </c>
      <c r="G152" s="46">
        <v>0</v>
      </c>
      <c r="H152" s="1017"/>
      <c r="I152" s="1017"/>
      <c r="J152" s="1017"/>
      <c r="K152" s="1017"/>
    </row>
    <row r="153" spans="1:11" ht="15" customHeight="1">
      <c r="A153" s="1017"/>
      <c r="B153" s="1017"/>
      <c r="C153" s="27" t="s">
        <v>53</v>
      </c>
      <c r="D153" s="46">
        <v>0</v>
      </c>
      <c r="E153" s="46">
        <v>0</v>
      </c>
      <c r="F153" s="46">
        <v>0</v>
      </c>
      <c r="G153" s="46">
        <v>0</v>
      </c>
      <c r="H153" s="1017"/>
      <c r="I153" s="1017"/>
      <c r="J153" s="1017"/>
      <c r="K153" s="1017"/>
    </row>
    <row r="154" spans="1:11" ht="15" customHeight="1">
      <c r="A154" s="1017"/>
      <c r="B154" s="1017"/>
      <c r="C154" s="27" t="s">
        <v>49</v>
      </c>
      <c r="D154" s="46">
        <v>0</v>
      </c>
      <c r="E154" s="46">
        <v>0</v>
      </c>
      <c r="F154" s="46">
        <v>0</v>
      </c>
      <c r="G154" s="46">
        <v>0</v>
      </c>
      <c r="H154" s="1017"/>
      <c r="I154" s="1017"/>
      <c r="J154" s="1017"/>
      <c r="K154" s="1017"/>
    </row>
    <row r="155" spans="1:11" ht="15" customHeight="1">
      <c r="A155" s="1017"/>
      <c r="B155" s="1017"/>
      <c r="C155" s="27" t="s">
        <v>50</v>
      </c>
      <c r="D155" s="46">
        <v>0</v>
      </c>
      <c r="E155" s="46">
        <v>0</v>
      </c>
      <c r="F155" s="46">
        <v>0</v>
      </c>
      <c r="G155" s="46">
        <v>0</v>
      </c>
      <c r="H155" s="1017"/>
      <c r="I155" s="1017"/>
      <c r="J155" s="1017"/>
      <c r="K155" s="1017"/>
    </row>
    <row r="156" spans="1:11" ht="20.100000000000001" customHeight="1">
      <c r="A156" s="1017"/>
      <c r="B156" s="1017"/>
      <c r="C156" s="27" t="s">
        <v>169</v>
      </c>
      <c r="D156" s="47">
        <v>0</v>
      </c>
      <c r="E156" s="47">
        <v>0</v>
      </c>
      <c r="F156" s="47">
        <v>0</v>
      </c>
      <c r="G156" s="47">
        <v>0</v>
      </c>
      <c r="H156" s="1017"/>
      <c r="I156" s="1017"/>
      <c r="J156" s="1017"/>
      <c r="K156" s="1017"/>
    </row>
    <row r="157" spans="1:11" ht="15" customHeight="1">
      <c r="A157" s="1017"/>
      <c r="B157" s="1017"/>
      <c r="C157" s="27" t="s">
        <v>49</v>
      </c>
      <c r="D157" s="46">
        <v>0</v>
      </c>
      <c r="E157" s="46">
        <v>0</v>
      </c>
      <c r="F157" s="46">
        <v>0</v>
      </c>
      <c r="G157" s="46">
        <v>0</v>
      </c>
      <c r="H157" s="1017"/>
      <c r="I157" s="1017"/>
      <c r="J157" s="1017"/>
      <c r="K157" s="1017"/>
    </row>
    <row r="158" spans="1:11" ht="15" customHeight="1">
      <c r="A158" s="1017"/>
      <c r="B158" s="1017"/>
      <c r="C158" s="27" t="s">
        <v>50</v>
      </c>
      <c r="D158" s="46">
        <v>0</v>
      </c>
      <c r="E158" s="46">
        <v>0</v>
      </c>
      <c r="F158" s="46">
        <v>0</v>
      </c>
      <c r="G158" s="46">
        <v>0</v>
      </c>
      <c r="H158" s="1017"/>
      <c r="I158" s="1017"/>
      <c r="J158" s="1017"/>
      <c r="K158" s="1017"/>
    </row>
    <row r="159" spans="1:11" ht="15" customHeight="1">
      <c r="A159" s="1017"/>
      <c r="B159" s="1017"/>
      <c r="C159" s="27" t="s">
        <v>55</v>
      </c>
      <c r="D159" s="46">
        <v>0</v>
      </c>
      <c r="E159" s="46">
        <v>0</v>
      </c>
      <c r="F159" s="46">
        <v>0</v>
      </c>
      <c r="G159" s="46">
        <v>0</v>
      </c>
      <c r="H159" s="1017"/>
      <c r="I159" s="1017"/>
      <c r="J159" s="1017"/>
      <c r="K159" s="1017"/>
    </row>
    <row r="160" spans="1:11" ht="15" customHeight="1">
      <c r="A160" s="1017"/>
      <c r="B160" s="1017"/>
      <c r="C160" s="27" t="s">
        <v>49</v>
      </c>
      <c r="D160" s="46">
        <v>0</v>
      </c>
      <c r="E160" s="46">
        <v>0</v>
      </c>
      <c r="F160" s="46">
        <v>0</v>
      </c>
      <c r="G160" s="46">
        <v>0</v>
      </c>
      <c r="H160" s="1017"/>
      <c r="I160" s="1017"/>
      <c r="J160" s="1017"/>
      <c r="K160" s="1017"/>
    </row>
    <row r="161" spans="1:11" ht="15" customHeight="1">
      <c r="A161" s="1017"/>
      <c r="B161" s="1017"/>
      <c r="C161" s="27" t="s">
        <v>50</v>
      </c>
      <c r="D161" s="46">
        <v>0</v>
      </c>
      <c r="E161" s="46">
        <v>0</v>
      </c>
      <c r="F161" s="46">
        <v>0</v>
      </c>
      <c r="G161" s="46">
        <v>0</v>
      </c>
      <c r="H161" s="1017"/>
      <c r="I161" s="1017"/>
      <c r="J161" s="1017"/>
      <c r="K161" s="1017"/>
    </row>
    <row r="162" spans="1:11" ht="15" customHeight="1">
      <c r="A162" s="1017"/>
      <c r="B162" s="1017"/>
      <c r="C162" s="27" t="s">
        <v>56</v>
      </c>
      <c r="D162" s="46">
        <v>0</v>
      </c>
      <c r="E162" s="46">
        <v>240000</v>
      </c>
      <c r="F162" s="46">
        <v>240000</v>
      </c>
      <c r="G162" s="46">
        <v>240000</v>
      </c>
      <c r="H162" s="1017"/>
      <c r="I162" s="1017"/>
      <c r="J162" s="1017"/>
      <c r="K162" s="1017"/>
    </row>
    <row r="163" spans="1:11" ht="15" customHeight="1">
      <c r="A163" s="1017"/>
      <c r="B163" s="1017"/>
      <c r="C163" s="27" t="s">
        <v>49</v>
      </c>
      <c r="D163" s="46">
        <v>0</v>
      </c>
      <c r="E163" s="46">
        <v>240000</v>
      </c>
      <c r="F163" s="46">
        <v>240000</v>
      </c>
      <c r="G163" s="46">
        <v>240000</v>
      </c>
      <c r="H163" s="1017"/>
      <c r="I163" s="1017"/>
      <c r="J163" s="1017"/>
      <c r="K163" s="1017"/>
    </row>
    <row r="164" spans="1:11" ht="15" customHeight="1">
      <c r="A164" s="1017"/>
      <c r="B164" s="1017"/>
      <c r="C164" s="27" t="s">
        <v>50</v>
      </c>
      <c r="D164" s="46">
        <v>0</v>
      </c>
      <c r="E164" s="46">
        <v>0</v>
      </c>
      <c r="F164" s="46">
        <v>0</v>
      </c>
      <c r="G164" s="46">
        <v>0</v>
      </c>
      <c r="H164" s="1017"/>
      <c r="I164" s="1017"/>
      <c r="J164" s="1017"/>
      <c r="K164" s="1017"/>
    </row>
    <row r="165" spans="1:11" ht="15" customHeight="1">
      <c r="A165" s="1017"/>
      <c r="B165" s="1017"/>
      <c r="C165" s="27" t="s">
        <v>57</v>
      </c>
      <c r="D165" s="46">
        <v>0</v>
      </c>
      <c r="E165" s="46">
        <v>0</v>
      </c>
      <c r="F165" s="46">
        <v>0</v>
      </c>
      <c r="G165" s="46">
        <v>0</v>
      </c>
      <c r="H165" s="1017"/>
      <c r="I165" s="1017"/>
      <c r="J165" s="1017"/>
      <c r="K165" s="1017"/>
    </row>
    <row r="166" spans="1:11" ht="15" customHeight="1">
      <c r="A166" s="1017"/>
      <c r="B166" s="1017"/>
      <c r="C166" s="27" t="s">
        <v>49</v>
      </c>
      <c r="D166" s="46">
        <v>0</v>
      </c>
      <c r="E166" s="46">
        <v>0</v>
      </c>
      <c r="F166" s="46">
        <v>0</v>
      </c>
      <c r="G166" s="46">
        <v>0</v>
      </c>
      <c r="H166" s="1017"/>
      <c r="I166" s="1017"/>
      <c r="J166" s="1017"/>
      <c r="K166" s="1017"/>
    </row>
    <row r="167" spans="1:11" ht="15" customHeight="1">
      <c r="A167" s="1017"/>
      <c r="B167" s="1017"/>
      <c r="C167" s="27" t="s">
        <v>58</v>
      </c>
      <c r="D167" s="46">
        <v>0</v>
      </c>
      <c r="E167" s="46">
        <v>0</v>
      </c>
      <c r="F167" s="46">
        <v>0</v>
      </c>
      <c r="G167" s="46">
        <v>0</v>
      </c>
      <c r="H167" s="1017"/>
      <c r="I167" s="1017"/>
      <c r="J167" s="1017"/>
      <c r="K167" s="1017"/>
    </row>
    <row r="168" spans="1:11" ht="15" customHeight="1">
      <c r="A168" s="1017"/>
      <c r="B168" s="1017"/>
      <c r="C168" s="27" t="s">
        <v>59</v>
      </c>
      <c r="D168" s="46">
        <v>0</v>
      </c>
      <c r="E168" s="46">
        <v>0</v>
      </c>
      <c r="F168" s="46">
        <v>0</v>
      </c>
      <c r="G168" s="46">
        <v>0</v>
      </c>
      <c r="H168" s="1017"/>
      <c r="I168" s="1017"/>
      <c r="J168" s="1017"/>
      <c r="K168" s="1017"/>
    </row>
    <row r="169" spans="1:11" ht="15" customHeight="1">
      <c r="A169" s="1017"/>
      <c r="B169" s="1017"/>
      <c r="C169" s="27" t="s">
        <v>60</v>
      </c>
      <c r="D169" s="46">
        <v>0</v>
      </c>
      <c r="E169" s="46">
        <v>0</v>
      </c>
      <c r="F169" s="46">
        <v>0</v>
      </c>
      <c r="G169" s="46">
        <v>0</v>
      </c>
      <c r="H169" s="1017"/>
      <c r="I169" s="1017"/>
      <c r="J169" s="1017"/>
      <c r="K169" s="1017"/>
    </row>
    <row r="170" spans="1:11" ht="15" customHeight="1">
      <c r="A170" s="1017"/>
      <c r="B170" s="1017"/>
      <c r="C170" s="27" t="s">
        <v>61</v>
      </c>
      <c r="D170" s="46">
        <v>0</v>
      </c>
      <c r="E170" s="46">
        <v>0</v>
      </c>
      <c r="F170" s="46">
        <v>0</v>
      </c>
      <c r="G170" s="46">
        <v>0</v>
      </c>
      <c r="H170" s="1017"/>
      <c r="I170" s="1017"/>
      <c r="J170" s="1017"/>
      <c r="K170" s="1017"/>
    </row>
    <row r="171" spans="1:11" ht="15" customHeight="1">
      <c r="A171" s="1017"/>
      <c r="B171" s="1017"/>
      <c r="C171" s="27" t="s">
        <v>62</v>
      </c>
      <c r="D171" s="46">
        <v>0</v>
      </c>
      <c r="E171" s="46">
        <v>10000000</v>
      </c>
      <c r="F171" s="46">
        <v>1000000</v>
      </c>
      <c r="G171" s="46">
        <v>1000000</v>
      </c>
      <c r="H171" s="1017"/>
      <c r="I171" s="1017"/>
      <c r="J171" s="1017"/>
      <c r="K171" s="1017"/>
    </row>
    <row r="172" spans="1:11" ht="15" customHeight="1">
      <c r="A172" s="1017"/>
      <c r="B172" s="1017"/>
      <c r="C172" s="27" t="s">
        <v>49</v>
      </c>
      <c r="D172" s="46">
        <v>0</v>
      </c>
      <c r="E172" s="46">
        <v>10000000</v>
      </c>
      <c r="F172" s="46">
        <v>1000000</v>
      </c>
      <c r="G172" s="46">
        <v>1000000</v>
      </c>
      <c r="H172" s="1017"/>
      <c r="I172" s="1017"/>
      <c r="J172" s="1017"/>
      <c r="K172" s="1017"/>
    </row>
    <row r="173" spans="1:11" ht="15" customHeight="1">
      <c r="A173" s="1017"/>
      <c r="B173" s="1017"/>
      <c r="C173" s="27" t="s">
        <v>58</v>
      </c>
      <c r="D173" s="46">
        <v>0</v>
      </c>
      <c r="E173" s="46">
        <v>0</v>
      </c>
      <c r="F173" s="46">
        <v>0</v>
      </c>
      <c r="G173" s="46">
        <v>0</v>
      </c>
      <c r="H173" s="1017"/>
      <c r="I173" s="1017"/>
      <c r="J173" s="1017"/>
      <c r="K173" s="1017"/>
    </row>
    <row r="174" spans="1:11" ht="15" customHeight="1">
      <c r="A174" s="1017"/>
      <c r="B174" s="1017"/>
      <c r="C174" s="27" t="s">
        <v>59</v>
      </c>
      <c r="D174" s="46">
        <v>0</v>
      </c>
      <c r="E174" s="46">
        <v>0</v>
      </c>
      <c r="F174" s="46">
        <v>0</v>
      </c>
      <c r="G174" s="46">
        <v>0</v>
      </c>
      <c r="H174" s="1017"/>
      <c r="I174" s="1017"/>
      <c r="J174" s="1017"/>
      <c r="K174" s="1017"/>
    </row>
    <row r="175" spans="1:11" ht="15" customHeight="1">
      <c r="A175" s="1017"/>
      <c r="B175" s="1017"/>
      <c r="C175" s="27" t="s">
        <v>60</v>
      </c>
      <c r="D175" s="46">
        <v>0</v>
      </c>
      <c r="E175" s="46">
        <v>0</v>
      </c>
      <c r="F175" s="46">
        <v>0</v>
      </c>
      <c r="G175" s="46">
        <v>0</v>
      </c>
      <c r="H175" s="1017"/>
      <c r="I175" s="1017"/>
      <c r="J175" s="1017"/>
      <c r="K175" s="1017"/>
    </row>
    <row r="176" spans="1:11" ht="15" customHeight="1">
      <c r="A176" s="1017"/>
      <c r="B176" s="1017"/>
      <c r="C176" s="27" t="s">
        <v>61</v>
      </c>
      <c r="D176" s="46">
        <v>0</v>
      </c>
      <c r="E176" s="46">
        <v>0</v>
      </c>
      <c r="F176" s="46">
        <v>0</v>
      </c>
      <c r="G176" s="46">
        <v>0</v>
      </c>
      <c r="H176" s="1017"/>
      <c r="I176" s="1017"/>
      <c r="J176" s="1017"/>
      <c r="K176" s="1017"/>
    </row>
    <row r="177" spans="1:11" ht="15" customHeight="1">
      <c r="A177" s="1017"/>
      <c r="B177" s="1017"/>
      <c r="C177" s="27" t="s">
        <v>63</v>
      </c>
      <c r="D177" s="46">
        <v>0</v>
      </c>
      <c r="E177" s="46">
        <v>0</v>
      </c>
      <c r="F177" s="46">
        <v>0</v>
      </c>
      <c r="G177" s="46">
        <v>0</v>
      </c>
      <c r="H177" s="1017"/>
      <c r="I177" s="1017"/>
      <c r="J177" s="1017"/>
      <c r="K177" s="1017"/>
    </row>
    <row r="178" spans="1:11" ht="15" customHeight="1">
      <c r="A178" s="1017"/>
      <c r="B178" s="1017"/>
      <c r="C178" s="27" t="s">
        <v>49</v>
      </c>
      <c r="D178" s="46">
        <v>0</v>
      </c>
      <c r="E178" s="46">
        <v>0</v>
      </c>
      <c r="F178" s="46">
        <v>0</v>
      </c>
      <c r="G178" s="46">
        <v>0</v>
      </c>
      <c r="H178" s="1017"/>
      <c r="I178" s="1017"/>
      <c r="J178" s="1017"/>
      <c r="K178" s="1017"/>
    </row>
    <row r="179" spans="1:11" ht="15" customHeight="1">
      <c r="A179" s="1017"/>
      <c r="B179" s="1017"/>
      <c r="C179" s="27" t="s">
        <v>58</v>
      </c>
      <c r="D179" s="46">
        <v>0</v>
      </c>
      <c r="E179" s="46">
        <v>0</v>
      </c>
      <c r="F179" s="46">
        <v>0</v>
      </c>
      <c r="G179" s="46">
        <v>0</v>
      </c>
      <c r="H179" s="1017"/>
      <c r="I179" s="1017"/>
      <c r="J179" s="1017"/>
      <c r="K179" s="1017"/>
    </row>
    <row r="180" spans="1:11" ht="15" customHeight="1">
      <c r="A180" s="1017"/>
      <c r="B180" s="1017"/>
      <c r="C180" s="27" t="s">
        <v>59</v>
      </c>
      <c r="D180" s="46">
        <v>0</v>
      </c>
      <c r="E180" s="46">
        <v>0</v>
      </c>
      <c r="F180" s="46">
        <v>0</v>
      </c>
      <c r="G180" s="46">
        <v>0</v>
      </c>
      <c r="H180" s="1017"/>
      <c r="I180" s="1017"/>
      <c r="J180" s="1017"/>
      <c r="K180" s="1017"/>
    </row>
    <row r="181" spans="1:11" ht="15" customHeight="1">
      <c r="A181" s="1017"/>
      <c r="B181" s="1017"/>
      <c r="C181" s="27" t="s">
        <v>60</v>
      </c>
      <c r="D181" s="46">
        <v>0</v>
      </c>
      <c r="E181" s="46">
        <v>0</v>
      </c>
      <c r="F181" s="46">
        <v>0</v>
      </c>
      <c r="G181" s="46">
        <v>0</v>
      </c>
      <c r="H181" s="1017"/>
      <c r="I181" s="1017"/>
      <c r="J181" s="1017"/>
      <c r="K181" s="1017"/>
    </row>
    <row r="182" spans="1:11" ht="15" customHeight="1">
      <c r="A182" s="1017"/>
      <c r="B182" s="1017"/>
      <c r="C182" s="27" t="s">
        <v>61</v>
      </c>
      <c r="D182" s="46">
        <v>0</v>
      </c>
      <c r="E182" s="46">
        <v>0</v>
      </c>
      <c r="F182" s="46">
        <v>0</v>
      </c>
      <c r="G182" s="46">
        <v>0</v>
      </c>
      <c r="H182" s="1017"/>
      <c r="I182" s="1017"/>
      <c r="J182" s="1017"/>
      <c r="K182" s="1017"/>
    </row>
    <row r="183" spans="1:11" ht="15" customHeight="1">
      <c r="A183" s="1017"/>
      <c r="B183" s="1017"/>
      <c r="C183" s="27" t="s">
        <v>64</v>
      </c>
      <c r="D183" s="46">
        <v>0</v>
      </c>
      <c r="E183" s="46">
        <v>0</v>
      </c>
      <c r="F183" s="46">
        <v>0</v>
      </c>
      <c r="G183" s="46">
        <v>0</v>
      </c>
      <c r="H183" s="1017"/>
      <c r="I183" s="1017"/>
      <c r="J183" s="1017"/>
      <c r="K183" s="1017"/>
    </row>
    <row r="184" spans="1:11" ht="15" customHeight="1">
      <c r="A184" s="1017"/>
      <c r="B184" s="1017"/>
      <c r="C184" s="27" t="s">
        <v>65</v>
      </c>
      <c r="D184" s="46">
        <v>0</v>
      </c>
      <c r="E184" s="46">
        <v>0</v>
      </c>
      <c r="F184" s="46">
        <v>0</v>
      </c>
      <c r="G184" s="46">
        <v>0</v>
      </c>
      <c r="H184" s="1017"/>
      <c r="I184" s="1017"/>
      <c r="J184" s="1017"/>
      <c r="K184" s="1017"/>
    </row>
    <row r="185" spans="1:11" ht="20.100000000000001" customHeight="1">
      <c r="A185" s="1017"/>
      <c r="B185" s="1017"/>
      <c r="C185" s="48" t="s">
        <v>18</v>
      </c>
      <c r="D185" s="1017"/>
      <c r="E185" s="1017"/>
      <c r="F185" s="1017"/>
      <c r="G185" s="1017"/>
      <c r="H185" s="1017"/>
      <c r="I185" s="1017"/>
      <c r="J185" s="1017"/>
      <c r="K185" s="1017"/>
    </row>
  </sheetData>
  <mergeCells count="23">
    <mergeCell ref="D85:G85"/>
    <mergeCell ref="D86:G86"/>
    <mergeCell ref="D87:G87"/>
    <mergeCell ref="D88:G88"/>
    <mergeCell ref="C97:G97"/>
    <mergeCell ref="C84:G84"/>
    <mergeCell ref="D7:G7"/>
    <mergeCell ref="C8:G8"/>
    <mergeCell ref="C9:G9"/>
    <mergeCell ref="D10:G10"/>
    <mergeCell ref="D17:G17"/>
    <mergeCell ref="C26:G26"/>
    <mergeCell ref="D27:G27"/>
    <mergeCell ref="D28:G28"/>
    <mergeCell ref="D29:G29"/>
    <mergeCell ref="D30:G30"/>
    <mergeCell ref="C39:G39"/>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3"/>
  <sheetViews>
    <sheetView zoomScaleNormal="100" workbookViewId="0">
      <selection activeCell="C9" sqref="C9:G9"/>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1017"/>
      <c r="B1" s="1017"/>
      <c r="C1" s="1505" t="s">
        <v>0</v>
      </c>
      <c r="D1" s="1506"/>
      <c r="E1" s="1506"/>
      <c r="F1" s="1506"/>
      <c r="G1" s="1506"/>
      <c r="H1" s="1017"/>
      <c r="I1" s="1017"/>
      <c r="J1" s="1017"/>
      <c r="K1" s="1017"/>
    </row>
    <row r="2" spans="1:11" ht="24.95" customHeight="1">
      <c r="A2" s="1017"/>
      <c r="B2" s="1017"/>
      <c r="C2" s="1507" t="s">
        <v>1</v>
      </c>
      <c r="D2" s="1508"/>
      <c r="E2" s="1508"/>
      <c r="F2" s="1508"/>
      <c r="G2" s="1508"/>
      <c r="H2" s="1017"/>
      <c r="I2" s="1017"/>
      <c r="J2" s="1017"/>
      <c r="K2" s="1017"/>
    </row>
    <row r="3" spans="1:11" ht="14.1" customHeight="1">
      <c r="A3" s="1017"/>
      <c r="B3" s="1017"/>
      <c r="C3" s="25" t="s">
        <v>2</v>
      </c>
      <c r="D3" s="1509" t="s">
        <v>2034</v>
      </c>
      <c r="E3" s="1510"/>
      <c r="F3" s="1510"/>
      <c r="G3" s="1510"/>
      <c r="H3" s="1017"/>
      <c r="I3" s="1017"/>
      <c r="J3" s="1017"/>
      <c r="K3" s="1017"/>
    </row>
    <row r="4" spans="1:11" ht="14.1" customHeight="1">
      <c r="A4" s="1017"/>
      <c r="B4" s="1017"/>
      <c r="C4" s="25" t="s">
        <v>4</v>
      </c>
      <c r="D4" s="1509" t="s">
        <v>2035</v>
      </c>
      <c r="E4" s="1510"/>
      <c r="F4" s="1510"/>
      <c r="G4" s="1510"/>
      <c r="H4" s="1017"/>
      <c r="I4" s="1017"/>
      <c r="J4" s="1017"/>
      <c r="K4" s="1017"/>
    </row>
    <row r="5" spans="1:11" ht="14.1" customHeight="1">
      <c r="A5" s="1017"/>
      <c r="B5" s="1017"/>
      <c r="C5" s="25" t="s">
        <v>6</v>
      </c>
      <c r="D5" s="1509" t="s">
        <v>459</v>
      </c>
      <c r="E5" s="1510"/>
      <c r="F5" s="1510"/>
      <c r="G5" s="1510"/>
      <c r="H5" s="1017"/>
      <c r="I5" s="1017"/>
      <c r="J5" s="1017"/>
      <c r="K5" s="1017"/>
    </row>
    <row r="6" spans="1:11" ht="14.1" customHeight="1">
      <c r="A6" s="1017"/>
      <c r="B6" s="1017"/>
      <c r="C6" s="25" t="s">
        <v>8</v>
      </c>
      <c r="D6" s="1509" t="s">
        <v>460</v>
      </c>
      <c r="E6" s="1510"/>
      <c r="F6" s="1510"/>
      <c r="G6" s="1510"/>
      <c r="H6" s="1017"/>
      <c r="I6" s="1017"/>
      <c r="J6" s="1017"/>
      <c r="K6" s="1017"/>
    </row>
    <row r="7" spans="1:11" ht="14.1" customHeight="1">
      <c r="A7" s="1017"/>
      <c r="B7" s="1017"/>
      <c r="C7" s="25" t="s">
        <v>10</v>
      </c>
      <c r="D7" s="1511" t="s">
        <v>11</v>
      </c>
      <c r="E7" s="1512"/>
      <c r="F7" s="1512"/>
      <c r="G7" s="1512"/>
      <c r="H7" s="1017"/>
      <c r="I7" s="1017"/>
      <c r="J7" s="1017"/>
      <c r="K7" s="1017"/>
    </row>
    <row r="8" spans="1:11" ht="14.1" customHeight="1">
      <c r="A8" s="1017"/>
      <c r="B8" s="1017"/>
      <c r="C8" s="1513" t="s">
        <v>12</v>
      </c>
      <c r="D8" s="1514"/>
      <c r="E8" s="1514"/>
      <c r="F8" s="1514"/>
      <c r="G8" s="1514"/>
      <c r="H8" s="1017"/>
      <c r="I8" s="1017"/>
      <c r="J8" s="1017"/>
      <c r="K8" s="1017"/>
    </row>
    <row r="9" spans="1:11" ht="72.95" customHeight="1">
      <c r="A9" s="1017"/>
      <c r="B9" s="1017"/>
      <c r="C9" s="1515" t="s">
        <v>2036</v>
      </c>
      <c r="D9" s="1516"/>
      <c r="E9" s="1516"/>
      <c r="F9" s="1516"/>
      <c r="G9" s="1516"/>
      <c r="H9" s="1017"/>
      <c r="I9" s="1017"/>
      <c r="J9" s="1017"/>
      <c r="K9" s="1017"/>
    </row>
    <row r="10" spans="1:11" ht="86.25" customHeight="1">
      <c r="A10" s="1017"/>
      <c r="B10" s="1017"/>
      <c r="C10" s="26" t="s">
        <v>14</v>
      </c>
      <c r="D10" s="1517" t="s">
        <v>2037</v>
      </c>
      <c r="E10" s="1518"/>
      <c r="F10" s="1518"/>
      <c r="G10" s="1518"/>
      <c r="H10" s="1017"/>
      <c r="I10" s="1017"/>
      <c r="J10" s="1017"/>
      <c r="K10" s="1017"/>
    </row>
    <row r="11" spans="1:11" ht="27.95" customHeight="1">
      <c r="A11" s="1017"/>
      <c r="B11" s="1017"/>
      <c r="C11" s="27" t="s">
        <v>176</v>
      </c>
      <c r="D11" s="28">
        <v>2024</v>
      </c>
      <c r="E11" s="28">
        <v>2025</v>
      </c>
      <c r="F11" s="28">
        <v>2026</v>
      </c>
      <c r="G11" s="28">
        <v>2027</v>
      </c>
      <c r="H11" s="1017"/>
      <c r="I11" s="1017"/>
      <c r="J11" s="1017"/>
      <c r="K11" s="1017"/>
    </row>
    <row r="12" spans="1:11" ht="14.1" customHeight="1">
      <c r="A12" s="1017"/>
      <c r="B12" s="1017"/>
      <c r="C12" s="29"/>
      <c r="D12" s="30" t="s">
        <v>22</v>
      </c>
      <c r="E12" s="30" t="s">
        <v>23</v>
      </c>
      <c r="F12" s="30" t="s">
        <v>23</v>
      </c>
      <c r="G12" s="30" t="s">
        <v>23</v>
      </c>
      <c r="H12" s="1017"/>
      <c r="I12" s="1017"/>
      <c r="J12" s="1017"/>
      <c r="K12" s="1017"/>
    </row>
    <row r="13" spans="1:11" ht="20.100000000000001" customHeight="1">
      <c r="A13" s="1017"/>
      <c r="B13" s="1017"/>
      <c r="C13" s="27" t="s">
        <v>2038</v>
      </c>
      <c r="D13" s="31" t="s">
        <v>1301</v>
      </c>
      <c r="E13" s="31" t="s">
        <v>1301</v>
      </c>
      <c r="F13" s="31" t="s">
        <v>1301</v>
      </c>
      <c r="G13" s="31" t="s">
        <v>1301</v>
      </c>
      <c r="H13" s="1017"/>
      <c r="I13" s="1017"/>
      <c r="J13" s="1017"/>
      <c r="K13" s="1017"/>
    </row>
    <row r="14" spans="1:11" ht="14.1" customHeight="1">
      <c r="A14" s="1017"/>
      <c r="B14" s="1017"/>
      <c r="C14" s="27" t="s">
        <v>2039</v>
      </c>
      <c r="D14" s="31" t="s">
        <v>359</v>
      </c>
      <c r="E14" s="31" t="s">
        <v>359</v>
      </c>
      <c r="F14" s="31" t="s">
        <v>359</v>
      </c>
      <c r="G14" s="31" t="s">
        <v>359</v>
      </c>
      <c r="H14" s="1017"/>
      <c r="I14" s="1017"/>
      <c r="J14" s="1017"/>
      <c r="K14" s="1017"/>
    </row>
    <row r="15" spans="1:11" ht="14.1" customHeight="1">
      <c r="A15" s="1017"/>
      <c r="B15" s="1017"/>
      <c r="C15" s="27" t="s">
        <v>2040</v>
      </c>
      <c r="D15" s="31" t="s">
        <v>34</v>
      </c>
      <c r="E15" s="31" t="s">
        <v>34</v>
      </c>
      <c r="F15" s="31" t="s">
        <v>34</v>
      </c>
      <c r="G15" s="31" t="s">
        <v>34</v>
      </c>
      <c r="H15" s="1017"/>
      <c r="I15" s="1017"/>
      <c r="J15" s="1017"/>
      <c r="K15" s="1017"/>
    </row>
    <row r="16" spans="1:11" ht="30.95" customHeight="1">
      <c r="A16" s="1017"/>
      <c r="B16" s="1017"/>
      <c r="C16" s="27" t="s">
        <v>2041</v>
      </c>
      <c r="D16" s="31" t="s">
        <v>1301</v>
      </c>
      <c r="E16" s="31" t="s">
        <v>1301</v>
      </c>
      <c r="F16" s="31" t="s">
        <v>1301</v>
      </c>
      <c r="G16" s="31" t="s">
        <v>1301</v>
      </c>
      <c r="H16" s="1017"/>
      <c r="I16" s="1017"/>
      <c r="J16" s="1017"/>
      <c r="K16" s="1017"/>
    </row>
    <row r="17" spans="1:11" ht="30.95" customHeight="1">
      <c r="A17" s="1017"/>
      <c r="B17" s="1017"/>
      <c r="C17" s="27" t="s">
        <v>2042</v>
      </c>
      <c r="D17" s="31" t="s">
        <v>73</v>
      </c>
      <c r="E17" s="31" t="s">
        <v>73</v>
      </c>
      <c r="F17" s="31" t="s">
        <v>73</v>
      </c>
      <c r="G17" s="31" t="s">
        <v>73</v>
      </c>
      <c r="H17" s="1017"/>
      <c r="I17" s="1017"/>
      <c r="J17" s="1017"/>
      <c r="K17" s="1017"/>
    </row>
    <row r="18" spans="1:11" ht="93.95" customHeight="1">
      <c r="A18" s="1017"/>
      <c r="B18" s="1017"/>
      <c r="C18" s="26" t="s">
        <v>16</v>
      </c>
      <c r="D18" s="1517" t="s">
        <v>2043</v>
      </c>
      <c r="E18" s="1518"/>
      <c r="F18" s="1518"/>
      <c r="G18" s="1518"/>
      <c r="H18" s="1017"/>
      <c r="I18" s="1017"/>
      <c r="J18" s="1017"/>
      <c r="K18" s="1017"/>
    </row>
    <row r="19" spans="1:11" ht="27.95" customHeight="1">
      <c r="A19" s="1017"/>
      <c r="B19" s="1017"/>
      <c r="C19" s="27" t="s">
        <v>187</v>
      </c>
      <c r="D19" s="28">
        <v>2024</v>
      </c>
      <c r="E19" s="28">
        <v>2025</v>
      </c>
      <c r="F19" s="28">
        <v>2026</v>
      </c>
      <c r="G19" s="28">
        <v>2027</v>
      </c>
      <c r="H19" s="1017"/>
      <c r="I19" s="1017"/>
      <c r="J19" s="1017"/>
      <c r="K19" s="1017"/>
    </row>
    <row r="20" spans="1:11" ht="14.1" customHeight="1">
      <c r="A20" s="1017"/>
      <c r="B20" s="1017"/>
      <c r="C20" s="29"/>
      <c r="D20" s="30" t="s">
        <v>22</v>
      </c>
      <c r="E20" s="30" t="s">
        <v>23</v>
      </c>
      <c r="F20" s="30" t="s">
        <v>23</v>
      </c>
      <c r="G20" s="30" t="s">
        <v>23</v>
      </c>
      <c r="H20" s="1017"/>
      <c r="I20" s="1017"/>
      <c r="J20" s="1017"/>
      <c r="K20" s="1017"/>
    </row>
    <row r="21" spans="1:11" ht="20.100000000000001" customHeight="1">
      <c r="A21" s="1017"/>
      <c r="B21" s="1017"/>
      <c r="C21" s="27" t="s">
        <v>2044</v>
      </c>
      <c r="D21" s="31" t="s">
        <v>122</v>
      </c>
      <c r="E21" s="31" t="s">
        <v>122</v>
      </c>
      <c r="F21" s="31" t="s">
        <v>122</v>
      </c>
      <c r="G21" s="31" t="s">
        <v>122</v>
      </c>
      <c r="H21" s="1017"/>
      <c r="I21" s="1017"/>
      <c r="J21" s="1017"/>
      <c r="K21" s="1017"/>
    </row>
    <row r="22" spans="1:11" ht="30.95" customHeight="1">
      <c r="A22" s="1017"/>
      <c r="B22" s="1017"/>
      <c r="C22" s="27" t="s">
        <v>2045</v>
      </c>
      <c r="D22" s="31" t="s">
        <v>2046</v>
      </c>
      <c r="E22" s="31" t="s">
        <v>2046</v>
      </c>
      <c r="F22" s="31" t="s">
        <v>2046</v>
      </c>
      <c r="G22" s="31" t="s">
        <v>2047</v>
      </c>
      <c r="H22" s="1017"/>
      <c r="I22" s="1017"/>
      <c r="J22" s="1017"/>
      <c r="K22" s="1017"/>
    </row>
    <row r="23" spans="1:11" ht="30.95" customHeight="1">
      <c r="A23" s="1017"/>
      <c r="B23" s="1017"/>
      <c r="C23" s="27" t="s">
        <v>2048</v>
      </c>
      <c r="D23" s="31" t="s">
        <v>72</v>
      </c>
      <c r="E23" s="31" t="s">
        <v>72</v>
      </c>
      <c r="F23" s="31" t="s">
        <v>72</v>
      </c>
      <c r="G23" s="31" t="s">
        <v>256</v>
      </c>
      <c r="H23" s="1017"/>
      <c r="I23" s="1017"/>
      <c r="J23" s="1017"/>
      <c r="K23" s="1017"/>
    </row>
    <row r="24" spans="1:11" ht="14.1" customHeight="1">
      <c r="A24" s="1017"/>
      <c r="B24" s="1017"/>
      <c r="C24" s="1503" t="s">
        <v>27</v>
      </c>
      <c r="D24" s="1504"/>
      <c r="E24" s="1504"/>
      <c r="F24" s="1504"/>
      <c r="G24" s="1504"/>
      <c r="H24" s="1017"/>
      <c r="I24" s="1017"/>
      <c r="J24" s="1017"/>
      <c r="K24" s="1017"/>
    </row>
    <row r="25" spans="1:11" ht="14.1" customHeight="1">
      <c r="A25" s="1017"/>
      <c r="B25" s="1017"/>
      <c r="C25" s="32" t="s">
        <v>2049</v>
      </c>
      <c r="D25" s="1503" t="s">
        <v>2050</v>
      </c>
      <c r="E25" s="1504"/>
      <c r="F25" s="1504"/>
      <c r="G25" s="1504"/>
      <c r="H25" s="1017"/>
      <c r="I25" s="1017"/>
      <c r="J25" s="1017"/>
      <c r="K25" s="1017"/>
    </row>
    <row r="26" spans="1:11" ht="27" customHeight="1">
      <c r="A26" s="1017"/>
      <c r="B26" s="1017"/>
      <c r="C26" s="33" t="s">
        <v>19</v>
      </c>
      <c r="D26" s="1519" t="s">
        <v>2051</v>
      </c>
      <c r="E26" s="1520"/>
      <c r="F26" s="1520"/>
      <c r="G26" s="1520"/>
      <c r="H26" s="1017"/>
      <c r="I26" s="1017"/>
      <c r="J26" s="1017"/>
      <c r="K26" s="1017"/>
    </row>
    <row r="27" spans="1:11" ht="27" customHeight="1">
      <c r="A27" s="1017"/>
      <c r="B27" s="1017"/>
      <c r="C27" s="34" t="s">
        <v>20</v>
      </c>
      <c r="D27" s="1521" t="s">
        <v>2052</v>
      </c>
      <c r="E27" s="1522"/>
      <c r="F27" s="1522"/>
      <c r="G27" s="1522"/>
      <c r="H27" s="1017"/>
      <c r="I27" s="1017"/>
      <c r="J27" s="1017"/>
      <c r="K27" s="1017"/>
    </row>
    <row r="28" spans="1:11" ht="27" customHeight="1">
      <c r="A28" s="1017"/>
      <c r="B28" s="1017"/>
      <c r="C28" s="34" t="s">
        <v>21</v>
      </c>
      <c r="D28" s="1521" t="s">
        <v>2053</v>
      </c>
      <c r="E28" s="1522"/>
      <c r="F28" s="1522"/>
      <c r="G28" s="1522"/>
      <c r="H28" s="1017"/>
      <c r="I28" s="1017"/>
      <c r="J28" s="1017"/>
      <c r="K28" s="1017"/>
    </row>
    <row r="29" spans="1:11" ht="15" customHeight="1">
      <c r="A29" s="1017"/>
      <c r="B29" s="1017"/>
      <c r="C29" s="1018"/>
      <c r="D29" s="36">
        <v>2024</v>
      </c>
      <c r="E29" s="36">
        <v>2025</v>
      </c>
      <c r="F29" s="36">
        <v>2026</v>
      </c>
      <c r="G29" s="36">
        <v>2027</v>
      </c>
      <c r="H29" s="1017"/>
      <c r="I29" s="1017"/>
      <c r="J29" s="1017"/>
      <c r="K29" s="1017"/>
    </row>
    <row r="30" spans="1:11" ht="15" customHeight="1">
      <c r="A30" s="1017"/>
      <c r="B30" s="1017"/>
      <c r="C30" s="1019"/>
      <c r="D30" s="38" t="s">
        <v>22</v>
      </c>
      <c r="E30" s="38" t="s">
        <v>23</v>
      </c>
      <c r="F30" s="38" t="s">
        <v>23</v>
      </c>
      <c r="G30" s="38" t="s">
        <v>23</v>
      </c>
      <c r="H30" s="1017"/>
      <c r="I30" s="1017"/>
      <c r="J30" s="1017"/>
      <c r="K30" s="1017"/>
    </row>
    <row r="31" spans="1:11" ht="14.1" customHeight="1">
      <c r="A31" s="1017"/>
      <c r="B31" s="1017"/>
      <c r="C31" s="27" t="s">
        <v>33</v>
      </c>
      <c r="D31" s="31" t="s">
        <v>34</v>
      </c>
      <c r="E31" s="31" t="s">
        <v>34</v>
      </c>
      <c r="F31" s="31" t="s">
        <v>34</v>
      </c>
      <c r="G31" s="31" t="s">
        <v>34</v>
      </c>
      <c r="H31" s="1017"/>
      <c r="I31" s="1017"/>
      <c r="J31" s="1017"/>
      <c r="K31" s="1017"/>
    </row>
    <row r="32" spans="1:11" ht="14.1" customHeight="1">
      <c r="A32" s="1017"/>
      <c r="B32" s="1017"/>
      <c r="C32" s="27" t="s">
        <v>35</v>
      </c>
      <c r="D32" s="31" t="s">
        <v>2054</v>
      </c>
      <c r="E32" s="31" t="s">
        <v>2055</v>
      </c>
      <c r="F32" s="31" t="s">
        <v>2056</v>
      </c>
      <c r="G32" s="31" t="s">
        <v>2057</v>
      </c>
      <c r="H32" s="1017"/>
      <c r="I32" s="1017"/>
      <c r="J32" s="1017"/>
      <c r="K32" s="1017"/>
    </row>
    <row r="33" spans="1:11" ht="14.1" customHeight="1">
      <c r="A33" s="1017"/>
      <c r="B33" s="1017"/>
      <c r="C33" s="27" t="s">
        <v>40</v>
      </c>
      <c r="D33" s="31" t="s">
        <v>2054</v>
      </c>
      <c r="E33" s="31" t="s">
        <v>2055</v>
      </c>
      <c r="F33" s="31" t="s">
        <v>2056</v>
      </c>
      <c r="G33" s="31" t="s">
        <v>2057</v>
      </c>
      <c r="H33" s="1017"/>
      <c r="I33" s="1017"/>
      <c r="J33" s="1017"/>
      <c r="K33" s="1017"/>
    </row>
    <row r="34" spans="1:11" ht="14.1" customHeight="1">
      <c r="A34" s="1017"/>
      <c r="B34" s="1017"/>
      <c r="C34" s="27" t="s">
        <v>41</v>
      </c>
      <c r="D34" s="31" t="s">
        <v>18</v>
      </c>
      <c r="E34" s="31" t="s">
        <v>42</v>
      </c>
      <c r="F34" s="31" t="s">
        <v>42</v>
      </c>
      <c r="G34" s="31" t="s">
        <v>42</v>
      </c>
      <c r="H34" s="1017"/>
      <c r="I34" s="1017"/>
      <c r="J34" s="1017"/>
      <c r="K34" s="1017"/>
    </row>
    <row r="35" spans="1:11" ht="14.1" customHeight="1">
      <c r="A35" s="1017"/>
      <c r="B35" s="1017"/>
      <c r="C35" s="27" t="s">
        <v>43</v>
      </c>
      <c r="D35" s="31" t="s">
        <v>18</v>
      </c>
      <c r="E35" s="31" t="s">
        <v>2058</v>
      </c>
      <c r="F35" s="31" t="s">
        <v>2059</v>
      </c>
      <c r="G35" s="31" t="s">
        <v>2060</v>
      </c>
      <c r="H35" s="1017"/>
      <c r="I35" s="1017"/>
      <c r="J35" s="1017"/>
      <c r="K35" s="1017"/>
    </row>
    <row r="36" spans="1:11" ht="14.1" customHeight="1">
      <c r="A36" s="1017"/>
      <c r="B36" s="1017"/>
      <c r="C36" s="27" t="s">
        <v>47</v>
      </c>
      <c r="D36" s="31" t="s">
        <v>18</v>
      </c>
      <c r="E36" s="31" t="s">
        <v>2058</v>
      </c>
      <c r="F36" s="31" t="s">
        <v>2059</v>
      </c>
      <c r="G36" s="31" t="s">
        <v>2060</v>
      </c>
      <c r="H36" s="1017"/>
      <c r="I36" s="1017"/>
      <c r="J36" s="1017"/>
      <c r="K36" s="1017"/>
    </row>
    <row r="37" spans="1:11" ht="14.1" customHeight="1">
      <c r="A37" s="1017"/>
      <c r="B37" s="1017"/>
      <c r="C37" s="1523" t="s">
        <v>24</v>
      </c>
      <c r="D37" s="1524"/>
      <c r="E37" s="1524"/>
      <c r="F37" s="1524"/>
      <c r="G37" s="1524"/>
      <c r="H37" s="1017"/>
      <c r="I37" s="1017"/>
      <c r="J37" s="1017"/>
      <c r="K37" s="1017"/>
    </row>
    <row r="38" spans="1:11" ht="14.1" customHeight="1">
      <c r="A38" s="1017"/>
      <c r="B38" s="1017"/>
      <c r="C38" s="1018"/>
      <c r="D38" s="36">
        <v>2024</v>
      </c>
      <c r="E38" s="36">
        <v>2025</v>
      </c>
      <c r="F38" s="36">
        <v>2026</v>
      </c>
      <c r="G38" s="36">
        <v>2027</v>
      </c>
      <c r="H38" s="1017"/>
      <c r="I38" s="1017"/>
      <c r="J38" s="1017"/>
      <c r="K38" s="1017"/>
    </row>
    <row r="39" spans="1:11" ht="14.1" customHeight="1">
      <c r="A39" s="1017"/>
      <c r="B39" s="1017"/>
      <c r="C39" s="1019"/>
      <c r="D39" s="38" t="s">
        <v>22</v>
      </c>
      <c r="E39" s="38" t="s">
        <v>23</v>
      </c>
      <c r="F39" s="38" t="s">
        <v>23</v>
      </c>
      <c r="G39" s="38" t="s">
        <v>23</v>
      </c>
      <c r="H39" s="1017"/>
      <c r="I39" s="1017"/>
      <c r="J39" s="1017"/>
      <c r="K39" s="1017"/>
    </row>
    <row r="40" spans="1:11" ht="14.1" customHeight="1">
      <c r="A40" s="1017"/>
      <c r="B40" s="1017"/>
      <c r="C40" s="39" t="s">
        <v>48</v>
      </c>
      <c r="D40" s="40">
        <v>0</v>
      </c>
      <c r="E40" s="40">
        <v>10910000</v>
      </c>
      <c r="F40" s="40">
        <v>10910000</v>
      </c>
      <c r="G40" s="40">
        <v>10910000</v>
      </c>
      <c r="H40" s="1017"/>
      <c r="I40" s="1017"/>
      <c r="J40" s="1017"/>
      <c r="K40" s="1017"/>
    </row>
    <row r="41" spans="1:11" ht="14.1" customHeight="1">
      <c r="A41" s="1017"/>
      <c r="B41" s="1017"/>
      <c r="C41" s="39" t="s">
        <v>49</v>
      </c>
      <c r="D41" s="40">
        <v>0</v>
      </c>
      <c r="E41" s="40">
        <v>10910000</v>
      </c>
      <c r="F41" s="40">
        <v>10910000</v>
      </c>
      <c r="G41" s="40">
        <v>10910000</v>
      </c>
      <c r="H41" s="1017"/>
      <c r="I41" s="1017"/>
      <c r="J41" s="1017"/>
      <c r="K41" s="1017"/>
    </row>
    <row r="42" spans="1:11" ht="14.1" customHeight="1">
      <c r="A42" s="1017"/>
      <c r="B42" s="1017"/>
      <c r="C42" s="39" t="s">
        <v>50</v>
      </c>
      <c r="D42" s="40">
        <v>0</v>
      </c>
      <c r="E42" s="40">
        <v>0</v>
      </c>
      <c r="F42" s="40">
        <v>0</v>
      </c>
      <c r="G42" s="40">
        <v>0</v>
      </c>
      <c r="H42" s="1017"/>
      <c r="I42" s="1017"/>
      <c r="J42" s="1017"/>
      <c r="K42" s="1017"/>
    </row>
    <row r="43" spans="1:11" ht="14.1" customHeight="1">
      <c r="A43" s="1017"/>
      <c r="B43" s="1017"/>
      <c r="C43" s="39" t="s">
        <v>51</v>
      </c>
      <c r="D43" s="40">
        <v>0</v>
      </c>
      <c r="E43" s="40">
        <v>1800000</v>
      </c>
      <c r="F43" s="40">
        <v>1800000</v>
      </c>
      <c r="G43" s="40">
        <v>1800000</v>
      </c>
      <c r="H43" s="1017"/>
      <c r="I43" s="1017"/>
      <c r="J43" s="1017"/>
      <c r="K43" s="1017"/>
    </row>
    <row r="44" spans="1:11" ht="14.1" customHeight="1">
      <c r="A44" s="1017"/>
      <c r="B44" s="1017"/>
      <c r="C44" s="39" t="s">
        <v>49</v>
      </c>
      <c r="D44" s="40">
        <v>0</v>
      </c>
      <c r="E44" s="40">
        <v>1800000</v>
      </c>
      <c r="F44" s="40">
        <v>1800000</v>
      </c>
      <c r="G44" s="40">
        <v>1800000</v>
      </c>
      <c r="H44" s="1017"/>
      <c r="I44" s="1017"/>
      <c r="J44" s="1017"/>
      <c r="K44" s="1017"/>
    </row>
    <row r="45" spans="1:11" ht="14.1" customHeight="1">
      <c r="A45" s="1017"/>
      <c r="B45" s="1017"/>
      <c r="C45" s="39" t="s">
        <v>50</v>
      </c>
      <c r="D45" s="40">
        <v>0</v>
      </c>
      <c r="E45" s="40">
        <v>0</v>
      </c>
      <c r="F45" s="40">
        <v>0</v>
      </c>
      <c r="G45" s="40">
        <v>0</v>
      </c>
      <c r="H45" s="1017"/>
      <c r="I45" s="1017"/>
      <c r="J45" s="1017"/>
      <c r="K45" s="1017"/>
    </row>
    <row r="46" spans="1:11" ht="14.1" customHeight="1">
      <c r="A46" s="1017"/>
      <c r="B46" s="1017"/>
      <c r="C46" s="39" t="s">
        <v>52</v>
      </c>
      <c r="D46" s="40">
        <v>0</v>
      </c>
      <c r="E46" s="40">
        <v>4040000</v>
      </c>
      <c r="F46" s="40">
        <v>5040000</v>
      </c>
      <c r="G46" s="40">
        <v>6040000</v>
      </c>
      <c r="H46" s="1017"/>
      <c r="I46" s="1017"/>
      <c r="J46" s="1017"/>
      <c r="K46" s="1017"/>
    </row>
    <row r="47" spans="1:11" ht="14.1" customHeight="1">
      <c r="A47" s="1017"/>
      <c r="B47" s="1017"/>
      <c r="C47" s="39" t="s">
        <v>49</v>
      </c>
      <c r="D47" s="40">
        <v>0</v>
      </c>
      <c r="E47" s="40">
        <v>4040000</v>
      </c>
      <c r="F47" s="40">
        <v>5040000</v>
      </c>
      <c r="G47" s="40">
        <v>6040000</v>
      </c>
      <c r="H47" s="1017"/>
      <c r="I47" s="1017"/>
      <c r="J47" s="1017"/>
      <c r="K47" s="1017"/>
    </row>
    <row r="48" spans="1:11" ht="14.1" customHeight="1">
      <c r="A48" s="1017"/>
      <c r="B48" s="1017"/>
      <c r="C48" s="39" t="s">
        <v>50</v>
      </c>
      <c r="D48" s="40">
        <v>0</v>
      </c>
      <c r="E48" s="40">
        <v>0</v>
      </c>
      <c r="F48" s="40">
        <v>0</v>
      </c>
      <c r="G48" s="40">
        <v>0</v>
      </c>
      <c r="H48" s="1017"/>
      <c r="I48" s="1017"/>
      <c r="J48" s="1017"/>
      <c r="K48" s="1017"/>
    </row>
    <row r="49" spans="1:11" ht="14.1" customHeight="1">
      <c r="A49" s="1017"/>
      <c r="B49" s="1017"/>
      <c r="C49" s="39" t="s">
        <v>53</v>
      </c>
      <c r="D49" s="40">
        <v>0</v>
      </c>
      <c r="E49" s="40">
        <v>0</v>
      </c>
      <c r="F49" s="40">
        <v>0</v>
      </c>
      <c r="G49" s="40">
        <v>0</v>
      </c>
      <c r="H49" s="1017"/>
      <c r="I49" s="1017"/>
      <c r="J49" s="1017"/>
      <c r="K49" s="1017"/>
    </row>
    <row r="50" spans="1:11" ht="14.1" customHeight="1">
      <c r="A50" s="1017"/>
      <c r="B50" s="1017"/>
      <c r="C50" s="39" t="s">
        <v>49</v>
      </c>
      <c r="D50" s="40">
        <v>0</v>
      </c>
      <c r="E50" s="40">
        <v>0</v>
      </c>
      <c r="F50" s="40">
        <v>0</v>
      </c>
      <c r="G50" s="40">
        <v>0</v>
      </c>
      <c r="H50" s="1017"/>
      <c r="I50" s="1017"/>
      <c r="J50" s="1017"/>
      <c r="K50" s="1017"/>
    </row>
    <row r="51" spans="1:11" ht="14.1" customHeight="1">
      <c r="A51" s="1017"/>
      <c r="B51" s="1017"/>
      <c r="C51" s="39" t="s">
        <v>50</v>
      </c>
      <c r="D51" s="40">
        <v>0</v>
      </c>
      <c r="E51" s="40">
        <v>0</v>
      </c>
      <c r="F51" s="40">
        <v>0</v>
      </c>
      <c r="G51" s="40">
        <v>0</v>
      </c>
      <c r="H51" s="1017"/>
      <c r="I51" s="1017"/>
      <c r="J51" s="1017"/>
      <c r="K51" s="1017"/>
    </row>
    <row r="52" spans="1:11" ht="14.1" customHeight="1">
      <c r="A52" s="1017"/>
      <c r="B52" s="1017"/>
      <c r="C52" s="39" t="s">
        <v>54</v>
      </c>
      <c r="D52" s="40">
        <v>0</v>
      </c>
      <c r="E52" s="40">
        <v>0</v>
      </c>
      <c r="F52" s="40">
        <v>0</v>
      </c>
      <c r="G52" s="40">
        <v>0</v>
      </c>
      <c r="H52" s="1017"/>
      <c r="I52" s="1017"/>
      <c r="J52" s="1017"/>
      <c r="K52" s="1017"/>
    </row>
    <row r="53" spans="1:11" ht="14.1" customHeight="1">
      <c r="A53" s="1017"/>
      <c r="B53" s="1017"/>
      <c r="C53" s="39" t="s">
        <v>49</v>
      </c>
      <c r="D53" s="40">
        <v>0</v>
      </c>
      <c r="E53" s="40">
        <v>0</v>
      </c>
      <c r="F53" s="40">
        <v>0</v>
      </c>
      <c r="G53" s="40">
        <v>0</v>
      </c>
      <c r="H53" s="1017"/>
      <c r="I53" s="1017"/>
      <c r="J53" s="1017"/>
      <c r="K53" s="1017"/>
    </row>
    <row r="54" spans="1:11" ht="14.1" customHeight="1">
      <c r="A54" s="1017"/>
      <c r="B54" s="1017"/>
      <c r="C54" s="39" t="s">
        <v>50</v>
      </c>
      <c r="D54" s="40">
        <v>0</v>
      </c>
      <c r="E54" s="40">
        <v>0</v>
      </c>
      <c r="F54" s="40">
        <v>0</v>
      </c>
      <c r="G54" s="40">
        <v>0</v>
      </c>
      <c r="H54" s="1017"/>
      <c r="I54" s="1017"/>
      <c r="J54" s="1017"/>
      <c r="K54" s="1017"/>
    </row>
    <row r="55" spans="1:11" ht="14.1" customHeight="1">
      <c r="A55" s="1017"/>
      <c r="B55" s="1017"/>
      <c r="C55" s="39" t="s">
        <v>55</v>
      </c>
      <c r="D55" s="40">
        <v>0</v>
      </c>
      <c r="E55" s="40">
        <v>600000</v>
      </c>
      <c r="F55" s="40">
        <v>600000</v>
      </c>
      <c r="G55" s="40">
        <v>600000</v>
      </c>
      <c r="H55" s="1017"/>
      <c r="I55" s="1017"/>
      <c r="J55" s="1017"/>
      <c r="K55" s="1017"/>
    </row>
    <row r="56" spans="1:11" ht="14.1" customHeight="1">
      <c r="A56" s="1017"/>
      <c r="B56" s="1017"/>
      <c r="C56" s="39" t="s">
        <v>49</v>
      </c>
      <c r="D56" s="40">
        <v>0</v>
      </c>
      <c r="E56" s="40">
        <v>600000</v>
      </c>
      <c r="F56" s="40">
        <v>600000</v>
      </c>
      <c r="G56" s="40">
        <v>600000</v>
      </c>
      <c r="H56" s="1017"/>
      <c r="I56" s="1017"/>
      <c r="J56" s="1017"/>
      <c r="K56" s="1017"/>
    </row>
    <row r="57" spans="1:11" ht="14.1" customHeight="1">
      <c r="A57" s="1017"/>
      <c r="B57" s="1017"/>
      <c r="C57" s="39" t="s">
        <v>50</v>
      </c>
      <c r="D57" s="40">
        <v>0</v>
      </c>
      <c r="E57" s="40">
        <v>0</v>
      </c>
      <c r="F57" s="40">
        <v>0</v>
      </c>
      <c r="G57" s="40">
        <v>0</v>
      </c>
      <c r="H57" s="1017"/>
      <c r="I57" s="1017"/>
      <c r="J57" s="1017"/>
      <c r="K57" s="1017"/>
    </row>
    <row r="58" spans="1:11" ht="14.1" customHeight="1">
      <c r="A58" s="1017"/>
      <c r="B58" s="1017"/>
      <c r="C58" s="39" t="s">
        <v>56</v>
      </c>
      <c r="D58" s="40">
        <v>0</v>
      </c>
      <c r="E58" s="40">
        <v>200000</v>
      </c>
      <c r="F58" s="40">
        <v>200000</v>
      </c>
      <c r="G58" s="40">
        <v>200000</v>
      </c>
      <c r="H58" s="1017"/>
      <c r="I58" s="1017"/>
      <c r="J58" s="1017"/>
      <c r="K58" s="1017"/>
    </row>
    <row r="59" spans="1:11" ht="14.1" customHeight="1">
      <c r="A59" s="1017"/>
      <c r="B59" s="1017"/>
      <c r="C59" s="39" t="s">
        <v>49</v>
      </c>
      <c r="D59" s="40">
        <v>0</v>
      </c>
      <c r="E59" s="40">
        <v>200000</v>
      </c>
      <c r="F59" s="40">
        <v>200000</v>
      </c>
      <c r="G59" s="40">
        <v>200000</v>
      </c>
      <c r="H59" s="1017"/>
      <c r="I59" s="1017"/>
      <c r="J59" s="1017"/>
      <c r="K59" s="1017"/>
    </row>
    <row r="60" spans="1:11" ht="14.1" customHeight="1">
      <c r="A60" s="1017"/>
      <c r="B60" s="1017"/>
      <c r="C60" s="39" t="s">
        <v>50</v>
      </c>
      <c r="D60" s="40">
        <v>0</v>
      </c>
      <c r="E60" s="40">
        <v>0</v>
      </c>
      <c r="F60" s="40">
        <v>0</v>
      </c>
      <c r="G60" s="40">
        <v>0</v>
      </c>
      <c r="H60" s="1017"/>
      <c r="I60" s="1017"/>
      <c r="J60" s="1017"/>
      <c r="K60" s="1017"/>
    </row>
    <row r="61" spans="1:11" ht="14.1" customHeight="1">
      <c r="A61" s="1017"/>
      <c r="B61" s="1017"/>
      <c r="C61" s="39" t="s">
        <v>57</v>
      </c>
      <c r="D61" s="40">
        <v>0</v>
      </c>
      <c r="E61" s="40">
        <v>0</v>
      </c>
      <c r="F61" s="40">
        <v>0</v>
      </c>
      <c r="G61" s="40">
        <v>0</v>
      </c>
      <c r="H61" s="1017"/>
      <c r="I61" s="1017"/>
      <c r="J61" s="1017"/>
      <c r="K61" s="1017"/>
    </row>
    <row r="62" spans="1:11" ht="14.1" customHeight="1">
      <c r="A62" s="1017"/>
      <c r="B62" s="1017"/>
      <c r="C62" s="39" t="s">
        <v>49</v>
      </c>
      <c r="D62" s="40">
        <v>0</v>
      </c>
      <c r="E62" s="40">
        <v>0</v>
      </c>
      <c r="F62" s="40">
        <v>0</v>
      </c>
      <c r="G62" s="40">
        <v>0</v>
      </c>
      <c r="H62" s="1017"/>
      <c r="I62" s="1017"/>
      <c r="J62" s="1017"/>
      <c r="K62" s="1017"/>
    </row>
    <row r="63" spans="1:11" ht="14.1" customHeight="1">
      <c r="A63" s="1017"/>
      <c r="B63" s="1017"/>
      <c r="C63" s="39" t="s">
        <v>58</v>
      </c>
      <c r="D63" s="40">
        <v>0</v>
      </c>
      <c r="E63" s="40">
        <v>0</v>
      </c>
      <c r="F63" s="40">
        <v>0</v>
      </c>
      <c r="G63" s="40">
        <v>0</v>
      </c>
      <c r="H63" s="1017"/>
      <c r="I63" s="1017"/>
      <c r="J63" s="1017"/>
      <c r="K63" s="1017"/>
    </row>
    <row r="64" spans="1:11" ht="14.1" customHeight="1">
      <c r="A64" s="1017"/>
      <c r="B64" s="1017"/>
      <c r="C64" s="39" t="s">
        <v>59</v>
      </c>
      <c r="D64" s="40">
        <v>0</v>
      </c>
      <c r="E64" s="40">
        <v>0</v>
      </c>
      <c r="F64" s="40">
        <v>0</v>
      </c>
      <c r="G64" s="40">
        <v>0</v>
      </c>
      <c r="H64" s="1017"/>
      <c r="I64" s="1017"/>
      <c r="J64" s="1017"/>
      <c r="K64" s="1017"/>
    </row>
    <row r="65" spans="1:11" ht="14.1" customHeight="1">
      <c r="A65" s="1017"/>
      <c r="B65" s="1017"/>
      <c r="C65" s="39" t="s">
        <v>60</v>
      </c>
      <c r="D65" s="40">
        <v>0</v>
      </c>
      <c r="E65" s="40">
        <v>0</v>
      </c>
      <c r="F65" s="40">
        <v>0</v>
      </c>
      <c r="G65" s="40">
        <v>0</v>
      </c>
      <c r="H65" s="1017"/>
      <c r="I65" s="1017"/>
      <c r="J65" s="1017"/>
      <c r="K65" s="1017"/>
    </row>
    <row r="66" spans="1:11" ht="14.1" customHeight="1">
      <c r="A66" s="1017"/>
      <c r="B66" s="1017"/>
      <c r="C66" s="39" t="s">
        <v>61</v>
      </c>
      <c r="D66" s="40">
        <v>0</v>
      </c>
      <c r="E66" s="40">
        <v>0</v>
      </c>
      <c r="F66" s="40">
        <v>0</v>
      </c>
      <c r="G66" s="40">
        <v>0</v>
      </c>
      <c r="H66" s="1017"/>
      <c r="I66" s="1017"/>
      <c r="J66" s="1017"/>
      <c r="K66" s="1017"/>
    </row>
    <row r="67" spans="1:11" ht="14.1" customHeight="1">
      <c r="A67" s="1017"/>
      <c r="B67" s="1017"/>
      <c r="C67" s="39" t="s">
        <v>62</v>
      </c>
      <c r="D67" s="40">
        <v>0</v>
      </c>
      <c r="E67" s="40">
        <v>0</v>
      </c>
      <c r="F67" s="40">
        <v>0</v>
      </c>
      <c r="G67" s="40">
        <v>0</v>
      </c>
      <c r="H67" s="1017"/>
      <c r="I67" s="1017"/>
      <c r="J67" s="1017"/>
      <c r="K67" s="1017"/>
    </row>
    <row r="68" spans="1:11" ht="14.1" customHeight="1">
      <c r="A68" s="1017"/>
      <c r="B68" s="1017"/>
      <c r="C68" s="39" t="s">
        <v>49</v>
      </c>
      <c r="D68" s="40">
        <v>0</v>
      </c>
      <c r="E68" s="40">
        <v>0</v>
      </c>
      <c r="F68" s="40">
        <v>0</v>
      </c>
      <c r="G68" s="40">
        <v>0</v>
      </c>
      <c r="H68" s="1017"/>
      <c r="I68" s="1017"/>
      <c r="J68" s="1017"/>
      <c r="K68" s="1017"/>
    </row>
    <row r="69" spans="1:11" ht="14.1" customHeight="1">
      <c r="A69" s="1017"/>
      <c r="B69" s="1017"/>
      <c r="C69" s="39" t="s">
        <v>58</v>
      </c>
      <c r="D69" s="40">
        <v>0</v>
      </c>
      <c r="E69" s="40">
        <v>0</v>
      </c>
      <c r="F69" s="40">
        <v>0</v>
      </c>
      <c r="G69" s="40">
        <v>0</v>
      </c>
      <c r="H69" s="1017"/>
      <c r="I69" s="1017"/>
      <c r="J69" s="1017"/>
      <c r="K69" s="1017"/>
    </row>
    <row r="70" spans="1:11" ht="14.1" customHeight="1">
      <c r="A70" s="1017"/>
      <c r="B70" s="1017"/>
      <c r="C70" s="39" t="s">
        <v>59</v>
      </c>
      <c r="D70" s="40">
        <v>0</v>
      </c>
      <c r="E70" s="40">
        <v>0</v>
      </c>
      <c r="F70" s="40">
        <v>0</v>
      </c>
      <c r="G70" s="40">
        <v>0</v>
      </c>
      <c r="H70" s="1017"/>
      <c r="I70" s="1017"/>
      <c r="J70" s="1017"/>
      <c r="K70" s="1017"/>
    </row>
    <row r="71" spans="1:11" ht="14.1" customHeight="1">
      <c r="A71" s="1017"/>
      <c r="B71" s="1017"/>
      <c r="C71" s="39" t="s">
        <v>60</v>
      </c>
      <c r="D71" s="40">
        <v>0</v>
      </c>
      <c r="E71" s="40">
        <v>0</v>
      </c>
      <c r="F71" s="40">
        <v>0</v>
      </c>
      <c r="G71" s="40">
        <v>0</v>
      </c>
      <c r="H71" s="1017"/>
      <c r="I71" s="1017"/>
      <c r="J71" s="1017"/>
      <c r="K71" s="1017"/>
    </row>
    <row r="72" spans="1:11" ht="14.1" customHeight="1">
      <c r="A72" s="1017"/>
      <c r="B72" s="1017"/>
      <c r="C72" s="39" t="s">
        <v>61</v>
      </c>
      <c r="D72" s="40">
        <v>0</v>
      </c>
      <c r="E72" s="40">
        <v>0</v>
      </c>
      <c r="F72" s="40">
        <v>0</v>
      </c>
      <c r="G72" s="40">
        <v>0</v>
      </c>
      <c r="H72" s="1017"/>
      <c r="I72" s="1017"/>
      <c r="J72" s="1017"/>
      <c r="K72" s="1017"/>
    </row>
    <row r="73" spans="1:11" ht="14.1" customHeight="1">
      <c r="A73" s="1017"/>
      <c r="B73" s="1017"/>
      <c r="C73" s="39" t="s">
        <v>63</v>
      </c>
      <c r="D73" s="40">
        <v>0</v>
      </c>
      <c r="E73" s="40">
        <v>0</v>
      </c>
      <c r="F73" s="40">
        <v>0</v>
      </c>
      <c r="G73" s="40">
        <v>0</v>
      </c>
      <c r="H73" s="1017"/>
      <c r="I73" s="1017"/>
      <c r="J73" s="1017"/>
      <c r="K73" s="1017"/>
    </row>
    <row r="74" spans="1:11" ht="14.1" customHeight="1">
      <c r="A74" s="1017"/>
      <c r="B74" s="1017"/>
      <c r="C74" s="39" t="s">
        <v>49</v>
      </c>
      <c r="D74" s="40">
        <v>0</v>
      </c>
      <c r="E74" s="40">
        <v>0</v>
      </c>
      <c r="F74" s="40">
        <v>0</v>
      </c>
      <c r="G74" s="40">
        <v>0</v>
      </c>
      <c r="H74" s="1017"/>
      <c r="I74" s="1017"/>
      <c r="J74" s="1017"/>
      <c r="K74" s="1017"/>
    </row>
    <row r="75" spans="1:11" ht="14.1" customHeight="1">
      <c r="A75" s="1017"/>
      <c r="B75" s="1017"/>
      <c r="C75" s="39" t="s">
        <v>58</v>
      </c>
      <c r="D75" s="40">
        <v>0</v>
      </c>
      <c r="E75" s="40">
        <v>0</v>
      </c>
      <c r="F75" s="40">
        <v>0</v>
      </c>
      <c r="G75" s="40">
        <v>0</v>
      </c>
      <c r="H75" s="1017"/>
      <c r="I75" s="1017"/>
      <c r="J75" s="1017"/>
      <c r="K75" s="1017"/>
    </row>
    <row r="76" spans="1:11" ht="14.1" customHeight="1">
      <c r="A76" s="1017"/>
      <c r="B76" s="1017"/>
      <c r="C76" s="39" t="s">
        <v>59</v>
      </c>
      <c r="D76" s="40">
        <v>0</v>
      </c>
      <c r="E76" s="40">
        <v>0</v>
      </c>
      <c r="F76" s="40">
        <v>0</v>
      </c>
      <c r="G76" s="40">
        <v>0</v>
      </c>
      <c r="H76" s="1017"/>
      <c r="I76" s="1017"/>
      <c r="J76" s="1017"/>
      <c r="K76" s="1017"/>
    </row>
    <row r="77" spans="1:11" ht="14.1" customHeight="1">
      <c r="A77" s="1017"/>
      <c r="B77" s="1017"/>
      <c r="C77" s="39" t="s">
        <v>60</v>
      </c>
      <c r="D77" s="40">
        <v>0</v>
      </c>
      <c r="E77" s="40">
        <v>0</v>
      </c>
      <c r="F77" s="40">
        <v>0</v>
      </c>
      <c r="G77" s="40">
        <v>0</v>
      </c>
      <c r="H77" s="1017"/>
      <c r="I77" s="1017"/>
      <c r="J77" s="1017"/>
      <c r="K77" s="1017"/>
    </row>
    <row r="78" spans="1:11" ht="14.1" customHeight="1">
      <c r="A78" s="1017"/>
      <c r="B78" s="1017"/>
      <c r="C78" s="39" t="s">
        <v>61</v>
      </c>
      <c r="D78" s="40">
        <v>0</v>
      </c>
      <c r="E78" s="40">
        <v>0</v>
      </c>
      <c r="F78" s="40">
        <v>0</v>
      </c>
      <c r="G78" s="40">
        <v>0</v>
      </c>
      <c r="H78" s="1017"/>
      <c r="I78" s="1017"/>
      <c r="J78" s="1017"/>
      <c r="K78" s="1017"/>
    </row>
    <row r="79" spans="1:11" ht="14.1" customHeight="1">
      <c r="A79" s="1017"/>
      <c r="B79" s="1017"/>
      <c r="C79" s="39" t="s">
        <v>64</v>
      </c>
      <c r="D79" s="40">
        <v>0</v>
      </c>
      <c r="E79" s="40">
        <v>0</v>
      </c>
      <c r="F79" s="40">
        <v>0</v>
      </c>
      <c r="G79" s="40">
        <v>0</v>
      </c>
      <c r="H79" s="1017"/>
      <c r="I79" s="1017"/>
      <c r="J79" s="1017"/>
      <c r="K79" s="1017"/>
    </row>
    <row r="80" spans="1:11" ht="14.1" customHeight="1">
      <c r="A80" s="1017"/>
      <c r="B80" s="1017"/>
      <c r="C80" s="39" t="s">
        <v>65</v>
      </c>
      <c r="D80" s="40">
        <v>0</v>
      </c>
      <c r="E80" s="40">
        <v>0</v>
      </c>
      <c r="F80" s="40">
        <v>0</v>
      </c>
      <c r="G80" s="40">
        <v>0</v>
      </c>
      <c r="H80" s="1017"/>
      <c r="I80" s="1017"/>
      <c r="J80" s="1017"/>
      <c r="K80" s="1017"/>
    </row>
    <row r="81" spans="1:11" ht="14.1" customHeight="1">
      <c r="A81" s="1017"/>
      <c r="B81" s="1017"/>
      <c r="C81" s="41" t="s">
        <v>25</v>
      </c>
      <c r="D81" s="40">
        <v>0</v>
      </c>
      <c r="E81" s="40">
        <v>17550000</v>
      </c>
      <c r="F81" s="40">
        <v>18550000</v>
      </c>
      <c r="G81" s="40">
        <v>19550000</v>
      </c>
      <c r="H81" s="1017"/>
      <c r="I81" s="1017"/>
      <c r="J81" s="1017"/>
      <c r="K81" s="1017"/>
    </row>
    <row r="82" spans="1:11" ht="14.1" customHeight="1">
      <c r="A82" s="1017"/>
      <c r="B82" s="1017"/>
      <c r="C82" s="1503" t="s">
        <v>66</v>
      </c>
      <c r="D82" s="1504"/>
      <c r="E82" s="1504"/>
      <c r="F82" s="1504"/>
      <c r="G82" s="1504"/>
      <c r="H82" s="1017"/>
      <c r="I82" s="1017"/>
      <c r="J82" s="1017"/>
      <c r="K82" s="1017"/>
    </row>
    <row r="83" spans="1:11" ht="14.1" customHeight="1">
      <c r="A83" s="1017"/>
      <c r="B83" s="1017"/>
      <c r="C83" s="32" t="s">
        <v>2061</v>
      </c>
      <c r="D83" s="1503" t="s">
        <v>836</v>
      </c>
      <c r="E83" s="1504"/>
      <c r="F83" s="1504"/>
      <c r="G83" s="1504"/>
      <c r="H83" s="1017"/>
      <c r="I83" s="1017"/>
      <c r="J83" s="1017"/>
      <c r="K83" s="1017"/>
    </row>
    <row r="84" spans="1:11" ht="14.1" customHeight="1">
      <c r="A84" s="1017"/>
      <c r="B84" s="1017"/>
      <c r="C84" s="33" t="s">
        <v>19</v>
      </c>
      <c r="D84" s="1519" t="s">
        <v>2062</v>
      </c>
      <c r="E84" s="1520"/>
      <c r="F84" s="1520"/>
      <c r="G84" s="1520"/>
      <c r="H84" s="1017"/>
      <c r="I84" s="1017"/>
      <c r="J84" s="1017"/>
      <c r="K84" s="1017"/>
    </row>
    <row r="85" spans="1:11" ht="14.1" customHeight="1">
      <c r="A85" s="1017"/>
      <c r="B85" s="1017"/>
      <c r="C85" s="34" t="s">
        <v>20</v>
      </c>
      <c r="D85" s="1521" t="s">
        <v>836</v>
      </c>
      <c r="E85" s="1522"/>
      <c r="F85" s="1522"/>
      <c r="G85" s="1522"/>
      <c r="H85" s="1017"/>
      <c r="I85" s="1017"/>
      <c r="J85" s="1017"/>
      <c r="K85" s="1017"/>
    </row>
    <row r="86" spans="1:11" ht="14.1" customHeight="1">
      <c r="A86" s="1017"/>
      <c r="B86" s="1017"/>
      <c r="C86" s="34" t="s">
        <v>21</v>
      </c>
      <c r="D86" s="1521" t="s">
        <v>2063</v>
      </c>
      <c r="E86" s="1522"/>
      <c r="F86" s="1522"/>
      <c r="G86" s="1522"/>
      <c r="H86" s="1017"/>
      <c r="I86" s="1017"/>
      <c r="J86" s="1017"/>
      <c r="K86" s="1017"/>
    </row>
    <row r="87" spans="1:11" ht="15" customHeight="1">
      <c r="A87" s="1017"/>
      <c r="B87" s="1017"/>
      <c r="C87" s="1018"/>
      <c r="D87" s="36">
        <v>2024</v>
      </c>
      <c r="E87" s="36">
        <v>2025</v>
      </c>
      <c r="F87" s="36">
        <v>2026</v>
      </c>
      <c r="G87" s="36">
        <v>2027</v>
      </c>
      <c r="H87" s="1017"/>
      <c r="I87" s="1017"/>
      <c r="J87" s="1017"/>
      <c r="K87" s="1017"/>
    </row>
    <row r="88" spans="1:11" ht="15" customHeight="1">
      <c r="A88" s="1017"/>
      <c r="B88" s="1017"/>
      <c r="C88" s="1019"/>
      <c r="D88" s="38" t="s">
        <v>22</v>
      </c>
      <c r="E88" s="38" t="s">
        <v>23</v>
      </c>
      <c r="F88" s="38" t="s">
        <v>23</v>
      </c>
      <c r="G88" s="38" t="s">
        <v>23</v>
      </c>
      <c r="H88" s="1017"/>
      <c r="I88" s="1017"/>
      <c r="J88" s="1017"/>
      <c r="K88" s="1017"/>
    </row>
    <row r="89" spans="1:11" ht="14.1" customHeight="1">
      <c r="A89" s="1017"/>
      <c r="B89" s="1017"/>
      <c r="C89" s="27" t="s">
        <v>33</v>
      </c>
      <c r="D89" s="31" t="s">
        <v>34</v>
      </c>
      <c r="E89" s="31" t="s">
        <v>34</v>
      </c>
      <c r="F89" s="31" t="s">
        <v>34</v>
      </c>
      <c r="G89" s="31" t="s">
        <v>34</v>
      </c>
      <c r="H89" s="1017"/>
      <c r="I89" s="1017"/>
      <c r="J89" s="1017"/>
      <c r="K89" s="1017"/>
    </row>
    <row r="90" spans="1:11" ht="14.1" customHeight="1">
      <c r="A90" s="1017"/>
      <c r="B90" s="1017"/>
      <c r="C90" s="27" t="s">
        <v>35</v>
      </c>
      <c r="D90" s="31" t="s">
        <v>1702</v>
      </c>
      <c r="E90" s="31" t="s">
        <v>1702</v>
      </c>
      <c r="F90" s="31" t="s">
        <v>1702</v>
      </c>
      <c r="G90" s="31" t="s">
        <v>1702</v>
      </c>
      <c r="H90" s="1017"/>
      <c r="I90" s="1017"/>
      <c r="J90" s="1017"/>
      <c r="K90" s="1017"/>
    </row>
    <row r="91" spans="1:11" ht="14.1" customHeight="1">
      <c r="A91" s="1017"/>
      <c r="B91" s="1017"/>
      <c r="C91" s="27" t="s">
        <v>40</v>
      </c>
      <c r="D91" s="31" t="s">
        <v>1702</v>
      </c>
      <c r="E91" s="31" t="s">
        <v>1702</v>
      </c>
      <c r="F91" s="31" t="s">
        <v>1702</v>
      </c>
      <c r="G91" s="31" t="s">
        <v>1702</v>
      </c>
      <c r="H91" s="1017"/>
      <c r="I91" s="1017"/>
      <c r="J91" s="1017"/>
      <c r="K91" s="1017"/>
    </row>
    <row r="92" spans="1:11" ht="14.1" customHeight="1">
      <c r="A92" s="1017"/>
      <c r="B92" s="1017"/>
      <c r="C92" s="27" t="s">
        <v>41</v>
      </c>
      <c r="D92" s="31" t="s">
        <v>18</v>
      </c>
      <c r="E92" s="31" t="s">
        <v>42</v>
      </c>
      <c r="F92" s="31" t="s">
        <v>42</v>
      </c>
      <c r="G92" s="31" t="s">
        <v>42</v>
      </c>
      <c r="H92" s="1017"/>
      <c r="I92" s="1017"/>
      <c r="J92" s="1017"/>
      <c r="K92" s="1017"/>
    </row>
    <row r="93" spans="1:11" ht="14.1" customHeight="1">
      <c r="A93" s="1017"/>
      <c r="B93" s="1017"/>
      <c r="C93" s="27" t="s">
        <v>43</v>
      </c>
      <c r="D93" s="31" t="s">
        <v>18</v>
      </c>
      <c r="E93" s="31" t="s">
        <v>42</v>
      </c>
      <c r="F93" s="31" t="s">
        <v>42</v>
      </c>
      <c r="G93" s="31" t="s">
        <v>42</v>
      </c>
      <c r="H93" s="1017"/>
      <c r="I93" s="1017"/>
      <c r="J93" s="1017"/>
      <c r="K93" s="1017"/>
    </row>
    <row r="94" spans="1:11" ht="14.1" customHeight="1">
      <c r="A94" s="1017"/>
      <c r="B94" s="1017"/>
      <c r="C94" s="27" t="s">
        <v>47</v>
      </c>
      <c r="D94" s="31" t="s">
        <v>18</v>
      </c>
      <c r="E94" s="31" t="s">
        <v>42</v>
      </c>
      <c r="F94" s="31" t="s">
        <v>42</v>
      </c>
      <c r="G94" s="31" t="s">
        <v>42</v>
      </c>
      <c r="H94" s="1017"/>
      <c r="I94" s="1017"/>
      <c r="J94" s="1017"/>
      <c r="K94" s="1017"/>
    </row>
    <row r="95" spans="1:11" ht="14.1" customHeight="1">
      <c r="A95" s="1017"/>
      <c r="B95" s="1017"/>
      <c r="C95" s="1523" t="s">
        <v>24</v>
      </c>
      <c r="D95" s="1524"/>
      <c r="E95" s="1524"/>
      <c r="F95" s="1524"/>
      <c r="G95" s="1524"/>
      <c r="H95" s="1017"/>
      <c r="I95" s="1017"/>
      <c r="J95" s="1017"/>
      <c r="K95" s="1017"/>
    </row>
    <row r="96" spans="1:11" ht="14.1" customHeight="1">
      <c r="A96" s="1017"/>
      <c r="B96" s="1017"/>
      <c r="C96" s="1018"/>
      <c r="D96" s="36">
        <v>2024</v>
      </c>
      <c r="E96" s="36">
        <v>2025</v>
      </c>
      <c r="F96" s="36">
        <v>2026</v>
      </c>
      <c r="G96" s="36">
        <v>2027</v>
      </c>
      <c r="H96" s="1017"/>
      <c r="I96" s="1017"/>
      <c r="J96" s="1017"/>
      <c r="K96" s="1017"/>
    </row>
    <row r="97" spans="1:11" ht="14.1" customHeight="1">
      <c r="A97" s="1017"/>
      <c r="B97" s="1017"/>
      <c r="C97" s="1019"/>
      <c r="D97" s="38" t="s">
        <v>22</v>
      </c>
      <c r="E97" s="38" t="s">
        <v>23</v>
      </c>
      <c r="F97" s="38" t="s">
        <v>23</v>
      </c>
      <c r="G97" s="38" t="s">
        <v>23</v>
      </c>
      <c r="H97" s="1017"/>
      <c r="I97" s="1017"/>
      <c r="J97" s="1017"/>
      <c r="K97" s="1017"/>
    </row>
    <row r="98" spans="1:11" ht="14.1" customHeight="1">
      <c r="A98" s="1017"/>
      <c r="B98" s="1017"/>
      <c r="C98" s="39" t="s">
        <v>48</v>
      </c>
      <c r="D98" s="40">
        <v>0</v>
      </c>
      <c r="E98" s="40">
        <v>0</v>
      </c>
      <c r="F98" s="40">
        <v>0</v>
      </c>
      <c r="G98" s="40">
        <v>0</v>
      </c>
      <c r="H98" s="1017"/>
      <c r="I98" s="1017"/>
      <c r="J98" s="1017"/>
      <c r="K98" s="1017"/>
    </row>
    <row r="99" spans="1:11" ht="14.1" customHeight="1">
      <c r="A99" s="1017"/>
      <c r="B99" s="1017"/>
      <c r="C99" s="39" t="s">
        <v>49</v>
      </c>
      <c r="D99" s="40">
        <v>0</v>
      </c>
      <c r="E99" s="40">
        <v>0</v>
      </c>
      <c r="F99" s="40">
        <v>0</v>
      </c>
      <c r="G99" s="40">
        <v>0</v>
      </c>
      <c r="H99" s="1017"/>
      <c r="I99" s="1017"/>
      <c r="J99" s="1017"/>
      <c r="K99" s="1017"/>
    </row>
    <row r="100" spans="1:11" ht="14.1" customHeight="1">
      <c r="A100" s="1017"/>
      <c r="B100" s="1017"/>
      <c r="C100" s="39" t="s">
        <v>50</v>
      </c>
      <c r="D100" s="40">
        <v>0</v>
      </c>
      <c r="E100" s="40">
        <v>0</v>
      </c>
      <c r="F100" s="40">
        <v>0</v>
      </c>
      <c r="G100" s="40">
        <v>0</v>
      </c>
      <c r="H100" s="1017"/>
      <c r="I100" s="1017"/>
      <c r="J100" s="1017"/>
      <c r="K100" s="1017"/>
    </row>
    <row r="101" spans="1:11" ht="14.1" customHeight="1">
      <c r="A101" s="1017"/>
      <c r="B101" s="1017"/>
      <c r="C101" s="39" t="s">
        <v>51</v>
      </c>
      <c r="D101" s="40">
        <v>0</v>
      </c>
      <c r="E101" s="40">
        <v>0</v>
      </c>
      <c r="F101" s="40">
        <v>0</v>
      </c>
      <c r="G101" s="40">
        <v>0</v>
      </c>
      <c r="H101" s="1017"/>
      <c r="I101" s="1017"/>
      <c r="J101" s="1017"/>
      <c r="K101" s="1017"/>
    </row>
    <row r="102" spans="1:11" ht="14.1" customHeight="1">
      <c r="A102" s="1017"/>
      <c r="B102" s="1017"/>
      <c r="C102" s="39" t="s">
        <v>49</v>
      </c>
      <c r="D102" s="40">
        <v>0</v>
      </c>
      <c r="E102" s="40">
        <v>0</v>
      </c>
      <c r="F102" s="40">
        <v>0</v>
      </c>
      <c r="G102" s="40">
        <v>0</v>
      </c>
      <c r="H102" s="1017"/>
      <c r="I102" s="1017"/>
      <c r="J102" s="1017"/>
      <c r="K102" s="1017"/>
    </row>
    <row r="103" spans="1:11" ht="14.1" customHeight="1">
      <c r="A103" s="1017"/>
      <c r="B103" s="1017"/>
      <c r="C103" s="39" t="s">
        <v>50</v>
      </c>
      <c r="D103" s="40">
        <v>0</v>
      </c>
      <c r="E103" s="40">
        <v>0</v>
      </c>
      <c r="F103" s="40">
        <v>0</v>
      </c>
      <c r="G103" s="40">
        <v>0</v>
      </c>
      <c r="H103" s="1017"/>
      <c r="I103" s="1017"/>
      <c r="J103" s="1017"/>
      <c r="K103" s="1017"/>
    </row>
    <row r="104" spans="1:11" ht="14.1" customHeight="1">
      <c r="A104" s="1017"/>
      <c r="B104" s="1017"/>
      <c r="C104" s="39" t="s">
        <v>52</v>
      </c>
      <c r="D104" s="40">
        <v>0</v>
      </c>
      <c r="E104" s="40">
        <v>0</v>
      </c>
      <c r="F104" s="40">
        <v>0</v>
      </c>
      <c r="G104" s="40">
        <v>0</v>
      </c>
      <c r="H104" s="1017"/>
      <c r="I104" s="1017"/>
      <c r="J104" s="1017"/>
      <c r="K104" s="1017"/>
    </row>
    <row r="105" spans="1:11" ht="14.1" customHeight="1">
      <c r="A105" s="1017"/>
      <c r="B105" s="1017"/>
      <c r="C105" s="39" t="s">
        <v>49</v>
      </c>
      <c r="D105" s="40">
        <v>0</v>
      </c>
      <c r="E105" s="40">
        <v>0</v>
      </c>
      <c r="F105" s="40">
        <v>0</v>
      </c>
      <c r="G105" s="40">
        <v>0</v>
      </c>
      <c r="H105" s="1017"/>
      <c r="I105" s="1017"/>
      <c r="J105" s="1017"/>
      <c r="K105" s="1017"/>
    </row>
    <row r="106" spans="1:11" ht="14.1" customHeight="1">
      <c r="A106" s="1017"/>
      <c r="B106" s="1017"/>
      <c r="C106" s="39" t="s">
        <v>50</v>
      </c>
      <c r="D106" s="40">
        <v>0</v>
      </c>
      <c r="E106" s="40">
        <v>0</v>
      </c>
      <c r="F106" s="40">
        <v>0</v>
      </c>
      <c r="G106" s="40">
        <v>0</v>
      </c>
      <c r="H106" s="1017"/>
      <c r="I106" s="1017"/>
      <c r="J106" s="1017"/>
      <c r="K106" s="1017"/>
    </row>
    <row r="107" spans="1:11" ht="14.1" customHeight="1">
      <c r="A107" s="1017"/>
      <c r="B107" s="1017"/>
      <c r="C107" s="39" t="s">
        <v>53</v>
      </c>
      <c r="D107" s="40">
        <v>0</v>
      </c>
      <c r="E107" s="40">
        <v>0</v>
      </c>
      <c r="F107" s="40">
        <v>0</v>
      </c>
      <c r="G107" s="40">
        <v>0</v>
      </c>
      <c r="H107" s="1017"/>
      <c r="I107" s="1017"/>
      <c r="J107" s="1017"/>
      <c r="K107" s="1017"/>
    </row>
    <row r="108" spans="1:11" ht="14.1" customHeight="1">
      <c r="A108" s="1017"/>
      <c r="B108" s="1017"/>
      <c r="C108" s="39" t="s">
        <v>49</v>
      </c>
      <c r="D108" s="40">
        <v>0</v>
      </c>
      <c r="E108" s="40">
        <v>0</v>
      </c>
      <c r="F108" s="40">
        <v>0</v>
      </c>
      <c r="G108" s="40">
        <v>0</v>
      </c>
      <c r="H108" s="1017"/>
      <c r="I108" s="1017"/>
      <c r="J108" s="1017"/>
      <c r="K108" s="1017"/>
    </row>
    <row r="109" spans="1:11" ht="14.1" customHeight="1">
      <c r="A109" s="1017"/>
      <c r="B109" s="1017"/>
      <c r="C109" s="39" t="s">
        <v>50</v>
      </c>
      <c r="D109" s="40">
        <v>0</v>
      </c>
      <c r="E109" s="40">
        <v>0</v>
      </c>
      <c r="F109" s="40">
        <v>0</v>
      </c>
      <c r="G109" s="40">
        <v>0</v>
      </c>
      <c r="H109" s="1017"/>
      <c r="I109" s="1017"/>
      <c r="J109" s="1017"/>
      <c r="K109" s="1017"/>
    </row>
    <row r="110" spans="1:11" ht="14.1" customHeight="1">
      <c r="A110" s="1017"/>
      <c r="B110" s="1017"/>
      <c r="C110" s="39" t="s">
        <v>54</v>
      </c>
      <c r="D110" s="40">
        <v>0</v>
      </c>
      <c r="E110" s="40">
        <v>0</v>
      </c>
      <c r="F110" s="40">
        <v>0</v>
      </c>
      <c r="G110" s="40">
        <v>0</v>
      </c>
      <c r="H110" s="1017"/>
      <c r="I110" s="1017"/>
      <c r="J110" s="1017"/>
      <c r="K110" s="1017"/>
    </row>
    <row r="111" spans="1:11" ht="14.1" customHeight="1">
      <c r="A111" s="1017"/>
      <c r="B111" s="1017"/>
      <c r="C111" s="39" t="s">
        <v>49</v>
      </c>
      <c r="D111" s="40">
        <v>0</v>
      </c>
      <c r="E111" s="40">
        <v>0</v>
      </c>
      <c r="F111" s="40">
        <v>0</v>
      </c>
      <c r="G111" s="40">
        <v>0</v>
      </c>
      <c r="H111" s="1017"/>
      <c r="I111" s="1017"/>
      <c r="J111" s="1017"/>
      <c r="K111" s="1017"/>
    </row>
    <row r="112" spans="1:11" ht="14.1" customHeight="1">
      <c r="A112" s="1017"/>
      <c r="B112" s="1017"/>
      <c r="C112" s="39" t="s">
        <v>50</v>
      </c>
      <c r="D112" s="40">
        <v>0</v>
      </c>
      <c r="E112" s="40">
        <v>0</v>
      </c>
      <c r="F112" s="40">
        <v>0</v>
      </c>
      <c r="G112" s="40">
        <v>0</v>
      </c>
      <c r="H112" s="1017"/>
      <c r="I112" s="1017"/>
      <c r="J112" s="1017"/>
      <c r="K112" s="1017"/>
    </row>
    <row r="113" spans="1:11" ht="14.1" customHeight="1">
      <c r="A113" s="1017"/>
      <c r="B113" s="1017"/>
      <c r="C113" s="39" t="s">
        <v>55</v>
      </c>
      <c r="D113" s="40">
        <v>0</v>
      </c>
      <c r="E113" s="40">
        <v>0</v>
      </c>
      <c r="F113" s="40">
        <v>0</v>
      </c>
      <c r="G113" s="40">
        <v>0</v>
      </c>
      <c r="H113" s="1017"/>
      <c r="I113" s="1017"/>
      <c r="J113" s="1017"/>
      <c r="K113" s="1017"/>
    </row>
    <row r="114" spans="1:11" ht="14.1" customHeight="1">
      <c r="A114" s="1017"/>
      <c r="B114" s="1017"/>
      <c r="C114" s="39" t="s">
        <v>49</v>
      </c>
      <c r="D114" s="40">
        <v>0</v>
      </c>
      <c r="E114" s="40">
        <v>0</v>
      </c>
      <c r="F114" s="40">
        <v>0</v>
      </c>
      <c r="G114" s="40">
        <v>0</v>
      </c>
      <c r="H114" s="1017"/>
      <c r="I114" s="1017"/>
      <c r="J114" s="1017"/>
      <c r="K114" s="1017"/>
    </row>
    <row r="115" spans="1:11" ht="14.1" customHeight="1">
      <c r="A115" s="1017"/>
      <c r="B115" s="1017"/>
      <c r="C115" s="39" t="s">
        <v>50</v>
      </c>
      <c r="D115" s="40">
        <v>0</v>
      </c>
      <c r="E115" s="40">
        <v>0</v>
      </c>
      <c r="F115" s="40">
        <v>0</v>
      </c>
      <c r="G115" s="40">
        <v>0</v>
      </c>
      <c r="H115" s="1017"/>
      <c r="I115" s="1017"/>
      <c r="J115" s="1017"/>
      <c r="K115" s="1017"/>
    </row>
    <row r="116" spans="1:11" ht="14.1" customHeight="1">
      <c r="A116" s="1017"/>
      <c r="B116" s="1017"/>
      <c r="C116" s="39" t="s">
        <v>56</v>
      </c>
      <c r="D116" s="40">
        <v>0</v>
      </c>
      <c r="E116" s="40">
        <v>0</v>
      </c>
      <c r="F116" s="40">
        <v>0</v>
      </c>
      <c r="G116" s="40">
        <v>0</v>
      </c>
      <c r="H116" s="1017"/>
      <c r="I116" s="1017"/>
      <c r="J116" s="1017"/>
      <c r="K116" s="1017"/>
    </row>
    <row r="117" spans="1:11" ht="14.1" customHeight="1">
      <c r="A117" s="1017"/>
      <c r="B117" s="1017"/>
      <c r="C117" s="39" t="s">
        <v>49</v>
      </c>
      <c r="D117" s="40">
        <v>0</v>
      </c>
      <c r="E117" s="40">
        <v>0</v>
      </c>
      <c r="F117" s="40">
        <v>0</v>
      </c>
      <c r="G117" s="40">
        <v>0</v>
      </c>
      <c r="H117" s="1017"/>
      <c r="I117" s="1017"/>
      <c r="J117" s="1017"/>
      <c r="K117" s="1017"/>
    </row>
    <row r="118" spans="1:11" ht="14.1" customHeight="1">
      <c r="A118" s="1017"/>
      <c r="B118" s="1017"/>
      <c r="C118" s="39" t="s">
        <v>50</v>
      </c>
      <c r="D118" s="40">
        <v>0</v>
      </c>
      <c r="E118" s="40">
        <v>0</v>
      </c>
      <c r="F118" s="40">
        <v>0</v>
      </c>
      <c r="G118" s="40">
        <v>0</v>
      </c>
      <c r="H118" s="1017"/>
      <c r="I118" s="1017"/>
      <c r="J118" s="1017"/>
      <c r="K118" s="1017"/>
    </row>
    <row r="119" spans="1:11" ht="14.1" customHeight="1">
      <c r="A119" s="1017"/>
      <c r="B119" s="1017"/>
      <c r="C119" s="39" t="s">
        <v>57</v>
      </c>
      <c r="D119" s="40">
        <v>0</v>
      </c>
      <c r="E119" s="40">
        <v>0</v>
      </c>
      <c r="F119" s="40">
        <v>0</v>
      </c>
      <c r="G119" s="40">
        <v>0</v>
      </c>
      <c r="H119" s="1017"/>
      <c r="I119" s="1017"/>
      <c r="J119" s="1017"/>
      <c r="K119" s="1017"/>
    </row>
    <row r="120" spans="1:11" ht="14.1" customHeight="1">
      <c r="A120" s="1017"/>
      <c r="B120" s="1017"/>
      <c r="C120" s="39" t="s">
        <v>49</v>
      </c>
      <c r="D120" s="40">
        <v>0</v>
      </c>
      <c r="E120" s="40">
        <v>0</v>
      </c>
      <c r="F120" s="40">
        <v>0</v>
      </c>
      <c r="G120" s="40">
        <v>0</v>
      </c>
      <c r="H120" s="1017"/>
      <c r="I120" s="1017"/>
      <c r="J120" s="1017"/>
      <c r="K120" s="1017"/>
    </row>
    <row r="121" spans="1:11" ht="14.1" customHeight="1">
      <c r="A121" s="1017"/>
      <c r="B121" s="1017"/>
      <c r="C121" s="39" t="s">
        <v>58</v>
      </c>
      <c r="D121" s="40">
        <v>0</v>
      </c>
      <c r="E121" s="40">
        <v>0</v>
      </c>
      <c r="F121" s="40">
        <v>0</v>
      </c>
      <c r="G121" s="40">
        <v>0</v>
      </c>
      <c r="H121" s="1017"/>
      <c r="I121" s="1017"/>
      <c r="J121" s="1017"/>
      <c r="K121" s="1017"/>
    </row>
    <row r="122" spans="1:11" ht="14.1" customHeight="1">
      <c r="A122" s="1017"/>
      <c r="B122" s="1017"/>
      <c r="C122" s="39" t="s">
        <v>59</v>
      </c>
      <c r="D122" s="40">
        <v>0</v>
      </c>
      <c r="E122" s="40">
        <v>0</v>
      </c>
      <c r="F122" s="40">
        <v>0</v>
      </c>
      <c r="G122" s="40">
        <v>0</v>
      </c>
      <c r="H122" s="1017"/>
      <c r="I122" s="1017"/>
      <c r="J122" s="1017"/>
      <c r="K122" s="1017"/>
    </row>
    <row r="123" spans="1:11" ht="14.1" customHeight="1">
      <c r="A123" s="1017"/>
      <c r="B123" s="1017"/>
      <c r="C123" s="39" t="s">
        <v>60</v>
      </c>
      <c r="D123" s="40">
        <v>0</v>
      </c>
      <c r="E123" s="40">
        <v>0</v>
      </c>
      <c r="F123" s="40">
        <v>0</v>
      </c>
      <c r="G123" s="40">
        <v>0</v>
      </c>
      <c r="H123" s="1017"/>
      <c r="I123" s="1017"/>
      <c r="J123" s="1017"/>
      <c r="K123" s="1017"/>
    </row>
    <row r="124" spans="1:11" ht="14.1" customHeight="1">
      <c r="A124" s="1017"/>
      <c r="B124" s="1017"/>
      <c r="C124" s="39" t="s">
        <v>61</v>
      </c>
      <c r="D124" s="40">
        <v>0</v>
      </c>
      <c r="E124" s="40">
        <v>0</v>
      </c>
      <c r="F124" s="40">
        <v>0</v>
      </c>
      <c r="G124" s="40">
        <v>0</v>
      </c>
      <c r="H124" s="1017"/>
      <c r="I124" s="1017"/>
      <c r="J124" s="1017"/>
      <c r="K124" s="1017"/>
    </row>
    <row r="125" spans="1:11" ht="14.1" customHeight="1">
      <c r="A125" s="1017"/>
      <c r="B125" s="1017"/>
      <c r="C125" s="39" t="s">
        <v>62</v>
      </c>
      <c r="D125" s="40">
        <v>0</v>
      </c>
      <c r="E125" s="40">
        <v>1000000</v>
      </c>
      <c r="F125" s="40">
        <v>1000000</v>
      </c>
      <c r="G125" s="40">
        <v>1000000</v>
      </c>
      <c r="H125" s="1017"/>
      <c r="I125" s="1017"/>
      <c r="J125" s="1017"/>
      <c r="K125" s="1017"/>
    </row>
    <row r="126" spans="1:11" ht="14.1" customHeight="1">
      <c r="A126" s="1017"/>
      <c r="B126" s="1017"/>
      <c r="C126" s="39" t="s">
        <v>49</v>
      </c>
      <c r="D126" s="40">
        <v>0</v>
      </c>
      <c r="E126" s="40">
        <v>1000000</v>
      </c>
      <c r="F126" s="40">
        <v>1000000</v>
      </c>
      <c r="G126" s="40">
        <v>1000000</v>
      </c>
      <c r="H126" s="1017"/>
      <c r="I126" s="1017"/>
      <c r="J126" s="1017"/>
      <c r="K126" s="1017"/>
    </row>
    <row r="127" spans="1:11" ht="14.1" customHeight="1">
      <c r="A127" s="1017"/>
      <c r="B127" s="1017"/>
      <c r="C127" s="39" t="s">
        <v>58</v>
      </c>
      <c r="D127" s="40">
        <v>0</v>
      </c>
      <c r="E127" s="40">
        <v>0</v>
      </c>
      <c r="F127" s="40">
        <v>0</v>
      </c>
      <c r="G127" s="40">
        <v>0</v>
      </c>
      <c r="H127" s="1017"/>
      <c r="I127" s="1017"/>
      <c r="J127" s="1017"/>
      <c r="K127" s="1017"/>
    </row>
    <row r="128" spans="1:11" ht="14.1" customHeight="1">
      <c r="A128" s="1017"/>
      <c r="B128" s="1017"/>
      <c r="C128" s="39" t="s">
        <v>59</v>
      </c>
      <c r="D128" s="40">
        <v>0</v>
      </c>
      <c r="E128" s="40">
        <v>0</v>
      </c>
      <c r="F128" s="40">
        <v>0</v>
      </c>
      <c r="G128" s="40">
        <v>0</v>
      </c>
      <c r="H128" s="1017"/>
      <c r="I128" s="1017"/>
      <c r="J128" s="1017"/>
      <c r="K128" s="1017"/>
    </row>
    <row r="129" spans="1:11" ht="14.1" customHeight="1">
      <c r="A129" s="1017"/>
      <c r="B129" s="1017"/>
      <c r="C129" s="39" t="s">
        <v>60</v>
      </c>
      <c r="D129" s="40">
        <v>0</v>
      </c>
      <c r="E129" s="40">
        <v>0</v>
      </c>
      <c r="F129" s="40">
        <v>0</v>
      </c>
      <c r="G129" s="40">
        <v>0</v>
      </c>
      <c r="H129" s="1017"/>
      <c r="I129" s="1017"/>
      <c r="J129" s="1017"/>
      <c r="K129" s="1017"/>
    </row>
    <row r="130" spans="1:11" ht="14.1" customHeight="1">
      <c r="A130" s="1017"/>
      <c r="B130" s="1017"/>
      <c r="C130" s="39" t="s">
        <v>61</v>
      </c>
      <c r="D130" s="40">
        <v>0</v>
      </c>
      <c r="E130" s="40">
        <v>0</v>
      </c>
      <c r="F130" s="40">
        <v>0</v>
      </c>
      <c r="G130" s="40">
        <v>0</v>
      </c>
      <c r="H130" s="1017"/>
      <c r="I130" s="1017"/>
      <c r="J130" s="1017"/>
      <c r="K130" s="1017"/>
    </row>
    <row r="131" spans="1:11" ht="14.1" customHeight="1">
      <c r="A131" s="1017"/>
      <c r="B131" s="1017"/>
      <c r="C131" s="39" t="s">
        <v>63</v>
      </c>
      <c r="D131" s="40">
        <v>0</v>
      </c>
      <c r="E131" s="40">
        <v>0</v>
      </c>
      <c r="F131" s="40">
        <v>0</v>
      </c>
      <c r="G131" s="40">
        <v>0</v>
      </c>
      <c r="H131" s="1017"/>
      <c r="I131" s="1017"/>
      <c r="J131" s="1017"/>
      <c r="K131" s="1017"/>
    </row>
    <row r="132" spans="1:11" ht="14.1" customHeight="1">
      <c r="A132" s="1017"/>
      <c r="B132" s="1017"/>
      <c r="C132" s="39" t="s">
        <v>49</v>
      </c>
      <c r="D132" s="40">
        <v>0</v>
      </c>
      <c r="E132" s="40">
        <v>0</v>
      </c>
      <c r="F132" s="40">
        <v>0</v>
      </c>
      <c r="G132" s="40">
        <v>0</v>
      </c>
      <c r="H132" s="1017"/>
      <c r="I132" s="1017"/>
      <c r="J132" s="1017"/>
      <c r="K132" s="1017"/>
    </row>
    <row r="133" spans="1:11" ht="14.1" customHeight="1">
      <c r="A133" s="1017"/>
      <c r="B133" s="1017"/>
      <c r="C133" s="39" t="s">
        <v>58</v>
      </c>
      <c r="D133" s="40">
        <v>0</v>
      </c>
      <c r="E133" s="40">
        <v>0</v>
      </c>
      <c r="F133" s="40">
        <v>0</v>
      </c>
      <c r="G133" s="40">
        <v>0</v>
      </c>
      <c r="H133" s="1017"/>
      <c r="I133" s="1017"/>
      <c r="J133" s="1017"/>
      <c r="K133" s="1017"/>
    </row>
    <row r="134" spans="1:11" ht="14.1" customHeight="1">
      <c r="A134" s="1017"/>
      <c r="B134" s="1017"/>
      <c r="C134" s="39" t="s">
        <v>59</v>
      </c>
      <c r="D134" s="40">
        <v>0</v>
      </c>
      <c r="E134" s="40">
        <v>0</v>
      </c>
      <c r="F134" s="40">
        <v>0</v>
      </c>
      <c r="G134" s="40">
        <v>0</v>
      </c>
      <c r="H134" s="1017"/>
      <c r="I134" s="1017"/>
      <c r="J134" s="1017"/>
      <c r="K134" s="1017"/>
    </row>
    <row r="135" spans="1:11" ht="14.1" customHeight="1">
      <c r="A135" s="1017"/>
      <c r="B135" s="1017"/>
      <c r="C135" s="39" t="s">
        <v>60</v>
      </c>
      <c r="D135" s="40">
        <v>0</v>
      </c>
      <c r="E135" s="40">
        <v>0</v>
      </c>
      <c r="F135" s="40">
        <v>0</v>
      </c>
      <c r="G135" s="40">
        <v>0</v>
      </c>
      <c r="H135" s="1017"/>
      <c r="I135" s="1017"/>
      <c r="J135" s="1017"/>
      <c r="K135" s="1017"/>
    </row>
    <row r="136" spans="1:11" ht="14.1" customHeight="1">
      <c r="A136" s="1017"/>
      <c r="B136" s="1017"/>
      <c r="C136" s="39" t="s">
        <v>61</v>
      </c>
      <c r="D136" s="40">
        <v>0</v>
      </c>
      <c r="E136" s="40">
        <v>0</v>
      </c>
      <c r="F136" s="40">
        <v>0</v>
      </c>
      <c r="G136" s="40">
        <v>0</v>
      </c>
      <c r="H136" s="1017"/>
      <c r="I136" s="1017"/>
      <c r="J136" s="1017"/>
      <c r="K136" s="1017"/>
    </row>
    <row r="137" spans="1:11" ht="14.1" customHeight="1">
      <c r="A137" s="1017"/>
      <c r="B137" s="1017"/>
      <c r="C137" s="39" t="s">
        <v>64</v>
      </c>
      <c r="D137" s="40">
        <v>0</v>
      </c>
      <c r="E137" s="40">
        <v>0</v>
      </c>
      <c r="F137" s="40">
        <v>0</v>
      </c>
      <c r="G137" s="40">
        <v>0</v>
      </c>
      <c r="H137" s="1017"/>
      <c r="I137" s="1017"/>
      <c r="J137" s="1017"/>
      <c r="K137" s="1017"/>
    </row>
    <row r="138" spans="1:11" ht="14.1" customHeight="1">
      <c r="A138" s="1017"/>
      <c r="B138" s="1017"/>
      <c r="C138" s="39" t="s">
        <v>65</v>
      </c>
      <c r="D138" s="40">
        <v>0</v>
      </c>
      <c r="E138" s="40">
        <v>0</v>
      </c>
      <c r="F138" s="40">
        <v>0</v>
      </c>
      <c r="G138" s="40">
        <v>0</v>
      </c>
      <c r="H138" s="1017"/>
      <c r="I138" s="1017"/>
      <c r="J138" s="1017"/>
      <c r="K138" s="1017"/>
    </row>
    <row r="139" spans="1:11" ht="14.1" customHeight="1">
      <c r="A139" s="1017"/>
      <c r="B139" s="1017"/>
      <c r="C139" s="41" t="s">
        <v>25</v>
      </c>
      <c r="D139" s="40">
        <v>0</v>
      </c>
      <c r="E139" s="40">
        <v>1000000</v>
      </c>
      <c r="F139" s="40">
        <v>1000000</v>
      </c>
      <c r="G139" s="40">
        <v>1000000</v>
      </c>
      <c r="H139" s="1017"/>
      <c r="I139" s="1017"/>
      <c r="J139" s="1017"/>
      <c r="K139" s="1017"/>
    </row>
    <row r="140" spans="1:11" ht="15" customHeight="1">
      <c r="A140" s="1017"/>
      <c r="B140" s="1017"/>
      <c r="C140" s="43" t="s">
        <v>18</v>
      </c>
      <c r="D140" s="44" t="s">
        <v>18</v>
      </c>
      <c r="E140" s="44" t="s">
        <v>18</v>
      </c>
      <c r="F140" s="44" t="s">
        <v>18</v>
      </c>
      <c r="G140" s="44" t="s">
        <v>18</v>
      </c>
      <c r="H140" s="1017"/>
      <c r="I140" s="1017"/>
      <c r="J140" s="1017"/>
      <c r="K140" s="1017"/>
    </row>
    <row r="141" spans="1:11" ht="15" customHeight="1">
      <c r="A141" s="1017"/>
      <c r="B141" s="1017"/>
      <c r="C141" s="26" t="s">
        <v>168</v>
      </c>
      <c r="D141" s="45">
        <v>0</v>
      </c>
      <c r="E141" s="45">
        <v>18550000</v>
      </c>
      <c r="F141" s="45">
        <v>19550000</v>
      </c>
      <c r="G141" s="45">
        <v>20550000</v>
      </c>
      <c r="H141" s="1017"/>
      <c r="I141" s="1017"/>
      <c r="J141" s="1017"/>
      <c r="K141" s="1017"/>
    </row>
    <row r="142" spans="1:11" ht="15" customHeight="1">
      <c r="A142" s="1017"/>
      <c r="B142" s="1017"/>
      <c r="C142" s="27" t="s">
        <v>48</v>
      </c>
      <c r="D142" s="46">
        <v>0</v>
      </c>
      <c r="E142" s="46">
        <v>10910000</v>
      </c>
      <c r="F142" s="46">
        <v>10910000</v>
      </c>
      <c r="G142" s="46">
        <v>10910000</v>
      </c>
      <c r="H142" s="1017"/>
      <c r="I142" s="1017"/>
      <c r="J142" s="1017"/>
      <c r="K142" s="1017"/>
    </row>
    <row r="143" spans="1:11" ht="15" customHeight="1">
      <c r="A143" s="1017"/>
      <c r="B143" s="1017"/>
      <c r="C143" s="27" t="s">
        <v>49</v>
      </c>
      <c r="D143" s="46">
        <v>0</v>
      </c>
      <c r="E143" s="46">
        <v>10910000</v>
      </c>
      <c r="F143" s="46">
        <v>10910000</v>
      </c>
      <c r="G143" s="46">
        <v>10910000</v>
      </c>
      <c r="H143" s="1017"/>
      <c r="I143" s="1017"/>
      <c r="J143" s="1017"/>
      <c r="K143" s="1017"/>
    </row>
    <row r="144" spans="1:11" ht="15" customHeight="1">
      <c r="A144" s="1017"/>
      <c r="B144" s="1017"/>
      <c r="C144" s="27" t="s">
        <v>50</v>
      </c>
      <c r="D144" s="46">
        <v>0</v>
      </c>
      <c r="E144" s="46">
        <v>0</v>
      </c>
      <c r="F144" s="46">
        <v>0</v>
      </c>
      <c r="G144" s="46">
        <v>0</v>
      </c>
      <c r="H144" s="1017"/>
      <c r="I144" s="1017"/>
      <c r="J144" s="1017"/>
      <c r="K144" s="1017"/>
    </row>
    <row r="145" spans="1:11" ht="15" customHeight="1">
      <c r="A145" s="1017"/>
      <c r="B145" s="1017"/>
      <c r="C145" s="27" t="s">
        <v>51</v>
      </c>
      <c r="D145" s="46">
        <v>0</v>
      </c>
      <c r="E145" s="46">
        <v>1800000</v>
      </c>
      <c r="F145" s="46">
        <v>1800000</v>
      </c>
      <c r="G145" s="46">
        <v>1800000</v>
      </c>
      <c r="H145" s="1017"/>
      <c r="I145" s="1017"/>
      <c r="J145" s="1017"/>
      <c r="K145" s="1017"/>
    </row>
    <row r="146" spans="1:11" ht="15" customHeight="1">
      <c r="A146" s="1017"/>
      <c r="B146" s="1017"/>
      <c r="C146" s="27" t="s">
        <v>49</v>
      </c>
      <c r="D146" s="46">
        <v>0</v>
      </c>
      <c r="E146" s="46">
        <v>1800000</v>
      </c>
      <c r="F146" s="46">
        <v>1800000</v>
      </c>
      <c r="G146" s="46">
        <v>1800000</v>
      </c>
      <c r="H146" s="1017"/>
      <c r="I146" s="1017"/>
      <c r="J146" s="1017"/>
      <c r="K146" s="1017"/>
    </row>
    <row r="147" spans="1:11" ht="15" customHeight="1">
      <c r="A147" s="1017"/>
      <c r="B147" s="1017"/>
      <c r="C147" s="27" t="s">
        <v>50</v>
      </c>
      <c r="D147" s="46">
        <v>0</v>
      </c>
      <c r="E147" s="46">
        <v>0</v>
      </c>
      <c r="F147" s="46">
        <v>0</v>
      </c>
      <c r="G147" s="46">
        <v>0</v>
      </c>
      <c r="H147" s="1017"/>
      <c r="I147" s="1017"/>
      <c r="J147" s="1017"/>
      <c r="K147" s="1017"/>
    </row>
    <row r="148" spans="1:11" ht="15" customHeight="1">
      <c r="A148" s="1017"/>
      <c r="B148" s="1017"/>
      <c r="C148" s="27" t="s">
        <v>52</v>
      </c>
      <c r="D148" s="46">
        <v>0</v>
      </c>
      <c r="E148" s="46">
        <v>4040000</v>
      </c>
      <c r="F148" s="46">
        <v>5040000</v>
      </c>
      <c r="G148" s="46">
        <v>6040000</v>
      </c>
      <c r="H148" s="1017"/>
      <c r="I148" s="1017"/>
      <c r="J148" s="1017"/>
      <c r="K148" s="1017"/>
    </row>
    <row r="149" spans="1:11" ht="15" customHeight="1">
      <c r="A149" s="1017"/>
      <c r="B149" s="1017"/>
      <c r="C149" s="27" t="s">
        <v>49</v>
      </c>
      <c r="D149" s="46">
        <v>0</v>
      </c>
      <c r="E149" s="46">
        <v>4040000</v>
      </c>
      <c r="F149" s="46">
        <v>5040000</v>
      </c>
      <c r="G149" s="46">
        <v>6040000</v>
      </c>
      <c r="H149" s="1017"/>
      <c r="I149" s="1017"/>
      <c r="J149" s="1017"/>
      <c r="K149" s="1017"/>
    </row>
    <row r="150" spans="1:11" ht="15" customHeight="1">
      <c r="A150" s="1017"/>
      <c r="B150" s="1017"/>
      <c r="C150" s="27" t="s">
        <v>50</v>
      </c>
      <c r="D150" s="46">
        <v>0</v>
      </c>
      <c r="E150" s="46">
        <v>0</v>
      </c>
      <c r="F150" s="46">
        <v>0</v>
      </c>
      <c r="G150" s="46">
        <v>0</v>
      </c>
      <c r="H150" s="1017"/>
      <c r="I150" s="1017"/>
      <c r="J150" s="1017"/>
      <c r="K150" s="1017"/>
    </row>
    <row r="151" spans="1:11" ht="15" customHeight="1">
      <c r="A151" s="1017"/>
      <c r="B151" s="1017"/>
      <c r="C151" s="27" t="s">
        <v>53</v>
      </c>
      <c r="D151" s="46">
        <v>0</v>
      </c>
      <c r="E151" s="46">
        <v>0</v>
      </c>
      <c r="F151" s="46">
        <v>0</v>
      </c>
      <c r="G151" s="46">
        <v>0</v>
      </c>
      <c r="H151" s="1017"/>
      <c r="I151" s="1017"/>
      <c r="J151" s="1017"/>
      <c r="K151" s="1017"/>
    </row>
    <row r="152" spans="1:11" ht="15" customHeight="1">
      <c r="A152" s="1017"/>
      <c r="B152" s="1017"/>
      <c r="C152" s="27" t="s">
        <v>49</v>
      </c>
      <c r="D152" s="46">
        <v>0</v>
      </c>
      <c r="E152" s="46">
        <v>0</v>
      </c>
      <c r="F152" s="46">
        <v>0</v>
      </c>
      <c r="G152" s="46">
        <v>0</v>
      </c>
      <c r="H152" s="1017"/>
      <c r="I152" s="1017"/>
      <c r="J152" s="1017"/>
      <c r="K152" s="1017"/>
    </row>
    <row r="153" spans="1:11" ht="15" customHeight="1">
      <c r="A153" s="1017"/>
      <c r="B153" s="1017"/>
      <c r="C153" s="27" t="s">
        <v>50</v>
      </c>
      <c r="D153" s="46">
        <v>0</v>
      </c>
      <c r="E153" s="46">
        <v>0</v>
      </c>
      <c r="F153" s="46">
        <v>0</v>
      </c>
      <c r="G153" s="46">
        <v>0</v>
      </c>
      <c r="H153" s="1017"/>
      <c r="I153" s="1017"/>
      <c r="J153" s="1017"/>
      <c r="K153" s="1017"/>
    </row>
    <row r="154" spans="1:11" ht="20.100000000000001" customHeight="1">
      <c r="A154" s="1017"/>
      <c r="B154" s="1017"/>
      <c r="C154" s="27" t="s">
        <v>169</v>
      </c>
      <c r="D154" s="47">
        <v>0</v>
      </c>
      <c r="E154" s="47">
        <v>0</v>
      </c>
      <c r="F154" s="47">
        <v>0</v>
      </c>
      <c r="G154" s="47">
        <v>0</v>
      </c>
      <c r="H154" s="1017"/>
      <c r="I154" s="1017"/>
      <c r="J154" s="1017"/>
      <c r="K154" s="1017"/>
    </row>
    <row r="155" spans="1:11" ht="15" customHeight="1">
      <c r="A155" s="1017"/>
      <c r="B155" s="1017"/>
      <c r="C155" s="27" t="s">
        <v>49</v>
      </c>
      <c r="D155" s="46">
        <v>0</v>
      </c>
      <c r="E155" s="46">
        <v>0</v>
      </c>
      <c r="F155" s="46">
        <v>0</v>
      </c>
      <c r="G155" s="46">
        <v>0</v>
      </c>
      <c r="H155" s="1017"/>
      <c r="I155" s="1017"/>
      <c r="J155" s="1017"/>
      <c r="K155" s="1017"/>
    </row>
    <row r="156" spans="1:11" ht="15" customHeight="1">
      <c r="A156" s="1017"/>
      <c r="B156" s="1017"/>
      <c r="C156" s="27" t="s">
        <v>50</v>
      </c>
      <c r="D156" s="46">
        <v>0</v>
      </c>
      <c r="E156" s="46">
        <v>0</v>
      </c>
      <c r="F156" s="46">
        <v>0</v>
      </c>
      <c r="G156" s="46">
        <v>0</v>
      </c>
      <c r="H156" s="1017"/>
      <c r="I156" s="1017"/>
      <c r="J156" s="1017"/>
      <c r="K156" s="1017"/>
    </row>
    <row r="157" spans="1:11" ht="15" customHeight="1">
      <c r="A157" s="1017"/>
      <c r="B157" s="1017"/>
      <c r="C157" s="27" t="s">
        <v>55</v>
      </c>
      <c r="D157" s="46">
        <v>0</v>
      </c>
      <c r="E157" s="46">
        <v>600000</v>
      </c>
      <c r="F157" s="46">
        <v>600000</v>
      </c>
      <c r="G157" s="46">
        <v>600000</v>
      </c>
      <c r="H157" s="1017"/>
      <c r="I157" s="1017"/>
      <c r="J157" s="1017"/>
      <c r="K157" s="1017"/>
    </row>
    <row r="158" spans="1:11" ht="15" customHeight="1">
      <c r="A158" s="1017"/>
      <c r="B158" s="1017"/>
      <c r="C158" s="27" t="s">
        <v>49</v>
      </c>
      <c r="D158" s="46">
        <v>0</v>
      </c>
      <c r="E158" s="46">
        <v>600000</v>
      </c>
      <c r="F158" s="46">
        <v>600000</v>
      </c>
      <c r="G158" s="46">
        <v>600000</v>
      </c>
      <c r="H158" s="1017"/>
      <c r="I158" s="1017"/>
      <c r="J158" s="1017"/>
      <c r="K158" s="1017"/>
    </row>
    <row r="159" spans="1:11" ht="15" customHeight="1">
      <c r="A159" s="1017"/>
      <c r="B159" s="1017"/>
      <c r="C159" s="27" t="s">
        <v>50</v>
      </c>
      <c r="D159" s="46">
        <v>0</v>
      </c>
      <c r="E159" s="46">
        <v>0</v>
      </c>
      <c r="F159" s="46">
        <v>0</v>
      </c>
      <c r="G159" s="46">
        <v>0</v>
      </c>
      <c r="H159" s="1017"/>
      <c r="I159" s="1017"/>
      <c r="J159" s="1017"/>
      <c r="K159" s="1017"/>
    </row>
    <row r="160" spans="1:11" ht="15" customHeight="1">
      <c r="A160" s="1017"/>
      <c r="B160" s="1017"/>
      <c r="C160" s="27" t="s">
        <v>56</v>
      </c>
      <c r="D160" s="46">
        <v>0</v>
      </c>
      <c r="E160" s="46">
        <v>200000</v>
      </c>
      <c r="F160" s="46">
        <v>200000</v>
      </c>
      <c r="G160" s="46">
        <v>200000</v>
      </c>
      <c r="H160" s="1017"/>
      <c r="I160" s="1017"/>
      <c r="J160" s="1017"/>
      <c r="K160" s="1017"/>
    </row>
    <row r="161" spans="1:11" ht="15" customHeight="1">
      <c r="A161" s="1017"/>
      <c r="B161" s="1017"/>
      <c r="C161" s="27" t="s">
        <v>49</v>
      </c>
      <c r="D161" s="46">
        <v>0</v>
      </c>
      <c r="E161" s="46">
        <v>200000</v>
      </c>
      <c r="F161" s="46">
        <v>200000</v>
      </c>
      <c r="G161" s="46">
        <v>200000</v>
      </c>
      <c r="H161" s="1017"/>
      <c r="I161" s="1017"/>
      <c r="J161" s="1017"/>
      <c r="K161" s="1017"/>
    </row>
    <row r="162" spans="1:11" ht="15" customHeight="1">
      <c r="A162" s="1017"/>
      <c r="B162" s="1017"/>
      <c r="C162" s="27" t="s">
        <v>50</v>
      </c>
      <c r="D162" s="46">
        <v>0</v>
      </c>
      <c r="E162" s="46">
        <v>0</v>
      </c>
      <c r="F162" s="46">
        <v>0</v>
      </c>
      <c r="G162" s="46">
        <v>0</v>
      </c>
      <c r="H162" s="1017"/>
      <c r="I162" s="1017"/>
      <c r="J162" s="1017"/>
      <c r="K162" s="1017"/>
    </row>
    <row r="163" spans="1:11" ht="15" customHeight="1">
      <c r="A163" s="1017"/>
      <c r="B163" s="1017"/>
      <c r="C163" s="27" t="s">
        <v>57</v>
      </c>
      <c r="D163" s="46">
        <v>0</v>
      </c>
      <c r="E163" s="46">
        <v>0</v>
      </c>
      <c r="F163" s="46">
        <v>0</v>
      </c>
      <c r="G163" s="46">
        <v>0</v>
      </c>
      <c r="H163" s="1017"/>
      <c r="I163" s="1017"/>
      <c r="J163" s="1017"/>
      <c r="K163" s="1017"/>
    </row>
    <row r="164" spans="1:11" ht="15" customHeight="1">
      <c r="A164" s="1017"/>
      <c r="B164" s="1017"/>
      <c r="C164" s="27" t="s">
        <v>49</v>
      </c>
      <c r="D164" s="46">
        <v>0</v>
      </c>
      <c r="E164" s="46">
        <v>0</v>
      </c>
      <c r="F164" s="46">
        <v>0</v>
      </c>
      <c r="G164" s="46">
        <v>0</v>
      </c>
      <c r="H164" s="1017"/>
      <c r="I164" s="1017"/>
      <c r="J164" s="1017"/>
      <c r="K164" s="1017"/>
    </row>
    <row r="165" spans="1:11" ht="15" customHeight="1">
      <c r="A165" s="1017"/>
      <c r="B165" s="1017"/>
      <c r="C165" s="27" t="s">
        <v>58</v>
      </c>
      <c r="D165" s="46">
        <v>0</v>
      </c>
      <c r="E165" s="46">
        <v>0</v>
      </c>
      <c r="F165" s="46">
        <v>0</v>
      </c>
      <c r="G165" s="46">
        <v>0</v>
      </c>
      <c r="H165" s="1017"/>
      <c r="I165" s="1017"/>
      <c r="J165" s="1017"/>
      <c r="K165" s="1017"/>
    </row>
    <row r="166" spans="1:11" ht="15" customHeight="1">
      <c r="A166" s="1017"/>
      <c r="B166" s="1017"/>
      <c r="C166" s="27" t="s">
        <v>59</v>
      </c>
      <c r="D166" s="46">
        <v>0</v>
      </c>
      <c r="E166" s="46">
        <v>0</v>
      </c>
      <c r="F166" s="46">
        <v>0</v>
      </c>
      <c r="G166" s="46">
        <v>0</v>
      </c>
      <c r="H166" s="1017"/>
      <c r="I166" s="1017"/>
      <c r="J166" s="1017"/>
      <c r="K166" s="1017"/>
    </row>
    <row r="167" spans="1:11" ht="15" customHeight="1">
      <c r="A167" s="1017"/>
      <c r="B167" s="1017"/>
      <c r="C167" s="27" t="s">
        <v>60</v>
      </c>
      <c r="D167" s="46">
        <v>0</v>
      </c>
      <c r="E167" s="46">
        <v>0</v>
      </c>
      <c r="F167" s="46">
        <v>0</v>
      </c>
      <c r="G167" s="46">
        <v>0</v>
      </c>
      <c r="H167" s="1017"/>
      <c r="I167" s="1017"/>
      <c r="J167" s="1017"/>
      <c r="K167" s="1017"/>
    </row>
    <row r="168" spans="1:11" ht="15" customHeight="1">
      <c r="A168" s="1017"/>
      <c r="B168" s="1017"/>
      <c r="C168" s="27" t="s">
        <v>61</v>
      </c>
      <c r="D168" s="46">
        <v>0</v>
      </c>
      <c r="E168" s="46">
        <v>0</v>
      </c>
      <c r="F168" s="46">
        <v>0</v>
      </c>
      <c r="G168" s="46">
        <v>0</v>
      </c>
      <c r="H168" s="1017"/>
      <c r="I168" s="1017"/>
      <c r="J168" s="1017"/>
      <c r="K168" s="1017"/>
    </row>
    <row r="169" spans="1:11" ht="15" customHeight="1">
      <c r="A169" s="1017"/>
      <c r="B169" s="1017"/>
      <c r="C169" s="27" t="s">
        <v>62</v>
      </c>
      <c r="D169" s="46">
        <v>0</v>
      </c>
      <c r="E169" s="46">
        <v>1000000</v>
      </c>
      <c r="F169" s="46">
        <v>1000000</v>
      </c>
      <c r="G169" s="46">
        <v>1000000</v>
      </c>
      <c r="H169" s="1017"/>
      <c r="I169" s="1017"/>
      <c r="J169" s="1017"/>
      <c r="K169" s="1017"/>
    </row>
    <row r="170" spans="1:11" ht="15" customHeight="1">
      <c r="A170" s="1017"/>
      <c r="B170" s="1017"/>
      <c r="C170" s="27" t="s">
        <v>49</v>
      </c>
      <c r="D170" s="46">
        <v>0</v>
      </c>
      <c r="E170" s="46">
        <v>1000000</v>
      </c>
      <c r="F170" s="46">
        <v>1000000</v>
      </c>
      <c r="G170" s="46">
        <v>1000000</v>
      </c>
      <c r="H170" s="1017"/>
      <c r="I170" s="1017"/>
      <c r="J170" s="1017"/>
      <c r="K170" s="1017"/>
    </row>
    <row r="171" spans="1:11" ht="15" customHeight="1">
      <c r="A171" s="1017"/>
      <c r="B171" s="1017"/>
      <c r="C171" s="27" t="s">
        <v>58</v>
      </c>
      <c r="D171" s="46">
        <v>0</v>
      </c>
      <c r="E171" s="46">
        <v>0</v>
      </c>
      <c r="F171" s="46">
        <v>0</v>
      </c>
      <c r="G171" s="46">
        <v>0</v>
      </c>
      <c r="H171" s="1017"/>
      <c r="I171" s="1017"/>
      <c r="J171" s="1017"/>
      <c r="K171" s="1017"/>
    </row>
    <row r="172" spans="1:11" ht="15" customHeight="1">
      <c r="A172" s="1017"/>
      <c r="B172" s="1017"/>
      <c r="C172" s="27" t="s">
        <v>59</v>
      </c>
      <c r="D172" s="46">
        <v>0</v>
      </c>
      <c r="E172" s="46">
        <v>0</v>
      </c>
      <c r="F172" s="46">
        <v>0</v>
      </c>
      <c r="G172" s="46">
        <v>0</v>
      </c>
      <c r="H172" s="1017"/>
      <c r="I172" s="1017"/>
      <c r="J172" s="1017"/>
      <c r="K172" s="1017"/>
    </row>
    <row r="173" spans="1:11" ht="15" customHeight="1">
      <c r="A173" s="1017"/>
      <c r="B173" s="1017"/>
      <c r="C173" s="27" t="s">
        <v>60</v>
      </c>
      <c r="D173" s="46">
        <v>0</v>
      </c>
      <c r="E173" s="46">
        <v>0</v>
      </c>
      <c r="F173" s="46">
        <v>0</v>
      </c>
      <c r="G173" s="46">
        <v>0</v>
      </c>
      <c r="H173" s="1017"/>
      <c r="I173" s="1017"/>
      <c r="J173" s="1017"/>
      <c r="K173" s="1017"/>
    </row>
    <row r="174" spans="1:11" ht="15" customHeight="1">
      <c r="A174" s="1017"/>
      <c r="B174" s="1017"/>
      <c r="C174" s="27" t="s">
        <v>61</v>
      </c>
      <c r="D174" s="46">
        <v>0</v>
      </c>
      <c r="E174" s="46">
        <v>0</v>
      </c>
      <c r="F174" s="46">
        <v>0</v>
      </c>
      <c r="G174" s="46">
        <v>0</v>
      </c>
      <c r="H174" s="1017"/>
      <c r="I174" s="1017"/>
      <c r="J174" s="1017"/>
      <c r="K174" s="1017"/>
    </row>
    <row r="175" spans="1:11" ht="15" customHeight="1">
      <c r="A175" s="1017"/>
      <c r="B175" s="1017"/>
      <c r="C175" s="27" t="s">
        <v>63</v>
      </c>
      <c r="D175" s="46">
        <v>0</v>
      </c>
      <c r="E175" s="46">
        <v>0</v>
      </c>
      <c r="F175" s="46">
        <v>0</v>
      </c>
      <c r="G175" s="46">
        <v>0</v>
      </c>
      <c r="H175" s="1017"/>
      <c r="I175" s="1017"/>
      <c r="J175" s="1017"/>
      <c r="K175" s="1017"/>
    </row>
    <row r="176" spans="1:11" ht="15" customHeight="1">
      <c r="A176" s="1017"/>
      <c r="B176" s="1017"/>
      <c r="C176" s="27" t="s">
        <v>49</v>
      </c>
      <c r="D176" s="46">
        <v>0</v>
      </c>
      <c r="E176" s="46">
        <v>0</v>
      </c>
      <c r="F176" s="46">
        <v>0</v>
      </c>
      <c r="G176" s="46">
        <v>0</v>
      </c>
      <c r="H176" s="1017"/>
      <c r="I176" s="1017"/>
      <c r="J176" s="1017"/>
      <c r="K176" s="1017"/>
    </row>
    <row r="177" spans="1:11" ht="15" customHeight="1">
      <c r="A177" s="1017"/>
      <c r="B177" s="1017"/>
      <c r="C177" s="27" t="s">
        <v>58</v>
      </c>
      <c r="D177" s="46">
        <v>0</v>
      </c>
      <c r="E177" s="46">
        <v>0</v>
      </c>
      <c r="F177" s="46">
        <v>0</v>
      </c>
      <c r="G177" s="46">
        <v>0</v>
      </c>
      <c r="H177" s="1017"/>
      <c r="I177" s="1017"/>
      <c r="J177" s="1017"/>
      <c r="K177" s="1017"/>
    </row>
    <row r="178" spans="1:11" ht="15" customHeight="1">
      <c r="A178" s="1017"/>
      <c r="B178" s="1017"/>
      <c r="C178" s="27" t="s">
        <v>59</v>
      </c>
      <c r="D178" s="46">
        <v>0</v>
      </c>
      <c r="E178" s="46">
        <v>0</v>
      </c>
      <c r="F178" s="46">
        <v>0</v>
      </c>
      <c r="G178" s="46">
        <v>0</v>
      </c>
      <c r="H178" s="1017"/>
      <c r="I178" s="1017"/>
      <c r="J178" s="1017"/>
      <c r="K178" s="1017"/>
    </row>
    <row r="179" spans="1:11" ht="15" customHeight="1">
      <c r="A179" s="1017"/>
      <c r="B179" s="1017"/>
      <c r="C179" s="27" t="s">
        <v>60</v>
      </c>
      <c r="D179" s="46">
        <v>0</v>
      </c>
      <c r="E179" s="46">
        <v>0</v>
      </c>
      <c r="F179" s="46">
        <v>0</v>
      </c>
      <c r="G179" s="46">
        <v>0</v>
      </c>
      <c r="H179" s="1017"/>
      <c r="I179" s="1017"/>
      <c r="J179" s="1017"/>
      <c r="K179" s="1017"/>
    </row>
    <row r="180" spans="1:11" ht="15" customHeight="1">
      <c r="A180" s="1017"/>
      <c r="B180" s="1017"/>
      <c r="C180" s="27" t="s">
        <v>61</v>
      </c>
      <c r="D180" s="46">
        <v>0</v>
      </c>
      <c r="E180" s="46">
        <v>0</v>
      </c>
      <c r="F180" s="46">
        <v>0</v>
      </c>
      <c r="G180" s="46">
        <v>0</v>
      </c>
      <c r="H180" s="1017"/>
      <c r="I180" s="1017"/>
      <c r="J180" s="1017"/>
      <c r="K180" s="1017"/>
    </row>
    <row r="181" spans="1:11" ht="15" customHeight="1">
      <c r="A181" s="1017"/>
      <c r="B181" s="1017"/>
      <c r="C181" s="27" t="s">
        <v>64</v>
      </c>
      <c r="D181" s="46">
        <v>0</v>
      </c>
      <c r="E181" s="46">
        <v>0</v>
      </c>
      <c r="F181" s="46">
        <v>0</v>
      </c>
      <c r="G181" s="46">
        <v>0</v>
      </c>
      <c r="H181" s="1017"/>
      <c r="I181" s="1017"/>
      <c r="J181" s="1017"/>
      <c r="K181" s="1017"/>
    </row>
    <row r="182" spans="1:11" ht="15" customHeight="1">
      <c r="A182" s="1017"/>
      <c r="B182" s="1017"/>
      <c r="C182" s="27" t="s">
        <v>65</v>
      </c>
      <c r="D182" s="46">
        <v>0</v>
      </c>
      <c r="E182" s="46">
        <v>0</v>
      </c>
      <c r="F182" s="46">
        <v>0</v>
      </c>
      <c r="G182" s="46">
        <v>0</v>
      </c>
      <c r="H182" s="1017"/>
      <c r="I182" s="1017"/>
      <c r="J182" s="1017"/>
      <c r="K182" s="1017"/>
    </row>
    <row r="183" spans="1:11" ht="20.100000000000001" customHeight="1">
      <c r="A183" s="1017"/>
      <c r="B183" s="1017"/>
      <c r="C183" s="48" t="s">
        <v>18</v>
      </c>
      <c r="D183" s="1017"/>
      <c r="E183" s="1017"/>
      <c r="F183" s="1017"/>
      <c r="G183" s="1017"/>
      <c r="H183" s="1017"/>
      <c r="I183" s="1017"/>
      <c r="J183" s="1017"/>
      <c r="K183" s="1017"/>
    </row>
  </sheetData>
  <mergeCells count="23">
    <mergeCell ref="D83:G83"/>
    <mergeCell ref="D84:G84"/>
    <mergeCell ref="D85:G85"/>
    <mergeCell ref="D86:G86"/>
    <mergeCell ref="C95:G95"/>
    <mergeCell ref="C82:G82"/>
    <mergeCell ref="D7:G7"/>
    <mergeCell ref="C8:G8"/>
    <mergeCell ref="C9:G9"/>
    <mergeCell ref="D10:G10"/>
    <mergeCell ref="D18:G18"/>
    <mergeCell ref="C24:G24"/>
    <mergeCell ref="D25:G25"/>
    <mergeCell ref="D26:G26"/>
    <mergeCell ref="D27:G27"/>
    <mergeCell ref="D28:G28"/>
    <mergeCell ref="C37:G37"/>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M192"/>
  <sheetViews>
    <sheetView zoomScaleNormal="100" zoomScaleSheetLayoutView="50" workbookViewId="0">
      <selection activeCell="D180" sqref="D180"/>
    </sheetView>
  </sheetViews>
  <sheetFormatPr defaultColWidth="9.125" defaultRowHeight="23.25"/>
  <cols>
    <col min="1" max="1" width="5.125" style="186" customWidth="1"/>
    <col min="2" max="2" width="42.75" style="137" customWidth="1"/>
    <col min="3" max="3" width="27.125" style="137" customWidth="1"/>
    <col min="4" max="4" width="25" style="137" customWidth="1"/>
    <col min="5" max="5" width="27.25" style="137" customWidth="1"/>
    <col min="6" max="6" width="27.625" style="137" customWidth="1"/>
    <col min="7" max="8" width="9.125" style="137"/>
    <col min="9" max="9" width="11" style="137" customWidth="1"/>
    <col min="10" max="10" width="11" style="137" bestFit="1" customWidth="1"/>
    <col min="11" max="11" width="20.75" style="137" customWidth="1"/>
    <col min="12" max="16384" width="9.125" style="137"/>
  </cols>
  <sheetData>
    <row r="1" spans="2:11">
      <c r="B1" s="1727" t="s">
        <v>495</v>
      </c>
      <c r="C1" s="1727"/>
      <c r="D1" s="1727"/>
      <c r="E1" s="1727"/>
      <c r="F1" s="1727"/>
    </row>
    <row r="2" spans="2:11">
      <c r="B2" s="1728" t="s">
        <v>496</v>
      </c>
      <c r="C2" s="1728"/>
      <c r="D2" s="1728"/>
      <c r="E2" s="1728"/>
      <c r="F2" s="1728"/>
    </row>
    <row r="3" spans="2:11" ht="24" thickBot="1">
      <c r="B3" s="24"/>
      <c r="C3" s="24"/>
      <c r="D3" s="24"/>
      <c r="E3" s="24"/>
      <c r="F3" s="24"/>
    </row>
    <row r="4" spans="2:11" ht="24" thickBot="1">
      <c r="B4" s="138" t="s">
        <v>6</v>
      </c>
      <c r="C4" s="1729" t="s">
        <v>594</v>
      </c>
      <c r="D4" s="1729"/>
      <c r="E4" s="1729"/>
      <c r="F4" s="1729"/>
    </row>
    <row r="5" spans="2:11" ht="24" thickBot="1">
      <c r="B5" s="138" t="s">
        <v>8</v>
      </c>
      <c r="C5" s="1574" t="s">
        <v>595</v>
      </c>
      <c r="D5" s="1575"/>
      <c r="E5" s="1575"/>
      <c r="F5" s="1730"/>
    </row>
    <row r="6" spans="2:11" ht="24" thickBot="1">
      <c r="B6" s="138" t="s">
        <v>10</v>
      </c>
      <c r="C6" s="1569" t="s">
        <v>499</v>
      </c>
      <c r="D6" s="1570"/>
      <c r="E6" s="1570"/>
      <c r="F6" s="1571"/>
    </row>
    <row r="7" spans="2:11" ht="24" thickBot="1">
      <c r="B7" s="1724" t="s">
        <v>12</v>
      </c>
      <c r="C7" s="1725"/>
      <c r="D7" s="1725"/>
      <c r="E7" s="1725"/>
      <c r="F7" s="1726"/>
    </row>
    <row r="8" spans="2:11" ht="64.5" customHeight="1" thickBot="1">
      <c r="B8" s="1734" t="s">
        <v>596</v>
      </c>
      <c r="C8" s="1735"/>
      <c r="D8" s="1735"/>
      <c r="E8" s="1735"/>
      <c r="F8" s="1736"/>
    </row>
    <row r="9" spans="2:11" ht="65.25" customHeight="1" thickBot="1">
      <c r="B9" s="139" t="s">
        <v>14</v>
      </c>
      <c r="C9" s="1737" t="s">
        <v>597</v>
      </c>
      <c r="D9" s="1738"/>
      <c r="E9" s="1738"/>
      <c r="F9" s="1739"/>
    </row>
    <row r="10" spans="2:11">
      <c r="B10" s="1740" t="s">
        <v>176</v>
      </c>
      <c r="C10" s="140">
        <v>2024</v>
      </c>
      <c r="D10" s="140">
        <v>2025</v>
      </c>
      <c r="E10" s="140">
        <v>2026</v>
      </c>
      <c r="F10" s="140">
        <v>2027</v>
      </c>
    </row>
    <row r="11" spans="2:11" ht="24" thickBot="1">
      <c r="B11" s="1741"/>
      <c r="C11" s="142" t="s">
        <v>22</v>
      </c>
      <c r="D11" s="142" t="s">
        <v>23</v>
      </c>
      <c r="E11" s="142" t="s">
        <v>23</v>
      </c>
      <c r="F11" s="142" t="s">
        <v>23</v>
      </c>
    </row>
    <row r="12" spans="2:11" ht="63.75" thickBot="1">
      <c r="B12" s="141" t="s">
        <v>598</v>
      </c>
      <c r="C12" s="143" t="s">
        <v>599</v>
      </c>
      <c r="D12" s="143" t="s">
        <v>600</v>
      </c>
      <c r="E12" s="144" t="s">
        <v>601</v>
      </c>
      <c r="F12" s="144" t="s">
        <v>601</v>
      </c>
    </row>
    <row r="13" spans="2:11" ht="79.5" thickBot="1">
      <c r="B13" s="141" t="s">
        <v>602</v>
      </c>
      <c r="C13" s="143" t="s">
        <v>603</v>
      </c>
      <c r="D13" s="143" t="s">
        <v>604</v>
      </c>
      <c r="E13" s="144" t="s">
        <v>605</v>
      </c>
      <c r="F13" s="144" t="s">
        <v>605</v>
      </c>
    </row>
    <row r="14" spans="2:11" ht="32.25" thickBot="1">
      <c r="B14" s="141" t="s">
        <v>606</v>
      </c>
      <c r="C14" s="143">
        <v>0.71</v>
      </c>
      <c r="D14" s="143">
        <v>0.71</v>
      </c>
      <c r="E14" s="144">
        <v>0.71</v>
      </c>
      <c r="F14" s="144">
        <v>0.71</v>
      </c>
    </row>
    <row r="15" spans="2:11" ht="42.75" customHeight="1" thickBot="1">
      <c r="B15" s="145" t="s">
        <v>503</v>
      </c>
      <c r="C15" s="1742" t="s">
        <v>607</v>
      </c>
      <c r="D15" s="1737"/>
      <c r="E15" s="1737"/>
      <c r="F15" s="1743"/>
    </row>
    <row r="16" spans="2:11" ht="24" thickBot="1">
      <c r="B16" s="1744" t="s">
        <v>512</v>
      </c>
      <c r="C16" s="1594"/>
      <c r="D16" s="1594"/>
      <c r="E16" s="1594"/>
      <c r="F16" s="1745"/>
      <c r="I16" s="146"/>
      <c r="K16" s="146"/>
    </row>
    <row r="17" spans="2:7" ht="24" thickBot="1">
      <c r="B17" s="147" t="s">
        <v>515</v>
      </c>
      <c r="C17" s="1746" t="s">
        <v>608</v>
      </c>
      <c r="D17" s="1738"/>
      <c r="E17" s="1738"/>
      <c r="F17" s="1739"/>
    </row>
    <row r="18" spans="2:7" ht="74.25" customHeight="1" thickBot="1">
      <c r="B18" s="141" t="s">
        <v>517</v>
      </c>
      <c r="C18" s="1731" t="s">
        <v>609</v>
      </c>
      <c r="D18" s="1732"/>
      <c r="E18" s="1732"/>
      <c r="F18" s="1733"/>
    </row>
    <row r="19" spans="2:7" ht="24" thickBot="1">
      <c r="B19" s="141" t="s">
        <v>21</v>
      </c>
      <c r="C19" s="1581" t="s">
        <v>610</v>
      </c>
      <c r="D19" s="1582"/>
      <c r="E19" s="1582"/>
      <c r="F19" s="1747"/>
    </row>
    <row r="20" spans="2:7">
      <c r="B20" s="148"/>
      <c r="C20" s="149">
        <v>2024</v>
      </c>
      <c r="D20" s="149">
        <v>2025</v>
      </c>
      <c r="E20" s="149">
        <v>2026</v>
      </c>
      <c r="F20" s="149">
        <v>2027</v>
      </c>
    </row>
    <row r="21" spans="2:7" ht="24" thickBot="1">
      <c r="B21" s="150"/>
      <c r="C21" s="151" t="s">
        <v>22</v>
      </c>
      <c r="D21" s="151" t="s">
        <v>23</v>
      </c>
      <c r="E21" s="151" t="s">
        <v>23</v>
      </c>
      <c r="F21" s="151" t="s">
        <v>23</v>
      </c>
    </row>
    <row r="22" spans="2:7" ht="24" thickBot="1">
      <c r="B22" s="141" t="s">
        <v>33</v>
      </c>
      <c r="C22" s="152"/>
      <c r="D22" s="153" t="s">
        <v>611</v>
      </c>
      <c r="E22" s="153" t="s">
        <v>611</v>
      </c>
      <c r="F22" s="153" t="s">
        <v>611</v>
      </c>
    </row>
    <row r="23" spans="2:7" ht="24" thickBot="1">
      <c r="B23" s="141" t="s">
        <v>529</v>
      </c>
      <c r="C23" s="152">
        <f>C48</f>
        <v>250000</v>
      </c>
      <c r="D23" s="152">
        <f>D48</f>
        <v>250000</v>
      </c>
      <c r="E23" s="152">
        <f>E48</f>
        <v>250000</v>
      </c>
      <c r="F23" s="152">
        <f>F48</f>
        <v>250000</v>
      </c>
    </row>
    <row r="24" spans="2:7" ht="24" thickBot="1">
      <c r="B24" s="141" t="s">
        <v>530</v>
      </c>
      <c r="C24" s="152"/>
      <c r="D24" s="153"/>
      <c r="E24" s="153"/>
      <c r="F24" s="153"/>
    </row>
    <row r="25" spans="2:7" ht="24" thickBot="1">
      <c r="B25" s="141" t="s">
        <v>532</v>
      </c>
      <c r="C25" s="150"/>
      <c r="D25" s="154"/>
      <c r="E25" s="154"/>
      <c r="F25" s="154"/>
    </row>
    <row r="26" spans="2:7" ht="24" thickBot="1">
      <c r="B26" s="141" t="s">
        <v>534</v>
      </c>
      <c r="C26" s="150"/>
      <c r="D26" s="154"/>
      <c r="E26" s="154"/>
      <c r="F26" s="154"/>
    </row>
    <row r="27" spans="2:7" ht="24" thickBot="1">
      <c r="B27" s="141" t="s">
        <v>47</v>
      </c>
      <c r="C27" s="150"/>
      <c r="D27" s="154"/>
      <c r="E27" s="154"/>
      <c r="F27" s="154"/>
    </row>
    <row r="28" spans="2:7" ht="24" thickBot="1">
      <c r="B28" s="1589" t="s">
        <v>612</v>
      </c>
      <c r="C28" s="1590"/>
      <c r="D28" s="1590"/>
      <c r="E28" s="1590"/>
      <c r="F28" s="1748"/>
    </row>
    <row r="29" spans="2:7" ht="24" thickBot="1">
      <c r="B29" s="155" t="s">
        <v>537</v>
      </c>
      <c r="C29" s="156">
        <v>0</v>
      </c>
      <c r="D29" s="156">
        <v>0</v>
      </c>
      <c r="E29" s="156">
        <v>0</v>
      </c>
      <c r="F29" s="156">
        <v>0</v>
      </c>
    </row>
    <row r="30" spans="2:7" ht="24" thickBot="1">
      <c r="B30" s="157" t="s">
        <v>538</v>
      </c>
      <c r="C30" s="158"/>
      <c r="D30" s="159"/>
      <c r="E30" s="159"/>
      <c r="F30" s="159"/>
    </row>
    <row r="31" spans="2:7" ht="24" thickBot="1">
      <c r="B31" s="157" t="s">
        <v>539</v>
      </c>
      <c r="C31" s="159"/>
      <c r="D31" s="159"/>
      <c r="E31" s="159"/>
      <c r="F31" s="159"/>
    </row>
    <row r="32" spans="2:7" ht="24" thickBot="1">
      <c r="B32" s="155" t="s">
        <v>613</v>
      </c>
      <c r="C32" s="156">
        <v>0</v>
      </c>
      <c r="D32" s="156">
        <v>0</v>
      </c>
      <c r="E32" s="156">
        <v>0</v>
      </c>
      <c r="F32" s="156">
        <v>0</v>
      </c>
      <c r="G32" s="160"/>
    </row>
    <row r="33" spans="2:7" ht="24" thickBot="1">
      <c r="B33" s="157" t="s">
        <v>538</v>
      </c>
      <c r="C33" s="158"/>
      <c r="D33" s="159"/>
      <c r="E33" s="159"/>
      <c r="F33" s="159"/>
      <c r="G33" s="161"/>
    </row>
    <row r="34" spans="2:7" ht="24" thickBot="1">
      <c r="B34" s="157" t="s">
        <v>539</v>
      </c>
      <c r="C34" s="159"/>
      <c r="D34" s="159"/>
      <c r="E34" s="159"/>
      <c r="F34" s="159"/>
      <c r="G34" s="161"/>
    </row>
    <row r="35" spans="2:7" ht="24" thickBot="1">
      <c r="B35" s="155" t="s">
        <v>542</v>
      </c>
      <c r="C35" s="156">
        <v>0</v>
      </c>
      <c r="D35" s="156">
        <v>0</v>
      </c>
      <c r="E35" s="156">
        <v>0</v>
      </c>
      <c r="F35" s="156">
        <v>0</v>
      </c>
      <c r="G35" s="161"/>
    </row>
    <row r="36" spans="2:7" ht="24" thickBot="1">
      <c r="B36" s="157" t="s">
        <v>538</v>
      </c>
      <c r="C36" s="158"/>
      <c r="D36" s="159"/>
      <c r="E36" s="159"/>
      <c r="F36" s="159"/>
      <c r="G36" s="161"/>
    </row>
    <row r="37" spans="2:7" ht="24" thickBot="1">
      <c r="B37" s="157" t="s">
        <v>539</v>
      </c>
      <c r="C37" s="159"/>
      <c r="D37" s="159"/>
      <c r="E37" s="159"/>
      <c r="F37" s="159"/>
      <c r="G37" s="161"/>
    </row>
    <row r="38" spans="2:7" ht="24" thickBot="1">
      <c r="B38" s="155" t="s">
        <v>543</v>
      </c>
      <c r="C38" s="162">
        <v>250000</v>
      </c>
      <c r="D38" s="162">
        <f>D39</f>
        <v>250000</v>
      </c>
      <c r="E38" s="162">
        <f>E39</f>
        <v>250000</v>
      </c>
      <c r="F38" s="162">
        <f>F39</f>
        <v>250000</v>
      </c>
      <c r="G38" s="161"/>
    </row>
    <row r="39" spans="2:7" ht="24" thickBot="1">
      <c r="B39" s="157" t="s">
        <v>538</v>
      </c>
      <c r="C39" s="163">
        <v>250000</v>
      </c>
      <c r="D39" s="164">
        <v>250000</v>
      </c>
      <c r="E39" s="164">
        <v>250000</v>
      </c>
      <c r="F39" s="164">
        <v>250000</v>
      </c>
      <c r="G39" s="161"/>
    </row>
    <row r="40" spans="2:7" ht="24" thickBot="1">
      <c r="B40" s="157" t="s">
        <v>539</v>
      </c>
      <c r="C40" s="159"/>
      <c r="D40" s="159"/>
      <c r="E40" s="159"/>
      <c r="F40" s="159"/>
      <c r="G40" s="161"/>
    </row>
    <row r="41" spans="2:7" ht="24" thickBot="1">
      <c r="B41" s="155" t="s">
        <v>549</v>
      </c>
      <c r="C41" s="156">
        <v>0</v>
      </c>
      <c r="D41" s="156">
        <v>0</v>
      </c>
      <c r="E41" s="156">
        <v>0</v>
      </c>
      <c r="F41" s="156">
        <v>0</v>
      </c>
      <c r="G41" s="161"/>
    </row>
    <row r="42" spans="2:7" ht="24" thickBot="1">
      <c r="B42" s="157" t="s">
        <v>538</v>
      </c>
      <c r="C42" s="158"/>
      <c r="D42" s="159"/>
      <c r="E42" s="159"/>
      <c r="F42" s="159"/>
      <c r="G42" s="161"/>
    </row>
    <row r="43" spans="2:7" ht="24" thickBot="1">
      <c r="B43" s="157" t="s">
        <v>539</v>
      </c>
      <c r="C43" s="159"/>
      <c r="D43" s="159"/>
      <c r="E43" s="159"/>
      <c r="F43" s="159"/>
      <c r="G43" s="161"/>
    </row>
    <row r="44" spans="2:7" ht="24" thickBot="1">
      <c r="B44" s="155" t="s">
        <v>553</v>
      </c>
      <c r="C44" s="156">
        <v>0</v>
      </c>
      <c r="D44" s="156">
        <v>0</v>
      </c>
      <c r="E44" s="156">
        <v>0</v>
      </c>
      <c r="F44" s="156">
        <v>0</v>
      </c>
      <c r="G44" s="161"/>
    </row>
    <row r="45" spans="2:7" ht="24" thickBot="1">
      <c r="B45" s="157" t="s">
        <v>538</v>
      </c>
      <c r="C45" s="158"/>
      <c r="D45" s="159"/>
      <c r="E45" s="159"/>
      <c r="F45" s="159"/>
      <c r="G45" s="161"/>
    </row>
    <row r="46" spans="2:7" ht="24" thickBot="1">
      <c r="B46" s="157" t="s">
        <v>539</v>
      </c>
      <c r="C46" s="159"/>
      <c r="D46" s="159"/>
      <c r="E46" s="159"/>
      <c r="F46" s="159"/>
      <c r="G46" s="161"/>
    </row>
    <row r="47" spans="2:7" ht="24" thickBot="1">
      <c r="B47" s="155" t="s">
        <v>554</v>
      </c>
      <c r="C47" s="156">
        <v>0</v>
      </c>
      <c r="D47" s="156">
        <v>0</v>
      </c>
      <c r="E47" s="156">
        <v>0</v>
      </c>
      <c r="F47" s="156">
        <v>0</v>
      </c>
      <c r="G47" s="161"/>
    </row>
    <row r="48" spans="2:7" ht="24" thickBot="1">
      <c r="B48" s="165" t="s">
        <v>614</v>
      </c>
      <c r="C48" s="166">
        <f>C29+C32+C35+C38+C41+C44</f>
        <v>250000</v>
      </c>
      <c r="D48" s="166">
        <f>D29+D32+D35+D38+D41+D44</f>
        <v>250000</v>
      </c>
      <c r="E48" s="166">
        <f>E29+E32+E35+E38+E41+E44</f>
        <v>250000</v>
      </c>
      <c r="F48" s="166">
        <f>F29+F32+F35+F38+F41+F44</f>
        <v>250000</v>
      </c>
    </row>
    <row r="49" spans="2:12" ht="24" thickBot="1">
      <c r="B49" s="1744" t="s">
        <v>66</v>
      </c>
      <c r="C49" s="1594"/>
      <c r="D49" s="1594"/>
      <c r="E49" s="1594"/>
      <c r="F49" s="1745"/>
    </row>
    <row r="50" spans="2:12" ht="24" thickBot="1">
      <c r="B50" s="1744" t="s">
        <v>615</v>
      </c>
      <c r="C50" s="1594"/>
      <c r="D50" s="1594"/>
      <c r="E50" s="1594"/>
      <c r="F50" s="1745"/>
    </row>
    <row r="51" spans="2:12" ht="32.25" thickBot="1">
      <c r="B51" s="147" t="s">
        <v>616</v>
      </c>
      <c r="C51" s="167" t="s">
        <v>617</v>
      </c>
      <c r="D51" s="168" t="s">
        <v>578</v>
      </c>
      <c r="E51" s="169"/>
      <c r="F51" s="170"/>
    </row>
    <row r="52" spans="2:12" ht="24" customHeight="1" thickBot="1">
      <c r="B52" s="141" t="s">
        <v>517</v>
      </c>
      <c r="C52" s="1731" t="s">
        <v>617</v>
      </c>
      <c r="D52" s="1732"/>
      <c r="E52" s="1732"/>
      <c r="F52" s="1733"/>
    </row>
    <row r="53" spans="2:12" ht="24" thickBot="1">
      <c r="B53" s="141" t="s">
        <v>21</v>
      </c>
      <c r="C53" s="1614" t="s">
        <v>148</v>
      </c>
      <c r="D53" s="1615"/>
      <c r="E53" s="1615"/>
      <c r="F53" s="1749"/>
    </row>
    <row r="54" spans="2:12">
      <c r="B54" s="1750"/>
      <c r="C54" s="149">
        <v>2024</v>
      </c>
      <c r="D54" s="149">
        <v>2025</v>
      </c>
      <c r="E54" s="149">
        <v>2026</v>
      </c>
      <c r="F54" s="149">
        <v>2027</v>
      </c>
    </row>
    <row r="55" spans="2:12" ht="24" thickBot="1">
      <c r="B55" s="1751"/>
      <c r="C55" s="171" t="s">
        <v>22</v>
      </c>
      <c r="D55" s="171" t="s">
        <v>23</v>
      </c>
      <c r="E55" s="171" t="s">
        <v>23</v>
      </c>
      <c r="F55" s="171" t="s">
        <v>23</v>
      </c>
    </row>
    <row r="56" spans="2:12" ht="24" thickBot="1">
      <c r="B56" s="141" t="s">
        <v>33</v>
      </c>
      <c r="C56" s="172"/>
      <c r="D56" s="173">
        <v>2567.7600000000002</v>
      </c>
      <c r="E56" s="173"/>
      <c r="F56" s="172"/>
    </row>
    <row r="57" spans="2:12" ht="24" thickBot="1">
      <c r="B57" s="141" t="s">
        <v>529</v>
      </c>
      <c r="C57" s="152"/>
      <c r="D57" s="152">
        <v>4306</v>
      </c>
      <c r="E57" s="152">
        <v>0</v>
      </c>
      <c r="F57" s="152">
        <v>0</v>
      </c>
    </row>
    <row r="58" spans="2:12" ht="24" thickBot="1">
      <c r="B58" s="141" t="s">
        <v>530</v>
      </c>
      <c r="C58" s="152"/>
      <c r="D58" s="152"/>
      <c r="E58" s="152"/>
      <c r="F58" s="152"/>
    </row>
    <row r="59" spans="2:12" ht="24" thickBot="1">
      <c r="B59" s="141" t="s">
        <v>532</v>
      </c>
      <c r="C59" s="173"/>
      <c r="D59" s="174"/>
      <c r="E59" s="174"/>
      <c r="F59" s="174"/>
      <c r="H59" s="175"/>
      <c r="I59" s="175"/>
      <c r="J59" s="175"/>
      <c r="K59" s="175"/>
      <c r="L59" s="175"/>
    </row>
    <row r="60" spans="2:12" ht="24" thickBot="1">
      <c r="B60" s="141" t="s">
        <v>534</v>
      </c>
      <c r="C60" s="150"/>
      <c r="D60" s="154"/>
      <c r="E60" s="154"/>
      <c r="F60" s="154"/>
    </row>
    <row r="61" spans="2:12" ht="24" thickBot="1">
      <c r="B61" s="141" t="s">
        <v>47</v>
      </c>
      <c r="C61" s="150"/>
      <c r="D61" s="154"/>
      <c r="E61" s="154"/>
      <c r="F61" s="154"/>
    </row>
    <row r="62" spans="2:12" ht="24" customHeight="1" thickBot="1">
      <c r="B62" s="1752" t="s">
        <v>618</v>
      </c>
      <c r="C62" s="1610"/>
      <c r="D62" s="1610"/>
      <c r="E62" s="1610"/>
      <c r="F62" s="1753"/>
    </row>
    <row r="63" spans="2:12">
      <c r="B63" s="1750"/>
      <c r="C63" s="149">
        <v>2024</v>
      </c>
      <c r="D63" s="149">
        <v>2025</v>
      </c>
      <c r="E63" s="149">
        <v>2026</v>
      </c>
      <c r="F63" s="149">
        <v>2027</v>
      </c>
    </row>
    <row r="64" spans="2:12" ht="24" thickBot="1">
      <c r="B64" s="1751"/>
      <c r="C64" s="151" t="s">
        <v>22</v>
      </c>
      <c r="D64" s="151" t="s">
        <v>23</v>
      </c>
      <c r="E64" s="151" t="s">
        <v>23</v>
      </c>
      <c r="F64" s="151" t="s">
        <v>23</v>
      </c>
    </row>
    <row r="65" spans="2:6" ht="24" thickBot="1">
      <c r="B65" s="155" t="s">
        <v>583</v>
      </c>
      <c r="C65" s="156">
        <f>C66+C67+C68+C69</f>
        <v>0</v>
      </c>
      <c r="D65" s="156">
        <f>D66+D67+D68+D69</f>
        <v>0</v>
      </c>
      <c r="E65" s="156">
        <f>E66+E67+E68+E69</f>
        <v>0</v>
      </c>
      <c r="F65" s="156">
        <f>F66+F67+F68+F69</f>
        <v>0</v>
      </c>
    </row>
    <row r="66" spans="2:6" ht="24" thickBot="1">
      <c r="B66" s="157" t="s">
        <v>538</v>
      </c>
      <c r="C66" s="156"/>
      <c r="D66" s="156"/>
      <c r="E66" s="156"/>
      <c r="F66" s="156"/>
    </row>
    <row r="67" spans="2:6" ht="24" thickBot="1">
      <c r="B67" s="157" t="s">
        <v>584</v>
      </c>
      <c r="C67" s="156"/>
      <c r="D67" s="156"/>
      <c r="E67" s="156"/>
      <c r="F67" s="156"/>
    </row>
    <row r="68" spans="2:6" ht="24" thickBot="1">
      <c r="B68" s="157" t="s">
        <v>585</v>
      </c>
      <c r="C68" s="156"/>
      <c r="D68" s="156"/>
      <c r="E68" s="156"/>
      <c r="F68" s="156"/>
    </row>
    <row r="69" spans="2:6" ht="24" thickBot="1">
      <c r="B69" s="157" t="s">
        <v>586</v>
      </c>
      <c r="C69" s="156"/>
      <c r="D69" s="156"/>
      <c r="E69" s="156"/>
      <c r="F69" s="156"/>
    </row>
    <row r="70" spans="2:6" ht="24" thickBot="1">
      <c r="B70" s="155" t="s">
        <v>587</v>
      </c>
      <c r="C70" s="159">
        <f>C71+C72+C73+C74</f>
        <v>0</v>
      </c>
      <c r="D70" s="159">
        <f>D71</f>
        <v>4306</v>
      </c>
      <c r="E70" s="159">
        <v>0</v>
      </c>
      <c r="F70" s="159">
        <v>0</v>
      </c>
    </row>
    <row r="71" spans="2:6" ht="24" thickBot="1">
      <c r="B71" s="157" t="s">
        <v>538</v>
      </c>
      <c r="C71" s="159">
        <v>0</v>
      </c>
      <c r="D71" s="159">
        <v>4306</v>
      </c>
      <c r="E71" s="159">
        <v>0</v>
      </c>
      <c r="F71" s="159">
        <v>0</v>
      </c>
    </row>
    <row r="72" spans="2:6" ht="24" thickBot="1">
      <c r="B72" s="157" t="s">
        <v>584</v>
      </c>
      <c r="C72" s="159"/>
      <c r="D72" s="159"/>
      <c r="E72" s="159"/>
      <c r="F72" s="159"/>
    </row>
    <row r="73" spans="2:6" ht="24" thickBot="1">
      <c r="B73" s="157" t="s">
        <v>585</v>
      </c>
      <c r="C73" s="159"/>
      <c r="D73" s="159"/>
      <c r="E73" s="159"/>
      <c r="F73" s="159"/>
    </row>
    <row r="74" spans="2:6" ht="24" thickBot="1">
      <c r="B74" s="157" t="s">
        <v>586</v>
      </c>
      <c r="C74" s="159"/>
      <c r="D74" s="159"/>
      <c r="E74" s="159"/>
      <c r="F74" s="159"/>
    </row>
    <row r="75" spans="2:6" ht="24" thickBot="1">
      <c r="B75" s="176" t="s">
        <v>555</v>
      </c>
      <c r="C75" s="177">
        <f>C65+C70</f>
        <v>0</v>
      </c>
      <c r="D75" s="177">
        <f>D65+D70</f>
        <v>4306</v>
      </c>
      <c r="E75" s="177">
        <f>E65+E70</f>
        <v>0</v>
      </c>
      <c r="F75" s="177">
        <f>F65+F70</f>
        <v>0</v>
      </c>
    </row>
    <row r="76" spans="2:6" ht="24" thickBot="1">
      <c r="B76" s="178" t="s">
        <v>619</v>
      </c>
      <c r="C76" s="1612"/>
      <c r="D76" s="1754"/>
      <c r="E76" s="1754"/>
      <c r="F76" s="1755"/>
    </row>
    <row r="77" spans="2:6" ht="32.25" thickBot="1">
      <c r="B77" s="147" t="s">
        <v>620</v>
      </c>
      <c r="C77" s="167" t="s">
        <v>621</v>
      </c>
      <c r="D77" s="168" t="s">
        <v>578</v>
      </c>
      <c r="E77" s="169"/>
      <c r="F77" s="170"/>
    </row>
    <row r="78" spans="2:6" ht="24" customHeight="1" thickBot="1">
      <c r="B78" s="141" t="s">
        <v>517</v>
      </c>
      <c r="C78" s="1731" t="s">
        <v>622</v>
      </c>
      <c r="D78" s="1732"/>
      <c r="E78" s="1732"/>
      <c r="F78" s="1733"/>
    </row>
    <row r="79" spans="2:6" ht="24" thickBot="1">
      <c r="B79" s="141" t="s">
        <v>21</v>
      </c>
      <c r="C79" s="1614" t="s">
        <v>148</v>
      </c>
      <c r="D79" s="1615"/>
      <c r="E79" s="1615"/>
      <c r="F79" s="1749"/>
    </row>
    <row r="80" spans="2:6">
      <c r="B80" s="1750"/>
      <c r="C80" s="149">
        <v>2024</v>
      </c>
      <c r="D80" s="149">
        <v>2025</v>
      </c>
      <c r="E80" s="149">
        <v>2026</v>
      </c>
      <c r="F80" s="149">
        <v>2027</v>
      </c>
    </row>
    <row r="81" spans="2:12" ht="24" thickBot="1">
      <c r="B81" s="1751"/>
      <c r="C81" s="171" t="s">
        <v>22</v>
      </c>
      <c r="D81" s="171" t="s">
        <v>23</v>
      </c>
      <c r="E81" s="171" t="s">
        <v>23</v>
      </c>
      <c r="F81" s="171" t="s">
        <v>23</v>
      </c>
    </row>
    <row r="82" spans="2:12" ht="24" thickBot="1">
      <c r="B82" s="141" t="s">
        <v>33</v>
      </c>
      <c r="C82" s="172"/>
      <c r="D82" s="173"/>
      <c r="E82" s="173"/>
      <c r="F82" s="172"/>
    </row>
    <row r="83" spans="2:12" ht="24" thickBot="1">
      <c r="B83" s="141" t="s">
        <v>529</v>
      </c>
      <c r="C83" s="152"/>
      <c r="D83" s="152">
        <v>16072</v>
      </c>
      <c r="E83" s="152">
        <v>0</v>
      </c>
      <c r="F83" s="152">
        <v>0</v>
      </c>
    </row>
    <row r="84" spans="2:12" ht="24" thickBot="1">
      <c r="B84" s="141" t="s">
        <v>530</v>
      </c>
      <c r="C84" s="152"/>
      <c r="D84" s="152"/>
      <c r="E84" s="152"/>
      <c r="F84" s="152"/>
    </row>
    <row r="85" spans="2:12" ht="24" thickBot="1">
      <c r="B85" s="141" t="s">
        <v>532</v>
      </c>
      <c r="C85" s="173"/>
      <c r="D85" s="174"/>
      <c r="E85" s="174"/>
      <c r="F85" s="174"/>
      <c r="H85" s="175"/>
      <c r="I85" s="175"/>
      <c r="J85" s="175"/>
      <c r="K85" s="175"/>
      <c r="L85" s="175"/>
    </row>
    <row r="86" spans="2:12" ht="24" thickBot="1">
      <c r="B86" s="141" t="s">
        <v>534</v>
      </c>
      <c r="C86" s="150"/>
      <c r="D86" s="154"/>
      <c r="E86" s="154"/>
      <c r="F86" s="154"/>
    </row>
    <row r="87" spans="2:12" ht="24" thickBot="1">
      <c r="B87" s="141" t="s">
        <v>47</v>
      </c>
      <c r="C87" s="150"/>
      <c r="D87" s="154"/>
      <c r="E87" s="154"/>
      <c r="F87" s="154"/>
    </row>
    <row r="88" spans="2:12" ht="24" customHeight="1" thickBot="1">
      <c r="B88" s="1752" t="s">
        <v>623</v>
      </c>
      <c r="C88" s="1610"/>
      <c r="D88" s="1610"/>
      <c r="E88" s="1610"/>
      <c r="F88" s="1753"/>
    </row>
    <row r="89" spans="2:12">
      <c r="B89" s="1750"/>
      <c r="C89" s="149">
        <v>2024</v>
      </c>
      <c r="D89" s="149">
        <v>2025</v>
      </c>
      <c r="E89" s="149">
        <v>2026</v>
      </c>
      <c r="F89" s="149">
        <v>2027</v>
      </c>
    </row>
    <row r="90" spans="2:12" ht="24" thickBot="1">
      <c r="B90" s="1751"/>
      <c r="C90" s="151" t="s">
        <v>22</v>
      </c>
      <c r="D90" s="151" t="s">
        <v>23</v>
      </c>
      <c r="E90" s="151" t="s">
        <v>23</v>
      </c>
      <c r="F90" s="151" t="s">
        <v>23</v>
      </c>
    </row>
    <row r="91" spans="2:12" ht="24" thickBot="1">
      <c r="B91" s="155" t="s">
        <v>583</v>
      </c>
      <c r="C91" s="156">
        <f>C92+C93+C94+C95</f>
        <v>0</v>
      </c>
      <c r="D91" s="156">
        <f>D92+D93+D94+D95</f>
        <v>0</v>
      </c>
      <c r="E91" s="156">
        <f>E92+E93+E94+E95</f>
        <v>0</v>
      </c>
      <c r="F91" s="156">
        <f>F92+F93+F94+F95</f>
        <v>0</v>
      </c>
    </row>
    <row r="92" spans="2:12" ht="24" thickBot="1">
      <c r="B92" s="157" t="s">
        <v>538</v>
      </c>
      <c r="C92" s="156"/>
      <c r="D92" s="156"/>
      <c r="E92" s="156"/>
      <c r="F92" s="156"/>
    </row>
    <row r="93" spans="2:12" ht="24" thickBot="1">
      <c r="B93" s="157" t="s">
        <v>584</v>
      </c>
      <c r="C93" s="156"/>
      <c r="D93" s="156"/>
      <c r="E93" s="156"/>
      <c r="F93" s="156"/>
    </row>
    <row r="94" spans="2:12" ht="24" thickBot="1">
      <c r="B94" s="157" t="s">
        <v>585</v>
      </c>
      <c r="C94" s="156"/>
      <c r="D94" s="156"/>
      <c r="E94" s="156"/>
      <c r="F94" s="156"/>
    </row>
    <row r="95" spans="2:12" ht="24" thickBot="1">
      <c r="B95" s="157" t="s">
        <v>586</v>
      </c>
      <c r="C95" s="156"/>
      <c r="D95" s="156"/>
      <c r="E95" s="156"/>
      <c r="F95" s="156"/>
    </row>
    <row r="96" spans="2:12" ht="24" thickBot="1">
      <c r="B96" s="155" t="s">
        <v>587</v>
      </c>
      <c r="C96" s="159">
        <f>C97+C98+C99+C100</f>
        <v>0</v>
      </c>
      <c r="D96" s="159">
        <f>D97</f>
        <v>16072</v>
      </c>
      <c r="E96" s="159">
        <v>0</v>
      </c>
      <c r="F96" s="159">
        <v>0</v>
      </c>
    </row>
    <row r="97" spans="2:12" ht="24" thickBot="1">
      <c r="B97" s="157" t="s">
        <v>538</v>
      </c>
      <c r="C97" s="159">
        <v>0</v>
      </c>
      <c r="D97" s="159">
        <v>16072</v>
      </c>
      <c r="E97" s="159">
        <v>0</v>
      </c>
      <c r="F97" s="159">
        <v>0</v>
      </c>
    </row>
    <row r="98" spans="2:12" ht="24" thickBot="1">
      <c r="B98" s="157" t="s">
        <v>584</v>
      </c>
      <c r="C98" s="159"/>
      <c r="D98" s="159"/>
      <c r="E98" s="159"/>
      <c r="F98" s="159"/>
    </row>
    <row r="99" spans="2:12" ht="24" thickBot="1">
      <c r="B99" s="157" t="s">
        <v>585</v>
      </c>
      <c r="C99" s="159"/>
      <c r="D99" s="159"/>
      <c r="E99" s="159"/>
      <c r="F99" s="159"/>
    </row>
    <row r="100" spans="2:12" ht="24" thickBot="1">
      <c r="B100" s="157" t="s">
        <v>586</v>
      </c>
      <c r="C100" s="159"/>
      <c r="D100" s="159"/>
      <c r="E100" s="159"/>
      <c r="F100" s="159"/>
    </row>
    <row r="101" spans="2:12" ht="24" thickBot="1">
      <c r="B101" s="176" t="s">
        <v>563</v>
      </c>
      <c r="C101" s="177">
        <f>C91+C96</f>
        <v>0</v>
      </c>
      <c r="D101" s="177">
        <f>D91+D96</f>
        <v>16072</v>
      </c>
      <c r="E101" s="177">
        <f>E91+E96</f>
        <v>0</v>
      </c>
      <c r="F101" s="177">
        <f>F91+F96</f>
        <v>0</v>
      </c>
    </row>
    <row r="102" spans="2:12" ht="24" thickBot="1">
      <c r="B102" s="178" t="s">
        <v>619</v>
      </c>
      <c r="C102" s="1612"/>
      <c r="D102" s="1754"/>
      <c r="E102" s="1754"/>
      <c r="F102" s="1755"/>
    </row>
    <row r="103" spans="2:12" ht="48" thickBot="1">
      <c r="B103" s="147" t="s">
        <v>624</v>
      </c>
      <c r="C103" s="179" t="s">
        <v>625</v>
      </c>
      <c r="D103" s="168" t="s">
        <v>578</v>
      </c>
      <c r="E103" s="169"/>
      <c r="F103" s="170"/>
    </row>
    <row r="104" spans="2:12" ht="24" customHeight="1" thickBot="1">
      <c r="B104" s="141" t="s">
        <v>517</v>
      </c>
      <c r="C104" s="1731" t="s">
        <v>626</v>
      </c>
      <c r="D104" s="1732"/>
      <c r="E104" s="1732"/>
      <c r="F104" s="1733"/>
    </row>
    <row r="105" spans="2:12" ht="24" thickBot="1">
      <c r="B105" s="141" t="s">
        <v>21</v>
      </c>
      <c r="C105" s="1614" t="s">
        <v>148</v>
      </c>
      <c r="D105" s="1615"/>
      <c r="E105" s="1615"/>
      <c r="F105" s="1749"/>
    </row>
    <row r="106" spans="2:12">
      <c r="B106" s="1750"/>
      <c r="C106" s="149">
        <v>2024</v>
      </c>
      <c r="D106" s="149">
        <v>2025</v>
      </c>
      <c r="E106" s="149">
        <v>2026</v>
      </c>
      <c r="F106" s="149">
        <v>2027</v>
      </c>
    </row>
    <row r="107" spans="2:12" ht="24" thickBot="1">
      <c r="B107" s="1751"/>
      <c r="C107" s="171" t="s">
        <v>22</v>
      </c>
      <c r="D107" s="171" t="s">
        <v>23</v>
      </c>
      <c r="E107" s="171" t="s">
        <v>23</v>
      </c>
      <c r="F107" s="171" t="s">
        <v>23</v>
      </c>
    </row>
    <row r="108" spans="2:12" ht="24" thickBot="1">
      <c r="B108" s="141" t="s">
        <v>33</v>
      </c>
      <c r="C108" s="172"/>
      <c r="D108" s="173">
        <v>1500</v>
      </c>
      <c r="E108" s="173"/>
      <c r="F108" s="172"/>
    </row>
    <row r="109" spans="2:12" ht="24" thickBot="1">
      <c r="B109" s="141" t="s">
        <v>529</v>
      </c>
      <c r="C109" s="152"/>
      <c r="D109" s="152">
        <v>9622</v>
      </c>
      <c r="E109" s="152"/>
      <c r="F109" s="152">
        <v>0</v>
      </c>
    </row>
    <row r="110" spans="2:12" ht="24" thickBot="1">
      <c r="B110" s="141" t="s">
        <v>530</v>
      </c>
      <c r="C110" s="152"/>
      <c r="D110" s="152"/>
      <c r="E110" s="152"/>
      <c r="F110" s="152"/>
    </row>
    <row r="111" spans="2:12" ht="24" thickBot="1">
      <c r="B111" s="141" t="s">
        <v>532</v>
      </c>
      <c r="C111" s="173"/>
      <c r="D111" s="174"/>
      <c r="E111" s="174"/>
      <c r="F111" s="174"/>
      <c r="H111" s="175"/>
      <c r="I111" s="175"/>
      <c r="J111" s="175"/>
      <c r="K111" s="175"/>
      <c r="L111" s="175"/>
    </row>
    <row r="112" spans="2:12" ht="24" thickBot="1">
      <c r="B112" s="141" t="s">
        <v>534</v>
      </c>
      <c r="C112" s="150"/>
      <c r="D112" s="154"/>
      <c r="E112" s="154"/>
      <c r="F112" s="154"/>
    </row>
    <row r="113" spans="2:6" ht="24" thickBot="1">
      <c r="B113" s="141" t="s">
        <v>47</v>
      </c>
      <c r="C113" s="150"/>
      <c r="D113" s="154"/>
      <c r="E113" s="154"/>
      <c r="F113" s="154"/>
    </row>
    <row r="114" spans="2:6" ht="24" customHeight="1" thickBot="1">
      <c r="B114" s="1752" t="s">
        <v>627</v>
      </c>
      <c r="C114" s="1610"/>
      <c r="D114" s="1610"/>
      <c r="E114" s="1610"/>
      <c r="F114" s="1753"/>
    </row>
    <row r="115" spans="2:6">
      <c r="B115" s="1750"/>
      <c r="C115" s="149">
        <v>2024</v>
      </c>
      <c r="D115" s="149">
        <v>2025</v>
      </c>
      <c r="E115" s="149">
        <v>2026</v>
      </c>
      <c r="F115" s="149">
        <v>2027</v>
      </c>
    </row>
    <row r="116" spans="2:6" ht="24" thickBot="1">
      <c r="B116" s="1751"/>
      <c r="C116" s="151" t="s">
        <v>22</v>
      </c>
      <c r="D116" s="151" t="s">
        <v>23</v>
      </c>
      <c r="E116" s="151" t="s">
        <v>23</v>
      </c>
      <c r="F116" s="151" t="s">
        <v>23</v>
      </c>
    </row>
    <row r="117" spans="2:6" ht="24" thickBot="1">
      <c r="B117" s="155" t="s">
        <v>583</v>
      </c>
      <c r="C117" s="156">
        <f>C118+C119+C120+C121</f>
        <v>0</v>
      </c>
      <c r="D117" s="156">
        <f>D118+D119+D120+D121</f>
        <v>0</v>
      </c>
      <c r="E117" s="156">
        <f>E118+E119+E120+E121</f>
        <v>0</v>
      </c>
      <c r="F117" s="156">
        <f>F118+F119+F120+F121</f>
        <v>0</v>
      </c>
    </row>
    <row r="118" spans="2:6" ht="24" thickBot="1">
      <c r="B118" s="157" t="s">
        <v>538</v>
      </c>
      <c r="C118" s="156"/>
      <c r="D118" s="156"/>
      <c r="E118" s="156"/>
      <c r="F118" s="156"/>
    </row>
    <row r="119" spans="2:6" ht="24" thickBot="1">
      <c r="B119" s="157" t="s">
        <v>584</v>
      </c>
      <c r="C119" s="156"/>
      <c r="D119" s="156"/>
      <c r="E119" s="156"/>
      <c r="F119" s="156"/>
    </row>
    <row r="120" spans="2:6" ht="24" thickBot="1">
      <c r="B120" s="157" t="s">
        <v>585</v>
      </c>
      <c r="C120" s="156"/>
      <c r="D120" s="156"/>
      <c r="E120" s="156"/>
      <c r="F120" s="156"/>
    </row>
    <row r="121" spans="2:6" ht="24" thickBot="1">
      <c r="B121" s="157" t="s">
        <v>586</v>
      </c>
      <c r="C121" s="156"/>
      <c r="D121" s="156"/>
      <c r="E121" s="156"/>
      <c r="F121" s="156"/>
    </row>
    <row r="122" spans="2:6" ht="24" thickBot="1">
      <c r="B122" s="155" t="s">
        <v>587</v>
      </c>
      <c r="C122" s="159">
        <f>C123+C124+C125+C126</f>
        <v>0</v>
      </c>
      <c r="D122" s="159">
        <f>D123</f>
        <v>9622</v>
      </c>
      <c r="E122" s="159">
        <v>0</v>
      </c>
      <c r="F122" s="159">
        <v>0</v>
      </c>
    </row>
    <row r="123" spans="2:6" ht="24" thickBot="1">
      <c r="B123" s="157" t="s">
        <v>538</v>
      </c>
      <c r="C123" s="159">
        <v>0</v>
      </c>
      <c r="D123" s="159">
        <v>9622</v>
      </c>
      <c r="E123" s="159">
        <v>0</v>
      </c>
      <c r="F123" s="159">
        <v>0</v>
      </c>
    </row>
    <row r="124" spans="2:6" ht="24" thickBot="1">
      <c r="B124" s="157" t="s">
        <v>584</v>
      </c>
      <c r="C124" s="159"/>
      <c r="D124" s="159"/>
      <c r="E124" s="159"/>
      <c r="F124" s="159"/>
    </row>
    <row r="125" spans="2:6" ht="24" thickBot="1">
      <c r="B125" s="157" t="s">
        <v>585</v>
      </c>
      <c r="C125" s="159"/>
      <c r="D125" s="159"/>
      <c r="E125" s="159"/>
      <c r="F125" s="159"/>
    </row>
    <row r="126" spans="2:6" ht="24" thickBot="1">
      <c r="B126" s="157" t="s">
        <v>586</v>
      </c>
      <c r="C126" s="159"/>
      <c r="D126" s="159"/>
      <c r="E126" s="159"/>
      <c r="F126" s="159"/>
    </row>
    <row r="127" spans="2:6" ht="24" thickBot="1">
      <c r="B127" s="176" t="s">
        <v>571</v>
      </c>
      <c r="C127" s="177">
        <f>C117+C122</f>
        <v>0</v>
      </c>
      <c r="D127" s="177">
        <f>D117+D122</f>
        <v>9622</v>
      </c>
      <c r="E127" s="177">
        <f>E117+E122</f>
        <v>0</v>
      </c>
      <c r="F127" s="177">
        <f>F117+F122</f>
        <v>0</v>
      </c>
    </row>
    <row r="128" spans="2:6" ht="32.25" thickBot="1">
      <c r="B128" s="1341" t="s">
        <v>3029</v>
      </c>
      <c r="C128" s="1342" t="s">
        <v>2826</v>
      </c>
      <c r="D128" s="1343" t="s">
        <v>578</v>
      </c>
      <c r="E128" s="1344"/>
      <c r="F128" s="1345"/>
    </row>
    <row r="129" spans="2:12" ht="24" customHeight="1" thickBot="1">
      <c r="B129" s="141" t="s">
        <v>517</v>
      </c>
      <c r="C129" s="1731" t="s">
        <v>2826</v>
      </c>
      <c r="D129" s="1732"/>
      <c r="E129" s="1732"/>
      <c r="F129" s="1733"/>
    </row>
    <row r="130" spans="2:12" ht="24" thickBot="1">
      <c r="B130" s="141" t="s">
        <v>21</v>
      </c>
      <c r="C130" s="1614" t="s">
        <v>148</v>
      </c>
      <c r="D130" s="1615"/>
      <c r="E130" s="1615"/>
      <c r="F130" s="1749"/>
    </row>
    <row r="131" spans="2:12">
      <c r="B131" s="1750"/>
      <c r="C131" s="149">
        <v>2024</v>
      </c>
      <c r="D131" s="149">
        <v>2025</v>
      </c>
      <c r="E131" s="149">
        <v>2026</v>
      </c>
      <c r="F131" s="149">
        <v>2027</v>
      </c>
    </row>
    <row r="132" spans="2:12" ht="24" thickBot="1">
      <c r="B132" s="1751"/>
      <c r="C132" s="171" t="s">
        <v>22</v>
      </c>
      <c r="D132" s="171" t="s">
        <v>23</v>
      </c>
      <c r="E132" s="171" t="s">
        <v>23</v>
      </c>
      <c r="F132" s="171" t="s">
        <v>23</v>
      </c>
    </row>
    <row r="133" spans="2:12" ht="24" thickBot="1">
      <c r="B133" s="141" t="s">
        <v>33</v>
      </c>
      <c r="C133" s="172"/>
      <c r="D133" s="173"/>
      <c r="E133" s="173"/>
      <c r="F133" s="172"/>
    </row>
    <row r="134" spans="2:12" ht="24" thickBot="1">
      <c r="B134" s="141" t="s">
        <v>529</v>
      </c>
      <c r="C134" s="152"/>
      <c r="D134" s="152"/>
      <c r="E134" s="152">
        <v>30000</v>
      </c>
      <c r="F134" s="152">
        <v>30000</v>
      </c>
    </row>
    <row r="135" spans="2:12" ht="24" thickBot="1">
      <c r="B135" s="141" t="s">
        <v>530</v>
      </c>
      <c r="C135" s="152"/>
      <c r="D135" s="152"/>
      <c r="E135" s="152"/>
      <c r="F135" s="152"/>
    </row>
    <row r="136" spans="2:12" ht="24" thickBot="1">
      <c r="B136" s="141" t="s">
        <v>532</v>
      </c>
      <c r="C136" s="173"/>
      <c r="D136" s="174"/>
      <c r="E136" s="174"/>
      <c r="F136" s="174"/>
      <c r="H136" s="175"/>
      <c r="I136" s="175"/>
      <c r="J136" s="175"/>
      <c r="K136" s="175"/>
      <c r="L136" s="175"/>
    </row>
    <row r="137" spans="2:12" ht="24" thickBot="1">
      <c r="B137" s="141" t="s">
        <v>534</v>
      </c>
      <c r="C137" s="150"/>
      <c r="D137" s="154"/>
      <c r="E137" s="154"/>
      <c r="F137" s="154"/>
    </row>
    <row r="138" spans="2:12" ht="24" thickBot="1">
      <c r="B138" s="141" t="s">
        <v>47</v>
      </c>
      <c r="C138" s="150"/>
      <c r="D138" s="154"/>
      <c r="E138" s="154"/>
      <c r="F138" s="154"/>
    </row>
    <row r="139" spans="2:12" ht="24" customHeight="1" thickBot="1">
      <c r="B139" s="1752" t="s">
        <v>3027</v>
      </c>
      <c r="C139" s="1610"/>
      <c r="D139" s="1610"/>
      <c r="E139" s="1610"/>
      <c r="F139" s="1753"/>
    </row>
    <row r="140" spans="2:12">
      <c r="B140" s="1750"/>
      <c r="C140" s="149">
        <v>2024</v>
      </c>
      <c r="D140" s="149">
        <v>2025</v>
      </c>
      <c r="E140" s="149">
        <v>2026</v>
      </c>
      <c r="F140" s="149">
        <v>2027</v>
      </c>
    </row>
    <row r="141" spans="2:12" ht="24" thickBot="1">
      <c r="B141" s="1751"/>
      <c r="C141" s="151" t="s">
        <v>22</v>
      </c>
      <c r="D141" s="151" t="s">
        <v>23</v>
      </c>
      <c r="E141" s="151" t="s">
        <v>23</v>
      </c>
      <c r="F141" s="151" t="s">
        <v>23</v>
      </c>
    </row>
    <row r="142" spans="2:12" ht="24" thickBot="1">
      <c r="B142" s="155" t="s">
        <v>583</v>
      </c>
      <c r="C142" s="156">
        <f>C143+C144+C145+C146</f>
        <v>0</v>
      </c>
      <c r="D142" s="156">
        <f>D143+D144+D145+D146</f>
        <v>0</v>
      </c>
      <c r="E142" s="156">
        <f>E143+E144+E145+E146</f>
        <v>0</v>
      </c>
      <c r="F142" s="156">
        <f>F143+F144+F145+F146</f>
        <v>0</v>
      </c>
    </row>
    <row r="143" spans="2:12" ht="24" thickBot="1">
      <c r="B143" s="157" t="s">
        <v>538</v>
      </c>
      <c r="C143" s="156"/>
      <c r="D143" s="156"/>
      <c r="E143" s="156"/>
      <c r="F143" s="156"/>
    </row>
    <row r="144" spans="2:12" ht="24" thickBot="1">
      <c r="B144" s="157" t="s">
        <v>584</v>
      </c>
      <c r="C144" s="156"/>
      <c r="D144" s="156"/>
      <c r="E144" s="156"/>
      <c r="F144" s="156"/>
    </row>
    <row r="145" spans="2:6" ht="24" thickBot="1">
      <c r="B145" s="157" t="s">
        <v>585</v>
      </c>
      <c r="C145" s="156"/>
      <c r="D145" s="156"/>
      <c r="E145" s="156"/>
      <c r="F145" s="156"/>
    </row>
    <row r="146" spans="2:6" ht="24" thickBot="1">
      <c r="B146" s="157" t="s">
        <v>586</v>
      </c>
      <c r="C146" s="156"/>
      <c r="D146" s="156"/>
      <c r="E146" s="156"/>
      <c r="F146" s="156"/>
    </row>
    <row r="147" spans="2:6" ht="24" thickBot="1">
      <c r="B147" s="155" t="s">
        <v>587</v>
      </c>
      <c r="C147" s="159">
        <f>C148+C149+C150+C151</f>
        <v>0</v>
      </c>
      <c r="D147" s="159">
        <v>0</v>
      </c>
      <c r="E147" s="159">
        <v>30000</v>
      </c>
      <c r="F147" s="159">
        <v>30000</v>
      </c>
    </row>
    <row r="148" spans="2:6" ht="24" thickBot="1">
      <c r="B148" s="157" t="s">
        <v>538</v>
      </c>
      <c r="C148" s="159">
        <v>0</v>
      </c>
      <c r="D148" s="159">
        <v>0</v>
      </c>
      <c r="E148" s="159">
        <v>30000</v>
      </c>
      <c r="F148" s="159">
        <v>30000</v>
      </c>
    </row>
    <row r="149" spans="2:6" ht="24" thickBot="1">
      <c r="B149" s="157" t="s">
        <v>584</v>
      </c>
      <c r="C149" s="159"/>
      <c r="D149" s="159"/>
      <c r="E149" s="159"/>
      <c r="F149" s="159"/>
    </row>
    <row r="150" spans="2:6" ht="24" thickBot="1">
      <c r="B150" s="157" t="s">
        <v>585</v>
      </c>
      <c r="C150" s="159"/>
      <c r="D150" s="159"/>
      <c r="E150" s="159"/>
      <c r="F150" s="159"/>
    </row>
    <row r="151" spans="2:6" ht="24" thickBot="1">
      <c r="B151" s="157" t="s">
        <v>586</v>
      </c>
      <c r="C151" s="159"/>
      <c r="D151" s="159"/>
      <c r="E151" s="159"/>
      <c r="F151" s="159"/>
    </row>
    <row r="152" spans="2:6" ht="24" thickBot="1">
      <c r="B152" s="176" t="s">
        <v>670</v>
      </c>
      <c r="C152" s="177">
        <f>C142+C147</f>
        <v>0</v>
      </c>
      <c r="D152" s="177">
        <f>D142+D147</f>
        <v>0</v>
      </c>
      <c r="E152" s="177">
        <f>E142+E147</f>
        <v>30000</v>
      </c>
      <c r="F152" s="177">
        <f>F142+F147</f>
        <v>30000</v>
      </c>
    </row>
    <row r="153" spans="2:6" ht="24" thickBot="1">
      <c r="B153" s="178" t="s">
        <v>619</v>
      </c>
      <c r="C153" s="1612"/>
      <c r="D153" s="1754"/>
      <c r="E153" s="1754"/>
      <c r="F153" s="1755"/>
    </row>
    <row r="154" spans="2:6" ht="32.25" thickBot="1">
      <c r="B154" s="145" t="s">
        <v>588</v>
      </c>
      <c r="C154" s="180">
        <f>C48+C75</f>
        <v>250000</v>
      </c>
      <c r="D154" s="180">
        <f>D48+D75+D101+D127</f>
        <v>280000</v>
      </c>
      <c r="E154" s="180">
        <f>E48+E75</f>
        <v>250000</v>
      </c>
      <c r="F154" s="180">
        <f>F48+F75</f>
        <v>250000</v>
      </c>
    </row>
    <row r="155" spans="2:6" ht="32.25" thickBot="1">
      <c r="B155" s="145" t="s">
        <v>589</v>
      </c>
      <c r="C155" s="180">
        <f>C154</f>
        <v>250000</v>
      </c>
      <c r="D155" s="180">
        <f>D154</f>
        <v>280000</v>
      </c>
      <c r="E155" s="180">
        <f>E154</f>
        <v>250000</v>
      </c>
      <c r="F155" s="180">
        <f>F154</f>
        <v>250000</v>
      </c>
    </row>
    <row r="156" spans="2:6" ht="24" thickBot="1">
      <c r="B156" s="155" t="s">
        <v>537</v>
      </c>
      <c r="C156" s="181">
        <f>C157+C158</f>
        <v>0</v>
      </c>
      <c r="D156" s="181">
        <f>D157+D158</f>
        <v>0</v>
      </c>
      <c r="E156" s="181">
        <f>E157+E158</f>
        <v>0</v>
      </c>
      <c r="F156" s="181">
        <f>F157+F158</f>
        <v>0</v>
      </c>
    </row>
    <row r="157" spans="2:6" ht="24" thickBot="1">
      <c r="B157" s="157" t="s">
        <v>538</v>
      </c>
      <c r="C157" s="164">
        <v>0</v>
      </c>
      <c r="D157" s="164">
        <v>0</v>
      </c>
      <c r="E157" s="164">
        <v>0</v>
      </c>
      <c r="F157" s="164">
        <v>0</v>
      </c>
    </row>
    <row r="158" spans="2:6" ht="24" thickBot="1">
      <c r="B158" s="157" t="s">
        <v>590</v>
      </c>
      <c r="C158" s="164">
        <v>0</v>
      </c>
      <c r="D158" s="164">
        <v>0</v>
      </c>
      <c r="E158" s="164">
        <v>0</v>
      </c>
      <c r="F158" s="164">
        <v>0</v>
      </c>
    </row>
    <row r="159" spans="2:6" ht="24" thickBot="1">
      <c r="B159" s="155" t="s">
        <v>540</v>
      </c>
      <c r="C159" s="181">
        <f>C160+C161</f>
        <v>0</v>
      </c>
      <c r="D159" s="181">
        <f>D160+D161</f>
        <v>0</v>
      </c>
      <c r="E159" s="181">
        <f>E160+E161</f>
        <v>0</v>
      </c>
      <c r="F159" s="181">
        <f>F160+F161</f>
        <v>0</v>
      </c>
    </row>
    <row r="160" spans="2:6" ht="24" thickBot="1">
      <c r="B160" s="157" t="s">
        <v>538</v>
      </c>
      <c r="C160" s="164">
        <v>0</v>
      </c>
      <c r="D160" s="164">
        <v>0</v>
      </c>
      <c r="E160" s="164">
        <v>0</v>
      </c>
      <c r="F160" s="164">
        <v>0</v>
      </c>
    </row>
    <row r="161" spans="2:13" ht="24" thickBot="1">
      <c r="B161" s="157" t="s">
        <v>590</v>
      </c>
      <c r="C161" s="164">
        <v>0</v>
      </c>
      <c r="D161" s="164">
        <v>0</v>
      </c>
      <c r="E161" s="164">
        <v>0</v>
      </c>
      <c r="F161" s="164">
        <v>0</v>
      </c>
    </row>
    <row r="162" spans="2:13" ht="24" thickBot="1">
      <c r="B162" s="155" t="s">
        <v>542</v>
      </c>
      <c r="C162" s="181">
        <f>C163+C164</f>
        <v>0</v>
      </c>
      <c r="D162" s="181">
        <f>D163+D164</f>
        <v>0</v>
      </c>
      <c r="E162" s="181">
        <f>E163+E164</f>
        <v>0</v>
      </c>
      <c r="F162" s="181">
        <f>F163+F164</f>
        <v>0</v>
      </c>
    </row>
    <row r="163" spans="2:13" ht="24" thickBot="1">
      <c r="B163" s="157" t="s">
        <v>538</v>
      </c>
      <c r="C163" s="164">
        <v>0</v>
      </c>
      <c r="D163" s="164">
        <v>0</v>
      </c>
      <c r="E163" s="164">
        <v>0</v>
      </c>
      <c r="F163" s="164">
        <v>0</v>
      </c>
    </row>
    <row r="164" spans="2:13" ht="24" thickBot="1">
      <c r="B164" s="157" t="s">
        <v>590</v>
      </c>
      <c r="C164" s="164">
        <v>0</v>
      </c>
      <c r="D164" s="164">
        <v>0</v>
      </c>
      <c r="E164" s="164">
        <v>0</v>
      </c>
      <c r="F164" s="164">
        <v>0</v>
      </c>
    </row>
    <row r="165" spans="2:13" ht="24" thickBot="1">
      <c r="B165" s="155" t="s">
        <v>543</v>
      </c>
      <c r="C165" s="181">
        <f>C166+C167</f>
        <v>250000</v>
      </c>
      <c r="D165" s="181">
        <f>D166+D167</f>
        <v>250000</v>
      </c>
      <c r="E165" s="181">
        <f>E166+E167</f>
        <v>250000</v>
      </c>
      <c r="F165" s="181">
        <f>F166+F167</f>
        <v>250000</v>
      </c>
    </row>
    <row r="166" spans="2:13" ht="24" thickBot="1">
      <c r="B166" s="157" t="s">
        <v>538</v>
      </c>
      <c r="C166" s="164">
        <f t="shared" ref="C166:F167" si="0">C39</f>
        <v>250000</v>
      </c>
      <c r="D166" s="164">
        <f t="shared" si="0"/>
        <v>250000</v>
      </c>
      <c r="E166" s="164">
        <f t="shared" si="0"/>
        <v>250000</v>
      </c>
      <c r="F166" s="164">
        <f t="shared" si="0"/>
        <v>250000</v>
      </c>
    </row>
    <row r="167" spans="2:13" ht="24" thickBot="1">
      <c r="B167" s="157" t="s">
        <v>590</v>
      </c>
      <c r="C167" s="164">
        <f t="shared" si="0"/>
        <v>0</v>
      </c>
      <c r="D167" s="164">
        <f t="shared" si="0"/>
        <v>0</v>
      </c>
      <c r="E167" s="164">
        <f t="shared" si="0"/>
        <v>0</v>
      </c>
      <c r="F167" s="164">
        <f t="shared" si="0"/>
        <v>0</v>
      </c>
    </row>
    <row r="168" spans="2:13" ht="24" thickBot="1">
      <c r="B168" s="155" t="s">
        <v>549</v>
      </c>
      <c r="C168" s="181">
        <f>C169+C170</f>
        <v>0</v>
      </c>
      <c r="D168" s="181">
        <f>D169+D170</f>
        <v>0</v>
      </c>
      <c r="E168" s="181">
        <f>E169+E170</f>
        <v>0</v>
      </c>
      <c r="F168" s="181">
        <f>F169+F170</f>
        <v>0</v>
      </c>
    </row>
    <row r="169" spans="2:13" ht="24" thickBot="1">
      <c r="B169" s="157" t="s">
        <v>538</v>
      </c>
      <c r="C169" s="164">
        <v>0</v>
      </c>
      <c r="D169" s="164">
        <v>0</v>
      </c>
      <c r="E169" s="164">
        <v>0</v>
      </c>
      <c r="F169" s="164">
        <v>0</v>
      </c>
    </row>
    <row r="170" spans="2:13" ht="24" thickBot="1">
      <c r="B170" s="157" t="s">
        <v>590</v>
      </c>
      <c r="C170" s="164">
        <v>0</v>
      </c>
      <c r="D170" s="164">
        <v>0</v>
      </c>
      <c r="E170" s="164">
        <v>0</v>
      </c>
      <c r="F170" s="164">
        <v>0</v>
      </c>
    </row>
    <row r="171" spans="2:13" ht="24" thickBot="1">
      <c r="B171" s="155" t="s">
        <v>553</v>
      </c>
      <c r="C171" s="181">
        <f>C172+C173</f>
        <v>0</v>
      </c>
      <c r="D171" s="181">
        <f>D172+D173</f>
        <v>0</v>
      </c>
      <c r="E171" s="181">
        <f>E172+E173</f>
        <v>0</v>
      </c>
      <c r="F171" s="181">
        <f>F172+F173</f>
        <v>0</v>
      </c>
    </row>
    <row r="172" spans="2:13" ht="24" thickBot="1">
      <c r="B172" s="157" t="s">
        <v>538</v>
      </c>
      <c r="C172" s="164">
        <v>0</v>
      </c>
      <c r="D172" s="164">
        <v>0</v>
      </c>
      <c r="E172" s="164">
        <v>0</v>
      </c>
      <c r="F172" s="164">
        <v>0</v>
      </c>
    </row>
    <row r="173" spans="2:13" ht="24" thickBot="1">
      <c r="B173" s="157" t="s">
        <v>590</v>
      </c>
      <c r="C173" s="164">
        <v>0</v>
      </c>
      <c r="D173" s="164">
        <v>0</v>
      </c>
      <c r="E173" s="164">
        <v>0</v>
      </c>
      <c r="F173" s="164">
        <v>0</v>
      </c>
    </row>
    <row r="174" spans="2:13" ht="24" thickBot="1">
      <c r="B174" s="155" t="s">
        <v>554</v>
      </c>
      <c r="C174" s="181">
        <f>C175+C176</f>
        <v>0</v>
      </c>
      <c r="D174" s="181">
        <f>D175+D176</f>
        <v>0</v>
      </c>
      <c r="E174" s="181">
        <f>E175+E176</f>
        <v>0</v>
      </c>
      <c r="F174" s="181">
        <f>F175+F176</f>
        <v>0</v>
      </c>
    </row>
    <row r="175" spans="2:13" ht="24" thickBot="1">
      <c r="B175" s="157" t="s">
        <v>538</v>
      </c>
      <c r="C175" s="164">
        <v>0</v>
      </c>
      <c r="D175" s="164">
        <v>0</v>
      </c>
      <c r="E175" s="164">
        <v>0</v>
      </c>
      <c r="F175" s="164">
        <v>0</v>
      </c>
      <c r="M175" s="176"/>
    </row>
    <row r="176" spans="2:13" ht="24" thickBot="1">
      <c r="B176" s="157" t="s">
        <v>590</v>
      </c>
      <c r="C176" s="164">
        <v>0</v>
      </c>
      <c r="D176" s="164">
        <v>0</v>
      </c>
      <c r="E176" s="164">
        <v>0</v>
      </c>
      <c r="F176" s="164">
        <v>0</v>
      </c>
    </row>
    <row r="177" spans="2:6" ht="24" thickBot="1">
      <c r="B177" s="155" t="s">
        <v>591</v>
      </c>
      <c r="C177" s="181">
        <f>C178+C179+C180+C181</f>
        <v>0</v>
      </c>
      <c r="D177" s="181">
        <f>D178+D179+D180+D181</f>
        <v>0</v>
      </c>
      <c r="E177" s="181">
        <f>E178+E179+E180+E181</f>
        <v>0</v>
      </c>
      <c r="F177" s="181">
        <f>F178+F179+F180+F181</f>
        <v>0</v>
      </c>
    </row>
    <row r="178" spans="2:6" ht="24" thickBot="1">
      <c r="B178" s="157" t="s">
        <v>538</v>
      </c>
      <c r="C178" s="164">
        <v>0</v>
      </c>
      <c r="D178" s="164">
        <v>0</v>
      </c>
      <c r="E178" s="164">
        <v>0</v>
      </c>
      <c r="F178" s="164">
        <v>0</v>
      </c>
    </row>
    <row r="179" spans="2:6" ht="24" thickBot="1">
      <c r="B179" s="157" t="s">
        <v>592</v>
      </c>
      <c r="C179" s="164">
        <v>0</v>
      </c>
      <c r="D179" s="164">
        <v>0</v>
      </c>
      <c r="E179" s="164">
        <v>0</v>
      </c>
      <c r="F179" s="164">
        <v>0</v>
      </c>
    </row>
    <row r="180" spans="2:6" ht="24" thickBot="1">
      <c r="B180" s="157" t="s">
        <v>585</v>
      </c>
      <c r="C180" s="164">
        <v>0</v>
      </c>
      <c r="D180" s="164">
        <v>0</v>
      </c>
      <c r="E180" s="164">
        <v>0</v>
      </c>
      <c r="F180" s="164">
        <v>0</v>
      </c>
    </row>
    <row r="181" spans="2:6" ht="24" thickBot="1">
      <c r="B181" s="157" t="s">
        <v>586</v>
      </c>
      <c r="C181" s="164">
        <v>0</v>
      </c>
      <c r="D181" s="164">
        <v>0</v>
      </c>
      <c r="E181" s="164">
        <v>0</v>
      </c>
      <c r="F181" s="164">
        <v>0</v>
      </c>
    </row>
    <row r="182" spans="2:6" ht="24" thickBot="1">
      <c r="B182" s="155" t="s">
        <v>593</v>
      </c>
      <c r="C182" s="181">
        <f>C183+C184+C185+C186</f>
        <v>0</v>
      </c>
      <c r="D182" s="181">
        <f>D183+D184+D185+D186</f>
        <v>30000</v>
      </c>
      <c r="E182" s="181">
        <f>E183+E184+E185+E186</f>
        <v>30000</v>
      </c>
      <c r="F182" s="181">
        <f>F183+F184+F185+F186</f>
        <v>30000</v>
      </c>
    </row>
    <row r="183" spans="2:6" ht="24" thickBot="1">
      <c r="B183" s="157" t="s">
        <v>538</v>
      </c>
      <c r="C183" s="164">
        <f>+C57</f>
        <v>0</v>
      </c>
      <c r="D183" s="164">
        <f>+D57+D123+D97</f>
        <v>30000</v>
      </c>
      <c r="E183" s="164">
        <f>E148</f>
        <v>30000</v>
      </c>
      <c r="F183" s="164">
        <f>F148</f>
        <v>30000</v>
      </c>
    </row>
    <row r="184" spans="2:6" ht="24" thickBot="1">
      <c r="B184" s="157" t="s">
        <v>592</v>
      </c>
      <c r="C184" s="164">
        <v>0</v>
      </c>
      <c r="D184" s="164">
        <v>0</v>
      </c>
      <c r="E184" s="164">
        <v>0</v>
      </c>
      <c r="F184" s="164">
        <v>0</v>
      </c>
    </row>
    <row r="185" spans="2:6" ht="24" thickBot="1">
      <c r="B185" s="157" t="s">
        <v>585</v>
      </c>
      <c r="C185" s="164">
        <v>0</v>
      </c>
      <c r="D185" s="164">
        <v>0</v>
      </c>
      <c r="E185" s="164">
        <v>0</v>
      </c>
      <c r="F185" s="164">
        <v>0</v>
      </c>
    </row>
    <row r="186" spans="2:6" ht="24" thickBot="1">
      <c r="B186" s="157" t="s">
        <v>586</v>
      </c>
      <c r="C186" s="164">
        <v>0</v>
      </c>
      <c r="D186" s="164">
        <v>0</v>
      </c>
      <c r="E186" s="164">
        <v>0</v>
      </c>
      <c r="F186" s="164">
        <v>0</v>
      </c>
    </row>
    <row r="187" spans="2:6" ht="24" thickBot="1">
      <c r="B187" s="182" t="s">
        <v>556</v>
      </c>
      <c r="C187" s="183">
        <f>IF(C155-C154=0,0,"Error")</f>
        <v>0</v>
      </c>
      <c r="D187" s="183">
        <f>IF(D155-D154=0,0,"Error")</f>
        <v>0</v>
      </c>
      <c r="E187" s="183">
        <f>IF(E155-E154=0,0,"Error")</f>
        <v>0</v>
      </c>
      <c r="F187" s="183">
        <f>IF(F155-F154=0,0,"Error")</f>
        <v>0</v>
      </c>
    </row>
    <row r="188" spans="2:6">
      <c r="B188" s="184"/>
      <c r="C188" s="185"/>
      <c r="D188" s="185"/>
      <c r="E188" s="185"/>
      <c r="F188" s="185"/>
    </row>
    <row r="189" spans="2:6">
      <c r="B189" s="184"/>
      <c r="C189" s="185"/>
      <c r="D189" s="185"/>
      <c r="E189" s="185"/>
      <c r="F189" s="185"/>
    </row>
    <row r="192" spans="2:6">
      <c r="B192" s="1456" t="s">
        <v>3066</v>
      </c>
    </row>
  </sheetData>
  <mergeCells count="40">
    <mergeCell ref="B131:B132"/>
    <mergeCell ref="B139:F139"/>
    <mergeCell ref="B140:B141"/>
    <mergeCell ref="C153:F153"/>
    <mergeCell ref="C105:F105"/>
    <mergeCell ref="B106:B107"/>
    <mergeCell ref="B114:F114"/>
    <mergeCell ref="B115:B116"/>
    <mergeCell ref="C129:F129"/>
    <mergeCell ref="C130:F130"/>
    <mergeCell ref="C104:F104"/>
    <mergeCell ref="C53:F53"/>
    <mergeCell ref="B54:B55"/>
    <mergeCell ref="B62:F62"/>
    <mergeCell ref="B63:B64"/>
    <mergeCell ref="C76:F76"/>
    <mergeCell ref="C78:F78"/>
    <mergeCell ref="C79:F79"/>
    <mergeCell ref="B80:B81"/>
    <mergeCell ref="B88:F88"/>
    <mergeCell ref="B89:B90"/>
    <mergeCell ref="C102:F102"/>
    <mergeCell ref="C52:F52"/>
    <mergeCell ref="B8:F8"/>
    <mergeCell ref="C9:F9"/>
    <mergeCell ref="B10:B11"/>
    <mergeCell ref="C15:F15"/>
    <mergeCell ref="B16:F16"/>
    <mergeCell ref="C17:F17"/>
    <mergeCell ref="C18:F18"/>
    <mergeCell ref="C19:F19"/>
    <mergeCell ref="B28:F28"/>
    <mergeCell ref="B49:F49"/>
    <mergeCell ref="B50:F50"/>
    <mergeCell ref="B7:F7"/>
    <mergeCell ref="B1:F1"/>
    <mergeCell ref="B2:F2"/>
    <mergeCell ref="C4:F4"/>
    <mergeCell ref="C5:F5"/>
    <mergeCell ref="C6:F6"/>
  </mergeCells>
  <pageMargins left="0.7" right="0.7" top="0.75" bottom="0.75" header="0.3" footer="0.3"/>
  <pageSetup scale="53" fitToHeight="0" orientation="portrait" horizontalDpi="4294967295" verticalDpi="4294967295" r:id="rId1"/>
  <colBreaks count="1" manualBreakCount="1">
    <brk id="6" max="212" man="1"/>
  </colBreaks>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2"/>
    <pageSetUpPr fitToPage="1"/>
  </sheetPr>
  <dimension ref="A2:M152"/>
  <sheetViews>
    <sheetView zoomScale="145" zoomScaleNormal="145" zoomScaleSheetLayoutView="68" workbookViewId="0">
      <selection activeCell="E113" sqref="E113"/>
    </sheetView>
  </sheetViews>
  <sheetFormatPr defaultColWidth="9.125" defaultRowHeight="14.25"/>
  <cols>
    <col min="1" max="1" width="14.625" style="259" customWidth="1"/>
    <col min="2" max="2" width="25.125" style="259" customWidth="1"/>
    <col min="3" max="3" width="16.375" style="259" customWidth="1"/>
    <col min="4" max="4" width="16.125" style="259" customWidth="1"/>
    <col min="5" max="5" width="19.75" style="259" customWidth="1"/>
    <col min="6" max="6" width="17.375" style="259" customWidth="1"/>
    <col min="7" max="7" width="13.125" style="259" customWidth="1"/>
    <col min="8" max="8" width="9.125" style="259"/>
    <col min="9" max="9" width="18.375" style="259" customWidth="1"/>
    <col min="10" max="10" width="11" style="259" customWidth="1"/>
    <col min="11" max="11" width="11" style="259" bestFit="1" customWidth="1"/>
    <col min="12" max="16384" width="9.125" style="259"/>
  </cols>
  <sheetData>
    <row r="2" spans="1:8" ht="18" customHeight="1">
      <c r="H2" s="759"/>
    </row>
    <row r="3" spans="1:8" ht="15.75">
      <c r="A3" s="1759" t="s">
        <v>495</v>
      </c>
      <c r="B3" s="1759"/>
      <c r="C3" s="1759"/>
      <c r="D3" s="1759"/>
      <c r="E3" s="1759"/>
      <c r="F3" s="1759"/>
      <c r="G3" s="1759"/>
    </row>
    <row r="4" spans="1:8" ht="15.75">
      <c r="A4" s="888"/>
      <c r="B4" s="1760" t="s">
        <v>496</v>
      </c>
      <c r="C4" s="1760"/>
      <c r="D4" s="1760"/>
      <c r="E4" s="1760"/>
      <c r="F4" s="1760"/>
      <c r="G4" s="888"/>
    </row>
    <row r="5" spans="1:8" ht="15" customHeight="1" thickBot="1">
      <c r="A5" s="889"/>
      <c r="B5" s="889"/>
      <c r="C5" s="889"/>
      <c r="D5" s="889"/>
      <c r="E5" s="889"/>
      <c r="F5" s="889"/>
      <c r="G5" s="889"/>
    </row>
    <row r="6" spans="1:8" ht="32.25" customHeight="1" thickBot="1">
      <c r="A6" s="889"/>
      <c r="B6" s="890" t="s">
        <v>6</v>
      </c>
      <c r="C6" s="1761" t="s">
        <v>1198</v>
      </c>
      <c r="D6" s="1761"/>
      <c r="E6" s="1761"/>
      <c r="F6" s="1761"/>
      <c r="G6" s="889"/>
    </row>
    <row r="7" spans="1:8" ht="16.5" thickBot="1">
      <c r="A7" s="889"/>
      <c r="B7" s="890" t="s">
        <v>8</v>
      </c>
      <c r="C7" s="1762" t="s">
        <v>1199</v>
      </c>
      <c r="D7" s="1763"/>
      <c r="E7" s="1763"/>
      <c r="F7" s="1764"/>
      <c r="G7" s="889"/>
    </row>
    <row r="8" spans="1:8" ht="64.5" customHeight="1" thickBot="1">
      <c r="A8" s="889"/>
      <c r="B8" s="890" t="s">
        <v>10</v>
      </c>
      <c r="C8" s="1765" t="s">
        <v>499</v>
      </c>
      <c r="D8" s="1766"/>
      <c r="E8" s="1766"/>
      <c r="F8" s="1767"/>
      <c r="G8" s="891"/>
    </row>
    <row r="9" spans="1:8" ht="46.5" customHeight="1" thickBot="1">
      <c r="A9" s="889"/>
      <c r="B9" s="1768" t="s">
        <v>12</v>
      </c>
      <c r="C9" s="1769"/>
      <c r="D9" s="1769"/>
      <c r="E9" s="1769"/>
      <c r="F9" s="1770"/>
      <c r="G9" s="889"/>
    </row>
    <row r="10" spans="1:8" ht="23.25" customHeight="1" thickBot="1">
      <c r="A10" s="889"/>
      <c r="B10" s="1771" t="s">
        <v>1200</v>
      </c>
      <c r="C10" s="1772"/>
      <c r="D10" s="1772"/>
      <c r="E10" s="1772"/>
      <c r="F10" s="1773"/>
      <c r="G10" s="889"/>
    </row>
    <row r="11" spans="1:8" ht="16.5" thickBot="1">
      <c r="A11" s="889"/>
      <c r="B11" s="1771"/>
      <c r="C11" s="1772"/>
      <c r="D11" s="1772"/>
      <c r="E11" s="1772"/>
      <c r="F11" s="1773"/>
      <c r="G11" s="889"/>
    </row>
    <row r="12" spans="1:8" ht="51" customHeight="1" thickBot="1">
      <c r="A12" s="889"/>
      <c r="B12" s="1771"/>
      <c r="C12" s="1772"/>
      <c r="D12" s="1772"/>
      <c r="E12" s="1772"/>
      <c r="F12" s="1773"/>
      <c r="G12" s="889"/>
    </row>
    <row r="13" spans="1:8" ht="63.75" customHeight="1" thickBot="1">
      <c r="A13" s="889"/>
      <c r="B13" s="892" t="s">
        <v>14</v>
      </c>
      <c r="C13" s="1774" t="s">
        <v>1201</v>
      </c>
      <c r="D13" s="1775"/>
      <c r="E13" s="1775"/>
      <c r="F13" s="1776"/>
      <c r="G13" s="889"/>
    </row>
    <row r="14" spans="1:8" ht="15.75" customHeight="1">
      <c r="A14" s="889"/>
      <c r="B14" s="1777" t="s">
        <v>841</v>
      </c>
      <c r="C14" s="893">
        <v>2024</v>
      </c>
      <c r="D14" s="893">
        <v>2025</v>
      </c>
      <c r="E14" s="893">
        <v>2026</v>
      </c>
      <c r="F14" s="893">
        <v>2027</v>
      </c>
      <c r="G14" s="889"/>
    </row>
    <row r="15" spans="1:8" ht="193.5" customHeight="1" thickBot="1">
      <c r="A15" s="889"/>
      <c r="B15" s="1778"/>
      <c r="C15" s="895" t="s">
        <v>22</v>
      </c>
      <c r="D15" s="895" t="s">
        <v>23</v>
      </c>
      <c r="E15" s="895" t="s">
        <v>23</v>
      </c>
      <c r="F15" s="895" t="s">
        <v>23</v>
      </c>
      <c r="G15" s="889"/>
    </row>
    <row r="16" spans="1:8" ht="95.25" customHeight="1" thickBot="1">
      <c r="A16" s="889"/>
      <c r="B16" s="896" t="s">
        <v>1202</v>
      </c>
      <c r="C16" s="897">
        <v>0.1</v>
      </c>
      <c r="D16" s="898" t="s">
        <v>1203</v>
      </c>
      <c r="E16" s="898" t="s">
        <v>1203</v>
      </c>
      <c r="F16" s="898" t="s">
        <v>1203</v>
      </c>
      <c r="G16" s="889"/>
    </row>
    <row r="17" spans="1:13" ht="81" customHeight="1" thickBot="1">
      <c r="A17" s="891"/>
      <c r="B17" s="899" t="s">
        <v>1204</v>
      </c>
      <c r="C17" s="897">
        <v>0.85</v>
      </c>
      <c r="D17" s="900" t="s">
        <v>1056</v>
      </c>
      <c r="E17" s="900" t="s">
        <v>1056</v>
      </c>
      <c r="F17" s="900" t="s">
        <v>1056</v>
      </c>
      <c r="G17" s="889"/>
    </row>
    <row r="18" spans="1:13" ht="65.25" customHeight="1" thickBot="1">
      <c r="A18" s="889"/>
      <c r="B18" s="901" t="s">
        <v>503</v>
      </c>
      <c r="C18" s="1779" t="s">
        <v>1205</v>
      </c>
      <c r="D18" s="1780"/>
      <c r="E18" s="1780"/>
      <c r="F18" s="1781"/>
      <c r="G18" s="889"/>
    </row>
    <row r="19" spans="1:13" ht="19.5" customHeight="1" thickBot="1">
      <c r="A19" s="889"/>
      <c r="B19" s="1765" t="s">
        <v>505</v>
      </c>
      <c r="C19" s="1766"/>
      <c r="D19" s="1766"/>
      <c r="E19" s="1766"/>
      <c r="F19" s="1767"/>
      <c r="G19" s="889"/>
    </row>
    <row r="20" spans="1:13" ht="95.25" thickBot="1">
      <c r="A20" s="889"/>
      <c r="B20" s="902" t="s">
        <v>1206</v>
      </c>
      <c r="C20" s="903">
        <v>0.20330000000000001</v>
      </c>
      <c r="D20" s="898" t="s">
        <v>506</v>
      </c>
      <c r="E20" s="898" t="s">
        <v>506</v>
      </c>
      <c r="F20" s="898" t="s">
        <v>506</v>
      </c>
      <c r="G20" s="889"/>
    </row>
    <row r="21" spans="1:13" ht="69.75" customHeight="1" thickBot="1">
      <c r="A21" s="889"/>
      <c r="B21" s="902" t="s">
        <v>1207</v>
      </c>
      <c r="C21" s="904">
        <v>0.37</v>
      </c>
      <c r="D21" s="898" t="s">
        <v>506</v>
      </c>
      <c r="E21" s="898" t="s">
        <v>506</v>
      </c>
      <c r="F21" s="898" t="s">
        <v>506</v>
      </c>
      <c r="G21" s="889"/>
    </row>
    <row r="22" spans="1:13" ht="83.25" customHeight="1" thickBot="1">
      <c r="A22" s="889"/>
      <c r="B22" s="902" t="s">
        <v>1208</v>
      </c>
      <c r="C22" s="903">
        <v>0.40400000000000003</v>
      </c>
      <c r="D22" s="898" t="s">
        <v>506</v>
      </c>
      <c r="E22" s="898" t="s">
        <v>506</v>
      </c>
      <c r="F22" s="905" t="s">
        <v>506</v>
      </c>
      <c r="G22" s="889"/>
    </row>
    <row r="23" spans="1:13" ht="32.25" thickBot="1">
      <c r="A23" s="899"/>
      <c r="B23" s="906" t="s">
        <v>1209</v>
      </c>
      <c r="C23" s="903">
        <v>0.22900000000000001</v>
      </c>
      <c r="D23" s="907" t="s">
        <v>506</v>
      </c>
      <c r="E23" s="908" t="s">
        <v>506</v>
      </c>
      <c r="F23" s="909" t="s">
        <v>506</v>
      </c>
      <c r="G23" s="910"/>
    </row>
    <row r="24" spans="1:13" ht="12.75" customHeight="1" thickBot="1">
      <c r="A24" s="889"/>
      <c r="B24" s="1756" t="s">
        <v>511</v>
      </c>
      <c r="C24" s="1757"/>
      <c r="D24" s="1757"/>
      <c r="E24" s="1757"/>
      <c r="F24" s="1758"/>
      <c r="G24" s="889"/>
    </row>
    <row r="25" spans="1:13" ht="21" customHeight="1" thickBot="1">
      <c r="A25" s="889"/>
      <c r="B25" s="1756" t="s">
        <v>512</v>
      </c>
      <c r="C25" s="1757"/>
      <c r="D25" s="1757"/>
      <c r="E25" s="1757"/>
      <c r="F25" s="1786"/>
      <c r="G25" s="889"/>
    </row>
    <row r="26" spans="1:13" ht="60" customHeight="1" thickBot="1">
      <c r="A26" s="889"/>
      <c r="B26" s="911" t="s">
        <v>515</v>
      </c>
      <c r="C26" s="1779" t="s">
        <v>1210</v>
      </c>
      <c r="D26" s="1775"/>
      <c r="E26" s="1775"/>
      <c r="F26" s="1776"/>
      <c r="G26" s="889"/>
    </row>
    <row r="27" spans="1:13" ht="51.75" customHeight="1" thickBot="1">
      <c r="A27" s="889"/>
      <c r="B27" s="912" t="s">
        <v>517</v>
      </c>
      <c r="C27" s="1787" t="s">
        <v>1211</v>
      </c>
      <c r="D27" s="1788"/>
      <c r="E27" s="1788"/>
      <c r="F27" s="1789"/>
      <c r="G27" s="889"/>
    </row>
    <row r="28" spans="1:13" ht="16.5" thickBot="1">
      <c r="A28" s="889"/>
      <c r="B28" s="902" t="s">
        <v>21</v>
      </c>
      <c r="C28" s="1790" t="s">
        <v>1212</v>
      </c>
      <c r="D28" s="1791"/>
      <c r="E28" s="1791"/>
      <c r="F28" s="1792"/>
      <c r="G28" s="889"/>
    </row>
    <row r="29" spans="1:13" ht="15.75">
      <c r="A29" s="889"/>
      <c r="B29" s="1777"/>
      <c r="C29" s="913">
        <v>2024</v>
      </c>
      <c r="D29" s="913">
        <v>2025</v>
      </c>
      <c r="E29" s="913">
        <v>2026</v>
      </c>
      <c r="F29" s="913">
        <v>2027</v>
      </c>
      <c r="G29" s="889"/>
      <c r="I29" s="281"/>
      <c r="J29" s="281"/>
      <c r="K29" s="281"/>
      <c r="L29" s="281"/>
      <c r="M29" s="281"/>
    </row>
    <row r="30" spans="1:13" ht="16.5" thickBot="1">
      <c r="A30" s="889"/>
      <c r="B30" s="1778"/>
      <c r="C30" s="914" t="s">
        <v>22</v>
      </c>
      <c r="D30" s="914" t="s">
        <v>23</v>
      </c>
      <c r="E30" s="914" t="s">
        <v>23</v>
      </c>
      <c r="F30" s="914" t="s">
        <v>23</v>
      </c>
      <c r="G30" s="889"/>
    </row>
    <row r="31" spans="1:13" ht="16.5" thickBot="1">
      <c r="A31" s="889"/>
      <c r="B31" s="902" t="s">
        <v>33</v>
      </c>
      <c r="C31" s="1346">
        <v>2800</v>
      </c>
      <c r="D31" s="1346">
        <v>2800</v>
      </c>
      <c r="E31" s="1346">
        <v>2800</v>
      </c>
      <c r="F31" s="1346">
        <v>2800</v>
      </c>
      <c r="G31" s="889"/>
    </row>
    <row r="32" spans="1:13" ht="84.75" customHeight="1" thickBot="1">
      <c r="A32" s="889"/>
      <c r="B32" s="902" t="s">
        <v>529</v>
      </c>
      <c r="C32" s="915">
        <f>C61</f>
        <v>98884</v>
      </c>
      <c r="D32" s="915">
        <f>D61</f>
        <v>101634</v>
      </c>
      <c r="E32" s="915">
        <f>E61</f>
        <v>102634</v>
      </c>
      <c r="F32" s="915">
        <f>F61</f>
        <v>103634</v>
      </c>
      <c r="G32" s="889"/>
    </row>
    <row r="33" spans="1:7" ht="84" customHeight="1" thickBot="1">
      <c r="A33" s="889"/>
      <c r="B33" s="902" t="s">
        <v>530</v>
      </c>
      <c r="C33" s="915">
        <f>C32/C31</f>
        <v>35.315714285714286</v>
      </c>
      <c r="D33" s="915">
        <f>D32/D31</f>
        <v>36.29785714285714</v>
      </c>
      <c r="E33" s="915">
        <f>E32/E31</f>
        <v>36.655000000000001</v>
      </c>
      <c r="F33" s="915">
        <f>F32/F31</f>
        <v>37.012142857142855</v>
      </c>
      <c r="G33" s="889"/>
    </row>
    <row r="34" spans="1:7" ht="79.5" customHeight="1" thickBot="1">
      <c r="A34" s="889"/>
      <c r="B34" s="902" t="s">
        <v>532</v>
      </c>
      <c r="C34" s="894" t="s">
        <v>533</v>
      </c>
      <c r="D34" s="916">
        <f>D31/C31-1</f>
        <v>0</v>
      </c>
      <c r="E34" s="916">
        <f t="shared" ref="E34:F36" si="0">E31/D31-1</f>
        <v>0</v>
      </c>
      <c r="F34" s="916">
        <f t="shared" si="0"/>
        <v>0</v>
      </c>
      <c r="G34" s="889"/>
    </row>
    <row r="35" spans="1:7" ht="27" customHeight="1" thickBot="1">
      <c r="A35" s="889"/>
      <c r="B35" s="902" t="s">
        <v>534</v>
      </c>
      <c r="C35" s="894" t="s">
        <v>533</v>
      </c>
      <c r="D35" s="916">
        <f>D32/C32-1</f>
        <v>2.781036365842815E-2</v>
      </c>
      <c r="E35" s="916">
        <f t="shared" si="0"/>
        <v>9.8392270303244711E-3</v>
      </c>
      <c r="F35" s="916">
        <f t="shared" si="0"/>
        <v>9.7433599002278992E-3</v>
      </c>
      <c r="G35" s="889"/>
    </row>
    <row r="36" spans="1:7" ht="15.75" customHeight="1" thickBot="1">
      <c r="A36" s="889"/>
      <c r="B36" s="902" t="s">
        <v>47</v>
      </c>
      <c r="C36" s="894" t="s">
        <v>533</v>
      </c>
      <c r="D36" s="916">
        <f>D33/C33-1</f>
        <v>2.7810363658427928E-2</v>
      </c>
      <c r="E36" s="916">
        <f t="shared" si="0"/>
        <v>9.8392270303246931E-3</v>
      </c>
      <c r="F36" s="916">
        <f t="shared" si="0"/>
        <v>9.7433599002278992E-3</v>
      </c>
      <c r="G36" s="889"/>
    </row>
    <row r="37" spans="1:7" ht="16.5" customHeight="1" thickBot="1">
      <c r="A37" s="889"/>
      <c r="B37" s="1793" t="s">
        <v>950</v>
      </c>
      <c r="C37" s="1794"/>
      <c r="D37" s="1794"/>
      <c r="E37" s="1794"/>
      <c r="F37" s="1795"/>
      <c r="G37" s="889"/>
    </row>
    <row r="38" spans="1:7" ht="15.75">
      <c r="A38" s="889"/>
      <c r="B38" s="1777"/>
      <c r="C38" s="913">
        <v>2024</v>
      </c>
      <c r="D38" s="913">
        <v>2025</v>
      </c>
      <c r="E38" s="913">
        <v>2026</v>
      </c>
      <c r="F38" s="913">
        <v>2027</v>
      </c>
      <c r="G38" s="917"/>
    </row>
    <row r="39" spans="1:7" ht="16.5" thickBot="1">
      <c r="A39" s="889"/>
      <c r="B39" s="1778"/>
      <c r="C39" s="914" t="s">
        <v>22</v>
      </c>
      <c r="D39" s="914" t="s">
        <v>23</v>
      </c>
      <c r="E39" s="914" t="s">
        <v>23</v>
      </c>
      <c r="F39" s="914" t="s">
        <v>23</v>
      </c>
      <c r="G39" s="889"/>
    </row>
    <row r="40" spans="1:7" ht="16.5" thickBot="1">
      <c r="A40" s="889"/>
      <c r="B40" s="918" t="s">
        <v>537</v>
      </c>
      <c r="C40" s="919">
        <f>C41</f>
        <v>79235</v>
      </c>
      <c r="D40" s="919">
        <f>D41</f>
        <v>77614</v>
      </c>
      <c r="E40" s="919">
        <f>E41</f>
        <v>77614</v>
      </c>
      <c r="F40" s="919">
        <f>F41</f>
        <v>77614</v>
      </c>
      <c r="G40" s="917"/>
    </row>
    <row r="41" spans="1:7" ht="16.5" thickBot="1">
      <c r="A41" s="889"/>
      <c r="B41" s="920" t="s">
        <v>538</v>
      </c>
      <c r="C41" s="921">
        <v>79235</v>
      </c>
      <c r="D41" s="919">
        <v>77614</v>
      </c>
      <c r="E41" s="919">
        <v>77614</v>
      </c>
      <c r="F41" s="919">
        <v>77614</v>
      </c>
      <c r="G41" s="917"/>
    </row>
    <row r="42" spans="1:7" ht="22.5" customHeight="1" thickBot="1">
      <c r="A42" s="889"/>
      <c r="B42" s="920" t="s">
        <v>539</v>
      </c>
      <c r="C42" s="922"/>
      <c r="D42" s="923"/>
      <c r="E42" s="923"/>
      <c r="F42" s="923"/>
      <c r="G42" s="917"/>
    </row>
    <row r="43" spans="1:7" ht="46.5" customHeight="1" thickBot="1">
      <c r="A43" s="889"/>
      <c r="B43" s="918" t="s">
        <v>540</v>
      </c>
      <c r="C43" s="919">
        <f>C44</f>
        <v>12929</v>
      </c>
      <c r="D43" s="919">
        <f>D44</f>
        <v>12400</v>
      </c>
      <c r="E43" s="919">
        <f>E44</f>
        <v>12400</v>
      </c>
      <c r="F43" s="919">
        <f>F44</f>
        <v>12400</v>
      </c>
      <c r="G43" s="917"/>
    </row>
    <row r="44" spans="1:7" ht="16.5" thickBot="1">
      <c r="A44" s="889"/>
      <c r="B44" s="920" t="s">
        <v>538</v>
      </c>
      <c r="C44" s="919">
        <v>12929</v>
      </c>
      <c r="D44" s="919">
        <v>12400</v>
      </c>
      <c r="E44" s="919">
        <v>12400</v>
      </c>
      <c r="F44" s="919">
        <v>12400</v>
      </c>
      <c r="G44" s="917"/>
    </row>
    <row r="45" spans="1:7" ht="16.5" thickBot="1">
      <c r="A45" s="889"/>
      <c r="B45" s="920" t="s">
        <v>539</v>
      </c>
      <c r="C45" s="922"/>
      <c r="D45" s="919"/>
      <c r="E45" s="919"/>
      <c r="F45" s="919"/>
      <c r="G45" s="917"/>
    </row>
    <row r="46" spans="1:7" ht="16.5" thickBot="1">
      <c r="A46" s="889"/>
      <c r="B46" s="918" t="s">
        <v>542</v>
      </c>
      <c r="C46" s="919">
        <f>C47</f>
        <v>6476</v>
      </c>
      <c r="D46" s="919">
        <f>D47</f>
        <v>11476</v>
      </c>
      <c r="E46" s="919">
        <f>E47</f>
        <v>12476</v>
      </c>
      <c r="F46" s="919">
        <f>F47</f>
        <v>13476</v>
      </c>
      <c r="G46" s="917"/>
    </row>
    <row r="47" spans="1:7" ht="16.5" thickBot="1">
      <c r="A47" s="889"/>
      <c r="B47" s="920" t="s">
        <v>538</v>
      </c>
      <c r="C47" s="919">
        <v>6476</v>
      </c>
      <c r="D47" s="919">
        <v>11476</v>
      </c>
      <c r="E47" s="919">
        <v>12476</v>
      </c>
      <c r="F47" s="919">
        <v>13476</v>
      </c>
      <c r="G47" s="917"/>
    </row>
    <row r="48" spans="1:7" ht="17.25" customHeight="1" thickBot="1">
      <c r="A48" s="889"/>
      <c r="B48" s="920" t="s">
        <v>539</v>
      </c>
      <c r="C48" s="922"/>
      <c r="D48" s="919"/>
      <c r="E48" s="919"/>
      <c r="F48" s="919"/>
      <c r="G48" s="917"/>
    </row>
    <row r="49" spans="1:13" ht="16.5" thickBot="1">
      <c r="A49" s="889"/>
      <c r="B49" s="918" t="s">
        <v>543</v>
      </c>
      <c r="C49" s="922"/>
      <c r="D49" s="919"/>
      <c r="E49" s="919"/>
      <c r="F49" s="919"/>
      <c r="G49" s="889"/>
    </row>
    <row r="50" spans="1:13" ht="12.75" customHeight="1" thickBot="1">
      <c r="A50" s="889"/>
      <c r="B50" s="920" t="s">
        <v>538</v>
      </c>
      <c r="C50" s="922"/>
      <c r="D50" s="919"/>
      <c r="E50" s="919"/>
      <c r="F50" s="919"/>
      <c r="G50" s="889"/>
    </row>
    <row r="51" spans="1:13" ht="9" customHeight="1" thickBot="1">
      <c r="A51" s="889"/>
      <c r="B51" s="920" t="s">
        <v>539</v>
      </c>
      <c r="C51" s="922"/>
      <c r="D51" s="919"/>
      <c r="E51" s="919"/>
      <c r="F51" s="919"/>
      <c r="G51" s="889"/>
    </row>
    <row r="52" spans="1:13" ht="32.25" thickBot="1">
      <c r="A52" s="889"/>
      <c r="B52" s="918" t="s">
        <v>549</v>
      </c>
      <c r="C52" s="922"/>
      <c r="D52" s="919"/>
      <c r="E52" s="919"/>
      <c r="F52" s="919"/>
      <c r="G52" s="889"/>
    </row>
    <row r="53" spans="1:13" ht="16.5" thickBot="1">
      <c r="A53" s="889"/>
      <c r="B53" s="920" t="s">
        <v>538</v>
      </c>
      <c r="C53" s="922"/>
      <c r="D53" s="919"/>
      <c r="E53" s="919"/>
      <c r="F53" s="919"/>
      <c r="G53" s="889"/>
    </row>
    <row r="54" spans="1:13" ht="16.5" thickBot="1">
      <c r="A54" s="889"/>
      <c r="B54" s="920" t="s">
        <v>539</v>
      </c>
      <c r="C54" s="922"/>
      <c r="D54" s="919"/>
      <c r="E54" s="919"/>
      <c r="F54" s="919"/>
      <c r="G54" s="889"/>
    </row>
    <row r="55" spans="1:13" ht="16.5" thickBot="1">
      <c r="A55" s="889"/>
      <c r="B55" s="918" t="s">
        <v>553</v>
      </c>
      <c r="C55" s="922"/>
      <c r="D55" s="919"/>
      <c r="E55" s="919"/>
      <c r="F55" s="919"/>
      <c r="G55" s="889"/>
      <c r="I55" s="281"/>
      <c r="J55" s="281"/>
      <c r="K55" s="281"/>
      <c r="L55" s="281"/>
      <c r="M55" s="281"/>
    </row>
    <row r="56" spans="1:13" ht="16.5" thickBot="1">
      <c r="A56" s="889"/>
      <c r="B56" s="920" t="s">
        <v>538</v>
      </c>
      <c r="C56" s="922"/>
      <c r="D56" s="919"/>
      <c r="E56" s="919"/>
      <c r="F56" s="919"/>
      <c r="G56" s="889"/>
    </row>
    <row r="57" spans="1:13" ht="16.5" thickBot="1">
      <c r="A57" s="889"/>
      <c r="B57" s="920" t="s">
        <v>539</v>
      </c>
      <c r="C57" s="922"/>
      <c r="D57" s="919"/>
      <c r="E57" s="919"/>
      <c r="F57" s="919"/>
      <c r="G57" s="889"/>
    </row>
    <row r="58" spans="1:13" ht="15.75" customHeight="1" thickBot="1">
      <c r="A58" s="889"/>
      <c r="B58" s="918" t="s">
        <v>554</v>
      </c>
      <c r="C58" s="922">
        <f>C59</f>
        <v>244</v>
      </c>
      <c r="D58" s="919">
        <f>D59</f>
        <v>144</v>
      </c>
      <c r="E58" s="919">
        <f>E59</f>
        <v>144</v>
      </c>
      <c r="F58" s="919">
        <f>F59</f>
        <v>144</v>
      </c>
      <c r="G58" s="889"/>
    </row>
    <row r="59" spans="1:13" ht="12.75" customHeight="1" thickBot="1">
      <c r="A59" s="889"/>
      <c r="B59" s="920" t="s">
        <v>538</v>
      </c>
      <c r="C59" s="922">
        <v>244</v>
      </c>
      <c r="D59" s="924">
        <v>144</v>
      </c>
      <c r="E59" s="924">
        <v>144</v>
      </c>
      <c r="F59" s="924">
        <v>144</v>
      </c>
      <c r="G59" s="889"/>
    </row>
    <row r="60" spans="1:13" ht="15" customHeight="1" thickBot="1">
      <c r="A60" s="889"/>
      <c r="B60" s="920" t="s">
        <v>539</v>
      </c>
      <c r="C60" s="922"/>
      <c r="D60" s="394"/>
      <c r="E60" s="393"/>
      <c r="F60" s="393"/>
      <c r="G60" s="889"/>
    </row>
    <row r="61" spans="1:13" ht="16.5" thickBot="1">
      <c r="A61" s="889"/>
      <c r="B61" s="925" t="s">
        <v>555</v>
      </c>
      <c r="C61" s="922">
        <f>C58+C55+C52+C49+C46+C43+C40</f>
        <v>98884</v>
      </c>
      <c r="D61" s="926">
        <f>D58+D55+D52+D49+D46+D43+D40</f>
        <v>101634</v>
      </c>
      <c r="E61" s="922">
        <f>E58+E55+E52+E49+E46+E43+E40</f>
        <v>102634</v>
      </c>
      <c r="F61" s="922">
        <f>F58+F55+F52+F49+F46+F43+F40</f>
        <v>103634</v>
      </c>
      <c r="G61" s="889"/>
    </row>
    <row r="62" spans="1:13" ht="16.5" thickBot="1">
      <c r="A62" s="889"/>
      <c r="B62" s="927" t="s">
        <v>556</v>
      </c>
      <c r="C62" s="928">
        <f>IF(C61-C32=0,0,"Error")</f>
        <v>0</v>
      </c>
      <c r="D62" s="928">
        <f>IF(D61-D32=0,0,"Error")</f>
        <v>0</v>
      </c>
      <c r="E62" s="928">
        <f>IF(E61-E32=0,0,"Error")</f>
        <v>0</v>
      </c>
      <c r="F62" s="928">
        <f>IF(F61-F32=0,0,"Error")</f>
        <v>0</v>
      </c>
      <c r="G62" s="889"/>
    </row>
    <row r="63" spans="1:13" ht="16.5" thickBot="1">
      <c r="A63" s="889"/>
      <c r="B63" s="1756" t="s">
        <v>572</v>
      </c>
      <c r="C63" s="1757"/>
      <c r="D63" s="1757"/>
      <c r="E63" s="1757"/>
      <c r="F63" s="1786"/>
      <c r="G63" s="889"/>
    </row>
    <row r="64" spans="1:13" ht="24.75" customHeight="1" thickBot="1">
      <c r="A64" s="889"/>
      <c r="B64" s="1756" t="s">
        <v>573</v>
      </c>
      <c r="C64" s="1757"/>
      <c r="D64" s="1757"/>
      <c r="E64" s="1757"/>
      <c r="F64" s="1786"/>
      <c r="G64" s="889"/>
    </row>
    <row r="65" spans="1:7" ht="32.25" thickBot="1">
      <c r="A65" s="889"/>
      <c r="B65" s="929" t="s">
        <v>574</v>
      </c>
      <c r="C65" s="1782" t="s">
        <v>1213</v>
      </c>
      <c r="D65" s="1796"/>
      <c r="E65" s="1784"/>
      <c r="F65" s="1785"/>
      <c r="G65" s="889"/>
    </row>
    <row r="66" spans="1:7" ht="63.75" thickBot="1">
      <c r="A66" s="889"/>
      <c r="B66" s="911" t="s">
        <v>576</v>
      </c>
      <c r="C66" s="930" t="s">
        <v>1214</v>
      </c>
      <c r="D66" s="931" t="s">
        <v>578</v>
      </c>
      <c r="E66" s="1797" t="s">
        <v>1215</v>
      </c>
      <c r="F66" s="1798"/>
      <c r="G66" s="889"/>
    </row>
    <row r="67" spans="1:7" ht="23.25" customHeight="1" thickBot="1">
      <c r="A67" s="889"/>
      <c r="B67" s="932"/>
      <c r="C67" s="1782"/>
      <c r="D67" s="1783"/>
      <c r="E67" s="1784"/>
      <c r="F67" s="1785"/>
      <c r="G67" s="889"/>
    </row>
    <row r="68" spans="1:7" ht="12.75" customHeight="1" thickBot="1">
      <c r="A68" s="889"/>
      <c r="B68" s="902" t="s">
        <v>517</v>
      </c>
      <c r="C68" s="1765" t="s">
        <v>1216</v>
      </c>
      <c r="D68" s="1766"/>
      <c r="E68" s="1766"/>
      <c r="F68" s="1767"/>
      <c r="G68" s="889"/>
    </row>
    <row r="69" spans="1:7" ht="26.25" customHeight="1" thickBot="1">
      <c r="A69" s="889"/>
      <c r="B69" s="902" t="s">
        <v>21</v>
      </c>
      <c r="C69" s="1790" t="s">
        <v>448</v>
      </c>
      <c r="D69" s="1791"/>
      <c r="E69" s="1791"/>
      <c r="F69" s="1792"/>
      <c r="G69" s="889"/>
    </row>
    <row r="70" spans="1:7" ht="26.25" customHeight="1">
      <c r="A70" s="889"/>
      <c r="B70" s="1777"/>
      <c r="C70" s="913">
        <v>2024</v>
      </c>
      <c r="D70" s="913">
        <v>2025</v>
      </c>
      <c r="E70" s="913">
        <v>2026</v>
      </c>
      <c r="F70" s="913">
        <v>2027</v>
      </c>
      <c r="G70" s="889"/>
    </row>
    <row r="71" spans="1:7" ht="22.5" customHeight="1" thickBot="1">
      <c r="A71" s="889"/>
      <c r="B71" s="1778"/>
      <c r="C71" s="914" t="s">
        <v>22</v>
      </c>
      <c r="D71" s="914" t="s">
        <v>23</v>
      </c>
      <c r="E71" s="914" t="s">
        <v>23</v>
      </c>
      <c r="F71" s="914" t="s">
        <v>23</v>
      </c>
      <c r="G71" s="889"/>
    </row>
    <row r="72" spans="1:7" ht="15.75" customHeight="1" thickBot="1">
      <c r="A72" s="889"/>
      <c r="B72" s="902" t="s">
        <v>33</v>
      </c>
      <c r="C72" s="915">
        <v>17</v>
      </c>
      <c r="D72" s="915">
        <v>17</v>
      </c>
      <c r="E72" s="915">
        <v>17</v>
      </c>
      <c r="F72" s="915">
        <v>17</v>
      </c>
      <c r="G72" s="889"/>
    </row>
    <row r="73" spans="1:7" ht="16.5" thickBot="1">
      <c r="A73" s="889"/>
      <c r="B73" s="902" t="s">
        <v>529</v>
      </c>
      <c r="C73" s="915">
        <v>1000</v>
      </c>
      <c r="D73" s="915">
        <f>D86</f>
        <v>1000</v>
      </c>
      <c r="E73" s="915">
        <f>E86</f>
        <v>1000</v>
      </c>
      <c r="F73" s="915">
        <f>F86</f>
        <v>1000</v>
      </c>
      <c r="G73" s="889"/>
    </row>
    <row r="74" spans="1:7" ht="15.75" customHeight="1" thickBot="1">
      <c r="A74" s="889"/>
      <c r="B74" s="902" t="s">
        <v>530</v>
      </c>
      <c r="C74" s="915">
        <f>C73/C72</f>
        <v>58.823529411764703</v>
      </c>
      <c r="D74" s="915">
        <f>D73/D72</f>
        <v>58.823529411764703</v>
      </c>
      <c r="E74" s="915">
        <f>E73/E72</f>
        <v>58.823529411764703</v>
      </c>
      <c r="F74" s="915">
        <f>F73/F72</f>
        <v>58.823529411764703</v>
      </c>
      <c r="G74" s="889"/>
    </row>
    <row r="75" spans="1:7" ht="16.5" thickBot="1">
      <c r="A75" s="889"/>
      <c r="B75" s="902" t="s">
        <v>532</v>
      </c>
      <c r="C75" s="894" t="s">
        <v>533</v>
      </c>
      <c r="D75" s="916">
        <f>D72/C72-1</f>
        <v>0</v>
      </c>
      <c r="E75" s="916">
        <f t="shared" ref="E75:F77" si="1">E72/D72-1</f>
        <v>0</v>
      </c>
      <c r="F75" s="916">
        <f t="shared" si="1"/>
        <v>0</v>
      </c>
      <c r="G75" s="889"/>
    </row>
    <row r="76" spans="1:7" ht="16.5" thickBot="1">
      <c r="A76" s="889"/>
      <c r="B76" s="902" t="s">
        <v>534</v>
      </c>
      <c r="C76" s="894" t="s">
        <v>533</v>
      </c>
      <c r="D76" s="916">
        <f>D73/C73-1</f>
        <v>0</v>
      </c>
      <c r="E76" s="916">
        <f t="shared" si="1"/>
        <v>0</v>
      </c>
      <c r="F76" s="916">
        <f t="shared" si="1"/>
        <v>0</v>
      </c>
      <c r="G76" s="889"/>
    </row>
    <row r="77" spans="1:7" ht="15.75" customHeight="1" thickBot="1">
      <c r="A77" s="889"/>
      <c r="B77" s="902" t="s">
        <v>47</v>
      </c>
      <c r="C77" s="894" t="s">
        <v>533</v>
      </c>
      <c r="D77" s="916">
        <f>D74/C74-1</f>
        <v>0</v>
      </c>
      <c r="E77" s="916">
        <f t="shared" si="1"/>
        <v>0</v>
      </c>
      <c r="F77" s="916">
        <f t="shared" si="1"/>
        <v>0</v>
      </c>
      <c r="G77" s="889"/>
    </row>
    <row r="78" spans="1:7" ht="16.5" customHeight="1" thickBot="1">
      <c r="A78" s="889"/>
      <c r="B78" s="1803" t="s">
        <v>1217</v>
      </c>
      <c r="C78" s="1804"/>
      <c r="D78" s="1804"/>
      <c r="E78" s="1804"/>
      <c r="F78" s="1805"/>
      <c r="G78" s="889"/>
    </row>
    <row r="79" spans="1:7" ht="17.25" customHeight="1">
      <c r="A79" s="889"/>
      <c r="B79" s="1777"/>
      <c r="C79" s="913">
        <v>2024</v>
      </c>
      <c r="D79" s="913">
        <v>2025</v>
      </c>
      <c r="E79" s="913">
        <v>2026</v>
      </c>
      <c r="F79" s="913">
        <v>2027</v>
      </c>
      <c r="G79" s="889"/>
    </row>
    <row r="80" spans="1:7" ht="30" customHeight="1" thickBot="1">
      <c r="A80" s="889"/>
      <c r="B80" s="1778"/>
      <c r="C80" s="914" t="s">
        <v>22</v>
      </c>
      <c r="D80" s="914" t="s">
        <v>23</v>
      </c>
      <c r="E80" s="914" t="s">
        <v>23</v>
      </c>
      <c r="F80" s="914" t="s">
        <v>23</v>
      </c>
      <c r="G80" s="889"/>
    </row>
    <row r="81" spans="1:7" ht="24" customHeight="1" thickBot="1">
      <c r="A81" s="889"/>
      <c r="B81" s="918" t="s">
        <v>583</v>
      </c>
      <c r="C81" s="919"/>
      <c r="D81" s="919"/>
      <c r="E81" s="919"/>
      <c r="F81" s="919"/>
      <c r="G81" s="889"/>
    </row>
    <row r="82" spans="1:7" ht="22.5" customHeight="1" thickBot="1">
      <c r="A82" s="889"/>
      <c r="B82" s="920" t="s">
        <v>538</v>
      </c>
      <c r="C82" s="919"/>
      <c r="D82" s="919"/>
      <c r="E82" s="919"/>
      <c r="F82" s="919"/>
      <c r="G82" s="889"/>
    </row>
    <row r="83" spans="1:7" ht="21" customHeight="1" thickBot="1">
      <c r="A83" s="889"/>
      <c r="B83" s="920" t="s">
        <v>592</v>
      </c>
      <c r="C83" s="922"/>
      <c r="D83" s="923"/>
      <c r="E83" s="923"/>
      <c r="F83" s="923"/>
      <c r="G83" s="889"/>
    </row>
    <row r="84" spans="1:7" ht="21" customHeight="1" thickBot="1">
      <c r="A84" s="889"/>
      <c r="B84" s="920" t="s">
        <v>585</v>
      </c>
      <c r="C84" s="919"/>
      <c r="D84" s="919"/>
      <c r="E84" s="919"/>
      <c r="F84" s="919"/>
      <c r="G84" s="889"/>
    </row>
    <row r="85" spans="1:7" ht="16.5" thickBot="1">
      <c r="A85" s="889"/>
      <c r="B85" s="920" t="s">
        <v>586</v>
      </c>
      <c r="C85" s="922"/>
      <c r="D85" s="923"/>
      <c r="E85" s="923"/>
      <c r="F85" s="923"/>
      <c r="G85" s="889"/>
    </row>
    <row r="86" spans="1:7" ht="18.75" customHeight="1" thickBot="1">
      <c r="A86" s="889"/>
      <c r="B86" s="918" t="s">
        <v>587</v>
      </c>
      <c r="C86" s="922">
        <f>C87+C88+C89+C90</f>
        <v>1000</v>
      </c>
      <c r="D86" s="922">
        <f>D87+D88+D89+D90</f>
        <v>1000</v>
      </c>
      <c r="E86" s="922">
        <f>E87+E88+E89+E90</f>
        <v>1000</v>
      </c>
      <c r="F86" s="922">
        <f>F87+F88+F89+F90</f>
        <v>1000</v>
      </c>
      <c r="G86" s="889"/>
    </row>
    <row r="87" spans="1:7" ht="19.5" customHeight="1" thickBot="1">
      <c r="A87" s="889"/>
      <c r="B87" s="920" t="s">
        <v>538</v>
      </c>
      <c r="C87" s="919">
        <v>1000</v>
      </c>
      <c r="D87" s="933">
        <v>1000</v>
      </c>
      <c r="E87" s="919">
        <v>1000</v>
      </c>
      <c r="F87" s="919">
        <v>1000</v>
      </c>
      <c r="G87" s="889"/>
    </row>
    <row r="88" spans="1:7" ht="18" customHeight="1" thickBot="1">
      <c r="A88" s="889"/>
      <c r="B88" s="920" t="s">
        <v>592</v>
      </c>
      <c r="C88" s="922"/>
      <c r="D88" s="923"/>
      <c r="E88" s="923"/>
      <c r="F88" s="923"/>
      <c r="G88" s="889"/>
    </row>
    <row r="89" spans="1:7" ht="19.5" customHeight="1" thickBot="1">
      <c r="A89" s="889"/>
      <c r="B89" s="920" t="s">
        <v>585</v>
      </c>
      <c r="C89" s="919"/>
      <c r="D89" s="919"/>
      <c r="E89" s="919"/>
      <c r="F89" s="919"/>
      <c r="G89" s="889"/>
    </row>
    <row r="90" spans="1:7" ht="16.5" thickBot="1">
      <c r="A90" s="889"/>
      <c r="B90" s="920" t="s">
        <v>586</v>
      </c>
      <c r="C90" s="922"/>
      <c r="D90" s="923"/>
      <c r="E90" s="923"/>
      <c r="F90" s="923"/>
      <c r="G90" s="889"/>
    </row>
    <row r="91" spans="1:7" ht="16.5" thickBot="1">
      <c r="A91" s="889"/>
      <c r="B91" s="925" t="s">
        <v>555</v>
      </c>
      <c r="C91" s="922">
        <v>1000</v>
      </c>
      <c r="D91" s="922">
        <v>1000</v>
      </c>
      <c r="E91" s="922">
        <v>1000</v>
      </c>
      <c r="F91" s="922">
        <v>1000</v>
      </c>
      <c r="G91" s="889"/>
    </row>
    <row r="92" spans="1:7" ht="27" customHeight="1" thickBot="1">
      <c r="A92" s="889"/>
      <c r="B92" s="934" t="s">
        <v>619</v>
      </c>
      <c r="C92" s="1782"/>
      <c r="D92" s="1784"/>
      <c r="E92" s="1784"/>
      <c r="F92" s="1785"/>
      <c r="G92" s="889"/>
    </row>
    <row r="93" spans="1:7" ht="48" thickBot="1">
      <c r="A93" s="889"/>
      <c r="B93" s="901" t="s">
        <v>588</v>
      </c>
      <c r="C93" s="935">
        <f>C73+C32</f>
        <v>99884</v>
      </c>
      <c r="D93" s="935">
        <f>D73+D32</f>
        <v>102634</v>
      </c>
      <c r="E93" s="935">
        <f>E73+E32</f>
        <v>103634</v>
      </c>
      <c r="F93" s="935">
        <f>F73+F32</f>
        <v>104634</v>
      </c>
      <c r="G93" s="889"/>
    </row>
    <row r="94" spans="1:7" ht="48" thickBot="1">
      <c r="A94" s="889"/>
      <c r="B94" s="901" t="s">
        <v>589</v>
      </c>
      <c r="C94" s="935">
        <f>C95+C98+C101+C104+C107+C110+C113+C116+C121</f>
        <v>99884</v>
      </c>
      <c r="D94" s="935">
        <f>D95+D98+D101+D104+D107+D110+D113+D116+D121</f>
        <v>102634</v>
      </c>
      <c r="E94" s="935">
        <f>E95+E98+E101+E104+E107+E110+E113+E116+E121</f>
        <v>103634</v>
      </c>
      <c r="F94" s="935">
        <f>F95+F98+F101+F104+F107+F110+F113+F116+F121</f>
        <v>104634</v>
      </c>
      <c r="G94" s="917"/>
    </row>
    <row r="95" spans="1:7" ht="16.5" thickBot="1">
      <c r="A95" s="889"/>
      <c r="B95" s="918" t="s">
        <v>537</v>
      </c>
      <c r="C95" s="936">
        <f>C96+C97</f>
        <v>79235</v>
      </c>
      <c r="D95" s="937">
        <f>D96+D97</f>
        <v>77614</v>
      </c>
      <c r="E95" s="937">
        <f>E96+E97</f>
        <v>77614</v>
      </c>
      <c r="F95" s="937">
        <f>F96+F97</f>
        <v>77614</v>
      </c>
      <c r="G95" s="917"/>
    </row>
    <row r="96" spans="1:7" ht="24.75" customHeight="1" thickBot="1">
      <c r="A96" s="889"/>
      <c r="B96" s="920" t="s">
        <v>538</v>
      </c>
      <c r="C96" s="922">
        <f t="shared" ref="C96:F97" si="2">C41</f>
        <v>79235</v>
      </c>
      <c r="D96" s="922">
        <f t="shared" si="2"/>
        <v>77614</v>
      </c>
      <c r="E96" s="922">
        <f t="shared" si="2"/>
        <v>77614</v>
      </c>
      <c r="F96" s="922">
        <f t="shared" si="2"/>
        <v>77614</v>
      </c>
      <c r="G96" s="889"/>
    </row>
    <row r="97" spans="1:7" ht="15.75" customHeight="1" thickBot="1">
      <c r="A97" s="889"/>
      <c r="B97" s="920" t="s">
        <v>590</v>
      </c>
      <c r="C97" s="922">
        <f t="shared" si="2"/>
        <v>0</v>
      </c>
      <c r="D97" s="922">
        <f t="shared" si="2"/>
        <v>0</v>
      </c>
      <c r="E97" s="922">
        <f t="shared" si="2"/>
        <v>0</v>
      </c>
      <c r="F97" s="922">
        <f t="shared" si="2"/>
        <v>0</v>
      </c>
      <c r="G97" s="889"/>
    </row>
    <row r="98" spans="1:7" ht="32.25" thickBot="1">
      <c r="A98" s="889"/>
      <c r="B98" s="918" t="s">
        <v>540</v>
      </c>
      <c r="C98" s="936">
        <f>C99+C100</f>
        <v>12929</v>
      </c>
      <c r="D98" s="936">
        <f>D99+D100</f>
        <v>12400</v>
      </c>
      <c r="E98" s="936">
        <f>E99+E100</f>
        <v>12400</v>
      </c>
      <c r="F98" s="936">
        <f>F99+F100</f>
        <v>12400</v>
      </c>
      <c r="G98" s="917"/>
    </row>
    <row r="99" spans="1:7" ht="16.5" thickBot="1">
      <c r="A99" s="889"/>
      <c r="B99" s="920" t="s">
        <v>538</v>
      </c>
      <c r="C99" s="919">
        <f t="shared" ref="C99:F100" si="3">C44</f>
        <v>12929</v>
      </c>
      <c r="D99" s="919">
        <f t="shared" si="3"/>
        <v>12400</v>
      </c>
      <c r="E99" s="919">
        <f t="shared" si="3"/>
        <v>12400</v>
      </c>
      <c r="F99" s="919">
        <f t="shared" si="3"/>
        <v>12400</v>
      </c>
      <c r="G99" s="889"/>
    </row>
    <row r="100" spans="1:7" ht="16.5" thickBot="1">
      <c r="A100" s="889"/>
      <c r="B100" s="920" t="s">
        <v>590</v>
      </c>
      <c r="C100" s="922">
        <f t="shared" si="3"/>
        <v>0</v>
      </c>
      <c r="D100" s="922">
        <f t="shared" si="3"/>
        <v>0</v>
      </c>
      <c r="E100" s="922">
        <f t="shared" si="3"/>
        <v>0</v>
      </c>
      <c r="F100" s="922">
        <f t="shared" si="3"/>
        <v>0</v>
      </c>
      <c r="G100" s="889"/>
    </row>
    <row r="101" spans="1:7" ht="16.5" thickBot="1">
      <c r="A101" s="889"/>
      <c r="B101" s="918" t="s">
        <v>542</v>
      </c>
      <c r="C101" s="936">
        <f>C102+C103</f>
        <v>6476</v>
      </c>
      <c r="D101" s="936">
        <f>D102+D103</f>
        <v>11476</v>
      </c>
      <c r="E101" s="936">
        <f>E102+E103</f>
        <v>12476</v>
      </c>
      <c r="F101" s="936">
        <f>F102+F103</f>
        <v>13476</v>
      </c>
      <c r="G101" s="889"/>
    </row>
    <row r="102" spans="1:7" ht="16.5" thickBot="1">
      <c r="A102" s="889"/>
      <c r="B102" s="920" t="s">
        <v>538</v>
      </c>
      <c r="C102" s="922">
        <f t="shared" ref="C102:E103" si="4">C47</f>
        <v>6476</v>
      </c>
      <c r="D102" s="922">
        <f t="shared" si="4"/>
        <v>11476</v>
      </c>
      <c r="E102" s="922">
        <f t="shared" si="4"/>
        <v>12476</v>
      </c>
      <c r="F102" s="919">
        <f>F47</f>
        <v>13476</v>
      </c>
      <c r="G102" s="889"/>
    </row>
    <row r="103" spans="1:7" ht="16.5" thickBot="1">
      <c r="A103" s="889"/>
      <c r="B103" s="920" t="s">
        <v>590</v>
      </c>
      <c r="C103" s="922">
        <f t="shared" si="4"/>
        <v>0</v>
      </c>
      <c r="D103" s="922">
        <f t="shared" si="4"/>
        <v>0</v>
      </c>
      <c r="E103" s="922">
        <f t="shared" si="4"/>
        <v>0</v>
      </c>
      <c r="F103" s="922">
        <f>F48</f>
        <v>0</v>
      </c>
      <c r="G103" s="889"/>
    </row>
    <row r="104" spans="1:7" ht="16.5" thickBot="1">
      <c r="A104" s="889"/>
      <c r="B104" s="918" t="s">
        <v>543</v>
      </c>
      <c r="C104" s="936">
        <f>C105+C106</f>
        <v>0</v>
      </c>
      <c r="D104" s="936">
        <f>D105+D106</f>
        <v>0</v>
      </c>
      <c r="E104" s="936">
        <f>E105+E106</f>
        <v>0</v>
      </c>
      <c r="F104" s="936">
        <f>F105+F106</f>
        <v>0</v>
      </c>
      <c r="G104" s="889"/>
    </row>
    <row r="105" spans="1:7" ht="15.75" customHeight="1" thickBot="1">
      <c r="A105" s="889"/>
      <c r="B105" s="920" t="s">
        <v>538</v>
      </c>
      <c r="C105" s="919">
        <f t="shared" ref="C105:F106" si="5">C50</f>
        <v>0</v>
      </c>
      <c r="D105" s="919">
        <f t="shared" si="5"/>
        <v>0</v>
      </c>
      <c r="E105" s="919">
        <f t="shared" si="5"/>
        <v>0</v>
      </c>
      <c r="F105" s="919">
        <f t="shared" si="5"/>
        <v>0</v>
      </c>
      <c r="G105" s="889"/>
    </row>
    <row r="106" spans="1:7" ht="16.5" thickBot="1">
      <c r="A106" s="889"/>
      <c r="B106" s="920" t="s">
        <v>590</v>
      </c>
      <c r="C106" s="919">
        <f t="shared" si="5"/>
        <v>0</v>
      </c>
      <c r="D106" s="919">
        <f t="shared" si="5"/>
        <v>0</v>
      </c>
      <c r="E106" s="919">
        <f t="shared" si="5"/>
        <v>0</v>
      </c>
      <c r="F106" s="919">
        <f t="shared" si="5"/>
        <v>0</v>
      </c>
      <c r="G106" s="889"/>
    </row>
    <row r="107" spans="1:7" ht="32.25" thickBot="1">
      <c r="A107" s="889"/>
      <c r="B107" s="918" t="s">
        <v>549</v>
      </c>
      <c r="C107" s="936">
        <f>C108+C109</f>
        <v>0</v>
      </c>
      <c r="D107" s="936">
        <f>D108+D109</f>
        <v>0</v>
      </c>
      <c r="E107" s="936">
        <f>E108+E109</f>
        <v>0</v>
      </c>
      <c r="F107" s="936">
        <f>F108+F109</f>
        <v>0</v>
      </c>
      <c r="G107" s="889"/>
    </row>
    <row r="108" spans="1:7" ht="16.5" thickBot="1">
      <c r="A108" s="889"/>
      <c r="B108" s="920" t="s">
        <v>538</v>
      </c>
      <c r="C108" s="919">
        <f>C53</f>
        <v>0</v>
      </c>
      <c r="D108" s="919">
        <f>D53</f>
        <v>0</v>
      </c>
      <c r="E108" s="919">
        <f>E53</f>
        <v>0</v>
      </c>
      <c r="F108" s="919">
        <f>F53</f>
        <v>0</v>
      </c>
      <c r="G108" s="889"/>
    </row>
    <row r="109" spans="1:7" ht="16.5" thickBot="1">
      <c r="A109" s="889"/>
      <c r="B109" s="920" t="s">
        <v>590</v>
      </c>
      <c r="C109" s="919">
        <f t="shared" ref="C109:F115" si="6">C54</f>
        <v>0</v>
      </c>
      <c r="D109" s="919">
        <f t="shared" si="6"/>
        <v>0</v>
      </c>
      <c r="E109" s="919">
        <f t="shared" si="6"/>
        <v>0</v>
      </c>
      <c r="F109" s="919">
        <f t="shared" si="6"/>
        <v>0</v>
      </c>
      <c r="G109" s="889"/>
    </row>
    <row r="110" spans="1:7" ht="16.5" thickBot="1">
      <c r="A110" s="889"/>
      <c r="B110" s="918" t="s">
        <v>553</v>
      </c>
      <c r="C110" s="919">
        <f t="shared" si="6"/>
        <v>0</v>
      </c>
      <c r="D110" s="919">
        <f t="shared" si="6"/>
        <v>0</v>
      </c>
      <c r="E110" s="919">
        <f t="shared" si="6"/>
        <v>0</v>
      </c>
      <c r="F110" s="919">
        <f t="shared" si="6"/>
        <v>0</v>
      </c>
      <c r="G110" s="889"/>
    </row>
    <row r="111" spans="1:7" ht="16.5" thickBot="1">
      <c r="A111" s="889"/>
      <c r="B111" s="920" t="s">
        <v>538</v>
      </c>
      <c r="C111" s="919">
        <f t="shared" si="6"/>
        <v>0</v>
      </c>
      <c r="D111" s="919">
        <f t="shared" si="6"/>
        <v>0</v>
      </c>
      <c r="E111" s="919">
        <f t="shared" si="6"/>
        <v>0</v>
      </c>
      <c r="F111" s="919">
        <f t="shared" si="6"/>
        <v>0</v>
      </c>
      <c r="G111" s="889"/>
    </row>
    <row r="112" spans="1:7" ht="20.25" customHeight="1" thickBot="1">
      <c r="A112" s="889"/>
      <c r="B112" s="920" t="s">
        <v>590</v>
      </c>
      <c r="C112" s="919">
        <f t="shared" si="6"/>
        <v>0</v>
      </c>
      <c r="D112" s="919">
        <f t="shared" si="6"/>
        <v>0</v>
      </c>
      <c r="E112" s="919">
        <f t="shared" si="6"/>
        <v>0</v>
      </c>
      <c r="F112" s="919">
        <f t="shared" si="6"/>
        <v>0</v>
      </c>
      <c r="G112" s="889"/>
    </row>
    <row r="113" spans="1:8" ht="32.25" thickBot="1">
      <c r="A113" s="889"/>
      <c r="B113" s="918" t="s">
        <v>554</v>
      </c>
      <c r="C113" s="919">
        <f t="shared" si="6"/>
        <v>244</v>
      </c>
      <c r="D113" s="919">
        <f t="shared" si="6"/>
        <v>144</v>
      </c>
      <c r="E113" s="919">
        <f t="shared" si="6"/>
        <v>144</v>
      </c>
      <c r="F113" s="919">
        <f t="shared" si="6"/>
        <v>144</v>
      </c>
      <c r="G113" s="889"/>
    </row>
    <row r="114" spans="1:8" ht="16.5" thickBot="1">
      <c r="A114" s="889"/>
      <c r="B114" s="920" t="s">
        <v>538</v>
      </c>
      <c r="C114" s="919">
        <f t="shared" si="6"/>
        <v>244</v>
      </c>
      <c r="D114" s="919">
        <f t="shared" si="6"/>
        <v>144</v>
      </c>
      <c r="E114" s="919">
        <f t="shared" si="6"/>
        <v>144</v>
      </c>
      <c r="F114" s="919">
        <f t="shared" si="6"/>
        <v>144</v>
      </c>
      <c r="G114" s="889"/>
    </row>
    <row r="115" spans="1:8" ht="16.5" thickBot="1">
      <c r="A115" s="889"/>
      <c r="B115" s="920" t="s">
        <v>590</v>
      </c>
      <c r="C115" s="919">
        <f t="shared" si="6"/>
        <v>0</v>
      </c>
      <c r="D115" s="919">
        <f t="shared" si="6"/>
        <v>0</v>
      </c>
      <c r="E115" s="919">
        <f t="shared" si="6"/>
        <v>0</v>
      </c>
      <c r="F115" s="919">
        <f t="shared" si="6"/>
        <v>0</v>
      </c>
      <c r="G115" s="889"/>
    </row>
    <row r="116" spans="1:8" ht="15" customHeight="1" thickBot="1">
      <c r="A116" s="889"/>
      <c r="B116" s="918" t="s">
        <v>591</v>
      </c>
      <c r="C116" s="919">
        <f>C81</f>
        <v>0</v>
      </c>
      <c r="D116" s="919">
        <f>D81</f>
        <v>0</v>
      </c>
      <c r="E116" s="919">
        <f>E81</f>
        <v>0</v>
      </c>
      <c r="F116" s="919">
        <f>F81</f>
        <v>0</v>
      </c>
      <c r="G116" s="889"/>
    </row>
    <row r="117" spans="1:8" ht="15.75" customHeight="1" thickBot="1">
      <c r="A117" s="889"/>
      <c r="B117" s="920" t="s">
        <v>538</v>
      </c>
      <c r="C117" s="919">
        <v>0</v>
      </c>
      <c r="D117" s="919">
        <v>0</v>
      </c>
      <c r="E117" s="919">
        <v>0</v>
      </c>
      <c r="F117" s="919">
        <v>0</v>
      </c>
      <c r="G117" s="889"/>
    </row>
    <row r="118" spans="1:8" ht="19.5" customHeight="1" thickBot="1">
      <c r="A118" s="889"/>
      <c r="B118" s="920" t="s">
        <v>592</v>
      </c>
      <c r="C118" s="922"/>
      <c r="D118" s="923"/>
      <c r="E118" s="923"/>
      <c r="F118" s="923"/>
      <c r="G118" s="889"/>
    </row>
    <row r="119" spans="1:8" ht="16.5" thickBot="1">
      <c r="A119" s="889"/>
      <c r="B119" s="920" t="s">
        <v>585</v>
      </c>
      <c r="C119" s="919"/>
      <c r="D119" s="919"/>
      <c r="E119" s="919"/>
      <c r="F119" s="919"/>
      <c r="G119" s="889"/>
      <c r="H119" s="938"/>
    </row>
    <row r="120" spans="1:8" ht="16.5" thickBot="1">
      <c r="A120" s="889"/>
      <c r="B120" s="920" t="s">
        <v>586</v>
      </c>
      <c r="C120" s="922"/>
      <c r="D120" s="923"/>
      <c r="E120" s="923"/>
      <c r="F120" s="923"/>
      <c r="G120" s="889"/>
      <c r="H120" s="938"/>
    </row>
    <row r="121" spans="1:8" ht="16.5" thickBot="1">
      <c r="A121" s="889"/>
      <c r="B121" s="918" t="s">
        <v>593</v>
      </c>
      <c r="C121" s="919">
        <f>C122</f>
        <v>1000</v>
      </c>
      <c r="D121" s="919">
        <f>D122</f>
        <v>1000</v>
      </c>
      <c r="E121" s="919">
        <f>E122</f>
        <v>1000</v>
      </c>
      <c r="F121" s="919">
        <f>F122</f>
        <v>1000</v>
      </c>
      <c r="G121" s="889"/>
      <c r="H121" s="939"/>
    </row>
    <row r="122" spans="1:8" ht="16.5" thickBot="1">
      <c r="A122" s="889"/>
      <c r="B122" s="920" t="s">
        <v>538</v>
      </c>
      <c r="C122" s="919">
        <v>1000</v>
      </c>
      <c r="D122" s="919">
        <v>1000</v>
      </c>
      <c r="E122" s="919">
        <v>1000</v>
      </c>
      <c r="F122" s="919">
        <v>1000</v>
      </c>
      <c r="G122" s="889"/>
    </row>
    <row r="123" spans="1:8" ht="28.5" customHeight="1" thickBot="1">
      <c r="A123" s="889"/>
      <c r="B123" s="920" t="s">
        <v>592</v>
      </c>
      <c r="C123" s="922"/>
      <c r="D123" s="923"/>
      <c r="E123" s="923"/>
      <c r="F123" s="923"/>
      <c r="G123" s="889"/>
    </row>
    <row r="124" spans="1:8" ht="16.5" thickBot="1">
      <c r="A124" s="889"/>
      <c r="B124" s="920" t="s">
        <v>585</v>
      </c>
      <c r="C124" s="919"/>
      <c r="D124" s="919"/>
      <c r="E124" s="919"/>
      <c r="F124" s="919"/>
      <c r="G124" s="889"/>
    </row>
    <row r="125" spans="1:8" ht="16.5" thickBot="1">
      <c r="A125" s="889"/>
      <c r="B125" s="920" t="s">
        <v>586</v>
      </c>
      <c r="C125" s="922"/>
      <c r="D125" s="923"/>
      <c r="E125" s="923"/>
      <c r="F125" s="923"/>
      <c r="G125" s="889"/>
    </row>
    <row r="126" spans="1:8" ht="16.5" thickBot="1">
      <c r="A126" s="889"/>
      <c r="B126" s="927" t="s">
        <v>556</v>
      </c>
      <c r="C126" s="928">
        <f>IF(C94-C93=0,0,"Error")</f>
        <v>0</v>
      </c>
      <c r="D126" s="928">
        <f>IF(D94-D93=0,0,"Error")</f>
        <v>0</v>
      </c>
      <c r="E126" s="928">
        <f>IF(E94-E93=0,0,"Error")</f>
        <v>0</v>
      </c>
      <c r="F126" s="928">
        <f>IF(F94-F93=0,0,"Error")</f>
        <v>0</v>
      </c>
      <c r="G126" s="889"/>
    </row>
    <row r="127" spans="1:8" ht="15" customHeight="1">
      <c r="A127" s="889"/>
      <c r="B127" s="940"/>
      <c r="C127" s="941"/>
      <c r="D127" s="941"/>
      <c r="E127" s="941"/>
      <c r="F127" s="941"/>
      <c r="G127" s="889"/>
    </row>
    <row r="132" spans="1:2">
      <c r="A132" s="1457" t="s">
        <v>3066</v>
      </c>
    </row>
    <row r="144" spans="1:2">
      <c r="A144" s="1799"/>
      <c r="B144" s="336"/>
    </row>
    <row r="145" spans="1:6">
      <c r="A145" s="1799"/>
      <c r="B145" s="336"/>
    </row>
    <row r="146" spans="1:6">
      <c r="A146" s="1799"/>
      <c r="B146" s="336"/>
    </row>
    <row r="148" spans="1:6" ht="15" thickBot="1"/>
    <row r="149" spans="1:6">
      <c r="B149" s="1800"/>
    </row>
    <row r="150" spans="1:6">
      <c r="B150" s="1801"/>
    </row>
    <row r="151" spans="1:6" ht="15" thickBot="1">
      <c r="B151" s="1802"/>
    </row>
    <row r="152" spans="1:6">
      <c r="C152" s="336"/>
      <c r="D152" s="337"/>
      <c r="E152" s="338"/>
      <c r="F152" s="336"/>
    </row>
  </sheetData>
  <mergeCells count="32">
    <mergeCell ref="A144:A146"/>
    <mergeCell ref="B149:B151"/>
    <mergeCell ref="C68:F68"/>
    <mergeCell ref="C69:F69"/>
    <mergeCell ref="B70:B71"/>
    <mergeCell ref="B78:F78"/>
    <mergeCell ref="B79:B80"/>
    <mergeCell ref="C92:F92"/>
    <mergeCell ref="C67:F67"/>
    <mergeCell ref="B25:F25"/>
    <mergeCell ref="C26:F26"/>
    <mergeCell ref="C27:F27"/>
    <mergeCell ref="C28:F28"/>
    <mergeCell ref="B29:B30"/>
    <mergeCell ref="B37:F37"/>
    <mergeCell ref="B38:B39"/>
    <mergeCell ref="B63:F63"/>
    <mergeCell ref="B64:F64"/>
    <mergeCell ref="C65:F65"/>
    <mergeCell ref="E66:F66"/>
    <mergeCell ref="B24:F24"/>
    <mergeCell ref="A3:G3"/>
    <mergeCell ref="B4:F4"/>
    <mergeCell ref="C6:F6"/>
    <mergeCell ref="C7:F7"/>
    <mergeCell ref="C8:F8"/>
    <mergeCell ref="B9:F9"/>
    <mergeCell ref="B10:F12"/>
    <mergeCell ref="C13:F13"/>
    <mergeCell ref="B14:B15"/>
    <mergeCell ref="C18:F18"/>
    <mergeCell ref="B19:F19"/>
  </mergeCells>
  <printOptions horizontalCentered="1" verticalCentered="1"/>
  <pageMargins left="0.7" right="0.7" top="0.75" bottom="0.75" header="0.3" footer="0.3"/>
  <pageSetup scale="68" fitToHeight="0" orientation="portrait" horizontalDpi="4294967294" verticalDpi="4294967294" r:id="rId1"/>
  <rowBreaks count="2" manualBreakCount="2">
    <brk id="43" max="16383" man="1"/>
    <brk id="78" max="16383" man="1"/>
  </rowBreaks>
  <legacyDrawing r:id="rId2"/>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2"/>
    <pageSetUpPr fitToPage="1"/>
  </sheetPr>
  <dimension ref="A2:U209"/>
  <sheetViews>
    <sheetView zoomScale="130" zoomScaleNormal="130" zoomScaleSheetLayoutView="75" workbookViewId="0">
      <selection activeCell="E191" sqref="E191"/>
    </sheetView>
  </sheetViews>
  <sheetFormatPr defaultColWidth="9.125" defaultRowHeight="12"/>
  <cols>
    <col min="1" max="1" width="25.125" style="50" customWidth="1"/>
    <col min="2" max="2" width="13.75" style="50" customWidth="1"/>
    <col min="3" max="3" width="10.875" style="50" customWidth="1"/>
    <col min="4" max="4" width="11.75" style="50" customWidth="1"/>
    <col min="5" max="5" width="17.375" style="50" customWidth="1"/>
    <col min="6" max="6" width="14" style="50" bestFit="1" customWidth="1"/>
    <col min="7" max="8" width="10.75" style="50" hidden="1" customWidth="1"/>
    <col min="9" max="9" width="17.25" style="50" hidden="1" customWidth="1"/>
    <col min="10" max="11" width="15.875" style="50" hidden="1" customWidth="1"/>
    <col min="12" max="12" width="15.75" style="50" hidden="1" customWidth="1"/>
    <col min="13" max="13" width="16.375" style="50" hidden="1" customWidth="1"/>
    <col min="14" max="14" width="15.875" style="50" hidden="1" customWidth="1"/>
    <col min="15" max="15" width="15" style="50" hidden="1" customWidth="1"/>
    <col min="16" max="16" width="15.125" style="50" hidden="1" customWidth="1"/>
    <col min="17" max="17" width="12.75" style="50" hidden="1" customWidth="1"/>
    <col min="18" max="18" width="14.125" style="50" hidden="1" customWidth="1"/>
    <col min="19" max="19" width="0" style="50" hidden="1" customWidth="1"/>
    <col min="20" max="16384" width="9.125" style="50"/>
  </cols>
  <sheetData>
    <row r="2" spans="1:5">
      <c r="A2" s="49" t="s">
        <v>495</v>
      </c>
      <c r="B2" s="49"/>
      <c r="C2" s="49"/>
      <c r="D2" s="49"/>
      <c r="E2" s="49"/>
    </row>
    <row r="3" spans="1:5">
      <c r="A3" s="1809" t="s">
        <v>496</v>
      </c>
      <c r="B3" s="1809"/>
      <c r="C3" s="1809"/>
      <c r="D3" s="1809"/>
      <c r="E3" s="1809"/>
    </row>
    <row r="4" spans="1:5" ht="12.75" thickBot="1"/>
    <row r="5" spans="1:5" ht="12.75" thickBot="1">
      <c r="A5" s="51" t="s">
        <v>6</v>
      </c>
      <c r="B5" s="1810" t="s">
        <v>497</v>
      </c>
      <c r="C5" s="1810"/>
      <c r="D5" s="1810"/>
      <c r="E5" s="1810"/>
    </row>
    <row r="6" spans="1:5" ht="12.75" thickBot="1">
      <c r="A6" s="51" t="s">
        <v>8</v>
      </c>
      <c r="B6" s="1811" t="s">
        <v>498</v>
      </c>
      <c r="C6" s="1812"/>
      <c r="D6" s="1812"/>
      <c r="E6" s="1813"/>
    </row>
    <row r="7" spans="1:5" ht="12.75" thickBot="1">
      <c r="A7" s="51" t="s">
        <v>10</v>
      </c>
      <c r="B7" s="1814" t="s">
        <v>499</v>
      </c>
      <c r="C7" s="1815"/>
      <c r="D7" s="1815"/>
      <c r="E7" s="1816"/>
    </row>
    <row r="8" spans="1:5" ht="12.75" thickBot="1">
      <c r="A8" s="1817" t="s">
        <v>12</v>
      </c>
      <c r="B8" s="1818"/>
      <c r="C8" s="1818"/>
      <c r="D8" s="1818"/>
      <c r="E8" s="1819"/>
    </row>
    <row r="9" spans="1:5" ht="12.75" thickBot="1">
      <c r="A9" s="1806" t="s">
        <v>500</v>
      </c>
      <c r="B9" s="1807"/>
      <c r="C9" s="1807"/>
      <c r="D9" s="1807"/>
      <c r="E9" s="1808"/>
    </row>
    <row r="10" spans="1:5" ht="12.75" thickBot="1">
      <c r="A10" s="1806"/>
      <c r="B10" s="1807"/>
      <c r="C10" s="1807"/>
      <c r="D10" s="1807"/>
      <c r="E10" s="1808"/>
    </row>
    <row r="11" spans="1:5" ht="47.25" customHeight="1" thickBot="1">
      <c r="A11" s="1806"/>
      <c r="B11" s="1807"/>
      <c r="C11" s="1807"/>
      <c r="D11" s="1807"/>
      <c r="E11" s="1808"/>
    </row>
    <row r="12" spans="1:5" ht="12.75" thickBot="1">
      <c r="A12" s="52" t="s">
        <v>14</v>
      </c>
      <c r="B12" s="1806" t="s">
        <v>501</v>
      </c>
      <c r="C12" s="1807"/>
      <c r="D12" s="1807"/>
      <c r="E12" s="1808"/>
    </row>
    <row r="13" spans="1:5">
      <c r="A13" s="1822" t="s">
        <v>176</v>
      </c>
      <c r="B13" s="53">
        <v>2024</v>
      </c>
      <c r="C13" s="53">
        <v>2025</v>
      </c>
      <c r="D13" s="53">
        <v>2026</v>
      </c>
      <c r="E13" s="53">
        <v>2027</v>
      </c>
    </row>
    <row r="14" spans="1:5" ht="12.75" thickBot="1">
      <c r="A14" s="1823"/>
      <c r="B14" s="55" t="s">
        <v>22</v>
      </c>
      <c r="C14" s="55" t="s">
        <v>23</v>
      </c>
      <c r="D14" s="55" t="s">
        <v>23</v>
      </c>
      <c r="E14" s="55" t="s">
        <v>23</v>
      </c>
    </row>
    <row r="15" spans="1:5" ht="24.75" thickBot="1">
      <c r="A15" s="56" t="s">
        <v>502</v>
      </c>
      <c r="B15" s="57">
        <v>2</v>
      </c>
      <c r="C15" s="57">
        <v>2</v>
      </c>
      <c r="D15" s="57">
        <v>2</v>
      </c>
      <c r="E15" s="57">
        <v>0</v>
      </c>
    </row>
    <row r="16" spans="1:5" ht="12.75" thickBot="1">
      <c r="A16" s="58" t="s">
        <v>503</v>
      </c>
      <c r="B16" s="1824" t="s">
        <v>504</v>
      </c>
      <c r="C16" s="1825"/>
      <c r="D16" s="1825"/>
      <c r="E16" s="1826"/>
    </row>
    <row r="17" spans="1:17" ht="12.75" thickBot="1">
      <c r="A17" s="1814" t="s">
        <v>505</v>
      </c>
      <c r="B17" s="1815"/>
      <c r="C17" s="1815"/>
      <c r="D17" s="1815"/>
      <c r="E17" s="1816"/>
    </row>
    <row r="18" spans="1:17" ht="12.75" thickBot="1">
      <c r="A18" s="59"/>
      <c r="B18" s="60" t="s">
        <v>506</v>
      </c>
      <c r="C18" s="61" t="s">
        <v>506</v>
      </c>
      <c r="D18" s="61" t="s">
        <v>506</v>
      </c>
      <c r="E18" s="61" t="s">
        <v>506</v>
      </c>
    </row>
    <row r="19" spans="1:17" ht="72.75" thickBot="1">
      <c r="A19" s="62" t="s">
        <v>507</v>
      </c>
      <c r="B19" s="63" t="s">
        <v>508</v>
      </c>
      <c r="C19" s="64">
        <v>0.45</v>
      </c>
      <c r="D19" s="64">
        <v>0.5</v>
      </c>
      <c r="E19" s="65">
        <v>0.55000000000000004</v>
      </c>
    </row>
    <row r="20" spans="1:17" ht="84.75" thickBot="1">
      <c r="A20" s="62" t="s">
        <v>509</v>
      </c>
      <c r="B20" s="66" t="s">
        <v>510</v>
      </c>
      <c r="C20" s="67">
        <v>0.25</v>
      </c>
      <c r="D20" s="67">
        <v>0.3</v>
      </c>
      <c r="E20" s="65">
        <v>0.3</v>
      </c>
    </row>
    <row r="21" spans="1:17" ht="12.75" thickBot="1">
      <c r="A21" s="68"/>
      <c r="B21" s="69"/>
      <c r="C21" s="70"/>
      <c r="D21" s="70"/>
      <c r="E21" s="71"/>
    </row>
    <row r="22" spans="1:17" ht="12.75" thickBot="1">
      <c r="A22" s="1827" t="s">
        <v>511</v>
      </c>
      <c r="B22" s="1828"/>
      <c r="C22" s="1828"/>
      <c r="D22" s="1828"/>
      <c r="E22" s="1829"/>
    </row>
    <row r="23" spans="1:17" ht="12.75" thickBot="1">
      <c r="A23" s="1827" t="s">
        <v>512</v>
      </c>
      <c r="B23" s="1828"/>
      <c r="C23" s="1828"/>
      <c r="D23" s="1828"/>
      <c r="E23" s="1829"/>
      <c r="K23" s="72"/>
    </row>
    <row r="24" spans="1:17" ht="12.75" thickBot="1">
      <c r="A24" s="73" t="s">
        <v>513</v>
      </c>
      <c r="B24" s="1830" t="s">
        <v>514</v>
      </c>
      <c r="C24" s="1831"/>
      <c r="D24" s="1831"/>
      <c r="E24" s="1832"/>
    </row>
    <row r="25" spans="1:17" ht="29.25" customHeight="1" thickBot="1">
      <c r="A25" s="74" t="s">
        <v>515</v>
      </c>
      <c r="B25" s="1833" t="s">
        <v>516</v>
      </c>
      <c r="C25" s="1834"/>
      <c r="D25" s="1834"/>
      <c r="E25" s="1835"/>
    </row>
    <row r="26" spans="1:17" ht="73.5" customHeight="1" thickBot="1">
      <c r="A26" s="75" t="s">
        <v>517</v>
      </c>
      <c r="B26" s="1836" t="s">
        <v>518</v>
      </c>
      <c r="C26" s="1837"/>
      <c r="D26" s="1837"/>
      <c r="E26" s="1838"/>
      <c r="K26" s="72"/>
      <c r="L26" s="76"/>
      <c r="O26" s="50">
        <v>8000</v>
      </c>
    </row>
    <row r="27" spans="1:17" ht="13.5" thickBot="1">
      <c r="A27" s="75" t="s">
        <v>21</v>
      </c>
      <c r="B27" s="1839" t="s">
        <v>519</v>
      </c>
      <c r="C27" s="1840"/>
      <c r="D27" s="1840"/>
      <c r="E27" s="1841"/>
      <c r="I27" s="77" t="s">
        <v>520</v>
      </c>
      <c r="J27" s="1842" t="s">
        <v>521</v>
      </c>
      <c r="K27" s="1843"/>
      <c r="L27" s="1844"/>
      <c r="M27" s="77" t="s">
        <v>522</v>
      </c>
      <c r="N27" s="77" t="s">
        <v>523</v>
      </c>
      <c r="O27" s="77"/>
      <c r="P27" s="77" t="s">
        <v>524</v>
      </c>
      <c r="Q27" s="77" t="s">
        <v>525</v>
      </c>
    </row>
    <row r="28" spans="1:17" ht="12.75">
      <c r="A28" s="1820"/>
      <c r="B28" s="78">
        <v>2024</v>
      </c>
      <c r="C28" s="78">
        <v>2025</v>
      </c>
      <c r="D28" s="78">
        <v>2026</v>
      </c>
      <c r="E28" s="78">
        <v>2027</v>
      </c>
      <c r="I28" s="77" t="s">
        <v>526</v>
      </c>
      <c r="J28" s="79">
        <v>600</v>
      </c>
      <c r="K28" s="79">
        <v>601</v>
      </c>
      <c r="L28" s="79" t="s">
        <v>527</v>
      </c>
      <c r="M28" s="79"/>
      <c r="N28" s="79">
        <v>230</v>
      </c>
      <c r="O28" s="79">
        <v>230</v>
      </c>
      <c r="P28" s="79"/>
      <c r="Q28" s="79"/>
    </row>
    <row r="29" spans="1:17" ht="13.5" thickBot="1">
      <c r="A29" s="1821"/>
      <c r="B29" s="81" t="s">
        <v>22</v>
      </c>
      <c r="C29" s="81" t="s">
        <v>23</v>
      </c>
      <c r="D29" s="81" t="s">
        <v>23</v>
      </c>
      <c r="E29" s="81" t="s">
        <v>23</v>
      </c>
      <c r="I29" s="77" t="s">
        <v>528</v>
      </c>
      <c r="J29" s="82">
        <v>107177</v>
      </c>
      <c r="K29" s="82">
        <v>17186</v>
      </c>
      <c r="L29" s="82">
        <v>18620</v>
      </c>
      <c r="M29" s="82">
        <f>J29+K29+L29</f>
        <v>142983</v>
      </c>
      <c r="N29" s="82">
        <v>10000</v>
      </c>
      <c r="O29" s="82">
        <v>93000</v>
      </c>
      <c r="P29" s="82">
        <f>N29+O29</f>
        <v>103000</v>
      </c>
      <c r="Q29" s="82">
        <f>M29+P29</f>
        <v>245983</v>
      </c>
    </row>
    <row r="30" spans="1:17" ht="13.5" thickBot="1">
      <c r="A30" s="75" t="s">
        <v>33</v>
      </c>
      <c r="B30" s="83">
        <v>8</v>
      </c>
      <c r="C30" s="83">
        <v>13</v>
      </c>
      <c r="D30" s="83">
        <v>19</v>
      </c>
      <c r="E30" s="83">
        <v>19</v>
      </c>
      <c r="I30" s="84"/>
      <c r="J30" s="85">
        <f>K29+J29</f>
        <v>124363</v>
      </c>
      <c r="K30" s="84"/>
      <c r="L30" s="84"/>
      <c r="M30" s="84"/>
      <c r="N30" s="84"/>
      <c r="O30" s="84"/>
      <c r="P30" s="84"/>
      <c r="Q30" s="84"/>
    </row>
    <row r="31" spans="1:17" ht="13.5" thickBot="1">
      <c r="A31" s="75" t="s">
        <v>529</v>
      </c>
      <c r="B31" s="83">
        <f>B39+B42+B45</f>
        <v>118063</v>
      </c>
      <c r="C31" s="83">
        <f>C39+C42+C45</f>
        <v>132363</v>
      </c>
      <c r="D31" s="83">
        <f>D39+D42+D45</f>
        <v>132363</v>
      </c>
      <c r="E31" s="83">
        <f>E39+E42+E45</f>
        <v>132363</v>
      </c>
      <c r="I31" s="84"/>
      <c r="J31" s="84"/>
      <c r="K31" s="84"/>
      <c r="L31" s="86">
        <v>3620</v>
      </c>
      <c r="M31" s="87">
        <f>L34-L31</f>
        <v>16000</v>
      </c>
      <c r="N31" s="84"/>
      <c r="O31" s="84"/>
      <c r="P31" s="84"/>
      <c r="Q31" s="84"/>
    </row>
    <row r="32" spans="1:17" ht="13.5" thickBot="1">
      <c r="A32" s="75" t="s">
        <v>530</v>
      </c>
      <c r="B32" s="88">
        <f>B31/B30</f>
        <v>14757.875</v>
      </c>
      <c r="C32" s="88">
        <f>C31/C30</f>
        <v>10181.76923076923</v>
      </c>
      <c r="D32" s="88">
        <f>D31/D30</f>
        <v>6966.4736842105267</v>
      </c>
      <c r="E32" s="88">
        <f>E31/E30</f>
        <v>6966.4736842105267</v>
      </c>
      <c r="I32" s="77" t="s">
        <v>531</v>
      </c>
      <c r="J32" s="1842" t="s">
        <v>521</v>
      </c>
      <c r="K32" s="1843"/>
      <c r="L32" s="1844"/>
      <c r="M32" s="77" t="s">
        <v>522</v>
      </c>
      <c r="N32" s="77" t="s">
        <v>523</v>
      </c>
      <c r="O32" s="77"/>
      <c r="P32" s="1845" t="s">
        <v>524</v>
      </c>
      <c r="Q32" s="1845" t="s">
        <v>525</v>
      </c>
    </row>
    <row r="33" spans="1:21" ht="13.5" thickBot="1">
      <c r="A33" s="75" t="s">
        <v>532</v>
      </c>
      <c r="B33" s="80" t="s">
        <v>533</v>
      </c>
      <c r="C33" s="89"/>
      <c r="D33" s="89"/>
      <c r="E33" s="89"/>
      <c r="I33" s="77" t="s">
        <v>526</v>
      </c>
      <c r="J33" s="79">
        <v>600</v>
      </c>
      <c r="K33" s="79">
        <v>601</v>
      </c>
      <c r="L33" s="79" t="s">
        <v>527</v>
      </c>
      <c r="M33" s="79"/>
      <c r="N33" s="79">
        <v>230</v>
      </c>
      <c r="O33" s="79">
        <v>230</v>
      </c>
      <c r="P33" s="1846"/>
      <c r="Q33" s="1846"/>
      <c r="R33" s="72"/>
      <c r="S33" s="72"/>
      <c r="T33" s="72"/>
      <c r="U33" s="72"/>
    </row>
    <row r="34" spans="1:21" ht="13.5" thickBot="1">
      <c r="A34" s="75" t="s">
        <v>534</v>
      </c>
      <c r="B34" s="80" t="s">
        <v>533</v>
      </c>
      <c r="C34" s="89"/>
      <c r="D34" s="89"/>
      <c r="E34" s="89"/>
      <c r="I34" s="77" t="s">
        <v>528</v>
      </c>
      <c r="J34" s="82">
        <v>107177</v>
      </c>
      <c r="K34" s="82">
        <v>17186</v>
      </c>
      <c r="L34" s="82">
        <v>19620</v>
      </c>
      <c r="M34" s="82">
        <f>J34+K34+L34</f>
        <v>143983</v>
      </c>
      <c r="N34" s="82">
        <v>10000</v>
      </c>
      <c r="O34" s="82">
        <v>93000</v>
      </c>
      <c r="P34" s="82">
        <f>N34+O34</f>
        <v>103000</v>
      </c>
      <c r="Q34" s="82">
        <f>M34+P34</f>
        <v>246983</v>
      </c>
    </row>
    <row r="35" spans="1:21" ht="13.5" thickBot="1">
      <c r="A35" s="75" t="s">
        <v>47</v>
      </c>
      <c r="B35" s="80" t="s">
        <v>533</v>
      </c>
      <c r="C35" s="89"/>
      <c r="D35" s="89"/>
      <c r="E35" s="89"/>
      <c r="I35" s="84"/>
      <c r="J35" s="84"/>
      <c r="K35" s="84"/>
      <c r="L35" s="84"/>
      <c r="M35" s="84"/>
      <c r="N35" s="84"/>
      <c r="O35" s="84"/>
      <c r="P35" s="84"/>
      <c r="Q35" s="84"/>
    </row>
    <row r="36" spans="1:21" ht="13.5" thickBot="1">
      <c r="A36" s="1847" t="s">
        <v>535</v>
      </c>
      <c r="B36" s="1848"/>
      <c r="C36" s="1848"/>
      <c r="D36" s="1848"/>
      <c r="E36" s="1849"/>
      <c r="I36" s="84"/>
      <c r="J36" s="84"/>
      <c r="K36" s="84"/>
      <c r="L36" s="84"/>
      <c r="M36" s="84"/>
      <c r="N36" s="84"/>
      <c r="O36" s="84"/>
      <c r="P36" s="84"/>
      <c r="Q36" s="84"/>
    </row>
    <row r="37" spans="1:21" ht="12.75">
      <c r="A37" s="1820"/>
      <c r="B37" s="78">
        <v>2024</v>
      </c>
      <c r="C37" s="78">
        <v>2025</v>
      </c>
      <c r="D37" s="78">
        <v>2026</v>
      </c>
      <c r="E37" s="78">
        <v>2027</v>
      </c>
      <c r="I37" s="77" t="s">
        <v>536</v>
      </c>
      <c r="J37" s="1842" t="s">
        <v>521</v>
      </c>
      <c r="K37" s="1843"/>
      <c r="L37" s="1844"/>
      <c r="M37" s="77" t="s">
        <v>522</v>
      </c>
      <c r="N37" s="77" t="s">
        <v>523</v>
      </c>
      <c r="O37" s="77"/>
      <c r="P37" s="1845" t="s">
        <v>524</v>
      </c>
      <c r="Q37" s="1845" t="s">
        <v>525</v>
      </c>
    </row>
    <row r="38" spans="1:21" ht="13.5" thickBot="1">
      <c r="A38" s="1821"/>
      <c r="B38" s="81" t="s">
        <v>22</v>
      </c>
      <c r="C38" s="81" t="s">
        <v>23</v>
      </c>
      <c r="D38" s="81" t="s">
        <v>23</v>
      </c>
      <c r="E38" s="81" t="s">
        <v>23</v>
      </c>
      <c r="I38" s="77" t="s">
        <v>526</v>
      </c>
      <c r="J38" s="79">
        <v>600</v>
      </c>
      <c r="K38" s="79">
        <v>601</v>
      </c>
      <c r="L38" s="79" t="s">
        <v>527</v>
      </c>
      <c r="M38" s="79"/>
      <c r="N38" s="79">
        <v>230</v>
      </c>
      <c r="O38" s="79">
        <v>230</v>
      </c>
      <c r="P38" s="1846"/>
      <c r="Q38" s="1846"/>
    </row>
    <row r="39" spans="1:21" ht="13.5" thickBot="1">
      <c r="A39" s="90" t="s">
        <v>537</v>
      </c>
      <c r="B39" s="91">
        <f>B40</f>
        <v>98729</v>
      </c>
      <c r="C39" s="92">
        <f>C40</f>
        <v>107177</v>
      </c>
      <c r="D39" s="92">
        <f>D40</f>
        <v>107177</v>
      </c>
      <c r="E39" s="92">
        <f>E40</f>
        <v>107177</v>
      </c>
      <c r="I39" s="77" t="s">
        <v>528</v>
      </c>
      <c r="J39" s="82">
        <v>107177</v>
      </c>
      <c r="K39" s="82">
        <v>17186</v>
      </c>
      <c r="L39" s="82">
        <v>20620</v>
      </c>
      <c r="M39" s="82">
        <f>J39+K39+L39</f>
        <v>144983</v>
      </c>
      <c r="N39" s="82">
        <v>10000</v>
      </c>
      <c r="O39" s="82">
        <v>93000</v>
      </c>
      <c r="P39" s="82">
        <f>N39+O39</f>
        <v>103000</v>
      </c>
      <c r="Q39" s="82">
        <f>M39+P39</f>
        <v>247983</v>
      </c>
    </row>
    <row r="40" spans="1:21" ht="12.75" thickBot="1">
      <c r="A40" s="93" t="s">
        <v>538</v>
      </c>
      <c r="B40" s="94">
        <v>98729</v>
      </c>
      <c r="C40" s="95">
        <v>107177</v>
      </c>
      <c r="D40" s="95">
        <v>107177</v>
      </c>
      <c r="E40" s="95">
        <v>107177</v>
      </c>
    </row>
    <row r="41" spans="1:21" ht="12.75" thickBot="1">
      <c r="A41" s="93" t="s">
        <v>539</v>
      </c>
      <c r="B41" s="94"/>
      <c r="C41" s="96"/>
      <c r="D41" s="96"/>
      <c r="E41" s="97"/>
    </row>
    <row r="42" spans="1:21" ht="24.75" thickBot="1">
      <c r="A42" s="90" t="s">
        <v>540</v>
      </c>
      <c r="B42" s="91">
        <f>B43+B44</f>
        <v>16334</v>
      </c>
      <c r="C42" s="92">
        <f>C43+C44</f>
        <v>17186</v>
      </c>
      <c r="D42" s="92">
        <f>D43+D44</f>
        <v>17186</v>
      </c>
      <c r="E42" s="92">
        <f>E43+E44</f>
        <v>17186</v>
      </c>
    </row>
    <row r="43" spans="1:21" ht="13.5" thickBot="1">
      <c r="A43" s="93" t="s">
        <v>538</v>
      </c>
      <c r="B43" s="98">
        <v>16334</v>
      </c>
      <c r="C43" s="99">
        <v>17186</v>
      </c>
      <c r="D43" s="99">
        <v>17186</v>
      </c>
      <c r="E43" s="99">
        <v>17186</v>
      </c>
      <c r="I43" s="77" t="s">
        <v>541</v>
      </c>
      <c r="J43" s="1842" t="s">
        <v>521</v>
      </c>
      <c r="K43" s="1843"/>
      <c r="L43" s="1844"/>
      <c r="M43" s="77" t="s">
        <v>522</v>
      </c>
      <c r="N43" s="77" t="s">
        <v>523</v>
      </c>
      <c r="O43" s="77"/>
      <c r="P43" s="77" t="s">
        <v>524</v>
      </c>
      <c r="Q43" s="77" t="s">
        <v>525</v>
      </c>
    </row>
    <row r="44" spans="1:21" ht="13.5" thickBot="1">
      <c r="A44" s="93" t="s">
        <v>539</v>
      </c>
      <c r="B44" s="94"/>
      <c r="C44" s="100"/>
      <c r="D44" s="100"/>
      <c r="E44" s="100"/>
      <c r="I44" s="77" t="s">
        <v>526</v>
      </c>
      <c r="J44" s="79">
        <v>600</v>
      </c>
      <c r="K44" s="79">
        <v>601</v>
      </c>
      <c r="L44" s="79" t="s">
        <v>527</v>
      </c>
      <c r="M44" s="79"/>
      <c r="N44" s="79">
        <v>230</v>
      </c>
      <c r="O44" s="79">
        <v>231</v>
      </c>
      <c r="P44" s="79"/>
      <c r="Q44" s="79"/>
    </row>
    <row r="45" spans="1:21" ht="13.5" thickBot="1">
      <c r="A45" s="90" t="s">
        <v>542</v>
      </c>
      <c r="B45" s="91">
        <f>B46+B47</f>
        <v>3000</v>
      </c>
      <c r="C45" s="92">
        <f>C46+C47</f>
        <v>8000</v>
      </c>
      <c r="D45" s="92">
        <f>D46+D47</f>
        <v>8000</v>
      </c>
      <c r="E45" s="92">
        <f>E46+E47</f>
        <v>8000</v>
      </c>
      <c r="F45" s="101"/>
      <c r="I45" s="77" t="s">
        <v>528</v>
      </c>
      <c r="J45" s="82">
        <v>98729</v>
      </c>
      <c r="K45" s="82">
        <v>16334</v>
      </c>
      <c r="L45" s="82">
        <v>18620</v>
      </c>
      <c r="M45" s="82">
        <f>SUM(J45:L45)</f>
        <v>133683</v>
      </c>
      <c r="N45" s="82">
        <v>10000</v>
      </c>
      <c r="O45" s="82">
        <v>193000</v>
      </c>
      <c r="P45" s="82">
        <f>N45+O45</f>
        <v>203000</v>
      </c>
      <c r="Q45" s="82">
        <f>M45+P45</f>
        <v>336683</v>
      </c>
    </row>
    <row r="46" spans="1:21" ht="12.75" thickBot="1">
      <c r="A46" s="93" t="s">
        <v>538</v>
      </c>
      <c r="B46" s="99">
        <v>3000</v>
      </c>
      <c r="C46" s="99">
        <v>8000</v>
      </c>
      <c r="D46" s="99">
        <v>8000</v>
      </c>
      <c r="E46" s="99">
        <v>8000</v>
      </c>
    </row>
    <row r="47" spans="1:21" ht="12.75" thickBot="1">
      <c r="A47" s="93" t="s">
        <v>539</v>
      </c>
      <c r="B47" s="94"/>
      <c r="C47" s="98"/>
      <c r="D47" s="98"/>
      <c r="E47" s="98"/>
    </row>
    <row r="48" spans="1:21" ht="12.75" thickBot="1">
      <c r="A48" s="90" t="s">
        <v>543</v>
      </c>
      <c r="B48" s="102">
        <f>B49+B50</f>
        <v>0</v>
      </c>
      <c r="C48" s="102">
        <f>C49+C50</f>
        <v>0</v>
      </c>
      <c r="D48" s="102">
        <f>D49+D50</f>
        <v>0</v>
      </c>
      <c r="E48" s="102">
        <f>E49+E50</f>
        <v>0</v>
      </c>
      <c r="I48" s="50" t="s">
        <v>544</v>
      </c>
    </row>
    <row r="49" spans="1:18" ht="15.75" customHeight="1" thickBot="1">
      <c r="A49" s="93" t="s">
        <v>538</v>
      </c>
      <c r="B49" s="94"/>
      <c r="C49" s="98"/>
      <c r="D49" s="98"/>
      <c r="E49" s="98"/>
      <c r="I49" s="1850" t="s">
        <v>545</v>
      </c>
      <c r="J49" s="1852">
        <v>2025</v>
      </c>
      <c r="K49" s="1853"/>
      <c r="L49" s="1853"/>
      <c r="M49" s="1853">
        <v>2026</v>
      </c>
      <c r="N49" s="1853"/>
      <c r="O49" s="1854"/>
      <c r="P49" s="1852">
        <v>2027</v>
      </c>
      <c r="Q49" s="1853"/>
      <c r="R49" s="1854"/>
    </row>
    <row r="50" spans="1:18" ht="12.75" thickBot="1">
      <c r="A50" s="93" t="s">
        <v>539</v>
      </c>
      <c r="B50" s="94"/>
      <c r="C50" s="98"/>
      <c r="D50" s="98"/>
      <c r="E50" s="98"/>
      <c r="I50" s="1851"/>
      <c r="J50" s="103" t="s">
        <v>546</v>
      </c>
      <c r="K50" s="103" t="s">
        <v>547</v>
      </c>
      <c r="L50" s="103" t="s">
        <v>548</v>
      </c>
      <c r="M50" s="103" t="s">
        <v>546</v>
      </c>
      <c r="N50" s="103" t="s">
        <v>547</v>
      </c>
      <c r="O50" s="103" t="s">
        <v>548</v>
      </c>
      <c r="P50" s="103" t="s">
        <v>546</v>
      </c>
      <c r="Q50" s="103" t="s">
        <v>547</v>
      </c>
      <c r="R50" s="103" t="s">
        <v>548</v>
      </c>
    </row>
    <row r="51" spans="1:18" ht="12.75" thickBot="1">
      <c r="A51" s="90" t="s">
        <v>549</v>
      </c>
      <c r="B51" s="91">
        <f>B52+B53</f>
        <v>0</v>
      </c>
      <c r="C51" s="91">
        <f>C52+C53</f>
        <v>0</v>
      </c>
      <c r="D51" s="91">
        <f>D52+D53</f>
        <v>0</v>
      </c>
      <c r="E51" s="91">
        <f>E52+E53</f>
        <v>0</v>
      </c>
      <c r="I51" s="104" t="s">
        <v>550</v>
      </c>
      <c r="J51" s="105">
        <v>93000000</v>
      </c>
      <c r="K51" s="105">
        <v>111131584</v>
      </c>
      <c r="L51" s="105">
        <v>-18131584</v>
      </c>
      <c r="M51" s="105">
        <v>93000000</v>
      </c>
      <c r="N51" s="105">
        <v>105467456</v>
      </c>
      <c r="O51" s="105">
        <v>-12467456</v>
      </c>
      <c r="P51" s="105">
        <v>93000000</v>
      </c>
      <c r="Q51" s="105">
        <v>93565824</v>
      </c>
      <c r="R51" s="105">
        <v>-565824</v>
      </c>
    </row>
    <row r="52" spans="1:18" ht="12.75" thickBot="1">
      <c r="A52" s="93" t="s">
        <v>538</v>
      </c>
      <c r="B52" s="94"/>
      <c r="C52" s="98"/>
      <c r="D52" s="98"/>
      <c r="E52" s="98"/>
      <c r="I52" s="104" t="s">
        <v>551</v>
      </c>
      <c r="J52" s="105">
        <v>10000000</v>
      </c>
      <c r="K52" s="105">
        <v>1088000</v>
      </c>
      <c r="L52" s="105">
        <v>8912000</v>
      </c>
      <c r="M52" s="105">
        <v>10000000</v>
      </c>
      <c r="N52" s="105">
        <v>2176000</v>
      </c>
      <c r="O52" s="105">
        <v>7824000</v>
      </c>
      <c r="P52" s="105">
        <v>10000000</v>
      </c>
      <c r="Q52" s="105">
        <v>3120819.1999999997</v>
      </c>
      <c r="R52" s="105">
        <v>6879180.8000000007</v>
      </c>
    </row>
    <row r="53" spans="1:18" ht="12.75" thickBot="1">
      <c r="A53" s="93" t="s">
        <v>539</v>
      </c>
      <c r="B53" s="94"/>
      <c r="C53" s="98"/>
      <c r="D53" s="98"/>
      <c r="E53" s="98"/>
      <c r="I53" s="103" t="s">
        <v>552</v>
      </c>
      <c r="J53" s="106">
        <v>103000000</v>
      </c>
      <c r="K53" s="106">
        <v>112219584</v>
      </c>
      <c r="L53" s="106"/>
      <c r="M53" s="106">
        <v>103000000</v>
      </c>
      <c r="N53" s="106">
        <v>107643456</v>
      </c>
      <c r="O53" s="106"/>
      <c r="P53" s="106">
        <v>103000000</v>
      </c>
      <c r="Q53" s="106">
        <v>96686643.200000003</v>
      </c>
      <c r="R53" s="106"/>
    </row>
    <row r="54" spans="1:18" ht="12.75" thickBot="1">
      <c r="A54" s="90" t="s">
        <v>553</v>
      </c>
      <c r="B54" s="91">
        <f>B55+B56</f>
        <v>0</v>
      </c>
      <c r="C54" s="91">
        <f>C55+C56</f>
        <v>0</v>
      </c>
      <c r="D54" s="91">
        <f>D55+D56</f>
        <v>0</v>
      </c>
      <c r="E54" s="91">
        <f>E55+E56</f>
        <v>0</v>
      </c>
      <c r="I54" s="107"/>
      <c r="J54" s="107"/>
      <c r="K54" s="107"/>
      <c r="L54" s="107"/>
      <c r="M54" s="107"/>
      <c r="N54" s="107"/>
      <c r="O54" s="107"/>
      <c r="P54" s="107"/>
      <c r="Q54" s="107"/>
      <c r="R54" s="107"/>
    </row>
    <row r="55" spans="1:18" ht="12.75" thickBot="1">
      <c r="A55" s="93" t="s">
        <v>538</v>
      </c>
      <c r="B55" s="94"/>
      <c r="C55" s="98"/>
      <c r="D55" s="98"/>
      <c r="E55" s="98"/>
      <c r="I55" s="103" t="s">
        <v>545</v>
      </c>
      <c r="J55" s="103">
        <v>2025</v>
      </c>
      <c r="K55" s="103">
        <v>2026</v>
      </c>
      <c r="L55" s="103">
        <v>2027</v>
      </c>
      <c r="M55" s="107"/>
      <c r="N55" s="107"/>
      <c r="O55" s="107"/>
      <c r="P55" s="107"/>
      <c r="Q55" s="107"/>
      <c r="R55" s="107"/>
    </row>
    <row r="56" spans="1:18" ht="12.75" thickBot="1">
      <c r="A56" s="93" t="s">
        <v>539</v>
      </c>
      <c r="B56" s="94"/>
      <c r="C56" s="98"/>
      <c r="D56" s="98"/>
      <c r="E56" s="98"/>
      <c r="I56" s="104" t="s">
        <v>550</v>
      </c>
      <c r="J56" s="105">
        <v>1021430</v>
      </c>
      <c r="K56" s="105">
        <v>969370</v>
      </c>
      <c r="L56" s="105">
        <v>100284</v>
      </c>
      <c r="M56" s="107"/>
      <c r="N56" s="107"/>
      <c r="O56" s="107"/>
      <c r="P56" s="107"/>
      <c r="Q56" s="107"/>
      <c r="R56" s="107"/>
    </row>
    <row r="57" spans="1:18" ht="24.75" thickBot="1">
      <c r="A57" s="90" t="s">
        <v>554</v>
      </c>
      <c r="B57" s="91">
        <f>B58+B59</f>
        <v>0</v>
      </c>
      <c r="C57" s="91">
        <f>C58+C59</f>
        <v>0</v>
      </c>
      <c r="D57" s="91">
        <f>D58+D59</f>
        <v>0</v>
      </c>
      <c r="E57" s="91">
        <f>E58+E59</f>
        <v>0</v>
      </c>
      <c r="I57" s="104" t="s">
        <v>551</v>
      </c>
      <c r="J57" s="105">
        <v>10000</v>
      </c>
      <c r="K57" s="105">
        <v>20000</v>
      </c>
      <c r="L57" s="105">
        <v>28684</v>
      </c>
      <c r="M57" s="107"/>
      <c r="N57" s="107"/>
      <c r="O57" s="107"/>
      <c r="P57" s="107"/>
      <c r="Q57" s="107"/>
      <c r="R57" s="107"/>
    </row>
    <row r="58" spans="1:18" ht="12.75" thickBot="1">
      <c r="A58" s="93" t="s">
        <v>538</v>
      </c>
      <c r="B58" s="94"/>
      <c r="C58" s="108">
        <v>0</v>
      </c>
      <c r="D58" s="108"/>
      <c r="E58" s="108"/>
      <c r="I58" s="103" t="s">
        <v>552</v>
      </c>
      <c r="J58" s="106">
        <v>1031430</v>
      </c>
      <c r="K58" s="106">
        <v>989370</v>
      </c>
      <c r="L58" s="106">
        <v>128968</v>
      </c>
      <c r="M58" s="107"/>
      <c r="N58" s="107"/>
      <c r="O58" s="107"/>
      <c r="P58" s="107"/>
      <c r="Q58" s="107"/>
      <c r="R58" s="107"/>
    </row>
    <row r="59" spans="1:18" ht="12.75" thickBot="1">
      <c r="A59" s="93" t="s">
        <v>539</v>
      </c>
      <c r="B59" s="94"/>
      <c r="C59" s="109"/>
      <c r="D59" s="110"/>
      <c r="E59" s="110"/>
    </row>
    <row r="60" spans="1:18" ht="12.75" thickBot="1">
      <c r="A60" s="111" t="s">
        <v>555</v>
      </c>
      <c r="B60" s="102">
        <f>B57+B54+B51+B48+B45+B42+B39</f>
        <v>118063</v>
      </c>
      <c r="C60" s="102">
        <f>C57+C54+C51+C48+C45+C42+C39</f>
        <v>132363</v>
      </c>
      <c r="D60" s="102">
        <f>D57+D54+D51+D48+D45+D42+D39</f>
        <v>132363</v>
      </c>
      <c r="E60" s="102">
        <f>E57+E54+E51+E48+E45+E42+E39</f>
        <v>132363</v>
      </c>
    </row>
    <row r="61" spans="1:18" ht="12.75" thickBot="1">
      <c r="A61" s="112" t="s">
        <v>556</v>
      </c>
      <c r="B61" s="113">
        <f>IF(B60-B31=0,0,)</f>
        <v>0</v>
      </c>
      <c r="C61" s="113">
        <f>IF(C60-C31=0,0,)</f>
        <v>0</v>
      </c>
      <c r="D61" s="113">
        <f>IF(D60-D31=0,0,)</f>
        <v>0</v>
      </c>
      <c r="E61" s="113">
        <f>IF(E60-E31=0,0,)</f>
        <v>0</v>
      </c>
    </row>
    <row r="62" spans="1:18" ht="12.75" thickBot="1">
      <c r="A62" s="73" t="s">
        <v>513</v>
      </c>
      <c r="B62" s="1830" t="s">
        <v>557</v>
      </c>
      <c r="C62" s="1831"/>
      <c r="D62" s="1831"/>
      <c r="E62" s="1832"/>
    </row>
    <row r="63" spans="1:18" ht="30" customHeight="1" thickBot="1">
      <c r="A63" s="114" t="s">
        <v>558</v>
      </c>
      <c r="B63" s="1855" t="s">
        <v>559</v>
      </c>
      <c r="C63" s="1856"/>
      <c r="D63" s="1856"/>
      <c r="E63" s="1857"/>
    </row>
    <row r="64" spans="1:18" ht="80.25" customHeight="1" thickBot="1">
      <c r="A64" s="75" t="s">
        <v>517</v>
      </c>
      <c r="B64" s="1858" t="s">
        <v>560</v>
      </c>
      <c r="C64" s="1859"/>
      <c r="D64" s="1859"/>
      <c r="E64" s="1860"/>
    </row>
    <row r="65" spans="1:5" ht="12.75" thickBot="1">
      <c r="A65" s="75" t="s">
        <v>21</v>
      </c>
      <c r="B65" s="1861" t="s">
        <v>561</v>
      </c>
      <c r="C65" s="1862"/>
      <c r="D65" s="1862"/>
      <c r="E65" s="1863"/>
    </row>
    <row r="66" spans="1:5">
      <c r="A66" s="1820"/>
      <c r="B66" s="78">
        <v>2024</v>
      </c>
      <c r="C66" s="78">
        <v>2025</v>
      </c>
      <c r="D66" s="78">
        <v>2026</v>
      </c>
      <c r="E66" s="78">
        <v>2027</v>
      </c>
    </row>
    <row r="67" spans="1:5" ht="12.75" thickBot="1">
      <c r="A67" s="1821"/>
      <c r="B67" s="81" t="s">
        <v>22</v>
      </c>
      <c r="C67" s="81" t="s">
        <v>23</v>
      </c>
      <c r="D67" s="81" t="s">
        <v>23</v>
      </c>
      <c r="E67" s="81" t="s">
        <v>23</v>
      </c>
    </row>
    <row r="68" spans="1:5" ht="12.75" thickBot="1">
      <c r="A68" s="75" t="s">
        <v>33</v>
      </c>
      <c r="B68" s="115">
        <v>0.25</v>
      </c>
      <c r="C68" s="115">
        <v>0.25</v>
      </c>
      <c r="D68" s="115">
        <v>0.25</v>
      </c>
      <c r="E68" s="115">
        <v>0.3</v>
      </c>
    </row>
    <row r="69" spans="1:5" ht="12.75" thickBot="1">
      <c r="A69" s="75" t="s">
        <v>529</v>
      </c>
      <c r="B69" s="83">
        <f>B98</f>
        <v>7810</v>
      </c>
      <c r="C69" s="83">
        <f>C98</f>
        <v>2620</v>
      </c>
      <c r="D69" s="83">
        <f>D98</f>
        <v>3620</v>
      </c>
      <c r="E69" s="83">
        <f>E98</f>
        <v>4620</v>
      </c>
    </row>
    <row r="70" spans="1:5" ht="12.75" thickBot="1">
      <c r="A70" s="75" t="s">
        <v>530</v>
      </c>
      <c r="B70" s="83"/>
      <c r="C70" s="83"/>
      <c r="D70" s="83"/>
      <c r="E70" s="83"/>
    </row>
    <row r="71" spans="1:5" ht="12.75" thickBot="1">
      <c r="A71" s="75" t="s">
        <v>532</v>
      </c>
      <c r="B71" s="54" t="s">
        <v>533</v>
      </c>
      <c r="C71" s="116"/>
      <c r="D71" s="116"/>
      <c r="E71" s="116"/>
    </row>
    <row r="72" spans="1:5" ht="12.75" thickBot="1">
      <c r="A72" s="75" t="s">
        <v>534</v>
      </c>
      <c r="B72" s="54" t="s">
        <v>533</v>
      </c>
      <c r="C72" s="116"/>
      <c r="D72" s="116"/>
      <c r="E72" s="116"/>
    </row>
    <row r="73" spans="1:5" ht="12.75" thickBot="1">
      <c r="A73" s="75" t="s">
        <v>47</v>
      </c>
      <c r="B73" s="54" t="s">
        <v>533</v>
      </c>
      <c r="C73" s="116"/>
      <c r="D73" s="116"/>
      <c r="E73" s="116"/>
    </row>
    <row r="74" spans="1:5" ht="12.75" thickBot="1">
      <c r="A74" s="1847" t="s">
        <v>562</v>
      </c>
      <c r="B74" s="1848"/>
      <c r="C74" s="1848"/>
      <c r="D74" s="1848"/>
      <c r="E74" s="1849"/>
    </row>
    <row r="75" spans="1:5">
      <c r="A75" s="1820"/>
      <c r="B75" s="78">
        <v>2024</v>
      </c>
      <c r="C75" s="78">
        <v>2025</v>
      </c>
      <c r="D75" s="78">
        <v>2026</v>
      </c>
      <c r="E75" s="78">
        <v>2027</v>
      </c>
    </row>
    <row r="76" spans="1:5" ht="12.75" thickBot="1">
      <c r="A76" s="1821"/>
      <c r="B76" s="81" t="s">
        <v>22</v>
      </c>
      <c r="C76" s="81" t="s">
        <v>23</v>
      </c>
      <c r="D76" s="81" t="s">
        <v>23</v>
      </c>
      <c r="E76" s="81" t="s">
        <v>23</v>
      </c>
    </row>
    <row r="77" spans="1:5" ht="12.75" thickBot="1">
      <c r="A77" s="90" t="s">
        <v>537</v>
      </c>
      <c r="B77" s="91">
        <f>B78+B79</f>
        <v>0</v>
      </c>
      <c r="C77" s="91">
        <f>C78+C79</f>
        <v>0</v>
      </c>
      <c r="D77" s="91">
        <f>D78+D79</f>
        <v>0</v>
      </c>
      <c r="E77" s="91">
        <f>E78+E79</f>
        <v>0</v>
      </c>
    </row>
    <row r="78" spans="1:5" ht="12.75" thickBot="1">
      <c r="A78" s="93" t="s">
        <v>538</v>
      </c>
      <c r="B78" s="98">
        <v>0</v>
      </c>
      <c r="C78" s="98">
        <v>0</v>
      </c>
      <c r="D78" s="98">
        <v>0</v>
      </c>
      <c r="E78" s="98">
        <v>0</v>
      </c>
    </row>
    <row r="79" spans="1:5" ht="12.75" thickBot="1">
      <c r="A79" s="93" t="s">
        <v>539</v>
      </c>
      <c r="B79" s="94"/>
      <c r="C79" s="96"/>
      <c r="D79" s="96"/>
      <c r="E79" s="96"/>
    </row>
    <row r="80" spans="1:5" ht="24.75" thickBot="1">
      <c r="A80" s="90" t="s">
        <v>540</v>
      </c>
      <c r="B80" s="91">
        <f>B81+B82</f>
        <v>0</v>
      </c>
      <c r="C80" s="91">
        <f>C81+C82</f>
        <v>0</v>
      </c>
      <c r="D80" s="91">
        <f>D81+D82</f>
        <v>0</v>
      </c>
      <c r="E80" s="91">
        <f>E81+E82</f>
        <v>0</v>
      </c>
    </row>
    <row r="81" spans="1:5" ht="12.75" thickBot="1">
      <c r="A81" s="93" t="s">
        <v>538</v>
      </c>
      <c r="B81" s="98"/>
      <c r="C81" s="98"/>
      <c r="D81" s="98"/>
      <c r="E81" s="98"/>
    </row>
    <row r="82" spans="1:5" ht="12.75" thickBot="1">
      <c r="A82" s="93" t="s">
        <v>539</v>
      </c>
      <c r="B82" s="94"/>
      <c r="C82" s="98"/>
      <c r="D82" s="98"/>
      <c r="E82" s="98"/>
    </row>
    <row r="83" spans="1:5" ht="12.75" thickBot="1">
      <c r="A83" s="90" t="s">
        <v>542</v>
      </c>
      <c r="B83" s="91">
        <f>B84+B85</f>
        <v>7810</v>
      </c>
      <c r="C83" s="92">
        <f>C84+C85</f>
        <v>2620</v>
      </c>
      <c r="D83" s="92">
        <f>D84+D85</f>
        <v>3620</v>
      </c>
      <c r="E83" s="92">
        <f>E84+E85</f>
        <v>4620</v>
      </c>
    </row>
    <row r="84" spans="1:5" ht="12.75" thickBot="1">
      <c r="A84" s="93" t="s">
        <v>538</v>
      </c>
      <c r="B84" s="117">
        <v>7810</v>
      </c>
      <c r="C84" s="99">
        <v>2620</v>
      </c>
      <c r="D84" s="99">
        <v>3620</v>
      </c>
      <c r="E84" s="99">
        <v>4620</v>
      </c>
    </row>
    <row r="85" spans="1:5" ht="12.75" thickBot="1">
      <c r="A85" s="93" t="s">
        <v>539</v>
      </c>
      <c r="B85" s="94"/>
      <c r="C85" s="98"/>
      <c r="D85" s="98"/>
      <c r="E85" s="98"/>
    </row>
    <row r="86" spans="1:5" ht="12.75" thickBot="1">
      <c r="A86" s="90" t="s">
        <v>543</v>
      </c>
      <c r="B86" s="91">
        <f>B87+B88</f>
        <v>0</v>
      </c>
      <c r="C86" s="91">
        <f>C87+C88</f>
        <v>0</v>
      </c>
      <c r="D86" s="91">
        <f>D87+D88</f>
        <v>0</v>
      </c>
      <c r="E86" s="91">
        <f>E87+E88</f>
        <v>0</v>
      </c>
    </row>
    <row r="87" spans="1:5" ht="12.75" thickBot="1">
      <c r="A87" s="93" t="s">
        <v>538</v>
      </c>
      <c r="B87" s="94"/>
      <c r="C87" s="98"/>
      <c r="D87" s="98"/>
      <c r="E87" s="98"/>
    </row>
    <row r="88" spans="1:5" ht="12.75" thickBot="1">
      <c r="A88" s="93" t="s">
        <v>539</v>
      </c>
      <c r="B88" s="94"/>
      <c r="C88" s="98"/>
      <c r="D88" s="98"/>
      <c r="E88" s="98"/>
    </row>
    <row r="89" spans="1:5" ht="12.75" thickBot="1">
      <c r="A89" s="90" t="s">
        <v>549</v>
      </c>
      <c r="B89" s="91">
        <f>B90+B91</f>
        <v>0</v>
      </c>
      <c r="C89" s="91">
        <f>C90+C91</f>
        <v>0</v>
      </c>
      <c r="D89" s="91">
        <f>D90+D91</f>
        <v>0</v>
      </c>
      <c r="E89" s="91">
        <f>E90+E91</f>
        <v>0</v>
      </c>
    </row>
    <row r="90" spans="1:5" ht="12.75" thickBot="1">
      <c r="A90" s="93" t="s">
        <v>538</v>
      </c>
      <c r="B90" s="94"/>
      <c r="C90" s="98"/>
      <c r="D90" s="98"/>
      <c r="E90" s="98"/>
    </row>
    <row r="91" spans="1:5" ht="12.75" thickBot="1">
      <c r="A91" s="93" t="s">
        <v>539</v>
      </c>
      <c r="B91" s="94"/>
      <c r="C91" s="98"/>
      <c r="D91" s="98"/>
      <c r="E91" s="98"/>
    </row>
    <row r="92" spans="1:5" ht="12.75" thickBot="1">
      <c r="A92" s="90" t="s">
        <v>553</v>
      </c>
      <c r="B92" s="91">
        <f>B93+B94</f>
        <v>0</v>
      </c>
      <c r="C92" s="91">
        <f>C93+C94</f>
        <v>0</v>
      </c>
      <c r="D92" s="91">
        <f>D93+D94</f>
        <v>0</v>
      </c>
      <c r="E92" s="91">
        <f>E93+E94</f>
        <v>0</v>
      </c>
    </row>
    <row r="93" spans="1:5" ht="12.75" thickBot="1">
      <c r="A93" s="93" t="s">
        <v>538</v>
      </c>
      <c r="B93" s="94"/>
      <c r="C93" s="98"/>
      <c r="D93" s="98"/>
      <c r="E93" s="98"/>
    </row>
    <row r="94" spans="1:5" ht="12.75" thickBot="1">
      <c r="A94" s="93" t="s">
        <v>539</v>
      </c>
      <c r="B94" s="94"/>
      <c r="C94" s="98"/>
      <c r="D94" s="98"/>
      <c r="E94" s="98"/>
    </row>
    <row r="95" spans="1:5" ht="24.75" thickBot="1">
      <c r="A95" s="90" t="s">
        <v>554</v>
      </c>
      <c r="B95" s="91">
        <f>B96+B97</f>
        <v>0</v>
      </c>
      <c r="C95" s="91">
        <f>C96+C97</f>
        <v>0</v>
      </c>
      <c r="D95" s="91">
        <f>D96+D97</f>
        <v>0</v>
      </c>
      <c r="E95" s="91">
        <f>E96+E97</f>
        <v>0</v>
      </c>
    </row>
    <row r="96" spans="1:5" ht="12.75" thickBot="1">
      <c r="A96" s="93" t="s">
        <v>538</v>
      </c>
      <c r="B96" s="94"/>
      <c r="C96" s="98"/>
      <c r="D96" s="98"/>
      <c r="E96" s="98"/>
    </row>
    <row r="97" spans="1:5" ht="12.75" thickBot="1">
      <c r="A97" s="118" t="s">
        <v>539</v>
      </c>
      <c r="B97" s="94"/>
      <c r="C97" s="98"/>
      <c r="D97" s="98"/>
      <c r="E97" s="98"/>
    </row>
    <row r="98" spans="1:5" ht="12.75" thickBot="1">
      <c r="A98" s="119" t="s">
        <v>563</v>
      </c>
      <c r="B98" s="102">
        <f>B95+B92+B89+B86+B83+B80+B77</f>
        <v>7810</v>
      </c>
      <c r="C98" s="102">
        <f>C95+C92+C89+C86+C83+C80+C77</f>
        <v>2620</v>
      </c>
      <c r="D98" s="102">
        <f>D95+D92+D89+D86+D83+D80+D77</f>
        <v>3620</v>
      </c>
      <c r="E98" s="102">
        <f>E95+E92+E89+E86+E83+E80+E77</f>
        <v>4620</v>
      </c>
    </row>
    <row r="99" spans="1:5" ht="12.75" thickBot="1">
      <c r="A99" s="73" t="s">
        <v>556</v>
      </c>
      <c r="B99" s="113">
        <f>IF(B98-B69=0,0,)</f>
        <v>0</v>
      </c>
      <c r="C99" s="113">
        <f>IF(C98-C69=0,0,"Error")</f>
        <v>0</v>
      </c>
      <c r="D99" s="113">
        <f>IF(D98-D69=0,0,)</f>
        <v>0</v>
      </c>
      <c r="E99" s="113">
        <f>IF(E98-E69=0,0,)</f>
        <v>0</v>
      </c>
    </row>
    <row r="100" spans="1:5" ht="12.75" thickBot="1">
      <c r="A100" s="73" t="s">
        <v>564</v>
      </c>
      <c r="B100" s="1864" t="s">
        <v>565</v>
      </c>
      <c r="C100" s="1865"/>
      <c r="D100" s="1865"/>
      <c r="E100" s="1866"/>
    </row>
    <row r="101" spans="1:5" ht="39" customHeight="1" thickBot="1">
      <c r="A101" s="114" t="s">
        <v>566</v>
      </c>
      <c r="B101" s="1833" t="s">
        <v>567</v>
      </c>
      <c r="C101" s="1834"/>
      <c r="D101" s="1834"/>
      <c r="E101" s="1835"/>
    </row>
    <row r="102" spans="1:5" ht="64.5" customHeight="1" thickBot="1">
      <c r="A102" s="75" t="s">
        <v>517</v>
      </c>
      <c r="B102" s="1858" t="s">
        <v>568</v>
      </c>
      <c r="C102" s="1859"/>
      <c r="D102" s="1859"/>
      <c r="E102" s="1860"/>
    </row>
    <row r="103" spans="1:5" ht="12.75" thickBot="1">
      <c r="A103" s="75" t="s">
        <v>21</v>
      </c>
      <c r="B103" s="1861" t="s">
        <v>569</v>
      </c>
      <c r="C103" s="1862"/>
      <c r="D103" s="1862"/>
      <c r="E103" s="1863"/>
    </row>
    <row r="104" spans="1:5">
      <c r="A104" s="1820"/>
      <c r="B104" s="78">
        <v>2024</v>
      </c>
      <c r="C104" s="78">
        <v>2025</v>
      </c>
      <c r="D104" s="78">
        <v>2026</v>
      </c>
      <c r="E104" s="78">
        <v>2027</v>
      </c>
    </row>
    <row r="105" spans="1:5" ht="12.75" thickBot="1">
      <c r="A105" s="1821"/>
      <c r="B105" s="81" t="s">
        <v>22</v>
      </c>
      <c r="C105" s="81" t="s">
        <v>23</v>
      </c>
      <c r="D105" s="81" t="s">
        <v>23</v>
      </c>
      <c r="E105" s="81" t="s">
        <v>23</v>
      </c>
    </row>
    <row r="106" spans="1:5" ht="12.75" thickBot="1">
      <c r="A106" s="75" t="s">
        <v>33</v>
      </c>
      <c r="B106" s="83">
        <v>150</v>
      </c>
      <c r="C106" s="83">
        <v>190</v>
      </c>
      <c r="D106" s="83">
        <v>275</v>
      </c>
      <c r="E106" s="83">
        <v>390</v>
      </c>
    </row>
    <row r="107" spans="1:5" ht="12.75" thickBot="1">
      <c r="A107" s="75" t="s">
        <v>529</v>
      </c>
      <c r="B107" s="120">
        <f>B121</f>
        <v>7810</v>
      </c>
      <c r="C107" s="120">
        <f>C121</f>
        <v>7880</v>
      </c>
      <c r="D107" s="120">
        <f>D121</f>
        <v>7880</v>
      </c>
      <c r="E107" s="120">
        <f>E121</f>
        <v>7880</v>
      </c>
    </row>
    <row r="108" spans="1:5" ht="12.75" thickBot="1">
      <c r="A108" s="75" t="s">
        <v>530</v>
      </c>
      <c r="B108" s="83"/>
      <c r="C108" s="83"/>
      <c r="D108" s="83"/>
      <c r="E108" s="83"/>
    </row>
    <row r="109" spans="1:5" ht="12.75" thickBot="1">
      <c r="A109" s="75" t="s">
        <v>532</v>
      </c>
      <c r="B109" s="54"/>
      <c r="C109" s="116"/>
      <c r="D109" s="116"/>
      <c r="E109" s="116"/>
    </row>
    <row r="110" spans="1:5" ht="12.75" thickBot="1">
      <c r="A110" s="75" t="s">
        <v>534</v>
      </c>
      <c r="B110" s="54"/>
      <c r="C110" s="116"/>
      <c r="D110" s="116"/>
      <c r="E110" s="116"/>
    </row>
    <row r="111" spans="1:5" ht="12.75" thickBot="1">
      <c r="A111" s="75" t="s">
        <v>47</v>
      </c>
      <c r="B111" s="54"/>
      <c r="C111" s="116"/>
      <c r="D111" s="116"/>
      <c r="E111" s="116"/>
    </row>
    <row r="112" spans="1:5" ht="12.75" thickBot="1">
      <c r="A112" s="1847" t="s">
        <v>570</v>
      </c>
      <c r="B112" s="1848"/>
      <c r="C112" s="1848"/>
      <c r="D112" s="1848"/>
      <c r="E112" s="1849"/>
    </row>
    <row r="113" spans="1:5">
      <c r="A113" s="1820"/>
      <c r="B113" s="78">
        <v>2024</v>
      </c>
      <c r="C113" s="78">
        <v>2025</v>
      </c>
      <c r="D113" s="78">
        <v>2026</v>
      </c>
      <c r="E113" s="78">
        <v>2027</v>
      </c>
    </row>
    <row r="114" spans="1:5" ht="12.75" thickBot="1">
      <c r="A114" s="1821"/>
      <c r="B114" s="81" t="s">
        <v>22</v>
      </c>
      <c r="C114" s="81" t="s">
        <v>23</v>
      </c>
      <c r="D114" s="81" t="s">
        <v>23</v>
      </c>
      <c r="E114" s="81" t="s">
        <v>23</v>
      </c>
    </row>
    <row r="115" spans="1:5" ht="12.75" thickBot="1">
      <c r="A115" s="90" t="s">
        <v>537</v>
      </c>
      <c r="B115" s="91">
        <f>B116+B117</f>
        <v>0</v>
      </c>
      <c r="C115" s="91">
        <f>C116+C117</f>
        <v>0</v>
      </c>
      <c r="D115" s="91">
        <f>D116+D117</f>
        <v>0</v>
      </c>
      <c r="E115" s="91">
        <f>E116+E117</f>
        <v>0</v>
      </c>
    </row>
    <row r="116" spans="1:5" ht="12.75" thickBot="1">
      <c r="A116" s="93" t="s">
        <v>538</v>
      </c>
      <c r="B116" s="98"/>
      <c r="C116" s="98"/>
      <c r="D116" s="98"/>
      <c r="E116" s="98">
        <v>0</v>
      </c>
    </row>
    <row r="117" spans="1:5" ht="12.75" thickBot="1">
      <c r="A117" s="93" t="s">
        <v>539</v>
      </c>
      <c r="B117" s="94"/>
      <c r="C117" s="96"/>
      <c r="D117" s="96"/>
      <c r="E117" s="96"/>
    </row>
    <row r="118" spans="1:5" ht="24.75" thickBot="1">
      <c r="A118" s="90" t="s">
        <v>540</v>
      </c>
      <c r="B118" s="91">
        <f>B119+B120</f>
        <v>0</v>
      </c>
      <c r="C118" s="91">
        <f>C119+C120</f>
        <v>0</v>
      </c>
      <c r="D118" s="91">
        <f>D119+D120</f>
        <v>0</v>
      </c>
      <c r="E118" s="91">
        <f>E119+E120</f>
        <v>0</v>
      </c>
    </row>
    <row r="119" spans="1:5" ht="12.75" thickBot="1">
      <c r="A119" s="93" t="s">
        <v>538</v>
      </c>
      <c r="B119" s="98"/>
      <c r="C119" s="98"/>
      <c r="D119" s="98"/>
      <c r="E119" s="98">
        <v>0</v>
      </c>
    </row>
    <row r="120" spans="1:5" ht="12.75" thickBot="1">
      <c r="A120" s="93" t="s">
        <v>539</v>
      </c>
      <c r="B120" s="94"/>
      <c r="C120" s="98"/>
      <c r="D120" s="98"/>
      <c r="E120" s="98"/>
    </row>
    <row r="121" spans="1:5" ht="12.75" thickBot="1">
      <c r="A121" s="90" t="s">
        <v>542</v>
      </c>
      <c r="B121" s="91">
        <f>B122+B123</f>
        <v>7810</v>
      </c>
      <c r="C121" s="91">
        <f>C122+C123</f>
        <v>7880</v>
      </c>
      <c r="D121" s="91">
        <f>D122+D123</f>
        <v>7880</v>
      </c>
      <c r="E121" s="91">
        <f>E122+E123</f>
        <v>7880</v>
      </c>
    </row>
    <row r="122" spans="1:5" ht="12.75" thickBot="1">
      <c r="A122" s="93" t="s">
        <v>538</v>
      </c>
      <c r="B122" s="117">
        <v>7810</v>
      </c>
      <c r="C122" s="121">
        <f>8000-120</f>
        <v>7880</v>
      </c>
      <c r="D122" s="121">
        <f>8000-120</f>
        <v>7880</v>
      </c>
      <c r="E122" s="121">
        <f>8000-120</f>
        <v>7880</v>
      </c>
    </row>
    <row r="123" spans="1:5" ht="12.75" thickBot="1">
      <c r="A123" s="93" t="s">
        <v>539</v>
      </c>
      <c r="B123" s="94"/>
      <c r="C123" s="98"/>
      <c r="D123" s="98"/>
      <c r="E123" s="98"/>
    </row>
    <row r="124" spans="1:5" ht="12.75" thickBot="1">
      <c r="A124" s="90" t="s">
        <v>543</v>
      </c>
      <c r="B124" s="91">
        <f>B125+B126</f>
        <v>0</v>
      </c>
      <c r="C124" s="91">
        <f>C125+C126</f>
        <v>0</v>
      </c>
      <c r="D124" s="91">
        <f>D125+D126</f>
        <v>0</v>
      </c>
      <c r="E124" s="91">
        <f>E125+E126</f>
        <v>0</v>
      </c>
    </row>
    <row r="125" spans="1:5" ht="12.75" thickBot="1">
      <c r="A125" s="93" t="s">
        <v>538</v>
      </c>
      <c r="B125" s="94"/>
      <c r="C125" s="98"/>
      <c r="D125" s="98"/>
      <c r="E125" s="98"/>
    </row>
    <row r="126" spans="1:5" ht="12.75" thickBot="1">
      <c r="A126" s="93" t="s">
        <v>539</v>
      </c>
      <c r="B126" s="94"/>
      <c r="C126" s="98"/>
      <c r="D126" s="98"/>
      <c r="E126" s="98"/>
    </row>
    <row r="127" spans="1:5" ht="12.75" thickBot="1">
      <c r="A127" s="90" t="s">
        <v>549</v>
      </c>
      <c r="B127" s="91">
        <f>B128+B129</f>
        <v>0</v>
      </c>
      <c r="C127" s="91">
        <f>C128+C129</f>
        <v>0</v>
      </c>
      <c r="D127" s="91">
        <f>D128+D129</f>
        <v>0</v>
      </c>
      <c r="E127" s="91">
        <f>E128+E129</f>
        <v>0</v>
      </c>
    </row>
    <row r="128" spans="1:5" ht="12.75" thickBot="1">
      <c r="A128" s="93" t="s">
        <v>538</v>
      </c>
      <c r="B128" s="94"/>
      <c r="C128" s="98"/>
      <c r="D128" s="98"/>
      <c r="E128" s="98"/>
    </row>
    <row r="129" spans="1:5" ht="12.75" thickBot="1">
      <c r="A129" s="93" t="s">
        <v>539</v>
      </c>
      <c r="B129" s="94"/>
      <c r="C129" s="98"/>
      <c r="D129" s="98"/>
      <c r="E129" s="98"/>
    </row>
    <row r="130" spans="1:5" ht="12.75" thickBot="1">
      <c r="A130" s="90" t="s">
        <v>553</v>
      </c>
      <c r="B130" s="91">
        <f>B131+B132</f>
        <v>0</v>
      </c>
      <c r="C130" s="91">
        <f>C131+C132</f>
        <v>0</v>
      </c>
      <c r="D130" s="91">
        <f>D131+D132</f>
        <v>0</v>
      </c>
      <c r="E130" s="91">
        <f>E131+E132</f>
        <v>0</v>
      </c>
    </row>
    <row r="131" spans="1:5" ht="12.75" thickBot="1">
      <c r="A131" s="93" t="s">
        <v>538</v>
      </c>
      <c r="B131" s="94"/>
      <c r="C131" s="98"/>
      <c r="D131" s="98"/>
      <c r="E131" s="98"/>
    </row>
    <row r="132" spans="1:5" ht="12.75" thickBot="1">
      <c r="A132" s="93" t="s">
        <v>539</v>
      </c>
      <c r="B132" s="94"/>
      <c r="C132" s="98"/>
      <c r="D132" s="98"/>
      <c r="E132" s="98"/>
    </row>
    <row r="133" spans="1:5" ht="24.75" thickBot="1">
      <c r="A133" s="90" t="s">
        <v>554</v>
      </c>
      <c r="B133" s="91">
        <f>B134+B135</f>
        <v>0</v>
      </c>
      <c r="C133" s="91">
        <f>C134+C135</f>
        <v>120</v>
      </c>
      <c r="D133" s="91">
        <f>D134+D135</f>
        <v>120</v>
      </c>
      <c r="E133" s="91">
        <f>E134+E135</f>
        <v>120</v>
      </c>
    </row>
    <row r="134" spans="1:5" ht="12.75" thickBot="1">
      <c r="A134" s="93" t="s">
        <v>538</v>
      </c>
      <c r="B134" s="94"/>
      <c r="C134" s="98">
        <v>120</v>
      </c>
      <c r="D134" s="98">
        <v>120</v>
      </c>
      <c r="E134" s="98">
        <v>120</v>
      </c>
    </row>
    <row r="135" spans="1:5" ht="12.75" thickBot="1">
      <c r="A135" s="93" t="s">
        <v>539</v>
      </c>
      <c r="B135" s="94"/>
      <c r="C135" s="98"/>
      <c r="D135" s="98"/>
      <c r="E135" s="98"/>
    </row>
    <row r="136" spans="1:5" ht="12.75" thickBot="1">
      <c r="A136" s="122" t="s">
        <v>571</v>
      </c>
      <c r="B136" s="102">
        <f>B133+B130+B127+B124+B121+B118+B115</f>
        <v>7810</v>
      </c>
      <c r="C136" s="102">
        <f>C133+C130+C127+C124+C121+C118+C115</f>
        <v>8000</v>
      </c>
      <c r="D136" s="102">
        <f>D133+D130+D127+D124+D121+D118+D115</f>
        <v>8000</v>
      </c>
      <c r="E136" s="102">
        <f>E133+E130+E127+E124+E121+E118+E115</f>
        <v>8000</v>
      </c>
    </row>
    <row r="137" spans="1:5" ht="12.75" thickBot="1">
      <c r="A137" s="73" t="s">
        <v>556</v>
      </c>
      <c r="B137" s="113">
        <f>IF(B136-B107=0,0,)</f>
        <v>0</v>
      </c>
      <c r="C137" s="113">
        <f>IF(C136-C107=0,0,)</f>
        <v>0</v>
      </c>
      <c r="D137" s="113">
        <f>IF(D136-D107=0,0,)</f>
        <v>0</v>
      </c>
      <c r="E137" s="113">
        <f>IF(E136-E107=0,0,)</f>
        <v>0</v>
      </c>
    </row>
    <row r="138" spans="1:5" ht="12.75" thickBot="1">
      <c r="A138" s="1827" t="s">
        <v>572</v>
      </c>
      <c r="B138" s="1828"/>
      <c r="C138" s="1828"/>
      <c r="D138" s="1828"/>
      <c r="E138" s="1829"/>
    </row>
    <row r="139" spans="1:5" ht="12.75" thickBot="1">
      <c r="A139" s="1827" t="s">
        <v>573</v>
      </c>
      <c r="B139" s="1828"/>
      <c r="C139" s="1828"/>
      <c r="D139" s="1828"/>
      <c r="E139" s="1829"/>
    </row>
    <row r="140" spans="1:5" ht="12.75" thickBot="1">
      <c r="A140" s="74" t="s">
        <v>574</v>
      </c>
      <c r="B140" s="1870" t="s">
        <v>575</v>
      </c>
      <c r="C140" s="1871"/>
      <c r="D140" s="1872"/>
      <c r="E140" s="1873"/>
    </row>
    <row r="141" spans="1:5" ht="48.75" thickBot="1">
      <c r="A141" s="74" t="s">
        <v>576</v>
      </c>
      <c r="B141" s="123" t="s">
        <v>577</v>
      </c>
      <c r="C141" s="124" t="s">
        <v>578</v>
      </c>
      <c r="D141" s="1874" t="s">
        <v>579</v>
      </c>
      <c r="E141" s="1875"/>
    </row>
    <row r="142" spans="1:5" ht="191.25" customHeight="1" thickBot="1">
      <c r="A142" s="75" t="s">
        <v>517</v>
      </c>
      <c r="B142" s="1876" t="s">
        <v>580</v>
      </c>
      <c r="C142" s="1877"/>
      <c r="D142" s="1877"/>
      <c r="E142" s="1878"/>
    </row>
    <row r="143" spans="1:5" ht="12.75" thickBot="1">
      <c r="A143" s="75" t="s">
        <v>21</v>
      </c>
      <c r="B143" s="1867" t="s">
        <v>581</v>
      </c>
      <c r="C143" s="1868"/>
      <c r="D143" s="1868"/>
      <c r="E143" s="1869"/>
    </row>
    <row r="144" spans="1:5">
      <c r="A144" s="1820"/>
      <c r="B144" s="78">
        <v>2024</v>
      </c>
      <c r="C144" s="78">
        <v>2025</v>
      </c>
      <c r="D144" s="78">
        <v>2026</v>
      </c>
      <c r="E144" s="78">
        <v>2027</v>
      </c>
    </row>
    <row r="145" spans="1:14" ht="12.75" thickBot="1">
      <c r="A145" s="1821"/>
      <c r="B145" s="81" t="s">
        <v>22</v>
      </c>
      <c r="C145" s="81" t="s">
        <v>23</v>
      </c>
      <c r="D145" s="81" t="s">
        <v>23</v>
      </c>
      <c r="E145" s="81" t="s">
        <v>23</v>
      </c>
    </row>
    <row r="146" spans="1:14" ht="12.75" thickBot="1">
      <c r="A146" s="75" t="s">
        <v>33</v>
      </c>
      <c r="B146" s="83">
        <v>1</v>
      </c>
      <c r="C146" s="83">
        <v>1</v>
      </c>
      <c r="D146" s="83">
        <v>1</v>
      </c>
      <c r="E146" s="83">
        <v>1</v>
      </c>
    </row>
    <row r="147" spans="1:14" ht="12.75" thickBot="1">
      <c r="A147" s="75" t="s">
        <v>529</v>
      </c>
      <c r="B147" s="83">
        <f>B165</f>
        <v>203000</v>
      </c>
      <c r="C147" s="83">
        <f>C165</f>
        <v>103000</v>
      </c>
      <c r="D147" s="83">
        <f>D165</f>
        <v>103000</v>
      </c>
      <c r="E147" s="83">
        <f>E165</f>
        <v>103000</v>
      </c>
    </row>
    <row r="148" spans="1:14" ht="12.75" thickBot="1">
      <c r="A148" s="75" t="s">
        <v>530</v>
      </c>
      <c r="B148" s="83">
        <f>B147/B146</f>
        <v>203000</v>
      </c>
      <c r="C148" s="83">
        <f>C147/C146</f>
        <v>103000</v>
      </c>
      <c r="D148" s="83">
        <f>D147/D146</f>
        <v>103000</v>
      </c>
      <c r="E148" s="83">
        <f>E147/E146</f>
        <v>103000</v>
      </c>
    </row>
    <row r="149" spans="1:14" ht="12.75" thickBot="1">
      <c r="A149" s="75" t="s">
        <v>532</v>
      </c>
      <c r="B149" s="54" t="s">
        <v>533</v>
      </c>
      <c r="C149" s="116"/>
      <c r="D149" s="116"/>
      <c r="E149" s="116"/>
    </row>
    <row r="150" spans="1:14" ht="12.75" thickBot="1">
      <c r="A150" s="75" t="s">
        <v>534</v>
      </c>
      <c r="B150" s="54" t="s">
        <v>533</v>
      </c>
      <c r="C150" s="116"/>
      <c r="D150" s="116"/>
      <c r="E150" s="116"/>
    </row>
    <row r="151" spans="1:14" ht="12.75" thickBot="1">
      <c r="A151" s="75" t="s">
        <v>47</v>
      </c>
      <c r="B151" s="54" t="s">
        <v>533</v>
      </c>
      <c r="C151" s="116"/>
      <c r="D151" s="116"/>
      <c r="E151" s="116"/>
    </row>
    <row r="152" spans="1:14" ht="12.75" thickBot="1">
      <c r="A152" s="1847" t="s">
        <v>582</v>
      </c>
      <c r="B152" s="1848"/>
      <c r="C152" s="1848"/>
      <c r="D152" s="1848"/>
      <c r="E152" s="1849"/>
    </row>
    <row r="153" spans="1:14">
      <c r="A153" s="1820"/>
      <c r="B153" s="78">
        <v>2024</v>
      </c>
      <c r="C153" s="78">
        <v>2025</v>
      </c>
      <c r="D153" s="78">
        <v>2026</v>
      </c>
      <c r="E153" s="78">
        <v>2027</v>
      </c>
    </row>
    <row r="154" spans="1:14" ht="12.75" thickBot="1">
      <c r="A154" s="1821"/>
      <c r="B154" s="81" t="s">
        <v>22</v>
      </c>
      <c r="C154" s="81" t="s">
        <v>23</v>
      </c>
      <c r="D154" s="81" t="s">
        <v>23</v>
      </c>
      <c r="E154" s="81" t="s">
        <v>23</v>
      </c>
      <c r="J154" s="125"/>
      <c r="L154" s="125"/>
      <c r="N154" s="125"/>
    </row>
    <row r="155" spans="1:14" ht="12.75" thickBot="1">
      <c r="A155" s="90" t="s">
        <v>583</v>
      </c>
      <c r="B155" s="91">
        <f>B156+B157+B158+B159</f>
        <v>203000</v>
      </c>
      <c r="C155" s="91">
        <f>C156+C157+C158+C159</f>
        <v>103000</v>
      </c>
      <c r="D155" s="91">
        <f>D156+D157+D158+D159</f>
        <v>103000</v>
      </c>
      <c r="E155" s="91">
        <f>E156+E157+E158+E159</f>
        <v>103000</v>
      </c>
      <c r="J155" s="125"/>
      <c r="L155" s="125"/>
      <c r="N155" s="125"/>
    </row>
    <row r="156" spans="1:14" ht="12.75" thickBot="1">
      <c r="A156" s="93" t="s">
        <v>538</v>
      </c>
      <c r="B156" s="98"/>
      <c r="C156" s="98"/>
      <c r="D156" s="98"/>
      <c r="E156" s="98"/>
    </row>
    <row r="157" spans="1:14" ht="12.75" thickBot="1">
      <c r="A157" s="93" t="s">
        <v>584</v>
      </c>
      <c r="B157" s="91">
        <v>193000</v>
      </c>
      <c r="C157" s="91">
        <v>93000</v>
      </c>
      <c r="D157" s="91">
        <v>93000</v>
      </c>
      <c r="E157" s="91">
        <v>93000</v>
      </c>
      <c r="J157" s="126"/>
    </row>
    <row r="158" spans="1:14" ht="12.75" thickBot="1">
      <c r="A158" s="93" t="s">
        <v>585</v>
      </c>
      <c r="B158" s="98"/>
      <c r="C158" s="121">
        <v>0</v>
      </c>
      <c r="D158" s="121"/>
      <c r="E158" s="127"/>
      <c r="J158" s="126"/>
    </row>
    <row r="159" spans="1:14" ht="12.75" thickBot="1">
      <c r="A159" s="93" t="s">
        <v>586</v>
      </c>
      <c r="B159" s="91">
        <v>10000</v>
      </c>
      <c r="C159" s="1389">
        <v>10000</v>
      </c>
      <c r="D159" s="1389">
        <v>10000</v>
      </c>
      <c r="E159" s="1389">
        <v>10000</v>
      </c>
      <c r="G159" s="101"/>
    </row>
    <row r="160" spans="1:14" ht="12.75" thickBot="1">
      <c r="A160" s="90" t="s">
        <v>587</v>
      </c>
      <c r="B160" s="102">
        <f>B161+B162+B163+B164</f>
        <v>0</v>
      </c>
      <c r="C160" s="102">
        <f>C161+C162+C163+C164</f>
        <v>0</v>
      </c>
      <c r="D160" s="102">
        <f>D161+D162+D163+D164</f>
        <v>0</v>
      </c>
      <c r="E160" s="102">
        <f>E161+E162+E163+E164</f>
        <v>0</v>
      </c>
      <c r="F160" s="128"/>
    </row>
    <row r="161" spans="1:9" ht="12.75" thickBot="1">
      <c r="A161" s="93" t="s">
        <v>538</v>
      </c>
      <c r="B161" s="94"/>
      <c r="C161" s="98"/>
      <c r="D161" s="98"/>
      <c r="E161" s="98"/>
      <c r="F161" s="125"/>
      <c r="G161" s="125"/>
      <c r="H161" s="125"/>
    </row>
    <row r="162" spans="1:9" ht="12.75" thickBot="1">
      <c r="A162" s="93" t="s">
        <v>584</v>
      </c>
      <c r="B162" s="94"/>
      <c r="C162" s="98"/>
      <c r="D162" s="98"/>
      <c r="E162" s="98"/>
      <c r="F162" s="76"/>
    </row>
    <row r="163" spans="1:9" ht="12.75" thickBot="1">
      <c r="A163" s="93" t="s">
        <v>585</v>
      </c>
      <c r="B163" s="94"/>
      <c r="C163" s="98"/>
      <c r="D163" s="98"/>
      <c r="E163" s="98"/>
    </row>
    <row r="164" spans="1:9" ht="12.75" thickBot="1">
      <c r="A164" s="93" t="s">
        <v>586</v>
      </c>
      <c r="B164" s="94"/>
      <c r="C164" s="98"/>
      <c r="D164" s="98"/>
      <c r="E164" s="98"/>
    </row>
    <row r="165" spans="1:9" ht="12.75" thickBot="1">
      <c r="A165" s="129" t="s">
        <v>555</v>
      </c>
      <c r="B165" s="102">
        <f>B155+B160</f>
        <v>203000</v>
      </c>
      <c r="C165" s="102">
        <f>C155+C160</f>
        <v>103000</v>
      </c>
      <c r="D165" s="102">
        <f>D155+D160</f>
        <v>103000</v>
      </c>
      <c r="E165" s="102">
        <f>E155+E160</f>
        <v>103000</v>
      </c>
    </row>
    <row r="166" spans="1:9" ht="12.75" thickBot="1">
      <c r="A166" s="73" t="s">
        <v>556</v>
      </c>
      <c r="B166" s="113">
        <f>B165-B147</f>
        <v>0</v>
      </c>
      <c r="C166" s="113">
        <f>C165-C147</f>
        <v>0</v>
      </c>
      <c r="D166" s="113">
        <f>D165-D147</f>
        <v>0</v>
      </c>
      <c r="E166" s="113">
        <f>E165-E147</f>
        <v>0</v>
      </c>
    </row>
    <row r="167" spans="1:9" ht="12.75" thickBot="1">
      <c r="A167" s="130"/>
      <c r="B167" s="131"/>
      <c r="C167" s="131"/>
      <c r="D167" s="131"/>
      <c r="E167" s="131"/>
    </row>
    <row r="168" spans="1:9" ht="24.75" thickBot="1">
      <c r="A168" s="58" t="s">
        <v>588</v>
      </c>
      <c r="B168" s="132">
        <f>B60+B98+B136+B165</f>
        <v>336683</v>
      </c>
      <c r="C168" s="132">
        <f>C60+C98+C136+C165</f>
        <v>245983</v>
      </c>
      <c r="D168" s="132">
        <f>D60+D98+D136+D165</f>
        <v>246983</v>
      </c>
      <c r="E168" s="132">
        <f>E60+E98+E136+E165</f>
        <v>247983</v>
      </c>
    </row>
    <row r="169" spans="1:9" ht="24.75" thickBot="1">
      <c r="A169" s="58" t="s">
        <v>589</v>
      </c>
      <c r="B169" s="133">
        <f>B170+B173+B176+B191+B196</f>
        <v>336683</v>
      </c>
      <c r="C169" s="133">
        <f>C170+C173+C176+C191+C196+C188</f>
        <v>245983</v>
      </c>
      <c r="D169" s="133">
        <f>D170+D173+D176+D191+D196+D188</f>
        <v>246983</v>
      </c>
      <c r="E169" s="133">
        <f>E170+E173+E176+E191+E196+E188</f>
        <v>247983</v>
      </c>
    </row>
    <row r="170" spans="1:9" ht="12.75" thickBot="1">
      <c r="A170" s="90" t="s">
        <v>537</v>
      </c>
      <c r="B170" s="132">
        <f>B171+B172</f>
        <v>98729</v>
      </c>
      <c r="C170" s="132">
        <f>C171+C172</f>
        <v>107177</v>
      </c>
      <c r="D170" s="132">
        <f>D171+D172</f>
        <v>107177</v>
      </c>
      <c r="E170" s="132">
        <f>E171+E172</f>
        <v>107177</v>
      </c>
    </row>
    <row r="171" spans="1:9" ht="12.75" thickBot="1">
      <c r="A171" s="93" t="s">
        <v>538</v>
      </c>
      <c r="B171" s="94">
        <f t="shared" ref="B171:E174" si="0">B40+B78+B116</f>
        <v>98729</v>
      </c>
      <c r="C171" s="94">
        <f t="shared" si="0"/>
        <v>107177</v>
      </c>
      <c r="D171" s="94">
        <f t="shared" si="0"/>
        <v>107177</v>
      </c>
      <c r="E171" s="94">
        <f t="shared" si="0"/>
        <v>107177</v>
      </c>
      <c r="H171" s="101"/>
    </row>
    <row r="172" spans="1:9" ht="12.75" thickBot="1">
      <c r="A172" s="93" t="s">
        <v>590</v>
      </c>
      <c r="B172" s="94">
        <f t="shared" si="0"/>
        <v>0</v>
      </c>
      <c r="C172" s="94">
        <f t="shared" si="0"/>
        <v>0</v>
      </c>
      <c r="D172" s="94">
        <f t="shared" si="0"/>
        <v>0</v>
      </c>
      <c r="E172" s="94">
        <f t="shared" si="0"/>
        <v>0</v>
      </c>
      <c r="G172" s="101"/>
      <c r="H172" s="101"/>
      <c r="I172" s="101"/>
    </row>
    <row r="173" spans="1:9" ht="24.75" thickBot="1">
      <c r="A173" s="90" t="s">
        <v>540</v>
      </c>
      <c r="B173" s="132">
        <f t="shared" si="0"/>
        <v>16334</v>
      </c>
      <c r="C173" s="132">
        <f t="shared" si="0"/>
        <v>17186</v>
      </c>
      <c r="D173" s="132">
        <f t="shared" si="0"/>
        <v>17186</v>
      </c>
      <c r="E173" s="132">
        <f t="shared" si="0"/>
        <v>17186</v>
      </c>
      <c r="G173" s="101"/>
    </row>
    <row r="174" spans="1:9" ht="12.75" thickBot="1">
      <c r="A174" s="93" t="s">
        <v>538</v>
      </c>
      <c r="B174" s="98">
        <f t="shared" si="0"/>
        <v>16334</v>
      </c>
      <c r="C174" s="98">
        <f t="shared" si="0"/>
        <v>17186</v>
      </c>
      <c r="D174" s="98">
        <f t="shared" si="0"/>
        <v>17186</v>
      </c>
      <c r="E174" s="98">
        <f t="shared" si="0"/>
        <v>17186</v>
      </c>
    </row>
    <row r="175" spans="1:9" ht="12.75" thickBot="1">
      <c r="A175" s="93" t="s">
        <v>590</v>
      </c>
      <c r="B175" s="94">
        <f>B44+B82+B117</f>
        <v>0</v>
      </c>
      <c r="C175" s="94">
        <f>C44+C82+C117</f>
        <v>0</v>
      </c>
      <c r="D175" s="94">
        <f>D44+D82+D117</f>
        <v>0</v>
      </c>
      <c r="E175" s="94">
        <f>E44+E82+E117</f>
        <v>0</v>
      </c>
      <c r="G175" s="101"/>
    </row>
    <row r="176" spans="1:9" ht="12.75" thickBot="1">
      <c r="A176" s="90" t="s">
        <v>542</v>
      </c>
      <c r="B176" s="132">
        <f t="shared" ref="B176:E187" si="1">B45+B83+B121</f>
        <v>18620</v>
      </c>
      <c r="C176" s="132">
        <f t="shared" si="1"/>
        <v>18500</v>
      </c>
      <c r="D176" s="132">
        <f t="shared" si="1"/>
        <v>19500</v>
      </c>
      <c r="E176" s="132">
        <f t="shared" si="1"/>
        <v>20500</v>
      </c>
    </row>
    <row r="177" spans="1:5" ht="12.75" thickBot="1">
      <c r="A177" s="93" t="s">
        <v>538</v>
      </c>
      <c r="B177" s="94">
        <f t="shared" si="1"/>
        <v>18620</v>
      </c>
      <c r="C177" s="94">
        <f t="shared" si="1"/>
        <v>18500</v>
      </c>
      <c r="D177" s="94">
        <f t="shared" si="1"/>
        <v>19500</v>
      </c>
      <c r="E177" s="94">
        <f t="shared" si="1"/>
        <v>20500</v>
      </c>
    </row>
    <row r="178" spans="1:5" ht="12.75" thickBot="1">
      <c r="A178" s="93" t="s">
        <v>590</v>
      </c>
      <c r="B178" s="94">
        <f t="shared" si="1"/>
        <v>0</v>
      </c>
      <c r="C178" s="94">
        <f t="shared" si="1"/>
        <v>0</v>
      </c>
      <c r="D178" s="94">
        <f t="shared" si="1"/>
        <v>0</v>
      </c>
      <c r="E178" s="94">
        <f t="shared" si="1"/>
        <v>0</v>
      </c>
    </row>
    <row r="179" spans="1:5" ht="12.75" thickBot="1">
      <c r="A179" s="90" t="s">
        <v>543</v>
      </c>
      <c r="B179" s="132">
        <f t="shared" si="1"/>
        <v>0</v>
      </c>
      <c r="C179" s="132">
        <f t="shared" si="1"/>
        <v>0</v>
      </c>
      <c r="D179" s="132">
        <f t="shared" si="1"/>
        <v>0</v>
      </c>
      <c r="E179" s="132">
        <f t="shared" si="1"/>
        <v>0</v>
      </c>
    </row>
    <row r="180" spans="1:5" ht="12.75" thickBot="1">
      <c r="A180" s="93" t="s">
        <v>538</v>
      </c>
      <c r="B180" s="98">
        <f t="shared" si="1"/>
        <v>0</v>
      </c>
      <c r="C180" s="98">
        <f t="shared" si="1"/>
        <v>0</v>
      </c>
      <c r="D180" s="98">
        <f t="shared" si="1"/>
        <v>0</v>
      </c>
      <c r="E180" s="98">
        <f t="shared" si="1"/>
        <v>0</v>
      </c>
    </row>
    <row r="181" spans="1:5" ht="12.75" thickBot="1">
      <c r="A181" s="93" t="s">
        <v>590</v>
      </c>
      <c r="B181" s="94">
        <f t="shared" si="1"/>
        <v>0</v>
      </c>
      <c r="C181" s="94">
        <f t="shared" si="1"/>
        <v>0</v>
      </c>
      <c r="D181" s="94">
        <f t="shared" si="1"/>
        <v>0</v>
      </c>
      <c r="E181" s="94">
        <f t="shared" si="1"/>
        <v>0</v>
      </c>
    </row>
    <row r="182" spans="1:5" ht="12.75" thickBot="1">
      <c r="A182" s="90" t="s">
        <v>549</v>
      </c>
      <c r="B182" s="132">
        <f t="shared" si="1"/>
        <v>0</v>
      </c>
      <c r="C182" s="132">
        <f t="shared" si="1"/>
        <v>0</v>
      </c>
      <c r="D182" s="132">
        <f t="shared" si="1"/>
        <v>0</v>
      </c>
      <c r="E182" s="132">
        <f t="shared" si="1"/>
        <v>0</v>
      </c>
    </row>
    <row r="183" spans="1:5" ht="12.75" thickBot="1">
      <c r="A183" s="93" t="s">
        <v>538</v>
      </c>
      <c r="B183" s="98">
        <f t="shared" si="1"/>
        <v>0</v>
      </c>
      <c r="C183" s="98">
        <f t="shared" si="1"/>
        <v>0</v>
      </c>
      <c r="D183" s="98">
        <f t="shared" si="1"/>
        <v>0</v>
      </c>
      <c r="E183" s="98">
        <f t="shared" si="1"/>
        <v>0</v>
      </c>
    </row>
    <row r="184" spans="1:5" ht="12.75" thickBot="1">
      <c r="A184" s="93" t="s">
        <v>590</v>
      </c>
      <c r="B184" s="94">
        <f t="shared" si="1"/>
        <v>0</v>
      </c>
      <c r="C184" s="94">
        <f t="shared" si="1"/>
        <v>0</v>
      </c>
      <c r="D184" s="94">
        <f t="shared" si="1"/>
        <v>0</v>
      </c>
      <c r="E184" s="94">
        <f t="shared" si="1"/>
        <v>0</v>
      </c>
    </row>
    <row r="185" spans="1:5" ht="12.75" thickBot="1">
      <c r="A185" s="90" t="s">
        <v>553</v>
      </c>
      <c r="B185" s="132">
        <f t="shared" si="1"/>
        <v>0</v>
      </c>
      <c r="C185" s="132">
        <f t="shared" si="1"/>
        <v>0</v>
      </c>
      <c r="D185" s="132">
        <f t="shared" si="1"/>
        <v>0</v>
      </c>
      <c r="E185" s="132">
        <f t="shared" si="1"/>
        <v>0</v>
      </c>
    </row>
    <row r="186" spans="1:5" ht="12.75" thickBot="1">
      <c r="A186" s="93" t="s">
        <v>538</v>
      </c>
      <c r="B186" s="98">
        <f t="shared" si="1"/>
        <v>0</v>
      </c>
      <c r="C186" s="98">
        <f t="shared" si="1"/>
        <v>0</v>
      </c>
      <c r="D186" s="98">
        <f t="shared" si="1"/>
        <v>0</v>
      </c>
      <c r="E186" s="98">
        <f t="shared" si="1"/>
        <v>0</v>
      </c>
    </row>
    <row r="187" spans="1:5" ht="12.75" thickBot="1">
      <c r="A187" s="93" t="s">
        <v>590</v>
      </c>
      <c r="B187" s="94">
        <f t="shared" si="1"/>
        <v>0</v>
      </c>
      <c r="C187" s="94">
        <f t="shared" si="1"/>
        <v>0</v>
      </c>
      <c r="D187" s="94">
        <f t="shared" si="1"/>
        <v>0</v>
      </c>
      <c r="E187" s="94">
        <f t="shared" si="1"/>
        <v>0</v>
      </c>
    </row>
    <row r="188" spans="1:5" ht="24.75" thickBot="1">
      <c r="A188" s="90" t="s">
        <v>554</v>
      </c>
      <c r="B188" s="132">
        <f>B189+B190</f>
        <v>0</v>
      </c>
      <c r="C188" s="132">
        <f>C189+C190</f>
        <v>120</v>
      </c>
      <c r="D188" s="132">
        <f>D189+D190</f>
        <v>120</v>
      </c>
      <c r="E188" s="132">
        <f>E189+E190</f>
        <v>120</v>
      </c>
    </row>
    <row r="189" spans="1:5" ht="12.75" thickBot="1">
      <c r="A189" s="93" t="s">
        <v>538</v>
      </c>
      <c r="B189" s="98"/>
      <c r="C189" s="98">
        <v>120</v>
      </c>
      <c r="D189" s="98">
        <f>D58+D96+D134</f>
        <v>120</v>
      </c>
      <c r="E189" s="98">
        <f>E58+E96+E134</f>
        <v>120</v>
      </c>
    </row>
    <row r="190" spans="1:5" ht="12.75" thickBot="1">
      <c r="A190" s="93" t="s">
        <v>590</v>
      </c>
      <c r="B190" s="94">
        <f>B59+B97+B135</f>
        <v>0</v>
      </c>
      <c r="C190" s="94">
        <f>C59+C97+C135</f>
        <v>0</v>
      </c>
      <c r="D190" s="94">
        <f>D59+D97+D135</f>
        <v>0</v>
      </c>
      <c r="E190" s="94">
        <f>E59+E97+E135</f>
        <v>0</v>
      </c>
    </row>
    <row r="191" spans="1:5" ht="12.75" thickBot="1">
      <c r="A191" s="90" t="s">
        <v>591</v>
      </c>
      <c r="B191" s="132">
        <f>B193+B195</f>
        <v>203000</v>
      </c>
      <c r="C191" s="132">
        <f>C193+C195</f>
        <v>103000</v>
      </c>
      <c r="D191" s="132">
        <f>D193+D195</f>
        <v>103000</v>
      </c>
      <c r="E191" s="132">
        <f>E193+E195</f>
        <v>103000</v>
      </c>
    </row>
    <row r="192" spans="1:5" ht="12.75" thickBot="1">
      <c r="A192" s="93" t="s">
        <v>538</v>
      </c>
      <c r="B192" s="132"/>
      <c r="C192" s="132"/>
      <c r="D192" s="132"/>
      <c r="E192" s="132"/>
    </row>
    <row r="193" spans="1:5" ht="12.75" thickBot="1">
      <c r="A193" s="93" t="s">
        <v>592</v>
      </c>
      <c r="B193" s="132">
        <f>B157</f>
        <v>193000</v>
      </c>
      <c r="C193" s="132">
        <f>C157</f>
        <v>93000</v>
      </c>
      <c r="D193" s="132">
        <f>D157</f>
        <v>93000</v>
      </c>
      <c r="E193" s="132">
        <f>E157</f>
        <v>93000</v>
      </c>
    </row>
    <row r="194" spans="1:5" ht="12.75" thickBot="1">
      <c r="A194" s="93" t="s">
        <v>585</v>
      </c>
      <c r="B194" s="132"/>
      <c r="C194" s="132"/>
      <c r="D194" s="132"/>
      <c r="E194" s="132"/>
    </row>
    <row r="195" spans="1:5" ht="12.75" thickBot="1">
      <c r="A195" s="93" t="s">
        <v>586</v>
      </c>
      <c r="B195" s="132">
        <f>B159</f>
        <v>10000</v>
      </c>
      <c r="C195" s="132">
        <f>C159</f>
        <v>10000</v>
      </c>
      <c r="D195" s="132">
        <f>D159</f>
        <v>10000</v>
      </c>
      <c r="E195" s="132">
        <f>E159</f>
        <v>10000</v>
      </c>
    </row>
    <row r="196" spans="1:5" ht="12.75" thickBot="1">
      <c r="A196" s="90" t="s">
        <v>593</v>
      </c>
      <c r="B196" s="91">
        <f>B198+B200</f>
        <v>0</v>
      </c>
      <c r="C196" s="91">
        <f>C198+C200</f>
        <v>0</v>
      </c>
      <c r="D196" s="91">
        <f>D198+D200</f>
        <v>0</v>
      </c>
      <c r="E196" s="91">
        <f>E198+E200</f>
        <v>0</v>
      </c>
    </row>
    <row r="197" spans="1:5" ht="12.75" thickBot="1">
      <c r="A197" s="93" t="s">
        <v>538</v>
      </c>
      <c r="B197" s="91"/>
      <c r="C197" s="91"/>
      <c r="D197" s="91"/>
      <c r="E197" s="91"/>
    </row>
    <row r="198" spans="1:5" ht="12.75" thickBot="1">
      <c r="A198" s="93" t="s">
        <v>592</v>
      </c>
      <c r="B198" s="91">
        <v>0</v>
      </c>
      <c r="C198" s="91"/>
      <c r="D198" s="91"/>
      <c r="E198" s="91"/>
    </row>
    <row r="199" spans="1:5" ht="12.75" thickBot="1">
      <c r="A199" s="93" t="s">
        <v>585</v>
      </c>
      <c r="B199" s="91"/>
      <c r="C199" s="91"/>
      <c r="D199" s="91"/>
      <c r="E199" s="91"/>
    </row>
    <row r="200" spans="1:5" ht="12.75" thickBot="1">
      <c r="A200" s="93" t="s">
        <v>586</v>
      </c>
      <c r="B200" s="91">
        <v>0</v>
      </c>
      <c r="C200" s="91"/>
      <c r="D200" s="91"/>
      <c r="E200" s="91"/>
    </row>
    <row r="201" spans="1:5" ht="12.75" thickBot="1">
      <c r="A201" s="73" t="s">
        <v>556</v>
      </c>
      <c r="B201" s="113">
        <f>IF(B169-B168=0,0,"Error")</f>
        <v>0</v>
      </c>
      <c r="C201" s="113">
        <f>IF(C169-C168=0,0,"Error")</f>
        <v>0</v>
      </c>
      <c r="D201" s="113">
        <f>IF(D169-D168=0,0,"Error")</f>
        <v>0</v>
      </c>
      <c r="E201" s="113">
        <f>IF(E169-E168=0,0,"Error")</f>
        <v>0</v>
      </c>
    </row>
    <row r="202" spans="1:5">
      <c r="A202" s="134"/>
      <c r="B202" s="135"/>
      <c r="C202" s="135"/>
      <c r="D202" s="135"/>
      <c r="E202" s="135"/>
    </row>
    <row r="209" spans="1:1" ht="12.75">
      <c r="A209" s="1457" t="s">
        <v>3066</v>
      </c>
    </row>
  </sheetData>
  <mergeCells count="54">
    <mergeCell ref="B143:E143"/>
    <mergeCell ref="A144:A145"/>
    <mergeCell ref="A152:E152"/>
    <mergeCell ref="A153:A154"/>
    <mergeCell ref="A113:A114"/>
    <mergeCell ref="A138:E138"/>
    <mergeCell ref="A139:E139"/>
    <mergeCell ref="B140:E140"/>
    <mergeCell ref="D141:E141"/>
    <mergeCell ref="B142:E142"/>
    <mergeCell ref="A112:E112"/>
    <mergeCell ref="B63:E63"/>
    <mergeCell ref="B64:E64"/>
    <mergeCell ref="B65:E65"/>
    <mergeCell ref="A66:A67"/>
    <mergeCell ref="A74:E74"/>
    <mergeCell ref="A75:A76"/>
    <mergeCell ref="B100:E100"/>
    <mergeCell ref="B101:E101"/>
    <mergeCell ref="B102:E102"/>
    <mergeCell ref="B103:E103"/>
    <mergeCell ref="A104:A105"/>
    <mergeCell ref="J27:L27"/>
    <mergeCell ref="B62:E62"/>
    <mergeCell ref="J32:L32"/>
    <mergeCell ref="P32:P33"/>
    <mergeCell ref="Q32:Q33"/>
    <mergeCell ref="A36:E36"/>
    <mergeCell ref="A37:A38"/>
    <mergeCell ref="J37:L37"/>
    <mergeCell ref="P37:P38"/>
    <mergeCell ref="Q37:Q38"/>
    <mergeCell ref="J43:L43"/>
    <mergeCell ref="I49:I50"/>
    <mergeCell ref="J49:L49"/>
    <mergeCell ref="M49:O49"/>
    <mergeCell ref="P49:R49"/>
    <mergeCell ref="A28:A29"/>
    <mergeCell ref="B12:E12"/>
    <mergeCell ref="A13:A14"/>
    <mergeCell ref="B16:E16"/>
    <mergeCell ref="A17:E17"/>
    <mergeCell ref="A22:E22"/>
    <mergeCell ref="A23:E23"/>
    <mergeCell ref="B24:E24"/>
    <mergeCell ref="B25:E25"/>
    <mergeCell ref="B26:E26"/>
    <mergeCell ref="B27:E27"/>
    <mergeCell ref="A9:E11"/>
    <mergeCell ref="A3:E3"/>
    <mergeCell ref="B5:E5"/>
    <mergeCell ref="B6:E6"/>
    <mergeCell ref="B7:E7"/>
    <mergeCell ref="A8:E8"/>
  </mergeCells>
  <pageMargins left="0.7" right="0.7" top="0.75" bottom="0.75" header="0.3" footer="0.3"/>
  <pageSetup scale="89" fitToHeight="0" orientation="portrait" r:id="rId1"/>
  <legacy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S1059"/>
  <sheetViews>
    <sheetView zoomScale="130" zoomScaleNormal="130" zoomScaleSheetLayoutView="55" workbookViewId="0">
      <selection activeCell="C1038" sqref="C1038"/>
    </sheetView>
  </sheetViews>
  <sheetFormatPr defaultColWidth="9.125" defaultRowHeight="14.25"/>
  <cols>
    <col min="1" max="1" width="3.625" style="24" customWidth="1"/>
    <col min="2" max="2" width="40.25" style="24" customWidth="1"/>
    <col min="3" max="3" width="25.125" style="24" customWidth="1"/>
    <col min="4" max="4" width="15.75" style="24" customWidth="1"/>
    <col min="5" max="5" width="18.75" style="24" customWidth="1"/>
    <col min="6" max="6" width="18.875" style="24" customWidth="1"/>
    <col min="7" max="7" width="10.25" style="24" customWidth="1"/>
    <col min="8" max="8" width="12.75" style="189" customWidth="1"/>
    <col min="9" max="9" width="14.25" style="189" customWidth="1"/>
    <col min="10" max="10" width="11" style="189" bestFit="1" customWidth="1"/>
    <col min="11" max="11" width="15.875" style="189" customWidth="1"/>
    <col min="12" max="13" width="9.125" style="189"/>
    <col min="14" max="14" width="13" style="189" customWidth="1"/>
    <col min="15" max="15" width="12.75" style="189" customWidth="1"/>
    <col min="16" max="16" width="12.25" style="189" customWidth="1"/>
    <col min="17" max="17" width="10.875" style="189" customWidth="1"/>
    <col min="18" max="19" width="9.125" style="189"/>
    <col min="20" max="16384" width="9.125" style="24"/>
  </cols>
  <sheetData>
    <row r="1" spans="1:7" ht="20.25">
      <c r="A1" s="187"/>
      <c r="B1" s="188" t="s">
        <v>628</v>
      </c>
      <c r="C1" s="187"/>
      <c r="D1" s="187"/>
      <c r="E1" s="187"/>
      <c r="F1" s="187"/>
      <c r="G1" s="187"/>
    </row>
    <row r="2" spans="1:7" ht="18" customHeight="1">
      <c r="A2" s="1886" t="s">
        <v>495</v>
      </c>
      <c r="B2" s="1886"/>
      <c r="C2" s="1886"/>
      <c r="D2" s="1886"/>
      <c r="E2" s="1886"/>
      <c r="F2" s="1886"/>
      <c r="G2" s="1886"/>
    </row>
    <row r="3" spans="1:7" ht="18" customHeight="1">
      <c r="A3" s="136"/>
      <c r="B3" s="1887" t="s">
        <v>496</v>
      </c>
      <c r="C3" s="1887"/>
      <c r="D3" s="1887"/>
      <c r="E3" s="1887"/>
      <c r="F3" s="1887"/>
      <c r="G3" s="136"/>
    </row>
    <row r="4" spans="1:7" ht="15.75" thickBot="1">
      <c r="A4" s="137"/>
      <c r="B4" s="137"/>
      <c r="C4" s="137"/>
      <c r="D4" s="137"/>
      <c r="E4" s="137"/>
      <c r="F4" s="137"/>
      <c r="G4" s="137"/>
    </row>
    <row r="5" spans="1:7" ht="19.5" thickBot="1">
      <c r="A5" s="137"/>
      <c r="B5" s="190" t="s">
        <v>6</v>
      </c>
      <c r="C5" s="1888" t="s">
        <v>629</v>
      </c>
      <c r="D5" s="1888"/>
      <c r="E5" s="1888"/>
      <c r="F5" s="1888"/>
      <c r="G5" s="137"/>
    </row>
    <row r="6" spans="1:7" ht="19.5" thickBot="1">
      <c r="A6" s="137"/>
      <c r="B6" s="190" t="s">
        <v>8</v>
      </c>
      <c r="C6" s="1889" t="s">
        <v>630</v>
      </c>
      <c r="D6" s="1890"/>
      <c r="E6" s="1890"/>
      <c r="F6" s="1891"/>
      <c r="G6" s="137"/>
    </row>
    <row r="7" spans="1:7" ht="19.5" thickBot="1">
      <c r="A7" s="137"/>
      <c r="B7" s="190" t="s">
        <v>10</v>
      </c>
      <c r="C7" s="1892" t="s">
        <v>499</v>
      </c>
      <c r="D7" s="1893"/>
      <c r="E7" s="1893"/>
      <c r="F7" s="1894"/>
      <c r="G7" s="137"/>
    </row>
    <row r="8" spans="1:7" ht="19.5" thickBot="1">
      <c r="A8" s="137"/>
      <c r="B8" s="1895" t="s">
        <v>12</v>
      </c>
      <c r="C8" s="1896"/>
      <c r="D8" s="1896"/>
      <c r="E8" s="1896"/>
      <c r="F8" s="1897"/>
      <c r="G8" s="137"/>
    </row>
    <row r="9" spans="1:7" ht="15.75" thickBot="1">
      <c r="A9" s="137"/>
      <c r="B9" s="1879" t="s">
        <v>629</v>
      </c>
      <c r="C9" s="1880"/>
      <c r="D9" s="1880"/>
      <c r="E9" s="1880"/>
      <c r="F9" s="1881"/>
      <c r="G9" s="137"/>
    </row>
    <row r="10" spans="1:7" ht="36.75" customHeight="1" thickBot="1">
      <c r="A10" s="137"/>
      <c r="B10" s="1879"/>
      <c r="C10" s="1880"/>
      <c r="D10" s="1880"/>
      <c r="E10" s="1880"/>
      <c r="F10" s="1881"/>
      <c r="G10" s="137"/>
    </row>
    <row r="11" spans="1:7" ht="15.75" thickBot="1">
      <c r="A11" s="137"/>
      <c r="B11" s="1879"/>
      <c r="C11" s="1880"/>
      <c r="D11" s="1880"/>
      <c r="E11" s="1880"/>
      <c r="F11" s="1881"/>
      <c r="G11" s="137"/>
    </row>
    <row r="12" spans="1:7" ht="132" customHeight="1" thickBot="1">
      <c r="A12" s="137"/>
      <c r="B12" s="191" t="s">
        <v>14</v>
      </c>
      <c r="C12" s="1882" t="s">
        <v>631</v>
      </c>
      <c r="D12" s="1883"/>
      <c r="E12" s="1883"/>
      <c r="F12" s="1884"/>
      <c r="G12" s="137"/>
    </row>
    <row r="13" spans="1:7" ht="23.25" customHeight="1">
      <c r="A13" s="137"/>
      <c r="B13" s="1750" t="s">
        <v>176</v>
      </c>
      <c r="C13" s="149">
        <v>2024</v>
      </c>
      <c r="D13" s="149">
        <v>2025</v>
      </c>
      <c r="E13" s="149">
        <v>2026</v>
      </c>
      <c r="F13" s="149">
        <v>2027</v>
      </c>
      <c r="G13" s="137"/>
    </row>
    <row r="14" spans="1:7" ht="16.5" thickBot="1">
      <c r="A14" s="137"/>
      <c r="B14" s="1885"/>
      <c r="C14" s="192" t="s">
        <v>22</v>
      </c>
      <c r="D14" s="192" t="s">
        <v>23</v>
      </c>
      <c r="E14" s="192" t="s">
        <v>23</v>
      </c>
      <c r="F14" s="192" t="s">
        <v>23</v>
      </c>
      <c r="G14" s="137"/>
    </row>
    <row r="15" spans="1:7" ht="45.75" thickBot="1">
      <c r="A15" s="137"/>
      <c r="B15" s="193" t="s">
        <v>632</v>
      </c>
      <c r="C15" s="194">
        <v>3434799</v>
      </c>
      <c r="D15" s="195">
        <v>0.2</v>
      </c>
      <c r="E15" s="195">
        <v>0.2</v>
      </c>
      <c r="F15" s="195">
        <v>0.2</v>
      </c>
      <c r="G15" s="137"/>
    </row>
    <row r="16" spans="1:7" ht="79.5" thickBot="1">
      <c r="A16" s="137"/>
      <c r="B16" s="196" t="s">
        <v>633</v>
      </c>
      <c r="C16" s="197">
        <v>200000</v>
      </c>
      <c r="D16" s="195">
        <v>2</v>
      </c>
      <c r="E16" s="195">
        <v>2</v>
      </c>
      <c r="F16" s="195">
        <v>2</v>
      </c>
      <c r="G16" s="137"/>
    </row>
    <row r="17" spans="1:12" ht="63.75" thickBot="1">
      <c r="A17" s="137"/>
      <c r="B17" s="196" t="s">
        <v>634</v>
      </c>
      <c r="C17" s="197">
        <v>125590</v>
      </c>
      <c r="D17" s="195">
        <v>0.3</v>
      </c>
      <c r="E17" s="195">
        <v>0.3</v>
      </c>
      <c r="F17" s="195">
        <v>0.3</v>
      </c>
      <c r="G17" s="137"/>
    </row>
    <row r="18" spans="1:12" ht="16.5" thickBot="1">
      <c r="A18" s="137"/>
      <c r="B18" s="141"/>
      <c r="C18" s="198"/>
      <c r="D18" s="198"/>
      <c r="E18" s="198"/>
      <c r="F18" s="198"/>
      <c r="G18" s="137"/>
    </row>
    <row r="19" spans="1:12" ht="159" customHeight="1" thickBot="1">
      <c r="A19" s="137"/>
      <c r="B19" s="145" t="s">
        <v>503</v>
      </c>
      <c r="C19" s="1589" t="s">
        <v>635</v>
      </c>
      <c r="D19" s="1590"/>
      <c r="E19" s="1590"/>
      <c r="F19" s="1748"/>
      <c r="G19" s="137"/>
    </row>
    <row r="20" spans="1:12" ht="49.5" customHeight="1" thickBot="1">
      <c r="A20" s="137"/>
      <c r="B20" s="1569" t="s">
        <v>636</v>
      </c>
      <c r="C20" s="1570"/>
      <c r="D20" s="1570"/>
      <c r="E20" s="1570"/>
      <c r="F20" s="1571"/>
      <c r="G20" s="137"/>
      <c r="I20" s="199"/>
      <c r="K20" s="199"/>
    </row>
    <row r="21" spans="1:12" ht="102" customHeight="1" thickBot="1">
      <c r="A21" s="137"/>
      <c r="B21" s="141" t="s">
        <v>637</v>
      </c>
      <c r="C21" s="194">
        <v>1104600</v>
      </c>
      <c r="D21" s="195">
        <v>0.34799999999999998</v>
      </c>
      <c r="E21" s="195"/>
      <c r="F21" s="195"/>
      <c r="G21" s="137"/>
      <c r="H21" s="200"/>
      <c r="I21" s="201"/>
    </row>
    <row r="22" spans="1:12" ht="24" customHeight="1" thickBot="1">
      <c r="A22" s="137"/>
      <c r="B22" s="1744" t="s">
        <v>511</v>
      </c>
      <c r="C22" s="1594"/>
      <c r="D22" s="1594"/>
      <c r="E22" s="1594"/>
      <c r="F22" s="1745"/>
      <c r="G22" s="137"/>
    </row>
    <row r="23" spans="1:12" ht="16.5" thickBot="1">
      <c r="A23" s="137"/>
      <c r="B23" s="1744" t="s">
        <v>512</v>
      </c>
      <c r="C23" s="1594"/>
      <c r="D23" s="1594"/>
      <c r="E23" s="1594"/>
      <c r="F23" s="1745"/>
      <c r="G23" s="137"/>
    </row>
    <row r="24" spans="1:12" ht="18.75" customHeight="1" thickBot="1">
      <c r="A24" s="137"/>
      <c r="B24" s="147" t="s">
        <v>515</v>
      </c>
      <c r="C24" s="1589" t="s">
        <v>638</v>
      </c>
      <c r="D24" s="1899"/>
      <c r="E24" s="1899"/>
      <c r="F24" s="1900"/>
      <c r="G24" s="137"/>
    </row>
    <row r="25" spans="1:12" ht="56.25" customHeight="1" thickBot="1">
      <c r="A25" s="137"/>
      <c r="B25" s="141" t="s">
        <v>517</v>
      </c>
      <c r="C25" s="1901" t="s">
        <v>639</v>
      </c>
      <c r="D25" s="1902"/>
      <c r="E25" s="1902"/>
      <c r="F25" s="1903"/>
      <c r="G25" s="137"/>
    </row>
    <row r="26" spans="1:12" ht="32.25" customHeight="1" thickBot="1">
      <c r="A26" s="137"/>
      <c r="B26" s="141" t="s">
        <v>21</v>
      </c>
      <c r="C26" s="1581" t="s">
        <v>640</v>
      </c>
      <c r="D26" s="1582"/>
      <c r="E26" s="1582"/>
      <c r="F26" s="1747"/>
      <c r="G26" s="137"/>
    </row>
    <row r="27" spans="1:12" ht="12.75" customHeight="1">
      <c r="A27" s="137"/>
      <c r="B27" s="1750"/>
      <c r="C27" s="149">
        <v>2024</v>
      </c>
      <c r="D27" s="149">
        <v>2025</v>
      </c>
      <c r="E27" s="149">
        <v>2026</v>
      </c>
      <c r="F27" s="149">
        <v>2027</v>
      </c>
      <c r="G27" s="137"/>
    </row>
    <row r="28" spans="1:12" ht="19.5" customHeight="1" thickBot="1">
      <c r="A28" s="137"/>
      <c r="B28" s="1751"/>
      <c r="C28" s="151" t="s">
        <v>22</v>
      </c>
      <c r="D28" s="151" t="s">
        <v>23</v>
      </c>
      <c r="E28" s="151" t="s">
        <v>23</v>
      </c>
      <c r="F28" s="151" t="s">
        <v>23</v>
      </c>
      <c r="G28" s="137"/>
    </row>
    <row r="29" spans="1:12" ht="16.5" thickBot="1">
      <c r="A29" s="137"/>
      <c r="B29" s="141" t="s">
        <v>33</v>
      </c>
      <c r="C29" s="202">
        <v>117</v>
      </c>
      <c r="D29" s="202">
        <v>120</v>
      </c>
      <c r="E29" s="202">
        <v>120</v>
      </c>
      <c r="F29" s="202">
        <v>120</v>
      </c>
      <c r="G29" s="137"/>
    </row>
    <row r="30" spans="1:12" ht="16.5" thickBot="1">
      <c r="A30" s="137"/>
      <c r="B30" s="141" t="s">
        <v>529</v>
      </c>
      <c r="C30" s="202">
        <f>C59</f>
        <v>3199486</v>
      </c>
      <c r="D30" s="202">
        <f>D59</f>
        <v>3910002</v>
      </c>
      <c r="E30" s="202">
        <f>E59</f>
        <v>3911002</v>
      </c>
      <c r="F30" s="202">
        <f>F59</f>
        <v>3826226</v>
      </c>
      <c r="G30" s="175"/>
    </row>
    <row r="31" spans="1:12" ht="16.5" thickBot="1">
      <c r="A31" s="137"/>
      <c r="B31" s="141" t="s">
        <v>530</v>
      </c>
      <c r="C31" s="202">
        <f>C30/C29</f>
        <v>27346.034188034188</v>
      </c>
      <c r="D31" s="202">
        <f>D30/D29</f>
        <v>32583.35</v>
      </c>
      <c r="E31" s="202">
        <f>E30/E29</f>
        <v>32591.683333333334</v>
      </c>
      <c r="F31" s="202">
        <f>F30/F29</f>
        <v>31885.216666666667</v>
      </c>
      <c r="G31" s="137"/>
    </row>
    <row r="32" spans="1:12" ht="16.5" thickBot="1">
      <c r="A32" s="137"/>
      <c r="B32" s="141" t="s">
        <v>532</v>
      </c>
      <c r="C32" s="150" t="s">
        <v>533</v>
      </c>
      <c r="D32" s="154">
        <f>D29/C29-1</f>
        <v>2.564102564102555E-2</v>
      </c>
      <c r="E32" s="154">
        <f t="shared" ref="E32:F34" si="0">E29/D29-1</f>
        <v>0</v>
      </c>
      <c r="F32" s="154">
        <f t="shared" si="0"/>
        <v>0</v>
      </c>
      <c r="G32" s="137"/>
      <c r="H32" s="203"/>
      <c r="I32" s="203"/>
      <c r="J32" s="203"/>
      <c r="K32" s="203"/>
      <c r="L32" s="203"/>
    </row>
    <row r="33" spans="1:9" ht="16.5" thickBot="1">
      <c r="A33" s="137"/>
      <c r="B33" s="141" t="s">
        <v>534</v>
      </c>
      <c r="C33" s="150" t="s">
        <v>533</v>
      </c>
      <c r="D33" s="154">
        <f>D30/C30-1</f>
        <v>0.22207192030219858</v>
      </c>
      <c r="E33" s="154">
        <f t="shared" si="0"/>
        <v>2.557543448826749E-4</v>
      </c>
      <c r="F33" s="154">
        <f t="shared" si="0"/>
        <v>-2.1676286537311906E-2</v>
      </c>
      <c r="G33" s="137"/>
    </row>
    <row r="34" spans="1:9" ht="16.5" thickBot="1">
      <c r="A34" s="137"/>
      <c r="B34" s="141" t="s">
        <v>47</v>
      </c>
      <c r="C34" s="150" t="s">
        <v>533</v>
      </c>
      <c r="D34" s="154">
        <f>D31/C31-1</f>
        <v>0.19152012229464344</v>
      </c>
      <c r="E34" s="154">
        <f t="shared" si="0"/>
        <v>2.557543448826749E-4</v>
      </c>
      <c r="F34" s="154">
        <f t="shared" si="0"/>
        <v>-2.1676286537311906E-2</v>
      </c>
      <c r="G34" s="137"/>
    </row>
    <row r="35" spans="1:9" ht="16.5" thickBot="1">
      <c r="A35" s="137"/>
      <c r="B35" s="1752" t="s">
        <v>618</v>
      </c>
      <c r="C35" s="1610"/>
      <c r="D35" s="1610"/>
      <c r="E35" s="1610"/>
      <c r="F35" s="1753"/>
      <c r="G35" s="137"/>
    </row>
    <row r="36" spans="1:9" ht="12.75" customHeight="1">
      <c r="A36" s="137"/>
      <c r="B36" s="1750"/>
      <c r="C36" s="149">
        <v>2024</v>
      </c>
      <c r="D36" s="149">
        <v>2025</v>
      </c>
      <c r="E36" s="149">
        <v>2026</v>
      </c>
      <c r="F36" s="149">
        <v>2027</v>
      </c>
      <c r="G36" s="137"/>
    </row>
    <row r="37" spans="1:9" ht="22.5" customHeight="1" thickBot="1">
      <c r="A37" s="137"/>
      <c r="B37" s="1751"/>
      <c r="C37" s="149" t="s">
        <v>22</v>
      </c>
      <c r="D37" s="151" t="s">
        <v>23</v>
      </c>
      <c r="E37" s="151" t="s">
        <v>23</v>
      </c>
      <c r="F37" s="151" t="s">
        <v>23</v>
      </c>
      <c r="G37" s="137"/>
    </row>
    <row r="38" spans="1:9" ht="16.5" thickBot="1">
      <c r="A38" s="137"/>
      <c r="B38" s="1347" t="s">
        <v>537</v>
      </c>
      <c r="C38" s="156">
        <f>C39+C40</f>
        <v>690967</v>
      </c>
      <c r="D38" s="156">
        <f>D39+D40</f>
        <v>734027</v>
      </c>
      <c r="E38" s="156">
        <f>E39+E40</f>
        <v>734027</v>
      </c>
      <c r="F38" s="156">
        <f>F39+F40</f>
        <v>734027</v>
      </c>
      <c r="G38" s="137"/>
    </row>
    <row r="39" spans="1:9" ht="16.5" thickBot="1">
      <c r="A39" s="137"/>
      <c r="B39" s="1348" t="s">
        <v>538</v>
      </c>
      <c r="C39" s="156">
        <v>690967</v>
      </c>
      <c r="D39" s="158">
        <v>734027</v>
      </c>
      <c r="E39" s="158">
        <v>734027</v>
      </c>
      <c r="F39" s="158">
        <v>734027</v>
      </c>
      <c r="G39" s="137"/>
    </row>
    <row r="40" spans="1:9" ht="16.5" thickBot="1">
      <c r="A40" s="137"/>
      <c r="B40" s="1348" t="s">
        <v>539</v>
      </c>
      <c r="C40" s="156"/>
      <c r="D40" s="159"/>
      <c r="E40" s="159"/>
      <c r="F40" s="159"/>
      <c r="G40" s="137"/>
    </row>
    <row r="41" spans="1:9" ht="16.5" thickBot="1">
      <c r="A41" s="137"/>
      <c r="B41" s="1347" t="s">
        <v>540</v>
      </c>
      <c r="C41" s="156">
        <f>C42+C43</f>
        <v>124211</v>
      </c>
      <c r="D41" s="156">
        <f>D42+D43</f>
        <v>124211</v>
      </c>
      <c r="E41" s="156">
        <f>E42+E43</f>
        <v>124211</v>
      </c>
      <c r="F41" s="156">
        <f>F42+F43</f>
        <v>124211</v>
      </c>
      <c r="G41" s="137"/>
    </row>
    <row r="42" spans="1:9" ht="16.5" thickBot="1">
      <c r="A42" s="137"/>
      <c r="B42" s="1348" t="s">
        <v>538</v>
      </c>
      <c r="C42" s="156">
        <v>124211</v>
      </c>
      <c r="D42" s="156">
        <v>124211</v>
      </c>
      <c r="E42" s="156">
        <v>124211</v>
      </c>
      <c r="F42" s="156">
        <v>124211</v>
      </c>
      <c r="G42" s="137"/>
    </row>
    <row r="43" spans="1:9" ht="16.5" thickBot="1">
      <c r="A43" s="137"/>
      <c r="B43" s="1348" t="s">
        <v>539</v>
      </c>
      <c r="C43" s="156"/>
      <c r="D43" s="156"/>
      <c r="E43" s="156"/>
      <c r="F43" s="156"/>
      <c r="G43" s="137"/>
    </row>
    <row r="44" spans="1:9" ht="16.5" thickBot="1">
      <c r="A44" s="137"/>
      <c r="B44" s="1347" t="s">
        <v>542</v>
      </c>
      <c r="C44" s="156">
        <f>C45+C46</f>
        <v>2362808</v>
      </c>
      <c r="D44" s="156">
        <f>D45+D46</f>
        <v>3030764</v>
      </c>
      <c r="E44" s="156">
        <f>E45+E46</f>
        <v>3031764</v>
      </c>
      <c r="F44" s="156">
        <f>F45+F46</f>
        <v>2946988</v>
      </c>
      <c r="G44" s="137"/>
    </row>
    <row r="45" spans="1:9" ht="16.5" thickBot="1">
      <c r="A45" s="137"/>
      <c r="B45" s="1348" t="s">
        <v>538</v>
      </c>
      <c r="C45" s="156">
        <v>2362808</v>
      </c>
      <c r="D45" s="1349">
        <f>5530704-2500000+60</f>
        <v>3030764</v>
      </c>
      <c r="E45" s="202">
        <f>5531764-2500000</f>
        <v>3031764</v>
      </c>
      <c r="F45" s="202">
        <f>5446980-2500000+8</f>
        <v>2946988</v>
      </c>
      <c r="G45" s="137"/>
    </row>
    <row r="46" spans="1:9" ht="16.5" thickBot="1">
      <c r="A46" s="137"/>
      <c r="B46" s="1348" t="s">
        <v>539</v>
      </c>
      <c r="C46" s="156"/>
      <c r="D46" s="156"/>
      <c r="E46" s="156"/>
      <c r="F46" s="156"/>
      <c r="G46" s="137"/>
      <c r="I46" s="204"/>
    </row>
    <row r="47" spans="1:9" ht="16.5" thickBot="1">
      <c r="A47" s="137"/>
      <c r="B47" s="1347" t="s">
        <v>543</v>
      </c>
      <c r="C47" s="156"/>
      <c r="D47" s="156"/>
      <c r="E47" s="156"/>
      <c r="F47" s="156"/>
      <c r="G47" s="137"/>
    </row>
    <row r="48" spans="1:9" ht="16.5" thickBot="1">
      <c r="A48" s="137"/>
      <c r="B48" s="157" t="s">
        <v>538</v>
      </c>
      <c r="C48" s="159"/>
      <c r="D48" s="156"/>
      <c r="E48" s="156"/>
      <c r="F48" s="156"/>
      <c r="G48" s="137"/>
    </row>
    <row r="49" spans="1:13" ht="16.5" thickBot="1">
      <c r="A49" s="137"/>
      <c r="B49" s="157" t="s">
        <v>539</v>
      </c>
      <c r="C49" s="159"/>
      <c r="D49" s="156"/>
      <c r="E49" s="156"/>
      <c r="F49" s="156"/>
      <c r="G49" s="137"/>
    </row>
    <row r="50" spans="1:13" ht="16.5" thickBot="1">
      <c r="A50" s="137"/>
      <c r="B50" s="155" t="s">
        <v>549</v>
      </c>
      <c r="C50" s="159"/>
      <c r="D50" s="156"/>
      <c r="E50" s="156"/>
      <c r="F50" s="156"/>
      <c r="G50" s="137"/>
    </row>
    <row r="51" spans="1:13" ht="16.5" thickBot="1">
      <c r="A51" s="137"/>
      <c r="B51" s="157" t="s">
        <v>538</v>
      </c>
      <c r="C51" s="159"/>
      <c r="D51" s="156"/>
      <c r="E51" s="156"/>
      <c r="F51" s="156"/>
      <c r="G51" s="137"/>
    </row>
    <row r="52" spans="1:13" ht="16.5" thickBot="1">
      <c r="A52" s="137"/>
      <c r="B52" s="157" t="s">
        <v>539</v>
      </c>
      <c r="C52" s="159"/>
      <c r="D52" s="156"/>
      <c r="E52" s="156"/>
      <c r="F52" s="156"/>
      <c r="G52" s="137"/>
    </row>
    <row r="53" spans="1:13" ht="16.5" thickBot="1">
      <c r="A53" s="137"/>
      <c r="B53" s="155" t="s">
        <v>553</v>
      </c>
      <c r="C53" s="159">
        <f>C54+C55</f>
        <v>21000</v>
      </c>
      <c r="D53" s="156">
        <f>D54+D55</f>
        <v>21000</v>
      </c>
      <c r="E53" s="156">
        <f>E54+E55</f>
        <v>21000</v>
      </c>
      <c r="F53" s="156">
        <f>F54+F55</f>
        <v>21000</v>
      </c>
      <c r="G53" s="137"/>
    </row>
    <row r="54" spans="1:13" ht="16.5" thickBot="1">
      <c r="A54" s="137"/>
      <c r="B54" s="157" t="s">
        <v>538</v>
      </c>
      <c r="C54" s="158">
        <v>21000</v>
      </c>
      <c r="D54" s="158">
        <v>21000</v>
      </c>
      <c r="E54" s="158">
        <v>21000</v>
      </c>
      <c r="F54" s="158">
        <v>21000</v>
      </c>
      <c r="G54" s="137"/>
    </row>
    <row r="55" spans="1:13" ht="16.5" thickBot="1">
      <c r="A55" s="137"/>
      <c r="B55" s="157" t="s">
        <v>539</v>
      </c>
      <c r="C55" s="159"/>
      <c r="D55" s="156"/>
      <c r="E55" s="156"/>
      <c r="F55" s="156"/>
      <c r="G55" s="137"/>
    </row>
    <row r="56" spans="1:13" ht="16.5" thickBot="1">
      <c r="A56" s="137"/>
      <c r="B56" s="155" t="s">
        <v>554</v>
      </c>
      <c r="C56" s="159">
        <v>500</v>
      </c>
      <c r="D56" s="159">
        <f>D57+D58</f>
        <v>0</v>
      </c>
      <c r="E56" s="159">
        <f>E57+E58</f>
        <v>0</v>
      </c>
      <c r="F56" s="159">
        <f>F57+F58</f>
        <v>0</v>
      </c>
      <c r="G56" s="137"/>
      <c r="I56" s="205"/>
    </row>
    <row r="57" spans="1:13" ht="16.5" thickBot="1">
      <c r="A57" s="137"/>
      <c r="B57" s="157" t="s">
        <v>538</v>
      </c>
      <c r="C57" s="159">
        <v>500</v>
      </c>
      <c r="D57" s="206"/>
      <c r="E57" s="206"/>
      <c r="F57" s="206"/>
      <c r="G57" s="137"/>
      <c r="K57" s="207"/>
      <c r="L57" s="207"/>
      <c r="M57" s="207"/>
    </row>
    <row r="58" spans="1:13" ht="16.5" thickBot="1">
      <c r="A58" s="137"/>
      <c r="B58" s="157" t="s">
        <v>539</v>
      </c>
      <c r="C58" s="159"/>
      <c r="D58" s="208"/>
      <c r="E58" s="206"/>
      <c r="F58" s="206"/>
      <c r="G58" s="137"/>
    </row>
    <row r="59" spans="1:13" ht="16.5" thickBot="1">
      <c r="A59" s="137"/>
      <c r="B59" s="209" t="s">
        <v>555</v>
      </c>
      <c r="C59" s="159">
        <f>C56+C53+C50+C47+C44+C41+C38</f>
        <v>3199486</v>
      </c>
      <c r="D59" s="159">
        <f>D56+D53+D50+D47+D44+D41+D38</f>
        <v>3910002</v>
      </c>
      <c r="E59" s="159">
        <f>E56+E53+E50+E47+E44+E41+E38</f>
        <v>3911002</v>
      </c>
      <c r="F59" s="159">
        <f>F56+F53+F50+F47+F44+F41+F38</f>
        <v>3826226</v>
      </c>
      <c r="G59" s="137"/>
    </row>
    <row r="60" spans="1:13" ht="16.5" thickBot="1">
      <c r="A60" s="137"/>
      <c r="B60" s="182" t="s">
        <v>556</v>
      </c>
      <c r="C60" s="210">
        <f>IF(C59-C30=0,0,"Error")</f>
        <v>0</v>
      </c>
      <c r="D60" s="210">
        <f>IF(D59-D30=0,0,"Error")</f>
        <v>0</v>
      </c>
      <c r="E60" s="210">
        <f>IF(E59-E30=0,0,"Error")</f>
        <v>0</v>
      </c>
      <c r="F60" s="210">
        <f>IF(F59-F30=0,0,"Error")</f>
        <v>0</v>
      </c>
      <c r="G60" s="137"/>
    </row>
    <row r="61" spans="1:13" ht="16.5" hidden="1" thickBot="1">
      <c r="A61" s="137"/>
      <c r="B61" s="211" t="s">
        <v>641</v>
      </c>
      <c r="C61" s="1898"/>
      <c r="D61" s="1899"/>
      <c r="E61" s="1899"/>
      <c r="F61" s="1900"/>
      <c r="G61" s="137"/>
    </row>
    <row r="62" spans="1:13" ht="26.25" hidden="1" customHeight="1" thickBot="1">
      <c r="A62" s="137"/>
      <c r="B62" s="141" t="s">
        <v>517</v>
      </c>
      <c r="C62" s="1569"/>
      <c r="D62" s="1570"/>
      <c r="E62" s="1570"/>
      <c r="F62" s="1571"/>
      <c r="G62" s="137"/>
    </row>
    <row r="63" spans="1:13" ht="16.5" hidden="1" thickBot="1">
      <c r="A63" s="137"/>
      <c r="B63" s="141" t="s">
        <v>21</v>
      </c>
      <c r="C63" s="1581"/>
      <c r="D63" s="1582"/>
      <c r="E63" s="1582"/>
      <c r="F63" s="1747"/>
      <c r="G63" s="137"/>
    </row>
    <row r="64" spans="1:13" ht="12.75" hidden="1" customHeight="1">
      <c r="A64" s="137"/>
      <c r="B64" s="1750"/>
      <c r="C64" s="149">
        <v>2018</v>
      </c>
      <c r="D64" s="149">
        <v>2019</v>
      </c>
      <c r="E64" s="149">
        <v>2024</v>
      </c>
      <c r="F64" s="149">
        <v>2025</v>
      </c>
      <c r="G64" s="137"/>
    </row>
    <row r="65" spans="1:7" ht="9" hidden="1" customHeight="1" thickBot="1">
      <c r="A65" s="137"/>
      <c r="B65" s="1751"/>
      <c r="C65" s="151" t="s">
        <v>22</v>
      </c>
      <c r="D65" s="151" t="s">
        <v>23</v>
      </c>
      <c r="E65" s="151" t="s">
        <v>23</v>
      </c>
      <c r="F65" s="151" t="s">
        <v>23</v>
      </c>
      <c r="G65" s="137"/>
    </row>
    <row r="66" spans="1:7" ht="16.5" hidden="1" thickBot="1">
      <c r="A66" s="137"/>
      <c r="B66" s="141" t="s">
        <v>33</v>
      </c>
      <c r="C66" s="141"/>
      <c r="D66" s="141"/>
      <c r="E66" s="141"/>
      <c r="F66" s="141"/>
      <c r="G66" s="137"/>
    </row>
    <row r="67" spans="1:7" ht="16.5" hidden="1" thickBot="1">
      <c r="A67" s="137"/>
      <c r="B67" s="141" t="s">
        <v>529</v>
      </c>
      <c r="C67" s="202">
        <f>C96</f>
        <v>0</v>
      </c>
      <c r="D67" s="202">
        <f>D96</f>
        <v>0</v>
      </c>
      <c r="E67" s="202">
        <f>E96</f>
        <v>0</v>
      </c>
      <c r="F67" s="202">
        <f>F96</f>
        <v>0</v>
      </c>
      <c r="G67" s="137"/>
    </row>
    <row r="68" spans="1:7" ht="16.5" hidden="1" thickBot="1">
      <c r="A68" s="137"/>
      <c r="B68" s="141" t="s">
        <v>530</v>
      </c>
      <c r="C68" s="202" t="e">
        <f>C67/C66</f>
        <v>#DIV/0!</v>
      </c>
      <c r="D68" s="202" t="e">
        <f>D67/D66</f>
        <v>#DIV/0!</v>
      </c>
      <c r="E68" s="202" t="e">
        <f>E67/E66</f>
        <v>#DIV/0!</v>
      </c>
      <c r="F68" s="202" t="e">
        <f>F67/F66</f>
        <v>#DIV/0!</v>
      </c>
      <c r="G68" s="137"/>
    </row>
    <row r="69" spans="1:7" ht="16.5" hidden="1" thickBot="1">
      <c r="A69" s="137"/>
      <c r="B69" s="141" t="s">
        <v>532</v>
      </c>
      <c r="C69" s="150"/>
      <c r="D69" s="154" t="e">
        <f t="shared" ref="D69:F71" si="1">D66/C66-1</f>
        <v>#DIV/0!</v>
      </c>
      <c r="E69" s="154" t="e">
        <f t="shared" si="1"/>
        <v>#DIV/0!</v>
      </c>
      <c r="F69" s="154" t="e">
        <f t="shared" si="1"/>
        <v>#DIV/0!</v>
      </c>
      <c r="G69" s="137"/>
    </row>
    <row r="70" spans="1:7" ht="16.5" hidden="1" thickBot="1">
      <c r="A70" s="137"/>
      <c r="B70" s="141" t="s">
        <v>534</v>
      </c>
      <c r="C70" s="150"/>
      <c r="D70" s="154" t="e">
        <f t="shared" si="1"/>
        <v>#DIV/0!</v>
      </c>
      <c r="E70" s="154" t="e">
        <f t="shared" si="1"/>
        <v>#DIV/0!</v>
      </c>
      <c r="F70" s="154" t="e">
        <f t="shared" si="1"/>
        <v>#DIV/0!</v>
      </c>
      <c r="G70" s="137"/>
    </row>
    <row r="71" spans="1:7" ht="16.5" hidden="1" thickBot="1">
      <c r="A71" s="137"/>
      <c r="B71" s="141" t="s">
        <v>47</v>
      </c>
      <c r="C71" s="150"/>
      <c r="D71" s="154" t="e">
        <f t="shared" si="1"/>
        <v>#DIV/0!</v>
      </c>
      <c r="E71" s="154" t="e">
        <f t="shared" si="1"/>
        <v>#DIV/0!</v>
      </c>
      <c r="F71" s="154" t="e">
        <f t="shared" si="1"/>
        <v>#DIV/0!</v>
      </c>
      <c r="G71" s="137"/>
    </row>
    <row r="72" spans="1:7" ht="24.75" hidden="1" customHeight="1" thickBot="1">
      <c r="A72" s="137"/>
      <c r="B72" s="1752" t="s">
        <v>642</v>
      </c>
      <c r="C72" s="1610"/>
      <c r="D72" s="1610"/>
      <c r="E72" s="1610"/>
      <c r="F72" s="1753"/>
      <c r="G72" s="137"/>
    </row>
    <row r="73" spans="1:7" ht="12.75" hidden="1" customHeight="1">
      <c r="A73" s="137"/>
      <c r="B73" s="1750"/>
      <c r="C73" s="149">
        <v>2018</v>
      </c>
      <c r="D73" s="149">
        <v>2019</v>
      </c>
      <c r="E73" s="149">
        <v>2024</v>
      </c>
      <c r="F73" s="149">
        <v>2025</v>
      </c>
      <c r="G73" s="137"/>
    </row>
    <row r="74" spans="1:7" ht="9" hidden="1" customHeight="1" thickBot="1">
      <c r="A74" s="137"/>
      <c r="B74" s="1751"/>
      <c r="C74" s="151" t="s">
        <v>22</v>
      </c>
      <c r="D74" s="151" t="s">
        <v>23</v>
      </c>
      <c r="E74" s="151" t="s">
        <v>23</v>
      </c>
      <c r="F74" s="151" t="s">
        <v>23</v>
      </c>
      <c r="G74" s="137"/>
    </row>
    <row r="75" spans="1:7" ht="24.75" hidden="1" customHeight="1" thickBot="1">
      <c r="A75" s="137"/>
      <c r="B75" s="155" t="s">
        <v>537</v>
      </c>
      <c r="C75" s="156"/>
      <c r="D75" s="156"/>
      <c r="E75" s="156"/>
      <c r="F75" s="156"/>
      <c r="G75" s="137"/>
    </row>
    <row r="76" spans="1:7" ht="38.25" hidden="1" customHeight="1" thickBot="1">
      <c r="A76" s="137"/>
      <c r="B76" s="157" t="s">
        <v>538</v>
      </c>
      <c r="C76" s="159"/>
      <c r="D76" s="212"/>
      <c r="E76" s="212"/>
      <c r="F76" s="212"/>
      <c r="G76" s="137"/>
    </row>
    <row r="77" spans="1:7" ht="24.75" hidden="1" customHeight="1" thickBot="1">
      <c r="A77" s="137"/>
      <c r="B77" s="157" t="s">
        <v>539</v>
      </c>
      <c r="C77" s="159"/>
      <c r="D77" s="212"/>
      <c r="E77" s="212"/>
      <c r="F77" s="212"/>
      <c r="G77" s="137"/>
    </row>
    <row r="78" spans="1:7" ht="24.75" hidden="1" customHeight="1" thickBot="1">
      <c r="A78" s="137"/>
      <c r="B78" s="155" t="s">
        <v>540</v>
      </c>
      <c r="C78" s="156"/>
      <c r="D78" s="156"/>
      <c r="E78" s="156"/>
      <c r="F78" s="156"/>
      <c r="G78" s="137"/>
    </row>
    <row r="79" spans="1:7" ht="16.5" hidden="1" thickBot="1">
      <c r="A79" s="137"/>
      <c r="B79" s="157" t="s">
        <v>538</v>
      </c>
      <c r="C79" s="159"/>
      <c r="D79" s="156"/>
      <c r="E79" s="156"/>
      <c r="F79" s="156"/>
      <c r="G79" s="137"/>
    </row>
    <row r="80" spans="1:7" ht="16.5" hidden="1" thickBot="1">
      <c r="A80" s="137"/>
      <c r="B80" s="157" t="s">
        <v>539</v>
      </c>
      <c r="C80" s="159"/>
      <c r="D80" s="156"/>
      <c r="E80" s="156"/>
      <c r="F80" s="156"/>
      <c r="G80" s="137"/>
    </row>
    <row r="81" spans="1:7" ht="24.75" hidden="1" customHeight="1" thickBot="1">
      <c r="A81" s="137"/>
      <c r="B81" s="155" t="s">
        <v>542</v>
      </c>
      <c r="C81" s="159">
        <v>0</v>
      </c>
      <c r="D81" s="156">
        <v>0</v>
      </c>
      <c r="E81" s="156">
        <v>0</v>
      </c>
      <c r="F81" s="156">
        <v>0</v>
      </c>
      <c r="G81" s="137"/>
    </row>
    <row r="82" spans="1:7" ht="16.5" hidden="1" thickBot="1">
      <c r="A82" s="137"/>
      <c r="B82" s="157" t="s">
        <v>538</v>
      </c>
      <c r="C82" s="159"/>
      <c r="D82" s="156"/>
      <c r="E82" s="156"/>
      <c r="F82" s="156"/>
      <c r="G82" s="137"/>
    </row>
    <row r="83" spans="1:7" ht="16.5" hidden="1" thickBot="1">
      <c r="A83" s="137"/>
      <c r="B83" s="157" t="s">
        <v>539</v>
      </c>
      <c r="C83" s="159"/>
      <c r="D83" s="156"/>
      <c r="E83" s="156"/>
      <c r="F83" s="156"/>
      <c r="G83" s="137"/>
    </row>
    <row r="84" spans="1:7" ht="16.5" hidden="1" thickBot="1">
      <c r="A84" s="137"/>
      <c r="B84" s="155" t="s">
        <v>543</v>
      </c>
      <c r="C84" s="159"/>
      <c r="D84" s="156"/>
      <c r="E84" s="156"/>
      <c r="F84" s="156"/>
      <c r="G84" s="137"/>
    </row>
    <row r="85" spans="1:7" ht="16.5" hidden="1" thickBot="1">
      <c r="A85" s="137"/>
      <c r="B85" s="157" t="s">
        <v>538</v>
      </c>
      <c r="C85" s="159"/>
      <c r="D85" s="156"/>
      <c r="E85" s="156"/>
      <c r="F85" s="156"/>
      <c r="G85" s="137"/>
    </row>
    <row r="86" spans="1:7" ht="16.5" hidden="1" thickBot="1">
      <c r="A86" s="137"/>
      <c r="B86" s="157" t="s">
        <v>539</v>
      </c>
      <c r="C86" s="159"/>
      <c r="D86" s="156"/>
      <c r="E86" s="156"/>
      <c r="F86" s="156"/>
      <c r="G86" s="137"/>
    </row>
    <row r="87" spans="1:7" ht="16.5" hidden="1" thickBot="1">
      <c r="A87" s="137"/>
      <c r="B87" s="155" t="s">
        <v>549</v>
      </c>
      <c r="C87" s="159"/>
      <c r="D87" s="156"/>
      <c r="E87" s="156"/>
      <c r="F87" s="156"/>
      <c r="G87" s="137"/>
    </row>
    <row r="88" spans="1:7" ht="16.5" hidden="1" thickBot="1">
      <c r="A88" s="137"/>
      <c r="B88" s="157" t="s">
        <v>538</v>
      </c>
      <c r="C88" s="159"/>
      <c r="D88" s="156"/>
      <c r="E88" s="156"/>
      <c r="F88" s="156"/>
      <c r="G88" s="137"/>
    </row>
    <row r="89" spans="1:7" ht="16.5" hidden="1" thickBot="1">
      <c r="A89" s="137"/>
      <c r="B89" s="157" t="s">
        <v>539</v>
      </c>
      <c r="C89" s="159"/>
      <c r="D89" s="156"/>
      <c r="E89" s="156"/>
      <c r="F89" s="156"/>
      <c r="G89" s="137"/>
    </row>
    <row r="90" spans="1:7" ht="16.5" hidden="1" thickBot="1">
      <c r="A90" s="137"/>
      <c r="B90" s="155" t="s">
        <v>553</v>
      </c>
      <c r="C90" s="159"/>
      <c r="D90" s="156"/>
      <c r="E90" s="156"/>
      <c r="F90" s="156"/>
      <c r="G90" s="137"/>
    </row>
    <row r="91" spans="1:7" ht="16.5" hidden="1" thickBot="1">
      <c r="A91" s="137"/>
      <c r="B91" s="157" t="s">
        <v>538</v>
      </c>
      <c r="C91" s="159"/>
      <c r="D91" s="156"/>
      <c r="E91" s="156"/>
      <c r="F91" s="156"/>
      <c r="G91" s="137"/>
    </row>
    <row r="92" spans="1:7" ht="16.5" hidden="1" thickBot="1">
      <c r="A92" s="137"/>
      <c r="B92" s="157" t="s">
        <v>539</v>
      </c>
      <c r="C92" s="159"/>
      <c r="D92" s="156"/>
      <c r="E92" s="156"/>
      <c r="F92" s="156"/>
      <c r="G92" s="137"/>
    </row>
    <row r="93" spans="1:7" ht="16.5" hidden="1" thickBot="1">
      <c r="A93" s="137"/>
      <c r="B93" s="155" t="s">
        <v>554</v>
      </c>
      <c r="C93" s="159"/>
      <c r="D93" s="156"/>
      <c r="E93" s="156"/>
      <c r="F93" s="156"/>
      <c r="G93" s="137"/>
    </row>
    <row r="94" spans="1:7" ht="16.5" hidden="1" thickBot="1">
      <c r="A94" s="137"/>
      <c r="B94" s="157" t="s">
        <v>538</v>
      </c>
      <c r="C94" s="159"/>
      <c r="D94" s="156"/>
      <c r="E94" s="156"/>
      <c r="F94" s="156"/>
      <c r="G94" s="137"/>
    </row>
    <row r="95" spans="1:7" ht="16.5" hidden="1" thickBot="1">
      <c r="A95" s="137"/>
      <c r="B95" s="157" t="s">
        <v>539</v>
      </c>
      <c r="C95" s="159"/>
      <c r="D95" s="156"/>
      <c r="E95" s="156"/>
      <c r="F95" s="156"/>
      <c r="G95" s="137"/>
    </row>
    <row r="96" spans="1:7" ht="16.5" hidden="1" thickBot="1">
      <c r="A96" s="137"/>
      <c r="B96" s="213" t="s">
        <v>614</v>
      </c>
      <c r="C96" s="159">
        <f>C93+C90+C87+C84+C81+C78+C75</f>
        <v>0</v>
      </c>
      <c r="D96" s="159">
        <f>D93+D90+D87+D84+D81+D78+D75</f>
        <v>0</v>
      </c>
      <c r="E96" s="159">
        <f>E93+E90+E87+E84+E81+E78+E75</f>
        <v>0</v>
      </c>
      <c r="F96" s="159">
        <f>F93+F90+F87+F84+F81+F78+F75</f>
        <v>0</v>
      </c>
      <c r="G96" s="137"/>
    </row>
    <row r="97" spans="1:7" ht="17.25" hidden="1" customHeight="1" thickBot="1">
      <c r="A97" s="137"/>
      <c r="B97" s="182" t="s">
        <v>556</v>
      </c>
      <c r="C97" s="210">
        <f>IF(C96-C67=0,0,"Error")</f>
        <v>0</v>
      </c>
      <c r="D97" s="210">
        <f>IF(D96-D67=0,0,"Error")</f>
        <v>0</v>
      </c>
      <c r="E97" s="210">
        <f>IF(E96-E67=0,0,"Error")</f>
        <v>0</v>
      </c>
      <c r="F97" s="210">
        <f>IF(F96-F67=0,0,"Error")</f>
        <v>0</v>
      </c>
      <c r="G97" s="137"/>
    </row>
    <row r="98" spans="1:7" ht="16.5" hidden="1" thickBot="1">
      <c r="A98" s="137"/>
      <c r="B98" s="211" t="s">
        <v>643</v>
      </c>
      <c r="C98" s="1898"/>
      <c r="D98" s="1899"/>
      <c r="E98" s="1899"/>
      <c r="F98" s="1900"/>
      <c r="G98" s="137"/>
    </row>
    <row r="99" spans="1:7" ht="26.25" hidden="1" customHeight="1" thickBot="1">
      <c r="A99" s="137"/>
      <c r="B99" s="141" t="s">
        <v>517</v>
      </c>
      <c r="C99" s="1569"/>
      <c r="D99" s="1570"/>
      <c r="E99" s="1570"/>
      <c r="F99" s="1571"/>
      <c r="G99" s="137"/>
    </row>
    <row r="100" spans="1:7" ht="16.5" hidden="1" thickBot="1">
      <c r="A100" s="137"/>
      <c r="B100" s="141" t="s">
        <v>21</v>
      </c>
      <c r="C100" s="1581"/>
      <c r="D100" s="1582"/>
      <c r="E100" s="1582"/>
      <c r="F100" s="1747"/>
      <c r="G100" s="137"/>
    </row>
    <row r="101" spans="1:7" ht="12.75" hidden="1" customHeight="1">
      <c r="A101" s="137"/>
      <c r="B101" s="1750"/>
      <c r="C101" s="149">
        <v>2018</v>
      </c>
      <c r="D101" s="149">
        <v>2019</v>
      </c>
      <c r="E101" s="149">
        <v>2024</v>
      </c>
      <c r="F101" s="149">
        <v>2025</v>
      </c>
      <c r="G101" s="137"/>
    </row>
    <row r="102" spans="1:7" ht="9" hidden="1" customHeight="1" thickBot="1">
      <c r="A102" s="137"/>
      <c r="B102" s="1751"/>
      <c r="C102" s="151" t="s">
        <v>22</v>
      </c>
      <c r="D102" s="151" t="s">
        <v>23</v>
      </c>
      <c r="E102" s="151" t="s">
        <v>23</v>
      </c>
      <c r="F102" s="151" t="s">
        <v>23</v>
      </c>
      <c r="G102" s="137"/>
    </row>
    <row r="103" spans="1:7" ht="16.5" hidden="1" thickBot="1">
      <c r="A103" s="137"/>
      <c r="B103" s="141" t="s">
        <v>33</v>
      </c>
      <c r="C103" s="214"/>
      <c r="D103" s="214"/>
      <c r="E103" s="214"/>
      <c r="F103" s="214"/>
      <c r="G103" s="137"/>
    </row>
    <row r="104" spans="1:7" ht="16.5" hidden="1" thickBot="1">
      <c r="A104" s="137"/>
      <c r="B104" s="141" t="s">
        <v>529</v>
      </c>
      <c r="C104" s="202">
        <f>C133</f>
        <v>0</v>
      </c>
      <c r="D104" s="202">
        <f>D133</f>
        <v>0</v>
      </c>
      <c r="E104" s="202">
        <f>E133</f>
        <v>0</v>
      </c>
      <c r="F104" s="202">
        <f>F133</f>
        <v>0</v>
      </c>
      <c r="G104" s="137"/>
    </row>
    <row r="105" spans="1:7" ht="16.5" hidden="1" thickBot="1">
      <c r="A105" s="137"/>
      <c r="B105" s="141" t="s">
        <v>530</v>
      </c>
      <c r="C105" s="202" t="e">
        <f>C104/C103</f>
        <v>#DIV/0!</v>
      </c>
      <c r="D105" s="202" t="e">
        <f>D104/D103</f>
        <v>#DIV/0!</v>
      </c>
      <c r="E105" s="202" t="e">
        <f>E104/E103</f>
        <v>#DIV/0!</v>
      </c>
      <c r="F105" s="202" t="e">
        <f>F104/F103</f>
        <v>#DIV/0!</v>
      </c>
      <c r="G105" s="137"/>
    </row>
    <row r="106" spans="1:7" ht="16.5" hidden="1" thickBot="1">
      <c r="A106" s="137"/>
      <c r="B106" s="141" t="s">
        <v>532</v>
      </c>
      <c r="C106" s="150"/>
      <c r="D106" s="154" t="e">
        <f t="shared" ref="D106:F108" si="2">D103/C103-1</f>
        <v>#DIV/0!</v>
      </c>
      <c r="E106" s="154" t="e">
        <f t="shared" si="2"/>
        <v>#DIV/0!</v>
      </c>
      <c r="F106" s="154" t="e">
        <f t="shared" si="2"/>
        <v>#DIV/0!</v>
      </c>
      <c r="G106" s="137"/>
    </row>
    <row r="107" spans="1:7" ht="16.5" hidden="1" thickBot="1">
      <c r="A107" s="137"/>
      <c r="B107" s="141" t="s">
        <v>534</v>
      </c>
      <c r="C107" s="150"/>
      <c r="D107" s="154" t="e">
        <f t="shared" si="2"/>
        <v>#DIV/0!</v>
      </c>
      <c r="E107" s="154" t="e">
        <f t="shared" si="2"/>
        <v>#DIV/0!</v>
      </c>
      <c r="F107" s="154" t="e">
        <f t="shared" si="2"/>
        <v>#DIV/0!</v>
      </c>
      <c r="G107" s="137"/>
    </row>
    <row r="108" spans="1:7" ht="16.5" hidden="1" thickBot="1">
      <c r="A108" s="137"/>
      <c r="B108" s="141" t="s">
        <v>47</v>
      </c>
      <c r="C108" s="150"/>
      <c r="D108" s="154" t="e">
        <f t="shared" si="2"/>
        <v>#DIV/0!</v>
      </c>
      <c r="E108" s="154" t="e">
        <f t="shared" si="2"/>
        <v>#DIV/0!</v>
      </c>
      <c r="F108" s="154" t="e">
        <f t="shared" si="2"/>
        <v>#DIV/0!</v>
      </c>
      <c r="G108" s="137"/>
    </row>
    <row r="109" spans="1:7" ht="24.75" hidden="1" customHeight="1" thickBot="1">
      <c r="A109" s="137"/>
      <c r="B109" s="1752" t="s">
        <v>642</v>
      </c>
      <c r="C109" s="1610"/>
      <c r="D109" s="1610"/>
      <c r="E109" s="1610"/>
      <c r="F109" s="1753"/>
      <c r="G109" s="137"/>
    </row>
    <row r="110" spans="1:7" ht="12.75" hidden="1" customHeight="1">
      <c r="A110" s="137"/>
      <c r="B110" s="1750"/>
      <c r="C110" s="149">
        <v>2018</v>
      </c>
      <c r="D110" s="149">
        <v>2019</v>
      </c>
      <c r="E110" s="149">
        <v>2024</v>
      </c>
      <c r="F110" s="149">
        <v>2025</v>
      </c>
      <c r="G110" s="137"/>
    </row>
    <row r="111" spans="1:7" ht="9" hidden="1" customHeight="1" thickBot="1">
      <c r="A111" s="137"/>
      <c r="B111" s="1751"/>
      <c r="C111" s="151" t="s">
        <v>22</v>
      </c>
      <c r="D111" s="151" t="s">
        <v>23</v>
      </c>
      <c r="E111" s="151" t="s">
        <v>23</v>
      </c>
      <c r="F111" s="151" t="s">
        <v>23</v>
      </c>
      <c r="G111" s="137"/>
    </row>
    <row r="112" spans="1:7" ht="24.75" hidden="1" customHeight="1" thickBot="1">
      <c r="A112" s="137"/>
      <c r="B112" s="155" t="s">
        <v>537</v>
      </c>
      <c r="C112" s="156"/>
      <c r="D112" s="156"/>
      <c r="E112" s="156"/>
      <c r="F112" s="156"/>
      <c r="G112" s="137"/>
    </row>
    <row r="113" spans="1:7" ht="16.5" hidden="1" thickBot="1">
      <c r="A113" s="137"/>
      <c r="B113" s="157" t="s">
        <v>538</v>
      </c>
      <c r="C113" s="159"/>
      <c r="D113" s="212"/>
      <c r="E113" s="212"/>
      <c r="F113" s="212"/>
      <c r="G113" s="137"/>
    </row>
    <row r="114" spans="1:7" ht="16.5" hidden="1" thickBot="1">
      <c r="A114" s="137"/>
      <c r="B114" s="157" t="s">
        <v>539</v>
      </c>
      <c r="C114" s="159"/>
      <c r="D114" s="212"/>
      <c r="E114" s="212"/>
      <c r="F114" s="212"/>
      <c r="G114" s="137"/>
    </row>
    <row r="115" spans="1:7" ht="24.75" hidden="1" customHeight="1" thickBot="1">
      <c r="A115" s="137"/>
      <c r="B115" s="155" t="s">
        <v>540</v>
      </c>
      <c r="C115" s="156"/>
      <c r="D115" s="156"/>
      <c r="E115" s="156"/>
      <c r="F115" s="156"/>
      <c r="G115" s="137"/>
    </row>
    <row r="116" spans="1:7" ht="16.5" hidden="1" thickBot="1">
      <c r="A116" s="137"/>
      <c r="B116" s="157" t="s">
        <v>538</v>
      </c>
      <c r="C116" s="159"/>
      <c r="D116" s="156"/>
      <c r="E116" s="156"/>
      <c r="F116" s="156"/>
      <c r="G116" s="137"/>
    </row>
    <row r="117" spans="1:7" ht="16.5" hidden="1" thickBot="1">
      <c r="A117" s="137"/>
      <c r="B117" s="157" t="s">
        <v>539</v>
      </c>
      <c r="C117" s="159"/>
      <c r="D117" s="156"/>
      <c r="E117" s="156"/>
      <c r="F117" s="156"/>
      <c r="G117" s="137"/>
    </row>
    <row r="118" spans="1:7" ht="24.75" hidden="1" customHeight="1" thickBot="1">
      <c r="A118" s="137"/>
      <c r="B118" s="155" t="s">
        <v>542</v>
      </c>
      <c r="C118" s="159">
        <v>0</v>
      </c>
      <c r="D118" s="156">
        <v>0</v>
      </c>
      <c r="E118" s="156">
        <v>0</v>
      </c>
      <c r="F118" s="156">
        <v>0</v>
      </c>
      <c r="G118" s="137"/>
    </row>
    <row r="119" spans="1:7" ht="16.5" hidden="1" thickBot="1">
      <c r="A119" s="137"/>
      <c r="B119" s="157" t="s">
        <v>538</v>
      </c>
      <c r="C119" s="159"/>
      <c r="D119" s="156"/>
      <c r="E119" s="156"/>
      <c r="F119" s="156"/>
      <c r="G119" s="137"/>
    </row>
    <row r="120" spans="1:7" ht="16.5" hidden="1" thickBot="1">
      <c r="A120" s="137"/>
      <c r="B120" s="157" t="s">
        <v>539</v>
      </c>
      <c r="C120" s="159"/>
      <c r="D120" s="156"/>
      <c r="E120" s="156"/>
      <c r="F120" s="156"/>
      <c r="G120" s="137"/>
    </row>
    <row r="121" spans="1:7" ht="16.5" hidden="1" thickBot="1">
      <c r="A121" s="137"/>
      <c r="B121" s="155" t="s">
        <v>543</v>
      </c>
      <c r="C121" s="159"/>
      <c r="D121" s="156"/>
      <c r="E121" s="156"/>
      <c r="F121" s="156"/>
      <c r="G121" s="137"/>
    </row>
    <row r="122" spans="1:7" ht="16.5" hidden="1" thickBot="1">
      <c r="A122" s="137"/>
      <c r="B122" s="157" t="s">
        <v>538</v>
      </c>
      <c r="C122" s="159"/>
      <c r="D122" s="156"/>
      <c r="E122" s="156"/>
      <c r="F122" s="156"/>
      <c r="G122" s="137"/>
    </row>
    <row r="123" spans="1:7" ht="16.5" hidden="1" thickBot="1">
      <c r="A123" s="137"/>
      <c r="B123" s="157" t="s">
        <v>539</v>
      </c>
      <c r="C123" s="159"/>
      <c r="D123" s="156"/>
      <c r="E123" s="156"/>
      <c r="F123" s="156"/>
      <c r="G123" s="137"/>
    </row>
    <row r="124" spans="1:7" ht="16.5" hidden="1" thickBot="1">
      <c r="A124" s="137"/>
      <c r="B124" s="155" t="s">
        <v>549</v>
      </c>
      <c r="C124" s="159"/>
      <c r="D124" s="156"/>
      <c r="E124" s="156"/>
      <c r="F124" s="156"/>
      <c r="G124" s="137"/>
    </row>
    <row r="125" spans="1:7" ht="16.5" hidden="1" thickBot="1">
      <c r="A125" s="137"/>
      <c r="B125" s="157" t="s">
        <v>538</v>
      </c>
      <c r="C125" s="159"/>
      <c r="D125" s="156"/>
      <c r="E125" s="156"/>
      <c r="F125" s="156"/>
      <c r="G125" s="137"/>
    </row>
    <row r="126" spans="1:7" ht="15" hidden="1" customHeight="1" thickBot="1">
      <c r="A126" s="137"/>
      <c r="B126" s="157" t="s">
        <v>539</v>
      </c>
      <c r="C126" s="159"/>
      <c r="D126" s="156"/>
      <c r="E126" s="156"/>
      <c r="F126" s="156"/>
      <c r="G126" s="137"/>
    </row>
    <row r="127" spans="1:7" ht="16.5" hidden="1" thickBot="1">
      <c r="A127" s="137"/>
      <c r="B127" s="155" t="s">
        <v>553</v>
      </c>
      <c r="C127" s="159">
        <v>0</v>
      </c>
      <c r="D127" s="156">
        <v>0</v>
      </c>
      <c r="E127" s="156">
        <v>0</v>
      </c>
      <c r="F127" s="156">
        <v>0</v>
      </c>
      <c r="G127" s="137"/>
    </row>
    <row r="128" spans="1:7" ht="16.5" hidden="1" thickBot="1">
      <c r="A128" s="137"/>
      <c r="B128" s="157" t="s">
        <v>538</v>
      </c>
      <c r="C128" s="159"/>
      <c r="D128" s="156"/>
      <c r="E128" s="156"/>
      <c r="F128" s="156"/>
      <c r="G128" s="137"/>
    </row>
    <row r="129" spans="1:12" ht="16.5" hidden="1" thickBot="1">
      <c r="A129" s="137"/>
      <c r="B129" s="157" t="s">
        <v>539</v>
      </c>
      <c r="C129" s="159"/>
      <c r="D129" s="156"/>
      <c r="E129" s="156"/>
      <c r="F129" s="156"/>
      <c r="G129" s="137"/>
    </row>
    <row r="130" spans="1:12" ht="16.5" hidden="1" thickBot="1">
      <c r="A130" s="137"/>
      <c r="B130" s="155" t="s">
        <v>554</v>
      </c>
      <c r="C130" s="159"/>
      <c r="D130" s="156"/>
      <c r="E130" s="156"/>
      <c r="F130" s="156"/>
      <c r="G130" s="137"/>
    </row>
    <row r="131" spans="1:12" ht="16.5" hidden="1" thickBot="1">
      <c r="A131" s="137"/>
      <c r="B131" s="157" t="s">
        <v>538</v>
      </c>
      <c r="C131" s="159"/>
      <c r="D131" s="156"/>
      <c r="E131" s="156"/>
      <c r="F131" s="156"/>
      <c r="G131" s="137"/>
    </row>
    <row r="132" spans="1:12" ht="16.5" hidden="1" thickBot="1">
      <c r="A132" s="137"/>
      <c r="B132" s="157" t="s">
        <v>539</v>
      </c>
      <c r="C132" s="159"/>
      <c r="D132" s="156"/>
      <c r="E132" s="156"/>
      <c r="F132" s="156"/>
      <c r="G132" s="137"/>
    </row>
    <row r="133" spans="1:12" ht="16.5" hidden="1" thickBot="1">
      <c r="A133" s="137"/>
      <c r="B133" s="213" t="s">
        <v>614</v>
      </c>
      <c r="C133" s="159">
        <f>C130+C127+C124+C121+C118+C115+C112</f>
        <v>0</v>
      </c>
      <c r="D133" s="159">
        <f>D130+D127+D124+D121+D118+D115+D112</f>
        <v>0</v>
      </c>
      <c r="E133" s="159">
        <f>E130+E127+E124+E121+E118+E115+E112</f>
        <v>0</v>
      </c>
      <c r="F133" s="159">
        <f>F130+F127+F124+F121+F118+F115+F112</f>
        <v>0</v>
      </c>
      <c r="G133" s="137"/>
    </row>
    <row r="134" spans="1:12" ht="17.25" hidden="1" customHeight="1" thickBot="1">
      <c r="A134" s="137"/>
      <c r="B134" s="182" t="s">
        <v>556</v>
      </c>
      <c r="C134" s="210">
        <f>IF(C133-C104=0,0,"Error")</f>
        <v>0</v>
      </c>
      <c r="D134" s="210">
        <f>IF(D133-D104=0,0,"Error")</f>
        <v>0</v>
      </c>
      <c r="E134" s="210">
        <f>IF(E133-E104=0,0,"Error")</f>
        <v>0</v>
      </c>
      <c r="F134" s="210">
        <f>IF(F133-F104=0,0,"Error")</f>
        <v>0</v>
      </c>
      <c r="G134" s="137"/>
    </row>
    <row r="135" spans="1:12" ht="18.75" customHeight="1" thickBot="1">
      <c r="A135" s="137"/>
      <c r="B135" s="147" t="s">
        <v>558</v>
      </c>
      <c r="C135" s="1589" t="s">
        <v>644</v>
      </c>
      <c r="D135" s="1899"/>
      <c r="E135" s="1899"/>
      <c r="F135" s="1900"/>
      <c r="G135" s="137"/>
    </row>
    <row r="136" spans="1:12" ht="49.5" customHeight="1" thickBot="1">
      <c r="A136" s="137"/>
      <c r="B136" s="141" t="s">
        <v>517</v>
      </c>
      <c r="C136" s="1901" t="s">
        <v>645</v>
      </c>
      <c r="D136" s="1902"/>
      <c r="E136" s="1902"/>
      <c r="F136" s="1903"/>
      <c r="G136" s="137"/>
    </row>
    <row r="137" spans="1:12" ht="16.5" thickBot="1">
      <c r="A137" s="137"/>
      <c r="B137" s="141" t="s">
        <v>21</v>
      </c>
      <c r="C137" s="1581" t="s">
        <v>646</v>
      </c>
      <c r="D137" s="1582"/>
      <c r="E137" s="1582"/>
      <c r="F137" s="1747"/>
      <c r="G137" s="137"/>
    </row>
    <row r="138" spans="1:12" ht="12.75" customHeight="1">
      <c r="A138" s="137"/>
      <c r="B138" s="1750"/>
      <c r="C138" s="149">
        <v>2024</v>
      </c>
      <c r="D138" s="149">
        <v>2025</v>
      </c>
      <c r="E138" s="149">
        <v>2026</v>
      </c>
      <c r="F138" s="149">
        <v>2027</v>
      </c>
      <c r="G138" s="137"/>
    </row>
    <row r="139" spans="1:12" ht="22.5" customHeight="1" thickBot="1">
      <c r="A139" s="137"/>
      <c r="B139" s="1751"/>
      <c r="C139" s="151" t="s">
        <v>22</v>
      </c>
      <c r="D139" s="151" t="s">
        <v>23</v>
      </c>
      <c r="E139" s="151" t="s">
        <v>23</v>
      </c>
      <c r="F139" s="151" t="s">
        <v>23</v>
      </c>
      <c r="G139" s="137"/>
    </row>
    <row r="140" spans="1:12" ht="16.5" thickBot="1">
      <c r="A140" s="137"/>
      <c r="B140" s="141" t="s">
        <v>33</v>
      </c>
      <c r="C140" s="202">
        <v>1</v>
      </c>
      <c r="D140" s="202">
        <v>1</v>
      </c>
      <c r="E140" s="202">
        <v>1</v>
      </c>
      <c r="F140" s="202">
        <v>1</v>
      </c>
      <c r="G140" s="137"/>
    </row>
    <row r="141" spans="1:12" ht="16.5" thickBot="1">
      <c r="A141" s="137"/>
      <c r="B141" s="141" t="s">
        <v>529</v>
      </c>
      <c r="C141" s="202">
        <v>2200000</v>
      </c>
      <c r="D141" s="202">
        <f>D170</f>
        <v>2500000</v>
      </c>
      <c r="E141" s="202">
        <f>E170</f>
        <v>2500000</v>
      </c>
      <c r="F141" s="202">
        <f>F170</f>
        <v>2500000</v>
      </c>
      <c r="G141" s="137"/>
    </row>
    <row r="142" spans="1:12" ht="16.5" thickBot="1">
      <c r="A142" s="137"/>
      <c r="B142" s="141" t="s">
        <v>530</v>
      </c>
      <c r="C142" s="202">
        <v>2200000</v>
      </c>
      <c r="D142" s="202">
        <f>D141/D140</f>
        <v>2500000</v>
      </c>
      <c r="E142" s="202">
        <f>E141/E140</f>
        <v>2500000</v>
      </c>
      <c r="F142" s="202">
        <f>F141/F140</f>
        <v>2500000</v>
      </c>
      <c r="G142" s="137"/>
    </row>
    <row r="143" spans="1:12" ht="16.5" thickBot="1">
      <c r="A143" s="137"/>
      <c r="B143" s="141" t="s">
        <v>532</v>
      </c>
      <c r="C143" s="150" t="s">
        <v>533</v>
      </c>
      <c r="D143" s="154">
        <f>D140/C140-1</f>
        <v>0</v>
      </c>
      <c r="E143" s="154">
        <f t="shared" ref="E143:F145" si="3">E140/D140-1</f>
        <v>0</v>
      </c>
      <c r="F143" s="154">
        <f t="shared" si="3"/>
        <v>0</v>
      </c>
      <c r="G143" s="137"/>
      <c r="H143" s="203"/>
      <c r="I143" s="203"/>
      <c r="J143" s="203"/>
      <c r="K143" s="203"/>
      <c r="L143" s="203"/>
    </row>
    <row r="144" spans="1:12" ht="16.5" thickBot="1">
      <c r="A144" s="137"/>
      <c r="B144" s="141" t="s">
        <v>534</v>
      </c>
      <c r="C144" s="150" t="s">
        <v>533</v>
      </c>
      <c r="D144" s="154">
        <f>D141/C141-1</f>
        <v>0.13636363636363646</v>
      </c>
      <c r="E144" s="154">
        <f t="shared" si="3"/>
        <v>0</v>
      </c>
      <c r="F144" s="154">
        <f t="shared" si="3"/>
        <v>0</v>
      </c>
      <c r="G144" s="137"/>
    </row>
    <row r="145" spans="1:7" ht="16.5" thickBot="1">
      <c r="A145" s="137"/>
      <c r="B145" s="141" t="s">
        <v>47</v>
      </c>
      <c r="C145" s="150" t="s">
        <v>533</v>
      </c>
      <c r="D145" s="154">
        <f>D142/C142-1</f>
        <v>0.13636363636363646</v>
      </c>
      <c r="E145" s="154">
        <f t="shared" si="3"/>
        <v>0</v>
      </c>
      <c r="F145" s="154">
        <f t="shared" si="3"/>
        <v>0</v>
      </c>
      <c r="G145" s="137"/>
    </row>
    <row r="146" spans="1:7" ht="16.5" thickBot="1">
      <c r="A146" s="137"/>
      <c r="B146" s="1752" t="s">
        <v>623</v>
      </c>
      <c r="C146" s="1610"/>
      <c r="D146" s="1610"/>
      <c r="E146" s="1610"/>
      <c r="F146" s="1753"/>
      <c r="G146" s="137"/>
    </row>
    <row r="147" spans="1:7" ht="12.75" customHeight="1">
      <c r="A147" s="137"/>
      <c r="B147" s="1750"/>
      <c r="C147" s="149">
        <v>2024</v>
      </c>
      <c r="D147" s="149">
        <v>2025</v>
      </c>
      <c r="E147" s="149">
        <v>2026</v>
      </c>
      <c r="F147" s="149">
        <v>2027</v>
      </c>
      <c r="G147" s="137"/>
    </row>
    <row r="148" spans="1:7" ht="27" customHeight="1" thickBot="1">
      <c r="A148" s="137"/>
      <c r="B148" s="1751"/>
      <c r="C148" s="151" t="s">
        <v>22</v>
      </c>
      <c r="D148" s="151" t="s">
        <v>23</v>
      </c>
      <c r="E148" s="151" t="s">
        <v>23</v>
      </c>
      <c r="F148" s="151" t="s">
        <v>23</v>
      </c>
      <c r="G148" s="137"/>
    </row>
    <row r="149" spans="1:7" ht="16.5" thickBot="1">
      <c r="A149" s="137"/>
      <c r="B149" s="155" t="s">
        <v>537</v>
      </c>
      <c r="C149" s="156"/>
      <c r="D149" s="156">
        <f>D150+D151</f>
        <v>0</v>
      </c>
      <c r="E149" s="156">
        <f>E150+E151</f>
        <v>0</v>
      </c>
      <c r="F149" s="156">
        <f>F150+F151</f>
        <v>0</v>
      </c>
      <c r="G149" s="137"/>
    </row>
    <row r="150" spans="1:7" ht="16.5" thickBot="1">
      <c r="A150" s="137"/>
      <c r="B150" s="157" t="s">
        <v>538</v>
      </c>
      <c r="C150" s="158"/>
      <c r="D150" s="158"/>
      <c r="E150" s="158"/>
      <c r="F150" s="158"/>
      <c r="G150" s="137"/>
    </row>
    <row r="151" spans="1:7" ht="16.5" thickBot="1">
      <c r="A151" s="137"/>
      <c r="B151" s="157" t="s">
        <v>539</v>
      </c>
      <c r="C151" s="159"/>
      <c r="D151" s="159"/>
      <c r="E151" s="159"/>
      <c r="F151" s="159"/>
      <c r="G151" s="137"/>
    </row>
    <row r="152" spans="1:7" ht="16.5" thickBot="1">
      <c r="A152" s="137"/>
      <c r="B152" s="155" t="s">
        <v>540</v>
      </c>
      <c r="C152" s="156"/>
      <c r="D152" s="156">
        <f>D153+D154</f>
        <v>0</v>
      </c>
      <c r="E152" s="156">
        <f>E153+E154</f>
        <v>0</v>
      </c>
      <c r="F152" s="156">
        <f>F153+F154</f>
        <v>0</v>
      </c>
      <c r="G152" s="137"/>
    </row>
    <row r="153" spans="1:7" ht="16.5" thickBot="1">
      <c r="A153" s="137"/>
      <c r="B153" s="157" t="s">
        <v>538</v>
      </c>
      <c r="C153" s="158"/>
      <c r="D153" s="156"/>
      <c r="E153" s="156"/>
      <c r="F153" s="156"/>
      <c r="G153" s="137"/>
    </row>
    <row r="154" spans="1:7" ht="16.5" thickBot="1">
      <c r="A154" s="137"/>
      <c r="B154" s="157" t="s">
        <v>539</v>
      </c>
      <c r="C154" s="159"/>
      <c r="D154" s="156"/>
      <c r="E154" s="156"/>
      <c r="F154" s="156"/>
      <c r="G154" s="137"/>
    </row>
    <row r="155" spans="1:7" ht="16.5" thickBot="1">
      <c r="A155" s="137"/>
      <c r="B155" s="155" t="s">
        <v>542</v>
      </c>
      <c r="C155" s="156">
        <v>2200000</v>
      </c>
      <c r="D155" s="156">
        <f>D156+D157</f>
        <v>2500000</v>
      </c>
      <c r="E155" s="156">
        <f>E156+E157</f>
        <v>2500000</v>
      </c>
      <c r="F155" s="156">
        <f>F156+F157</f>
        <v>2500000</v>
      </c>
      <c r="G155" s="137"/>
    </row>
    <row r="156" spans="1:7" ht="16.5" thickBot="1">
      <c r="A156" s="137"/>
      <c r="B156" s="157" t="s">
        <v>538</v>
      </c>
      <c r="C156" s="158">
        <v>2200000</v>
      </c>
      <c r="D156" s="156">
        <v>2500000</v>
      </c>
      <c r="E156" s="156">
        <v>2500000</v>
      </c>
      <c r="F156" s="156">
        <v>2500000</v>
      </c>
      <c r="G156" s="137"/>
    </row>
    <row r="157" spans="1:7" ht="16.5" thickBot="1">
      <c r="A157" s="137"/>
      <c r="B157" s="157" t="s">
        <v>539</v>
      </c>
      <c r="C157" s="159"/>
      <c r="D157" s="156"/>
      <c r="E157" s="156"/>
      <c r="F157" s="156"/>
      <c r="G157" s="137"/>
    </row>
    <row r="158" spans="1:7" ht="16.5" thickBot="1">
      <c r="A158" s="137"/>
      <c r="B158" s="155" t="s">
        <v>543</v>
      </c>
      <c r="C158" s="159"/>
      <c r="D158" s="156"/>
      <c r="E158" s="156"/>
      <c r="F158" s="156"/>
      <c r="G158" s="137"/>
    </row>
    <row r="159" spans="1:7" ht="16.5" thickBot="1">
      <c r="A159" s="137"/>
      <c r="B159" s="157" t="s">
        <v>538</v>
      </c>
      <c r="C159" s="159"/>
      <c r="D159" s="156"/>
      <c r="E159" s="156"/>
      <c r="F159" s="156"/>
      <c r="G159" s="137"/>
    </row>
    <row r="160" spans="1:7" ht="16.5" thickBot="1">
      <c r="A160" s="137"/>
      <c r="B160" s="157" t="s">
        <v>539</v>
      </c>
      <c r="C160" s="159"/>
      <c r="D160" s="156"/>
      <c r="E160" s="156"/>
      <c r="F160" s="156"/>
      <c r="G160" s="137"/>
    </row>
    <row r="161" spans="1:13" ht="16.5" thickBot="1">
      <c r="A161" s="137"/>
      <c r="B161" s="155" t="s">
        <v>549</v>
      </c>
      <c r="C161" s="159"/>
      <c r="D161" s="156"/>
      <c r="E161" s="156"/>
      <c r="F161" s="156"/>
      <c r="G161" s="137"/>
    </row>
    <row r="162" spans="1:13" ht="16.5" thickBot="1">
      <c r="A162" s="137"/>
      <c r="B162" s="157" t="s">
        <v>538</v>
      </c>
      <c r="C162" s="159"/>
      <c r="D162" s="156"/>
      <c r="E162" s="156"/>
      <c r="F162" s="156"/>
      <c r="G162" s="137"/>
    </row>
    <row r="163" spans="1:13" ht="16.5" thickBot="1">
      <c r="A163" s="137"/>
      <c r="B163" s="157" t="s">
        <v>539</v>
      </c>
      <c r="C163" s="159"/>
      <c r="D163" s="156"/>
      <c r="E163" s="156"/>
      <c r="F163" s="156"/>
      <c r="G163" s="137"/>
    </row>
    <row r="164" spans="1:13" ht="16.5" thickBot="1">
      <c r="A164" s="137"/>
      <c r="B164" s="155" t="s">
        <v>553</v>
      </c>
      <c r="C164" s="159">
        <f>C165+C166</f>
        <v>0</v>
      </c>
      <c r="D164" s="156">
        <f>D165+D166</f>
        <v>0</v>
      </c>
      <c r="E164" s="156">
        <f>E165+E166</f>
        <v>0</v>
      </c>
      <c r="F164" s="156">
        <f>F165+F166</f>
        <v>0</v>
      </c>
      <c r="G164" s="137"/>
    </row>
    <row r="165" spans="1:13" ht="16.5" thickBot="1">
      <c r="A165" s="137"/>
      <c r="B165" s="157" t="s">
        <v>538</v>
      </c>
      <c r="C165" s="158"/>
      <c r="D165" s="156"/>
      <c r="E165" s="156"/>
      <c r="F165" s="156"/>
      <c r="G165" s="137"/>
    </row>
    <row r="166" spans="1:13" ht="16.5" thickBot="1">
      <c r="A166" s="137"/>
      <c r="B166" s="157" t="s">
        <v>539</v>
      </c>
      <c r="C166" s="159"/>
      <c r="D166" s="156"/>
      <c r="E166" s="156"/>
      <c r="F166" s="156"/>
      <c r="G166" s="137"/>
    </row>
    <row r="167" spans="1:13" ht="16.5" thickBot="1">
      <c r="A167" s="137"/>
      <c r="B167" s="155" t="s">
        <v>554</v>
      </c>
      <c r="C167" s="159">
        <f>C168+C169</f>
        <v>0</v>
      </c>
      <c r="D167" s="159">
        <f>D168+D169</f>
        <v>0</v>
      </c>
      <c r="E167" s="159">
        <f>E168+E169</f>
        <v>0</v>
      </c>
      <c r="F167" s="159">
        <f>F168+F169</f>
        <v>0</v>
      </c>
      <c r="G167" s="137"/>
      <c r="I167" s="205"/>
    </row>
    <row r="168" spans="1:13" ht="16.5" thickBot="1">
      <c r="A168" s="137"/>
      <c r="B168" s="157" t="s">
        <v>538</v>
      </c>
      <c r="C168" s="159"/>
      <c r="D168" s="206"/>
      <c r="E168" s="206"/>
      <c r="F168" s="206"/>
      <c r="G168" s="137"/>
      <c r="K168" s="207"/>
      <c r="L168" s="207"/>
      <c r="M168" s="207"/>
    </row>
    <row r="169" spans="1:13" ht="16.5" thickBot="1">
      <c r="A169" s="137"/>
      <c r="B169" s="157" t="s">
        <v>539</v>
      </c>
      <c r="C169" s="159"/>
      <c r="D169" s="208"/>
      <c r="E169" s="206"/>
      <c r="F169" s="206"/>
      <c r="G169" s="137"/>
    </row>
    <row r="170" spans="1:13" ht="16.5" thickBot="1">
      <c r="A170" s="137"/>
      <c r="B170" s="209" t="s">
        <v>555</v>
      </c>
      <c r="C170" s="159">
        <f>C167+C164+C161+C158+C155+C152+C149</f>
        <v>2200000</v>
      </c>
      <c r="D170" s="159">
        <f>D167+D164+D161+D158+D155+D152+D149</f>
        <v>2500000</v>
      </c>
      <c r="E170" s="159">
        <f>E167+E164+E161+E158+E155+E152+E149</f>
        <v>2500000</v>
      </c>
      <c r="F170" s="159">
        <f>F167+F164+F161+F158+F155+F152+F149</f>
        <v>2500000</v>
      </c>
      <c r="G170" s="137"/>
    </row>
    <row r="171" spans="1:13" ht="12.75" customHeight="1" thickBot="1">
      <c r="A171" s="137"/>
      <c r="B171" s="182" t="s">
        <v>556</v>
      </c>
      <c r="C171" s="210">
        <f>IF(C170-C141=0,0,"Error")</f>
        <v>0</v>
      </c>
      <c r="D171" s="210">
        <f>IF(D170-D141=0,0,"Error")</f>
        <v>0</v>
      </c>
      <c r="E171" s="210">
        <f>IF(E170-E141=0,0,"Error")</f>
        <v>0</v>
      </c>
      <c r="F171" s="210">
        <f>IF(F170-F141=0,0,"Error")</f>
        <v>0</v>
      </c>
      <c r="G171" s="137"/>
    </row>
    <row r="172" spans="1:13" ht="18.75" hidden="1" customHeight="1" thickBot="1">
      <c r="A172" s="137"/>
      <c r="B172" s="147" t="s">
        <v>558</v>
      </c>
      <c r="C172" s="1589" t="s">
        <v>647</v>
      </c>
      <c r="D172" s="1590"/>
      <c r="E172" s="1590"/>
      <c r="F172" s="1748"/>
      <c r="G172" s="137"/>
    </row>
    <row r="173" spans="1:13" ht="31.5" hidden="1" customHeight="1" thickBot="1">
      <c r="A173" s="137"/>
      <c r="B173" s="141" t="s">
        <v>517</v>
      </c>
      <c r="C173" s="1901" t="s">
        <v>647</v>
      </c>
      <c r="D173" s="1902"/>
      <c r="E173" s="1902"/>
      <c r="F173" s="1903"/>
      <c r="G173" s="137"/>
    </row>
    <row r="174" spans="1:13" ht="16.5" hidden="1" thickBot="1">
      <c r="A174" s="137"/>
      <c r="B174" s="141" t="s">
        <v>21</v>
      </c>
      <c r="C174" s="1581" t="s">
        <v>646</v>
      </c>
      <c r="D174" s="1582"/>
      <c r="E174" s="1582"/>
      <c r="F174" s="1747"/>
      <c r="G174" s="137"/>
    </row>
    <row r="175" spans="1:13" ht="12.75" hidden="1" customHeight="1" thickBot="1">
      <c r="A175" s="137"/>
      <c r="B175" s="1750"/>
      <c r="C175" s="149">
        <v>2023</v>
      </c>
      <c r="D175" s="149">
        <v>2024</v>
      </c>
      <c r="E175" s="149">
        <v>2025</v>
      </c>
      <c r="F175" s="149">
        <v>2026</v>
      </c>
      <c r="G175" s="137"/>
    </row>
    <row r="176" spans="1:13" ht="9" hidden="1" customHeight="1" thickBot="1">
      <c r="A176" s="137"/>
      <c r="B176" s="1751"/>
      <c r="C176" s="151" t="s">
        <v>22</v>
      </c>
      <c r="D176" s="151" t="s">
        <v>23</v>
      </c>
      <c r="E176" s="151" t="s">
        <v>23</v>
      </c>
      <c r="F176" s="151" t="s">
        <v>23</v>
      </c>
      <c r="G176" s="137"/>
    </row>
    <row r="177" spans="1:12" ht="1.5" hidden="1" customHeight="1" thickBot="1">
      <c r="A177" s="137"/>
      <c r="B177" s="141" t="s">
        <v>33</v>
      </c>
      <c r="C177" s="202">
        <v>0</v>
      </c>
      <c r="D177" s="202">
        <v>0</v>
      </c>
      <c r="E177" s="202">
        <v>0</v>
      </c>
      <c r="F177" s="202">
        <v>0</v>
      </c>
      <c r="G177" s="137"/>
    </row>
    <row r="178" spans="1:12" ht="16.5" hidden="1" thickBot="1">
      <c r="A178" s="137"/>
      <c r="B178" s="141" t="s">
        <v>529</v>
      </c>
      <c r="C178" s="202">
        <f>C207</f>
        <v>0</v>
      </c>
      <c r="D178" s="202">
        <f>D207</f>
        <v>0</v>
      </c>
      <c r="E178" s="202">
        <f>E207</f>
        <v>0</v>
      </c>
      <c r="F178" s="202">
        <f>F207</f>
        <v>0</v>
      </c>
      <c r="G178" s="137"/>
    </row>
    <row r="179" spans="1:12" ht="16.5" hidden="1" thickBot="1">
      <c r="A179" s="137"/>
      <c r="B179" s="141" t="s">
        <v>530</v>
      </c>
      <c r="C179" s="202" t="e">
        <f>C178/C177</f>
        <v>#DIV/0!</v>
      </c>
      <c r="D179" s="202" t="e">
        <f>D178/D177</f>
        <v>#DIV/0!</v>
      </c>
      <c r="E179" s="202" t="e">
        <f>E178/E177</f>
        <v>#DIV/0!</v>
      </c>
      <c r="F179" s="202" t="e">
        <f>F178/F177</f>
        <v>#DIV/0!</v>
      </c>
      <c r="G179" s="137"/>
    </row>
    <row r="180" spans="1:12" ht="16.5" hidden="1" thickBot="1">
      <c r="A180" s="137"/>
      <c r="B180" s="141" t="s">
        <v>532</v>
      </c>
      <c r="C180" s="150" t="s">
        <v>533</v>
      </c>
      <c r="D180" s="154" t="e">
        <f>D177/C177-1</f>
        <v>#DIV/0!</v>
      </c>
      <c r="E180" s="154" t="e">
        <f t="shared" ref="E180:F182" si="4">E177/D177-1</f>
        <v>#DIV/0!</v>
      </c>
      <c r="F180" s="154" t="e">
        <f t="shared" si="4"/>
        <v>#DIV/0!</v>
      </c>
      <c r="G180" s="137"/>
      <c r="H180" s="203"/>
      <c r="I180" s="203"/>
      <c r="J180" s="203"/>
      <c r="K180" s="203"/>
      <c r="L180" s="203"/>
    </row>
    <row r="181" spans="1:12" ht="16.5" hidden="1" thickBot="1">
      <c r="A181" s="137"/>
      <c r="B181" s="141" t="s">
        <v>534</v>
      </c>
      <c r="C181" s="150" t="s">
        <v>533</v>
      </c>
      <c r="D181" s="154" t="e">
        <f>D178/C178-1</f>
        <v>#DIV/0!</v>
      </c>
      <c r="E181" s="154" t="e">
        <f t="shared" si="4"/>
        <v>#DIV/0!</v>
      </c>
      <c r="F181" s="154" t="e">
        <f t="shared" si="4"/>
        <v>#DIV/0!</v>
      </c>
      <c r="G181" s="137"/>
    </row>
    <row r="182" spans="1:12" ht="16.5" hidden="1" thickBot="1">
      <c r="A182" s="137"/>
      <c r="B182" s="141" t="s">
        <v>47</v>
      </c>
      <c r="C182" s="150" t="s">
        <v>533</v>
      </c>
      <c r="D182" s="154" t="e">
        <f>D179/C179-1</f>
        <v>#DIV/0!</v>
      </c>
      <c r="E182" s="154" t="e">
        <f t="shared" si="4"/>
        <v>#DIV/0!</v>
      </c>
      <c r="F182" s="154" t="e">
        <f t="shared" si="4"/>
        <v>#DIV/0!</v>
      </c>
      <c r="G182" s="137"/>
    </row>
    <row r="183" spans="1:12" ht="16.5" hidden="1" thickBot="1">
      <c r="A183" s="137"/>
      <c r="B183" s="1752" t="s">
        <v>623</v>
      </c>
      <c r="C183" s="1610"/>
      <c r="D183" s="1610"/>
      <c r="E183" s="1610"/>
      <c r="F183" s="1753"/>
      <c r="G183" s="137"/>
    </row>
    <row r="184" spans="1:12" ht="1.5" hidden="1" customHeight="1" thickBot="1">
      <c r="A184" s="137"/>
      <c r="B184" s="1750"/>
      <c r="C184" s="149">
        <v>2023</v>
      </c>
      <c r="D184" s="149">
        <v>2024</v>
      </c>
      <c r="E184" s="149">
        <v>2025</v>
      </c>
      <c r="F184" s="149">
        <v>2026</v>
      </c>
      <c r="G184" s="137"/>
    </row>
    <row r="185" spans="1:12" ht="9" hidden="1" customHeight="1" thickBot="1">
      <c r="A185" s="137"/>
      <c r="B185" s="1751"/>
      <c r="C185" s="151" t="s">
        <v>22</v>
      </c>
      <c r="D185" s="151" t="s">
        <v>23</v>
      </c>
      <c r="E185" s="151" t="s">
        <v>23</v>
      </c>
      <c r="F185" s="151" t="s">
        <v>23</v>
      </c>
      <c r="G185" s="137"/>
    </row>
    <row r="186" spans="1:12" ht="16.5" hidden="1" thickBot="1">
      <c r="A186" s="137"/>
      <c r="B186" s="155" t="s">
        <v>537</v>
      </c>
      <c r="C186" s="156"/>
      <c r="D186" s="156">
        <f>D187+D188</f>
        <v>0</v>
      </c>
      <c r="E186" s="156">
        <f>E187+E188</f>
        <v>0</v>
      </c>
      <c r="F186" s="156">
        <f>F187+F188</f>
        <v>0</v>
      </c>
      <c r="G186" s="137"/>
    </row>
    <row r="187" spans="1:12" ht="16.5" hidden="1" thickBot="1">
      <c r="A187" s="137"/>
      <c r="B187" s="157" t="s">
        <v>538</v>
      </c>
      <c r="C187" s="158"/>
      <c r="D187" s="158"/>
      <c r="E187" s="158"/>
      <c r="F187" s="158"/>
      <c r="G187" s="137"/>
    </row>
    <row r="188" spans="1:12" ht="16.5" hidden="1" thickBot="1">
      <c r="A188" s="137"/>
      <c r="B188" s="157" t="s">
        <v>539</v>
      </c>
      <c r="C188" s="159"/>
      <c r="D188" s="159"/>
      <c r="E188" s="159"/>
      <c r="F188" s="159"/>
      <c r="G188" s="137"/>
    </row>
    <row r="189" spans="1:12" ht="16.5" hidden="1" thickBot="1">
      <c r="A189" s="137"/>
      <c r="B189" s="155" t="s">
        <v>540</v>
      </c>
      <c r="C189" s="156"/>
      <c r="D189" s="156">
        <f>D190+D191</f>
        <v>0</v>
      </c>
      <c r="E189" s="156">
        <f>E190+E191</f>
        <v>0</v>
      </c>
      <c r="F189" s="156">
        <f>F190+F191</f>
        <v>0</v>
      </c>
      <c r="G189" s="137"/>
    </row>
    <row r="190" spans="1:12" ht="16.5" hidden="1" thickBot="1">
      <c r="A190" s="137"/>
      <c r="B190" s="157" t="s">
        <v>538</v>
      </c>
      <c r="C190" s="158"/>
      <c r="D190" s="156"/>
      <c r="E190" s="156"/>
      <c r="F190" s="156"/>
      <c r="G190" s="137"/>
    </row>
    <row r="191" spans="1:12" ht="16.5" hidden="1" thickBot="1">
      <c r="A191" s="137"/>
      <c r="B191" s="157" t="s">
        <v>539</v>
      </c>
      <c r="C191" s="159"/>
      <c r="D191" s="156"/>
      <c r="E191" s="156"/>
      <c r="F191" s="156"/>
      <c r="G191" s="137"/>
    </row>
    <row r="192" spans="1:12" ht="16.5" hidden="1" thickBot="1">
      <c r="A192" s="137"/>
      <c r="B192" s="155" t="s">
        <v>542</v>
      </c>
      <c r="C192" s="156">
        <f>C193+C194</f>
        <v>0</v>
      </c>
      <c r="D192" s="156">
        <f>D193+D194</f>
        <v>0</v>
      </c>
      <c r="E192" s="156">
        <f>E193+E194</f>
        <v>0</v>
      </c>
      <c r="F192" s="156">
        <f>F193+F194</f>
        <v>0</v>
      </c>
      <c r="G192" s="137"/>
    </row>
    <row r="193" spans="1:13" ht="16.5" hidden="1" thickBot="1">
      <c r="A193" s="137"/>
      <c r="B193" s="157" t="s">
        <v>538</v>
      </c>
      <c r="C193" s="215"/>
      <c r="D193" s="216"/>
      <c r="E193" s="216"/>
      <c r="F193" s="216"/>
      <c r="G193" s="137"/>
    </row>
    <row r="194" spans="1:13" ht="16.5" hidden="1" thickBot="1">
      <c r="A194" s="137"/>
      <c r="B194" s="157" t="s">
        <v>539</v>
      </c>
      <c r="C194" s="159"/>
      <c r="D194" s="156"/>
      <c r="E194" s="156"/>
      <c r="F194" s="156"/>
      <c r="G194" s="137"/>
    </row>
    <row r="195" spans="1:13" ht="16.5" hidden="1" thickBot="1">
      <c r="A195" s="137"/>
      <c r="B195" s="155" t="s">
        <v>543</v>
      </c>
      <c r="C195" s="159"/>
      <c r="D195" s="156"/>
      <c r="E195" s="156"/>
      <c r="F195" s="156"/>
      <c r="G195" s="137"/>
    </row>
    <row r="196" spans="1:13" ht="16.5" hidden="1" thickBot="1">
      <c r="A196" s="137"/>
      <c r="B196" s="157" t="s">
        <v>538</v>
      </c>
      <c r="C196" s="159"/>
      <c r="D196" s="156"/>
      <c r="E196" s="156"/>
      <c r="F196" s="156"/>
      <c r="G196" s="137"/>
    </row>
    <row r="197" spans="1:13" ht="16.5" hidden="1" thickBot="1">
      <c r="A197" s="137"/>
      <c r="B197" s="157" t="s">
        <v>539</v>
      </c>
      <c r="C197" s="159"/>
      <c r="D197" s="156"/>
      <c r="E197" s="156"/>
      <c r="F197" s="156"/>
      <c r="G197" s="137"/>
    </row>
    <row r="198" spans="1:13" ht="16.5" hidden="1" thickBot="1">
      <c r="A198" s="137"/>
      <c r="B198" s="155" t="s">
        <v>549</v>
      </c>
      <c r="C198" s="159"/>
      <c r="D198" s="156"/>
      <c r="E198" s="156"/>
      <c r="F198" s="156"/>
      <c r="G198" s="137"/>
    </row>
    <row r="199" spans="1:13" ht="16.5" hidden="1" thickBot="1">
      <c r="A199" s="137"/>
      <c r="B199" s="157" t="s">
        <v>538</v>
      </c>
      <c r="C199" s="159"/>
      <c r="D199" s="156"/>
      <c r="E199" s="156"/>
      <c r="F199" s="156"/>
      <c r="G199" s="137"/>
    </row>
    <row r="200" spans="1:13" ht="16.5" hidden="1" thickBot="1">
      <c r="A200" s="137"/>
      <c r="B200" s="157" t="s">
        <v>539</v>
      </c>
      <c r="C200" s="159"/>
      <c r="D200" s="156"/>
      <c r="E200" s="156"/>
      <c r="F200" s="156"/>
      <c r="G200" s="137"/>
    </row>
    <row r="201" spans="1:13" ht="16.5" hidden="1" thickBot="1">
      <c r="A201" s="137"/>
      <c r="B201" s="155" t="s">
        <v>553</v>
      </c>
      <c r="C201" s="159">
        <f>C202+C203</f>
        <v>0</v>
      </c>
      <c r="D201" s="156">
        <f>D202+D203</f>
        <v>0</v>
      </c>
      <c r="E201" s="156">
        <f>E202+E203</f>
        <v>0</v>
      </c>
      <c r="F201" s="156">
        <f>F202+F203</f>
        <v>0</v>
      </c>
      <c r="G201" s="137"/>
    </row>
    <row r="202" spans="1:13" ht="16.5" hidden="1" thickBot="1">
      <c r="A202" s="137"/>
      <c r="B202" s="157" t="s">
        <v>538</v>
      </c>
      <c r="C202" s="158"/>
      <c r="D202" s="156"/>
      <c r="E202" s="156"/>
      <c r="F202" s="156"/>
      <c r="G202" s="137"/>
    </row>
    <row r="203" spans="1:13" ht="16.5" hidden="1" thickBot="1">
      <c r="A203" s="137"/>
      <c r="B203" s="157" t="s">
        <v>539</v>
      </c>
      <c r="C203" s="159"/>
      <c r="D203" s="156"/>
      <c r="E203" s="156"/>
      <c r="F203" s="156"/>
      <c r="G203" s="137"/>
    </row>
    <row r="204" spans="1:13" ht="16.5" hidden="1" thickBot="1">
      <c r="A204" s="137"/>
      <c r="B204" s="155" t="s">
        <v>554</v>
      </c>
      <c r="C204" s="159">
        <f>C205+C206</f>
        <v>0</v>
      </c>
      <c r="D204" s="159">
        <f>D205+D206</f>
        <v>0</v>
      </c>
      <c r="E204" s="159">
        <f>E205+E206</f>
        <v>0</v>
      </c>
      <c r="F204" s="159">
        <f>F205+F206</f>
        <v>0</v>
      </c>
      <c r="G204" s="137"/>
      <c r="I204" s="205"/>
    </row>
    <row r="205" spans="1:13" ht="16.5" hidden="1" thickBot="1">
      <c r="A205" s="137"/>
      <c r="B205" s="157" t="s">
        <v>538</v>
      </c>
      <c r="C205" s="159"/>
      <c r="D205" s="206"/>
      <c r="E205" s="206"/>
      <c r="F205" s="206"/>
      <c r="G205" s="137"/>
      <c r="K205" s="207"/>
      <c r="L205" s="207"/>
      <c r="M205" s="207"/>
    </row>
    <row r="206" spans="1:13" ht="16.5" hidden="1" thickBot="1">
      <c r="A206" s="137"/>
      <c r="B206" s="157" t="s">
        <v>539</v>
      </c>
      <c r="C206" s="159"/>
      <c r="D206" s="208"/>
      <c r="E206" s="206"/>
      <c r="F206" s="206"/>
      <c r="G206" s="137"/>
    </row>
    <row r="207" spans="1:13" ht="16.5" hidden="1" thickBot="1">
      <c r="A207" s="137"/>
      <c r="B207" s="209" t="s">
        <v>563</v>
      </c>
      <c r="C207" s="159">
        <f>C204+C201+C198+C195+C192+C189+C186</f>
        <v>0</v>
      </c>
      <c r="D207" s="159">
        <f>D204+D201+D198+D195+D192+D189+D186</f>
        <v>0</v>
      </c>
      <c r="E207" s="159">
        <f>E204+E201+E198+E195+E192+E189+E186</f>
        <v>0</v>
      </c>
      <c r="F207" s="159">
        <f>F204+F201+F198+F195+F192+F189+F186</f>
        <v>0</v>
      </c>
      <c r="G207" s="137"/>
    </row>
    <row r="208" spans="1:13" ht="16.5" hidden="1" thickBot="1">
      <c r="A208" s="137"/>
      <c r="B208" s="182" t="s">
        <v>556</v>
      </c>
      <c r="C208" s="210">
        <f>IF(C207-C178=0,0,"Error")</f>
        <v>0</v>
      </c>
      <c r="D208" s="210">
        <f>IF(D207-D178=0,0,"Error")</f>
        <v>0</v>
      </c>
      <c r="E208" s="210">
        <f>IF(E207-E178=0,0,"Error")</f>
        <v>0</v>
      </c>
      <c r="F208" s="210">
        <f>IF(F207-F178=0,0,"Error")</f>
        <v>0</v>
      </c>
      <c r="G208" s="137"/>
    </row>
    <row r="209" spans="1:12" ht="16.5" thickBot="1">
      <c r="A209" s="137"/>
      <c r="B209" s="1744" t="s">
        <v>572</v>
      </c>
      <c r="C209" s="1594"/>
      <c r="D209" s="1594"/>
      <c r="E209" s="1594"/>
      <c r="F209" s="1745"/>
      <c r="G209" s="137"/>
    </row>
    <row r="210" spans="1:12" ht="16.5" thickBot="1">
      <c r="A210" s="137"/>
      <c r="B210" s="1744" t="s">
        <v>573</v>
      </c>
      <c r="C210" s="1594"/>
      <c r="D210" s="1594"/>
      <c r="E210" s="1594"/>
      <c r="F210" s="1745"/>
      <c r="G210" s="137"/>
    </row>
    <row r="211" spans="1:12" ht="16.5" thickBot="1">
      <c r="A211" s="137"/>
      <c r="B211" s="147" t="s">
        <v>574</v>
      </c>
      <c r="C211" s="1904" t="s">
        <v>648</v>
      </c>
      <c r="D211" s="1905"/>
      <c r="E211" s="1906"/>
      <c r="F211" s="1907"/>
      <c r="G211" s="137"/>
    </row>
    <row r="212" spans="1:12" ht="48.75" customHeight="1" thickBot="1">
      <c r="A212" s="137"/>
      <c r="B212" s="147" t="s">
        <v>576</v>
      </c>
      <c r="C212" s="217" t="s">
        <v>648</v>
      </c>
      <c r="D212" s="218" t="s">
        <v>578</v>
      </c>
      <c r="E212" s="1908" t="s">
        <v>649</v>
      </c>
      <c r="F212" s="1909"/>
      <c r="G212" s="137"/>
      <c r="H212" s="1910"/>
      <c r="I212" s="1910"/>
      <c r="J212" s="1910"/>
      <c r="K212" s="1910"/>
      <c r="L212" s="1910"/>
    </row>
    <row r="213" spans="1:12" ht="16.5" thickBot="1">
      <c r="A213" s="137"/>
      <c r="B213" s="219"/>
      <c r="C213" s="1612"/>
      <c r="D213" s="1911"/>
      <c r="E213" s="1754"/>
      <c r="F213" s="1755"/>
      <c r="G213" s="137"/>
      <c r="H213" s="1910"/>
      <c r="I213" s="1910"/>
      <c r="J213" s="1910"/>
      <c r="K213" s="1910"/>
      <c r="L213" s="1910"/>
    </row>
    <row r="214" spans="1:12" ht="17.25" customHeight="1" thickBot="1">
      <c r="A214" s="137"/>
      <c r="B214" s="141" t="s">
        <v>517</v>
      </c>
      <c r="C214" s="1912" t="s">
        <v>648</v>
      </c>
      <c r="D214" s="1913"/>
      <c r="E214" s="1913"/>
      <c r="F214" s="1914"/>
      <c r="G214" s="137"/>
      <c r="H214" s="1910"/>
      <c r="I214" s="1910"/>
      <c r="J214" s="1910"/>
      <c r="K214" s="1910"/>
      <c r="L214" s="1910"/>
    </row>
    <row r="215" spans="1:12" ht="16.5" thickBot="1">
      <c r="A215" s="137"/>
      <c r="B215" s="141" t="s">
        <v>21</v>
      </c>
      <c r="C215" s="1915" t="s">
        <v>240</v>
      </c>
      <c r="D215" s="1916"/>
      <c r="E215" s="1916"/>
      <c r="F215" s="1917"/>
      <c r="G215" s="137"/>
    </row>
    <row r="216" spans="1:12" ht="12.75" customHeight="1">
      <c r="A216" s="137"/>
      <c r="B216" s="1750"/>
      <c r="C216" s="149">
        <v>2024</v>
      </c>
      <c r="D216" s="149">
        <v>2025</v>
      </c>
      <c r="E216" s="149">
        <v>2026</v>
      </c>
      <c r="F216" s="149">
        <v>2027</v>
      </c>
      <c r="G216" s="137"/>
    </row>
    <row r="217" spans="1:12" ht="18.75" customHeight="1" thickBot="1">
      <c r="A217" s="137"/>
      <c r="B217" s="1751"/>
      <c r="C217" s="151" t="s">
        <v>22</v>
      </c>
      <c r="D217" s="151" t="s">
        <v>23</v>
      </c>
      <c r="E217" s="151" t="s">
        <v>23</v>
      </c>
      <c r="F217" s="151" t="s">
        <v>23</v>
      </c>
      <c r="G217" s="137"/>
    </row>
    <row r="218" spans="1:12" ht="16.5" thickBot="1">
      <c r="A218" s="137"/>
      <c r="B218" s="141" t="s">
        <v>33</v>
      </c>
      <c r="C218" s="202">
        <v>1</v>
      </c>
      <c r="D218" s="202">
        <v>1</v>
      </c>
      <c r="E218" s="202">
        <v>1</v>
      </c>
      <c r="F218" s="202">
        <v>1</v>
      </c>
      <c r="G218" s="137"/>
    </row>
    <row r="219" spans="1:12" ht="16.5" thickBot="1">
      <c r="A219" s="137"/>
      <c r="B219" s="141" t="s">
        <v>529</v>
      </c>
      <c r="C219" s="202">
        <f>C237</f>
        <v>20000</v>
      </c>
      <c r="D219" s="202">
        <f>D237</f>
        <v>10000</v>
      </c>
      <c r="E219" s="202">
        <f>E237</f>
        <v>20000</v>
      </c>
      <c r="F219" s="202">
        <f>F237</f>
        <v>20000</v>
      </c>
      <c r="G219" s="175"/>
    </row>
    <row r="220" spans="1:12" ht="16.5" thickBot="1">
      <c r="A220" s="137"/>
      <c r="B220" s="141" t="s">
        <v>530</v>
      </c>
      <c r="C220" s="202">
        <v>20000</v>
      </c>
      <c r="D220" s="202">
        <v>10000</v>
      </c>
      <c r="E220" s="202">
        <v>20000</v>
      </c>
      <c r="F220" s="202">
        <v>20000</v>
      </c>
      <c r="G220" s="175"/>
    </row>
    <row r="221" spans="1:12" ht="16.5" thickBot="1">
      <c r="A221" s="137"/>
      <c r="B221" s="141" t="s">
        <v>532</v>
      </c>
      <c r="C221" s="150" t="s">
        <v>533</v>
      </c>
      <c r="D221" s="154">
        <f>D218/C218-1</f>
        <v>0</v>
      </c>
      <c r="E221" s="154">
        <f t="shared" ref="E221:F223" si="5">E218/D218-1</f>
        <v>0</v>
      </c>
      <c r="F221" s="154">
        <f t="shared" si="5"/>
        <v>0</v>
      </c>
      <c r="G221" s="175"/>
      <c r="H221" s="203"/>
      <c r="I221" s="203"/>
      <c r="J221" s="203"/>
      <c r="K221" s="203"/>
      <c r="L221" s="203"/>
    </row>
    <row r="222" spans="1:12" ht="16.5" thickBot="1">
      <c r="A222" s="137"/>
      <c r="B222" s="141" t="s">
        <v>534</v>
      </c>
      <c r="C222" s="150" t="s">
        <v>533</v>
      </c>
      <c r="D222" s="154">
        <f>D219/C219-1</f>
        <v>-0.5</v>
      </c>
      <c r="E222" s="154">
        <f t="shared" si="5"/>
        <v>1</v>
      </c>
      <c r="F222" s="154">
        <f t="shared" si="5"/>
        <v>0</v>
      </c>
      <c r="G222" s="175"/>
    </row>
    <row r="223" spans="1:12" ht="16.5" thickBot="1">
      <c r="A223" s="137"/>
      <c r="B223" s="141" t="s">
        <v>47</v>
      </c>
      <c r="C223" s="150" t="s">
        <v>533</v>
      </c>
      <c r="D223" s="154">
        <f>D220/C220-1</f>
        <v>-0.5</v>
      </c>
      <c r="E223" s="154">
        <f t="shared" si="5"/>
        <v>1</v>
      </c>
      <c r="F223" s="154">
        <f t="shared" si="5"/>
        <v>0</v>
      </c>
      <c r="G223" s="175"/>
    </row>
    <row r="224" spans="1:12" ht="16.5" thickBot="1">
      <c r="A224" s="137"/>
      <c r="B224" s="1752" t="s">
        <v>650</v>
      </c>
      <c r="C224" s="1610"/>
      <c r="D224" s="1610"/>
      <c r="E224" s="1610"/>
      <c r="F224" s="1753"/>
      <c r="G224" s="175"/>
    </row>
    <row r="225" spans="1:19" ht="12.75" customHeight="1">
      <c r="A225" s="137"/>
      <c r="B225" s="1750"/>
      <c r="C225" s="149">
        <v>2024</v>
      </c>
      <c r="D225" s="149">
        <v>2025</v>
      </c>
      <c r="E225" s="149">
        <v>2026</v>
      </c>
      <c r="F225" s="149">
        <v>2027</v>
      </c>
      <c r="G225" s="175"/>
    </row>
    <row r="226" spans="1:19" ht="18" customHeight="1" thickBot="1">
      <c r="A226" s="137"/>
      <c r="B226" s="1751"/>
      <c r="C226" s="151" t="s">
        <v>22</v>
      </c>
      <c r="D226" s="151" t="s">
        <v>23</v>
      </c>
      <c r="E226" s="151" t="s">
        <v>23</v>
      </c>
      <c r="F226" s="151" t="s">
        <v>23</v>
      </c>
      <c r="G226" s="175"/>
    </row>
    <row r="227" spans="1:19" ht="16.5" thickBot="1">
      <c r="A227" s="137"/>
      <c r="B227" s="155" t="s">
        <v>583</v>
      </c>
      <c r="C227" s="156">
        <f>C228+C229+C230+C231</f>
        <v>0</v>
      </c>
      <c r="D227" s="156">
        <f>D228+D229+D230+D231</f>
        <v>0</v>
      </c>
      <c r="E227" s="156">
        <f>E228+E229+E230+E231</f>
        <v>0</v>
      </c>
      <c r="F227" s="156">
        <f>F228+F229+F230+F231</f>
        <v>0</v>
      </c>
      <c r="G227" s="175"/>
    </row>
    <row r="228" spans="1:19" ht="16.5" thickBot="1">
      <c r="A228" s="137"/>
      <c r="B228" s="157" t="s">
        <v>538</v>
      </c>
      <c r="C228" s="156"/>
      <c r="D228" s="156"/>
      <c r="E228" s="156"/>
      <c r="F228" s="156"/>
      <c r="G228" s="175"/>
      <c r="O228" s="1910"/>
      <c r="P228" s="1910"/>
      <c r="Q228" s="1910"/>
      <c r="R228" s="1910"/>
      <c r="S228" s="1910"/>
    </row>
    <row r="229" spans="1:19" ht="16.5" thickBot="1">
      <c r="A229" s="137"/>
      <c r="B229" s="157" t="s">
        <v>584</v>
      </c>
      <c r="C229" s="156"/>
      <c r="D229" s="156"/>
      <c r="E229" s="156"/>
      <c r="F229" s="156"/>
      <c r="G229" s="175"/>
      <c r="O229" s="1910"/>
      <c r="P229" s="1910"/>
      <c r="Q229" s="1910"/>
      <c r="R229" s="1910"/>
      <c r="S229" s="1910"/>
    </row>
    <row r="230" spans="1:19" ht="16.5" thickBot="1">
      <c r="A230" s="137"/>
      <c r="B230" s="157" t="s">
        <v>585</v>
      </c>
      <c r="C230" s="156"/>
      <c r="D230" s="156"/>
      <c r="E230" s="156"/>
      <c r="F230" s="156"/>
      <c r="G230" s="175"/>
      <c r="O230" s="1910"/>
      <c r="P230" s="1910"/>
      <c r="Q230" s="1910"/>
      <c r="R230" s="1910"/>
      <c r="S230" s="1910"/>
    </row>
    <row r="231" spans="1:19" ht="16.5" thickBot="1">
      <c r="A231" s="137"/>
      <c r="B231" s="157" t="s">
        <v>586</v>
      </c>
      <c r="C231" s="156"/>
      <c r="D231" s="156"/>
      <c r="E231" s="156"/>
      <c r="F231" s="156"/>
      <c r="G231" s="175"/>
    </row>
    <row r="232" spans="1:19" ht="16.5" thickBot="1">
      <c r="A232" s="137"/>
      <c r="B232" s="155" t="s">
        <v>587</v>
      </c>
      <c r="C232" s="159">
        <f>C233+C234+C235+C236</f>
        <v>20000</v>
      </c>
      <c r="D232" s="159">
        <f>D233+D234+D235+D236</f>
        <v>10000</v>
      </c>
      <c r="E232" s="159">
        <f>E233+E234+E235+E236</f>
        <v>20000</v>
      </c>
      <c r="F232" s="159">
        <f>F233+F234+F235+F236</f>
        <v>20000</v>
      </c>
      <c r="G232" s="175"/>
    </row>
    <row r="233" spans="1:19" ht="16.5" thickBot="1">
      <c r="A233" s="137"/>
      <c r="B233" s="157" t="s">
        <v>538</v>
      </c>
      <c r="C233" s="158">
        <v>20000</v>
      </c>
      <c r="D233" s="202">
        <v>10000</v>
      </c>
      <c r="E233" s="202">
        <v>20000</v>
      </c>
      <c r="F233" s="202">
        <v>20000</v>
      </c>
      <c r="G233" s="175"/>
      <c r="H233" s="220"/>
      <c r="I233" s="220"/>
      <c r="J233" s="220"/>
      <c r="L233" s="203"/>
    </row>
    <row r="234" spans="1:19" ht="16.5" thickBot="1">
      <c r="A234" s="137"/>
      <c r="B234" s="157" t="s">
        <v>584</v>
      </c>
      <c r="C234" s="159"/>
      <c r="D234" s="156"/>
      <c r="E234" s="156"/>
      <c r="F234" s="156"/>
      <c r="G234" s="175"/>
    </row>
    <row r="235" spans="1:19" ht="16.5" thickBot="1">
      <c r="A235" s="137"/>
      <c r="B235" s="157" t="s">
        <v>585</v>
      </c>
      <c r="C235" s="159"/>
      <c r="D235" s="156"/>
      <c r="E235" s="156"/>
      <c r="F235" s="156"/>
      <c r="G235" s="175"/>
    </row>
    <row r="236" spans="1:19" ht="16.5" thickBot="1">
      <c r="A236" s="137"/>
      <c r="B236" s="157" t="s">
        <v>586</v>
      </c>
      <c r="C236" s="159"/>
      <c r="D236" s="156"/>
      <c r="E236" s="156"/>
      <c r="F236" s="156"/>
      <c r="G236" s="175"/>
    </row>
    <row r="237" spans="1:19" ht="16.5" thickBot="1">
      <c r="A237" s="137"/>
      <c r="B237" s="221" t="s">
        <v>555</v>
      </c>
      <c r="C237" s="159">
        <f>C227+C232</f>
        <v>20000</v>
      </c>
      <c r="D237" s="159">
        <f>D227+D232</f>
        <v>10000</v>
      </c>
      <c r="E237" s="159">
        <f>E227+E232</f>
        <v>20000</v>
      </c>
      <c r="F237" s="159">
        <f>F227+F232</f>
        <v>20000</v>
      </c>
      <c r="G237" s="175"/>
    </row>
    <row r="238" spans="1:19" ht="16.5" thickBot="1">
      <c r="A238" s="137"/>
      <c r="B238" s="1744" t="s">
        <v>66</v>
      </c>
      <c r="C238" s="1594"/>
      <c r="D238" s="1594"/>
      <c r="E238" s="1594"/>
      <c r="F238" s="1745"/>
      <c r="G238" s="175"/>
    </row>
    <row r="239" spans="1:19" ht="16.5" thickBot="1">
      <c r="A239" s="137"/>
      <c r="B239" s="1744" t="s">
        <v>651</v>
      </c>
      <c r="C239" s="1594"/>
      <c r="D239" s="1594"/>
      <c r="E239" s="1594"/>
      <c r="F239" s="1745"/>
      <c r="G239" s="175"/>
    </row>
    <row r="240" spans="1:19" ht="16.5" thickBot="1">
      <c r="A240" s="137"/>
      <c r="B240" s="147" t="s">
        <v>574</v>
      </c>
      <c r="C240" s="1920" t="s">
        <v>652</v>
      </c>
      <c r="D240" s="1921"/>
      <c r="E240" s="1921"/>
      <c r="F240" s="1922"/>
      <c r="G240" s="175"/>
    </row>
    <row r="241" spans="1:12" ht="57" customHeight="1" thickBot="1">
      <c r="A241" s="137"/>
      <c r="B241" s="147" t="s">
        <v>515</v>
      </c>
      <c r="C241" s="223" t="s">
        <v>653</v>
      </c>
      <c r="D241" s="222" t="s">
        <v>578</v>
      </c>
      <c r="E241" s="1915" t="s">
        <v>654</v>
      </c>
      <c r="F241" s="1917"/>
      <c r="G241" s="175"/>
      <c r="H241" s="1910"/>
      <c r="I241" s="1910"/>
      <c r="J241" s="1910"/>
      <c r="K241" s="1910"/>
      <c r="L241" s="1910"/>
    </row>
    <row r="242" spans="1:12" ht="16.5" thickBot="1">
      <c r="A242" s="137"/>
      <c r="B242" s="224"/>
      <c r="C242" s="1912" t="s">
        <v>653</v>
      </c>
      <c r="D242" s="1913"/>
      <c r="E242" s="1913"/>
      <c r="F242" s="1914"/>
      <c r="G242" s="175"/>
      <c r="H242" s="1910"/>
      <c r="I242" s="1910"/>
      <c r="J242" s="1910"/>
      <c r="K242" s="1910"/>
      <c r="L242" s="1910"/>
    </row>
    <row r="243" spans="1:12" ht="17.25" customHeight="1" thickBot="1">
      <c r="A243" s="137"/>
      <c r="B243" s="141" t="s">
        <v>517</v>
      </c>
      <c r="C243" s="1912"/>
      <c r="D243" s="1913"/>
      <c r="E243" s="1913"/>
      <c r="F243" s="1914"/>
      <c r="G243" s="175"/>
      <c r="H243" s="1910"/>
      <c r="I243" s="1910"/>
      <c r="J243" s="1910"/>
      <c r="K243" s="1910"/>
      <c r="L243" s="1910"/>
    </row>
    <row r="244" spans="1:12" ht="16.5" thickBot="1">
      <c r="A244" s="137"/>
      <c r="B244" s="141" t="s">
        <v>21</v>
      </c>
      <c r="C244" s="1915" t="s">
        <v>655</v>
      </c>
      <c r="D244" s="1916"/>
      <c r="E244" s="1916"/>
      <c r="F244" s="1917"/>
      <c r="G244" s="175"/>
    </row>
    <row r="245" spans="1:12" ht="12.75" customHeight="1">
      <c r="A245" s="137"/>
      <c r="B245" s="1750"/>
      <c r="C245" s="149">
        <v>2024</v>
      </c>
      <c r="D245" s="149">
        <v>2025</v>
      </c>
      <c r="E245" s="149">
        <v>2026</v>
      </c>
      <c r="F245" s="149">
        <v>2027</v>
      </c>
      <c r="G245" s="175"/>
    </row>
    <row r="246" spans="1:12" ht="21.75" customHeight="1" thickBot="1">
      <c r="A246" s="137"/>
      <c r="B246" s="1751"/>
      <c r="C246" s="151" t="s">
        <v>22</v>
      </c>
      <c r="D246" s="151" t="s">
        <v>23</v>
      </c>
      <c r="E246" s="151" t="s">
        <v>23</v>
      </c>
      <c r="F246" s="151" t="s">
        <v>23</v>
      </c>
      <c r="G246" s="175"/>
    </row>
    <row r="247" spans="1:12" ht="16.5" thickBot="1">
      <c r="A247" s="137"/>
      <c r="B247" s="141" t="s">
        <v>33</v>
      </c>
      <c r="C247" s="202">
        <v>1</v>
      </c>
      <c r="D247" s="202">
        <v>1</v>
      </c>
      <c r="E247" s="202">
        <v>1</v>
      </c>
      <c r="F247" s="202">
        <v>1</v>
      </c>
      <c r="G247" s="175"/>
    </row>
    <row r="248" spans="1:12" ht="16.5" thickBot="1">
      <c r="A248" s="137"/>
      <c r="B248" s="141" t="s">
        <v>529</v>
      </c>
      <c r="C248" s="202">
        <f>C266</f>
        <v>172000</v>
      </c>
      <c r="D248" s="214">
        <v>172000</v>
      </c>
      <c r="E248" s="214">
        <f>E266</f>
        <v>372000</v>
      </c>
      <c r="F248" s="214">
        <v>144000</v>
      </c>
      <c r="G248" s="175"/>
    </row>
    <row r="249" spans="1:12" ht="16.5" thickBot="1">
      <c r="A249" s="137"/>
      <c r="B249" s="141" t="s">
        <v>530</v>
      </c>
      <c r="C249" s="202">
        <v>172000</v>
      </c>
      <c r="D249" s="214">
        <v>172000</v>
      </c>
      <c r="E249" s="214">
        <v>372000</v>
      </c>
      <c r="F249" s="214">
        <v>144000</v>
      </c>
      <c r="G249" s="175"/>
    </row>
    <row r="250" spans="1:12" ht="16.5" thickBot="1">
      <c r="A250" s="137"/>
      <c r="B250" s="141" t="s">
        <v>532</v>
      </c>
      <c r="C250" s="150" t="s">
        <v>533</v>
      </c>
      <c r="D250" s="1350">
        <f>D247/C247-1</f>
        <v>0</v>
      </c>
      <c r="E250" s="1350">
        <f t="shared" ref="E250:F252" si="6">E247/D247-1</f>
        <v>0</v>
      </c>
      <c r="F250" s="1350">
        <f t="shared" si="6"/>
        <v>0</v>
      </c>
      <c r="G250" s="175"/>
      <c r="H250" s="203"/>
      <c r="I250" s="203"/>
      <c r="J250" s="203"/>
      <c r="K250" s="203"/>
      <c r="L250" s="203"/>
    </row>
    <row r="251" spans="1:12" ht="16.5" thickBot="1">
      <c r="A251" s="137"/>
      <c r="B251" s="141" t="s">
        <v>534</v>
      </c>
      <c r="C251" s="150" t="s">
        <v>533</v>
      </c>
      <c r="D251" s="154">
        <f>D248/C248-1</f>
        <v>0</v>
      </c>
      <c r="E251" s="154">
        <f t="shared" si="6"/>
        <v>1.1627906976744184</v>
      </c>
      <c r="F251" s="154">
        <f t="shared" si="6"/>
        <v>-0.61290322580645162</v>
      </c>
      <c r="G251" s="175"/>
    </row>
    <row r="252" spans="1:12" ht="16.5" thickBot="1">
      <c r="A252" s="137"/>
      <c r="B252" s="141" t="s">
        <v>47</v>
      </c>
      <c r="C252" s="150" t="s">
        <v>533</v>
      </c>
      <c r="D252" s="154">
        <f>D249/C249-1</f>
        <v>0</v>
      </c>
      <c r="E252" s="154">
        <f t="shared" si="6"/>
        <v>1.1627906976744184</v>
      </c>
      <c r="F252" s="154">
        <f t="shared" si="6"/>
        <v>-0.61290322580645162</v>
      </c>
      <c r="G252" s="175"/>
    </row>
    <row r="253" spans="1:12" ht="16.5" thickBot="1">
      <c r="A253" s="137"/>
      <c r="B253" s="1752" t="s">
        <v>650</v>
      </c>
      <c r="C253" s="1610"/>
      <c r="D253" s="1610"/>
      <c r="E253" s="1610"/>
      <c r="F253" s="1753"/>
      <c r="G253" s="175"/>
    </row>
    <row r="254" spans="1:12" ht="12.75" customHeight="1">
      <c r="A254" s="137"/>
      <c r="B254" s="1750"/>
      <c r="C254" s="149">
        <v>2024</v>
      </c>
      <c r="D254" s="149">
        <v>2025</v>
      </c>
      <c r="E254" s="149">
        <v>2026</v>
      </c>
      <c r="F254" s="149">
        <v>2027</v>
      </c>
      <c r="G254" s="175"/>
    </row>
    <row r="255" spans="1:12" ht="16.5" customHeight="1" thickBot="1">
      <c r="A255" s="137"/>
      <c r="B255" s="1751"/>
      <c r="C255" s="151" t="s">
        <v>22</v>
      </c>
      <c r="D255" s="151" t="s">
        <v>23</v>
      </c>
      <c r="E255" s="151" t="s">
        <v>23</v>
      </c>
      <c r="F255" s="151" t="s">
        <v>23</v>
      </c>
      <c r="G255" s="175"/>
    </row>
    <row r="256" spans="1:12" ht="16.5" thickBot="1">
      <c r="A256" s="137"/>
      <c r="B256" s="155" t="s">
        <v>583</v>
      </c>
      <c r="C256" s="156">
        <f>C257+C258+C259+C260</f>
        <v>0</v>
      </c>
      <c r="D256" s="156">
        <f>D257+D258+D259+D260</f>
        <v>0</v>
      </c>
      <c r="E256" s="156">
        <f>E257+E258+E259+E260</f>
        <v>0</v>
      </c>
      <c r="F256" s="156">
        <f>F257+F258+F259+F260</f>
        <v>0</v>
      </c>
      <c r="G256" s="175"/>
    </row>
    <row r="257" spans="1:12" ht="16.5" thickBot="1">
      <c r="A257" s="137"/>
      <c r="B257" s="157" t="s">
        <v>538</v>
      </c>
      <c r="C257" s="156"/>
      <c r="D257" s="156"/>
      <c r="E257" s="156"/>
      <c r="F257" s="156"/>
      <c r="G257" s="175"/>
    </row>
    <row r="258" spans="1:12" ht="16.5" thickBot="1">
      <c r="A258" s="137"/>
      <c r="B258" s="157" t="s">
        <v>584</v>
      </c>
      <c r="C258" s="156"/>
      <c r="D258" s="156"/>
      <c r="E258" s="156"/>
      <c r="F258" s="156"/>
      <c r="G258" s="175"/>
    </row>
    <row r="259" spans="1:12" ht="16.5" thickBot="1">
      <c r="A259" s="137"/>
      <c r="B259" s="157" t="s">
        <v>585</v>
      </c>
      <c r="C259" s="156"/>
      <c r="D259" s="156"/>
      <c r="E259" s="156"/>
      <c r="F259" s="156"/>
      <c r="G259" s="175"/>
    </row>
    <row r="260" spans="1:12" ht="16.5" thickBot="1">
      <c r="A260" s="137"/>
      <c r="B260" s="157" t="s">
        <v>586</v>
      </c>
      <c r="C260" s="156"/>
      <c r="D260" s="156"/>
      <c r="E260" s="156"/>
      <c r="F260" s="156"/>
      <c r="G260" s="175"/>
    </row>
    <row r="261" spans="1:12" ht="16.5" thickBot="1">
      <c r="A261" s="137"/>
      <c r="B261" s="155" t="s">
        <v>587</v>
      </c>
      <c r="C261" s="159">
        <f>C262+C263+C264+C265</f>
        <v>172000</v>
      </c>
      <c r="D261" s="159">
        <f>D262+D263+D264+D265</f>
        <v>172000</v>
      </c>
      <c r="E261" s="159">
        <f>E262+E263+E264+E265</f>
        <v>372000</v>
      </c>
      <c r="F261" s="159">
        <f>F262+F263+F264+F265</f>
        <v>144000</v>
      </c>
      <c r="G261" s="175"/>
    </row>
    <row r="262" spans="1:12" ht="16.5" thickBot="1">
      <c r="A262" s="137"/>
      <c r="B262" s="157" t="s">
        <v>538</v>
      </c>
      <c r="C262" s="202">
        <v>172000</v>
      </c>
      <c r="D262" s="202">
        <v>172000</v>
      </c>
      <c r="E262" s="202">
        <v>372000</v>
      </c>
      <c r="F262" s="202">
        <v>144000</v>
      </c>
      <c r="G262" s="175"/>
      <c r="H262" s="220"/>
      <c r="I262" s="220"/>
      <c r="J262" s="220"/>
      <c r="L262" s="203"/>
    </row>
    <row r="263" spans="1:12" ht="16.5" thickBot="1">
      <c r="A263" s="137"/>
      <c r="B263" s="157" t="s">
        <v>584</v>
      </c>
      <c r="C263" s="159"/>
      <c r="D263" s="156"/>
      <c r="E263" s="156"/>
      <c r="F263" s="156"/>
      <c r="G263" s="175"/>
    </row>
    <row r="264" spans="1:12" ht="16.5" thickBot="1">
      <c r="A264" s="137"/>
      <c r="B264" s="157" t="s">
        <v>585</v>
      </c>
      <c r="C264" s="159"/>
      <c r="D264" s="156"/>
      <c r="E264" s="156"/>
      <c r="F264" s="156"/>
      <c r="G264" s="175"/>
    </row>
    <row r="265" spans="1:12" ht="16.5" thickBot="1">
      <c r="A265" s="137"/>
      <c r="B265" s="157" t="s">
        <v>586</v>
      </c>
      <c r="C265" s="159"/>
      <c r="D265" s="156"/>
      <c r="E265" s="156"/>
      <c r="F265" s="156"/>
      <c r="G265" s="175"/>
    </row>
    <row r="266" spans="1:12" ht="16.5" thickBot="1">
      <c r="A266" s="137"/>
      <c r="B266" s="221" t="s">
        <v>555</v>
      </c>
      <c r="C266" s="159">
        <f>C256+C261</f>
        <v>172000</v>
      </c>
      <c r="D266" s="159">
        <f>D256+D261</f>
        <v>172000</v>
      </c>
      <c r="E266" s="159">
        <f>E256+E261</f>
        <v>372000</v>
      </c>
      <c r="F266" s="159">
        <f>F256+F261</f>
        <v>144000</v>
      </c>
      <c r="G266" s="175"/>
    </row>
    <row r="267" spans="1:12" ht="48" thickBot="1">
      <c r="A267" s="137"/>
      <c r="B267" s="147" t="s">
        <v>558</v>
      </c>
      <c r="C267" s="225" t="s">
        <v>656</v>
      </c>
      <c r="D267" s="226" t="s">
        <v>578</v>
      </c>
      <c r="E267" s="1918" t="s">
        <v>657</v>
      </c>
      <c r="F267" s="1919"/>
      <c r="G267" s="175"/>
    </row>
    <row r="268" spans="1:12" ht="17.25" customHeight="1" thickBot="1">
      <c r="A268" s="137"/>
      <c r="B268" s="141" t="s">
        <v>517</v>
      </c>
      <c r="C268" s="1569" t="s">
        <v>656</v>
      </c>
      <c r="D268" s="1570"/>
      <c r="E268" s="1570"/>
      <c r="F268" s="1571"/>
      <c r="G268" s="175"/>
    </row>
    <row r="269" spans="1:12" ht="16.5" thickBot="1">
      <c r="A269" s="137"/>
      <c r="B269" s="141" t="s">
        <v>21</v>
      </c>
      <c r="C269" s="1581" t="s">
        <v>658</v>
      </c>
      <c r="D269" s="1582"/>
      <c r="E269" s="1582"/>
      <c r="F269" s="1747"/>
      <c r="G269" s="175"/>
    </row>
    <row r="270" spans="1:12" ht="12.75" customHeight="1">
      <c r="A270" s="137"/>
      <c r="B270" s="1750"/>
      <c r="C270" s="149">
        <v>2024</v>
      </c>
      <c r="D270" s="149">
        <v>2025</v>
      </c>
      <c r="E270" s="149">
        <v>2026</v>
      </c>
      <c r="F270" s="149">
        <v>2027</v>
      </c>
      <c r="G270" s="175"/>
    </row>
    <row r="271" spans="1:12" ht="33.75" customHeight="1" thickBot="1">
      <c r="A271" s="137"/>
      <c r="B271" s="1751"/>
      <c r="C271" s="151" t="s">
        <v>22</v>
      </c>
      <c r="D271" s="151" t="s">
        <v>23</v>
      </c>
      <c r="E271" s="151" t="s">
        <v>23</v>
      </c>
      <c r="F271" s="151" t="s">
        <v>23</v>
      </c>
      <c r="G271" s="175"/>
    </row>
    <row r="272" spans="1:12" ht="16.5" thickBot="1">
      <c r="A272" s="137"/>
      <c r="B272" s="141" t="s">
        <v>33</v>
      </c>
      <c r="C272" s="141">
        <v>1</v>
      </c>
      <c r="D272" s="150">
        <v>1</v>
      </c>
      <c r="E272" s="150">
        <v>1</v>
      </c>
      <c r="F272" s="141">
        <v>1</v>
      </c>
      <c r="G272" s="175"/>
    </row>
    <row r="273" spans="1:12" ht="16.5" thickBot="1">
      <c r="A273" s="137"/>
      <c r="B273" s="141" t="s">
        <v>529</v>
      </c>
      <c r="C273" s="202">
        <f>C291</f>
        <v>46000</v>
      </c>
      <c r="D273" s="202">
        <f>D291</f>
        <v>106967</v>
      </c>
      <c r="E273" s="202">
        <f>E291</f>
        <v>77033</v>
      </c>
      <c r="F273" s="202">
        <f>F287</f>
        <v>0</v>
      </c>
      <c r="G273" s="175"/>
    </row>
    <row r="274" spans="1:12" ht="16.5" thickBot="1">
      <c r="A274" s="137"/>
      <c r="B274" s="141" t="s">
        <v>530</v>
      </c>
      <c r="C274" s="202">
        <v>46000</v>
      </c>
      <c r="D274" s="202">
        <v>106967</v>
      </c>
      <c r="E274" s="202">
        <v>77033</v>
      </c>
      <c r="F274" s="202">
        <v>0</v>
      </c>
      <c r="G274" s="175"/>
    </row>
    <row r="275" spans="1:12" ht="16.5" thickBot="1">
      <c r="A275" s="137"/>
      <c r="B275" s="141" t="s">
        <v>532</v>
      </c>
      <c r="C275" s="150" t="s">
        <v>533</v>
      </c>
      <c r="D275" s="154">
        <f>D272/C272-1</f>
        <v>0</v>
      </c>
      <c r="E275" s="154">
        <f t="shared" ref="E275:F277" si="7">E272/D272-1</f>
        <v>0</v>
      </c>
      <c r="F275" s="154">
        <f t="shared" si="7"/>
        <v>0</v>
      </c>
      <c r="G275" s="175"/>
      <c r="H275" s="203"/>
      <c r="I275" s="203"/>
      <c r="J275" s="203"/>
      <c r="K275" s="203"/>
      <c r="L275" s="203"/>
    </row>
    <row r="276" spans="1:12" ht="16.5" thickBot="1">
      <c r="A276" s="137"/>
      <c r="B276" s="141" t="s">
        <v>534</v>
      </c>
      <c r="C276" s="150" t="s">
        <v>533</v>
      </c>
      <c r="D276" s="154">
        <f>D273/C273-1</f>
        <v>1.3253695652173914</v>
      </c>
      <c r="E276" s="154">
        <f t="shared" si="7"/>
        <v>-0.27984331616292879</v>
      </c>
      <c r="F276" s="154">
        <f t="shared" si="7"/>
        <v>-1</v>
      </c>
      <c r="G276" s="175"/>
    </row>
    <row r="277" spans="1:12" ht="16.5" thickBot="1">
      <c r="A277" s="137"/>
      <c r="B277" s="141" t="s">
        <v>47</v>
      </c>
      <c r="C277" s="150" t="s">
        <v>533</v>
      </c>
      <c r="D277" s="154">
        <f>D274/C274-1</f>
        <v>1.3253695652173914</v>
      </c>
      <c r="E277" s="154">
        <f t="shared" si="7"/>
        <v>-0.27984331616292879</v>
      </c>
      <c r="F277" s="154">
        <f t="shared" si="7"/>
        <v>-1</v>
      </c>
      <c r="G277" s="175"/>
    </row>
    <row r="278" spans="1:12" ht="16.5" thickBot="1">
      <c r="A278" s="137"/>
      <c r="B278" s="1752" t="s">
        <v>659</v>
      </c>
      <c r="C278" s="1610"/>
      <c r="D278" s="1610"/>
      <c r="E278" s="1610"/>
      <c r="F278" s="1753"/>
      <c r="G278" s="175"/>
    </row>
    <row r="279" spans="1:12" ht="12.75" customHeight="1">
      <c r="A279" s="137"/>
      <c r="B279" s="1750"/>
      <c r="C279" s="149">
        <v>2024</v>
      </c>
      <c r="D279" s="149">
        <v>2025</v>
      </c>
      <c r="E279" s="149">
        <v>2026</v>
      </c>
      <c r="F279" s="149">
        <v>2027</v>
      </c>
      <c r="G279" s="175"/>
    </row>
    <row r="280" spans="1:12" ht="20.25" customHeight="1" thickBot="1">
      <c r="A280" s="137"/>
      <c r="B280" s="1751"/>
      <c r="C280" s="151" t="s">
        <v>22</v>
      </c>
      <c r="D280" s="151" t="s">
        <v>23</v>
      </c>
      <c r="E280" s="151" t="s">
        <v>23</v>
      </c>
      <c r="F280" s="151" t="s">
        <v>23</v>
      </c>
      <c r="G280" s="175"/>
    </row>
    <row r="281" spans="1:12" ht="16.5" thickBot="1">
      <c r="A281" s="137"/>
      <c r="B281" s="155" t="s">
        <v>583</v>
      </c>
      <c r="C281" s="156">
        <f>C282+C283+C284+C285</f>
        <v>0</v>
      </c>
      <c r="D281" s="156">
        <f>D282+D283+D284+D285</f>
        <v>0</v>
      </c>
      <c r="E281" s="156">
        <f>E282+E283+E284+E285</f>
        <v>0</v>
      </c>
      <c r="F281" s="156">
        <f>F282+F283+F284+F285</f>
        <v>0</v>
      </c>
      <c r="G281" s="175"/>
    </row>
    <row r="282" spans="1:12" ht="16.5" thickBot="1">
      <c r="A282" s="137"/>
      <c r="B282" s="157" t="s">
        <v>538</v>
      </c>
      <c r="C282" s="156"/>
      <c r="D282" s="156"/>
      <c r="E282" s="156"/>
      <c r="F282" s="156"/>
      <c r="G282" s="175"/>
    </row>
    <row r="283" spans="1:12" ht="16.5" thickBot="1">
      <c r="A283" s="137"/>
      <c r="B283" s="157" t="s">
        <v>584</v>
      </c>
      <c r="C283" s="156"/>
      <c r="D283" s="156"/>
      <c r="E283" s="156"/>
      <c r="F283" s="156"/>
      <c r="G283" s="175"/>
    </row>
    <row r="284" spans="1:12" ht="16.5" thickBot="1">
      <c r="A284" s="137"/>
      <c r="B284" s="157" t="s">
        <v>585</v>
      </c>
      <c r="C284" s="156"/>
      <c r="D284" s="156"/>
      <c r="E284" s="156"/>
      <c r="F284" s="156"/>
      <c r="G284" s="175"/>
    </row>
    <row r="285" spans="1:12" ht="16.5" thickBot="1">
      <c r="A285" s="137"/>
      <c r="B285" s="157" t="s">
        <v>586</v>
      </c>
      <c r="C285" s="156"/>
      <c r="D285" s="156"/>
      <c r="E285" s="156"/>
      <c r="F285" s="156"/>
      <c r="G285" s="175"/>
    </row>
    <row r="286" spans="1:12" ht="16.5" thickBot="1">
      <c r="A286" s="137"/>
      <c r="B286" s="155" t="s">
        <v>587</v>
      </c>
      <c r="C286" s="159">
        <f>C287+C288+C289+C290</f>
        <v>46000</v>
      </c>
      <c r="D286" s="159">
        <f>D287+D288+D289+D290</f>
        <v>106967</v>
      </c>
      <c r="E286" s="159">
        <f>E287+E288+E289+E290</f>
        <v>77033</v>
      </c>
      <c r="F286" s="159">
        <f>F287+F288+F289+F290</f>
        <v>0</v>
      </c>
      <c r="G286" s="175">
        <f>1695633+230000</f>
        <v>1925633</v>
      </c>
    </row>
    <row r="287" spans="1:12" ht="16.5" thickBot="1">
      <c r="A287" s="137"/>
      <c r="B287" s="157" t="s">
        <v>538</v>
      </c>
      <c r="C287" s="202">
        <v>46000</v>
      </c>
      <c r="D287" s="202">
        <v>106967</v>
      </c>
      <c r="E287" s="202">
        <v>77033</v>
      </c>
      <c r="F287" s="156">
        <v>0</v>
      </c>
      <c r="G287" s="175"/>
      <c r="H287" s="227"/>
      <c r="I287" s="227"/>
      <c r="J287" s="227"/>
      <c r="L287" s="203"/>
    </row>
    <row r="288" spans="1:12" ht="16.5" thickBot="1">
      <c r="A288" s="137"/>
      <c r="B288" s="157" t="s">
        <v>584</v>
      </c>
      <c r="C288" s="159"/>
      <c r="D288" s="156"/>
      <c r="E288" s="156"/>
      <c r="F288" s="156"/>
      <c r="G288" s="175"/>
    </row>
    <row r="289" spans="1:12" ht="16.5" thickBot="1">
      <c r="A289" s="137"/>
      <c r="B289" s="157" t="s">
        <v>585</v>
      </c>
      <c r="C289" s="159"/>
      <c r="D289" s="156"/>
      <c r="E289" s="156"/>
      <c r="F289" s="156"/>
      <c r="G289" s="175"/>
    </row>
    <row r="290" spans="1:12" ht="16.5" thickBot="1">
      <c r="A290" s="137"/>
      <c r="B290" s="157" t="s">
        <v>586</v>
      </c>
      <c r="C290" s="159"/>
      <c r="D290" s="156"/>
      <c r="E290" s="156"/>
      <c r="F290" s="156"/>
      <c r="G290" s="175"/>
    </row>
    <row r="291" spans="1:12" ht="15.75" customHeight="1" thickBot="1">
      <c r="A291" s="137"/>
      <c r="B291" s="221" t="s">
        <v>660</v>
      </c>
      <c r="C291" s="159">
        <f>C281+C286</f>
        <v>46000</v>
      </c>
      <c r="D291" s="159">
        <f>D281+D286</f>
        <v>106967</v>
      </c>
      <c r="E291" s="159">
        <f>E281+E286</f>
        <v>77033</v>
      </c>
      <c r="F291" s="159">
        <f>F281+F286</f>
        <v>0</v>
      </c>
      <c r="G291" s="175"/>
    </row>
    <row r="292" spans="1:12" ht="163.5" customHeight="1" thickBot="1">
      <c r="A292" s="137"/>
      <c r="B292" s="147" t="s">
        <v>566</v>
      </c>
      <c r="C292" s="225" t="s">
        <v>664</v>
      </c>
      <c r="D292" s="168" t="s">
        <v>578</v>
      </c>
      <c r="E292" s="1898" t="s">
        <v>665</v>
      </c>
      <c r="F292" s="1900"/>
      <c r="G292" s="175"/>
    </row>
    <row r="293" spans="1:12" ht="36.75" customHeight="1" thickBot="1">
      <c r="A293" s="137"/>
      <c r="B293" s="141" t="s">
        <v>517</v>
      </c>
      <c r="C293" s="1569" t="s">
        <v>664</v>
      </c>
      <c r="D293" s="1570"/>
      <c r="E293" s="1570"/>
      <c r="F293" s="1571"/>
      <c r="G293" s="175"/>
    </row>
    <row r="294" spans="1:12" ht="16.5" thickBot="1">
      <c r="A294" s="137"/>
      <c r="B294" s="141" t="s">
        <v>21</v>
      </c>
      <c r="C294" s="1581" t="s">
        <v>661</v>
      </c>
      <c r="D294" s="1582"/>
      <c r="E294" s="1582"/>
      <c r="F294" s="1747"/>
      <c r="G294" s="175"/>
    </row>
    <row r="295" spans="1:12" ht="12.75" customHeight="1">
      <c r="A295" s="137"/>
      <c r="B295" s="1750"/>
      <c r="C295" s="149">
        <v>2024</v>
      </c>
      <c r="D295" s="149">
        <v>2025</v>
      </c>
      <c r="E295" s="149">
        <v>2026</v>
      </c>
      <c r="F295" s="149">
        <v>2027</v>
      </c>
      <c r="G295" s="175"/>
    </row>
    <row r="296" spans="1:12" ht="25.5" customHeight="1" thickBot="1">
      <c r="A296" s="137"/>
      <c r="B296" s="1751"/>
      <c r="C296" s="151" t="s">
        <v>22</v>
      </c>
      <c r="D296" s="151" t="s">
        <v>23</v>
      </c>
      <c r="E296" s="151" t="s">
        <v>23</v>
      </c>
      <c r="F296" s="151" t="s">
        <v>23</v>
      </c>
      <c r="G296" s="175"/>
    </row>
    <row r="297" spans="1:12" ht="16.5" thickBot="1">
      <c r="A297" s="137"/>
      <c r="B297" s="141" t="s">
        <v>33</v>
      </c>
      <c r="C297" s="141">
        <v>1</v>
      </c>
      <c r="D297" s="150">
        <v>1</v>
      </c>
      <c r="E297" s="150">
        <v>1</v>
      </c>
      <c r="F297" s="141">
        <v>1</v>
      </c>
      <c r="G297" s="175"/>
    </row>
    <row r="298" spans="1:12" ht="16.5" thickBot="1">
      <c r="A298" s="137"/>
      <c r="B298" s="141" t="s">
        <v>529</v>
      </c>
      <c r="C298" s="214">
        <f>+C316</f>
        <v>0</v>
      </c>
      <c r="D298" s="214">
        <f t="shared" ref="D298:F298" si="8">+D316</f>
        <v>283892</v>
      </c>
      <c r="E298" s="214">
        <f t="shared" si="8"/>
        <v>406108</v>
      </c>
      <c r="F298" s="214">
        <f t="shared" si="8"/>
        <v>0</v>
      </c>
      <c r="G298" s="175"/>
    </row>
    <row r="299" spans="1:12" ht="16.5" thickBot="1">
      <c r="A299" s="137"/>
      <c r="B299" s="141" t="s">
        <v>530</v>
      </c>
      <c r="C299" s="214">
        <v>0</v>
      </c>
      <c r="D299" s="214">
        <v>283892</v>
      </c>
      <c r="E299" s="214">
        <v>406108</v>
      </c>
      <c r="F299" s="202">
        <v>0</v>
      </c>
      <c r="G299" s="175"/>
    </row>
    <row r="300" spans="1:12" ht="16.5" thickBot="1">
      <c r="A300" s="137"/>
      <c r="B300" s="141" t="s">
        <v>532</v>
      </c>
      <c r="C300" s="1114" t="s">
        <v>533</v>
      </c>
      <c r="D300" s="1350">
        <f>D297/C297-1</f>
        <v>0</v>
      </c>
      <c r="E300" s="1350">
        <f t="shared" ref="E300:F302" si="9">E297/D297-1</f>
        <v>0</v>
      </c>
      <c r="F300" s="154">
        <f t="shared" si="9"/>
        <v>0</v>
      </c>
      <c r="G300" s="175"/>
      <c r="H300" s="203"/>
      <c r="I300" s="203"/>
      <c r="J300" s="203"/>
      <c r="K300" s="203"/>
      <c r="L300" s="203"/>
    </row>
    <row r="301" spans="1:12" ht="16.5" thickBot="1">
      <c r="A301" s="137"/>
      <c r="B301" s="141" t="s">
        <v>534</v>
      </c>
      <c r="C301" s="1114" t="s">
        <v>533</v>
      </c>
      <c r="D301" s="1350" t="e">
        <f>D298/C298-1</f>
        <v>#DIV/0!</v>
      </c>
      <c r="E301" s="1350">
        <f t="shared" si="9"/>
        <v>0.4305017400983473</v>
      </c>
      <c r="F301" s="154">
        <f t="shared" si="9"/>
        <v>-1</v>
      </c>
      <c r="G301" s="175"/>
    </row>
    <row r="302" spans="1:12" ht="16.5" thickBot="1">
      <c r="A302" s="137"/>
      <c r="B302" s="141" t="s">
        <v>47</v>
      </c>
      <c r="C302" s="150" t="s">
        <v>533</v>
      </c>
      <c r="D302" s="154" t="e">
        <f>D299/C299-1</f>
        <v>#DIV/0!</v>
      </c>
      <c r="E302" s="154">
        <f t="shared" si="9"/>
        <v>0.4305017400983473</v>
      </c>
      <c r="F302" s="154">
        <f t="shared" si="9"/>
        <v>-1</v>
      </c>
      <c r="G302" s="175"/>
    </row>
    <row r="303" spans="1:12" ht="16.5" thickBot="1">
      <c r="A303" s="137"/>
      <c r="B303" s="1752" t="s">
        <v>662</v>
      </c>
      <c r="C303" s="1610"/>
      <c r="D303" s="1610"/>
      <c r="E303" s="1610"/>
      <c r="F303" s="1753"/>
      <c r="G303" s="175"/>
    </row>
    <row r="304" spans="1:12" ht="12.75" customHeight="1">
      <c r="A304" s="137"/>
      <c r="B304" s="1750"/>
      <c r="C304" s="149">
        <v>2024</v>
      </c>
      <c r="D304" s="149">
        <v>2025</v>
      </c>
      <c r="E304" s="149">
        <v>2026</v>
      </c>
      <c r="F304" s="149">
        <v>2027</v>
      </c>
      <c r="G304" s="175"/>
    </row>
    <row r="305" spans="1:12" ht="27.75" customHeight="1" thickBot="1">
      <c r="A305" s="137"/>
      <c r="B305" s="1751"/>
      <c r="C305" s="151" t="s">
        <v>22</v>
      </c>
      <c r="D305" s="151" t="s">
        <v>23</v>
      </c>
      <c r="E305" s="151" t="s">
        <v>23</v>
      </c>
      <c r="F305" s="151" t="s">
        <v>23</v>
      </c>
      <c r="G305" s="175"/>
    </row>
    <row r="306" spans="1:12" ht="16.5" thickBot="1">
      <c r="A306" s="137"/>
      <c r="B306" s="155" t="s">
        <v>583</v>
      </c>
      <c r="C306" s="156">
        <f>C307+C308+C309+C310</f>
        <v>0</v>
      </c>
      <c r="D306" s="156">
        <f>D307+D308+D309+D310</f>
        <v>0</v>
      </c>
      <c r="E306" s="156">
        <f>E307+E308+E309+E310</f>
        <v>0</v>
      </c>
      <c r="F306" s="156">
        <f>F307+F308+F309+F310</f>
        <v>0</v>
      </c>
      <c r="G306" s="175"/>
    </row>
    <row r="307" spans="1:12" ht="16.5" thickBot="1">
      <c r="A307" s="137"/>
      <c r="B307" s="157" t="s">
        <v>538</v>
      </c>
      <c r="C307" s="156"/>
      <c r="D307" s="156"/>
      <c r="E307" s="156"/>
      <c r="F307" s="156"/>
      <c r="G307" s="175"/>
    </row>
    <row r="308" spans="1:12" ht="16.5" thickBot="1">
      <c r="A308" s="137"/>
      <c r="B308" s="157" t="s">
        <v>584</v>
      </c>
      <c r="C308" s="156"/>
      <c r="D308" s="156"/>
      <c r="E308" s="156"/>
      <c r="F308" s="156"/>
      <c r="G308" s="175"/>
    </row>
    <row r="309" spans="1:12" ht="16.5" thickBot="1">
      <c r="A309" s="137"/>
      <c r="B309" s="157" t="s">
        <v>585</v>
      </c>
      <c r="C309" s="156"/>
      <c r="D309" s="156"/>
      <c r="E309" s="156"/>
      <c r="F309" s="156"/>
      <c r="G309" s="175"/>
    </row>
    <row r="310" spans="1:12" ht="16.5" thickBot="1">
      <c r="A310" s="137"/>
      <c r="B310" s="157" t="s">
        <v>586</v>
      </c>
      <c r="C310" s="156"/>
      <c r="D310" s="156"/>
      <c r="E310" s="156"/>
      <c r="F310" s="156"/>
      <c r="G310" s="175"/>
    </row>
    <row r="311" spans="1:12" ht="16.5" thickBot="1">
      <c r="A311" s="137"/>
      <c r="B311" s="155" t="s">
        <v>587</v>
      </c>
      <c r="C311" s="159">
        <f>C312+C313+C314+C315</f>
        <v>0</v>
      </c>
      <c r="D311" s="159">
        <f>D312+D313+D314+D315</f>
        <v>283892</v>
      </c>
      <c r="E311" s="159">
        <f>E312+E313+E314+E315</f>
        <v>406108</v>
      </c>
      <c r="F311" s="159">
        <v>0</v>
      </c>
      <c r="G311" s="175"/>
    </row>
    <row r="312" spans="1:12" ht="16.5" thickBot="1">
      <c r="A312" s="137"/>
      <c r="B312" s="157" t="s">
        <v>538</v>
      </c>
      <c r="C312" s="214">
        <v>0</v>
      </c>
      <c r="D312" s="214">
        <v>283892</v>
      </c>
      <c r="E312" s="214">
        <v>406108</v>
      </c>
      <c r="F312" s="214">
        <v>0</v>
      </c>
      <c r="G312" s="175"/>
      <c r="H312" s="227"/>
      <c r="I312" s="227"/>
      <c r="J312" s="227"/>
      <c r="L312" s="203"/>
    </row>
    <row r="313" spans="1:12" ht="16.5" thickBot="1">
      <c r="A313" s="137"/>
      <c r="B313" s="157" t="s">
        <v>584</v>
      </c>
      <c r="C313" s="159"/>
      <c r="D313" s="156"/>
      <c r="E313" s="156"/>
      <c r="F313" s="156"/>
      <c r="G313" s="175"/>
    </row>
    <row r="314" spans="1:12" ht="16.5" thickBot="1">
      <c r="A314" s="137"/>
      <c r="B314" s="157" t="s">
        <v>585</v>
      </c>
      <c r="C314" s="159"/>
      <c r="D314" s="156"/>
      <c r="E314" s="156"/>
      <c r="F314" s="156"/>
      <c r="G314" s="175"/>
    </row>
    <row r="315" spans="1:12" ht="16.5" thickBot="1">
      <c r="A315" s="137"/>
      <c r="B315" s="157" t="s">
        <v>586</v>
      </c>
      <c r="C315" s="159"/>
      <c r="D315" s="156"/>
      <c r="E315" s="156"/>
      <c r="F315" s="156"/>
      <c r="G315" s="175"/>
    </row>
    <row r="316" spans="1:12" ht="16.5" thickBot="1">
      <c r="A316" s="137"/>
      <c r="B316" s="209" t="s">
        <v>571</v>
      </c>
      <c r="C316" s="159">
        <f>+C312</f>
        <v>0</v>
      </c>
      <c r="D316" s="159">
        <f t="shared" ref="D316:F316" si="10">+D312</f>
        <v>283892</v>
      </c>
      <c r="E316" s="159">
        <f t="shared" si="10"/>
        <v>406108</v>
      </c>
      <c r="F316" s="159">
        <f t="shared" si="10"/>
        <v>0</v>
      </c>
      <c r="G316" s="175"/>
    </row>
    <row r="317" spans="1:12" ht="153.75" customHeight="1" thickBot="1">
      <c r="A317" s="137"/>
      <c r="B317" s="147" t="s">
        <v>666</v>
      </c>
      <c r="C317" s="225" t="s">
        <v>667</v>
      </c>
      <c r="D317" s="1351" t="s">
        <v>578</v>
      </c>
      <c r="E317" s="1614" t="s">
        <v>668</v>
      </c>
      <c r="F317" s="1749"/>
      <c r="G317" s="175"/>
    </row>
    <row r="318" spans="1:12" ht="34.5" customHeight="1" thickBot="1">
      <c r="A318" s="137"/>
      <c r="B318" s="141" t="s">
        <v>517</v>
      </c>
      <c r="C318" s="1569" t="s">
        <v>667</v>
      </c>
      <c r="D318" s="1570"/>
      <c r="E318" s="1570"/>
      <c r="F318" s="1571"/>
      <c r="G318" s="175"/>
    </row>
    <row r="319" spans="1:12" ht="16.5" thickBot="1">
      <c r="A319" s="137"/>
      <c r="B319" s="141" t="s">
        <v>21</v>
      </c>
      <c r="C319" s="1581" t="s">
        <v>661</v>
      </c>
      <c r="D319" s="1582"/>
      <c r="E319" s="1582"/>
      <c r="F319" s="1747"/>
      <c r="G319" s="175"/>
    </row>
    <row r="320" spans="1:12" ht="12.75" customHeight="1">
      <c r="A320" s="137"/>
      <c r="B320" s="1750"/>
      <c r="C320" s="149">
        <v>2024</v>
      </c>
      <c r="D320" s="149">
        <v>2025</v>
      </c>
      <c r="E320" s="149">
        <v>2026</v>
      </c>
      <c r="F320" s="149">
        <v>2027</v>
      </c>
      <c r="G320" s="175"/>
      <c r="H320" s="203"/>
    </row>
    <row r="321" spans="1:12" ht="22.5" customHeight="1" thickBot="1">
      <c r="A321" s="137"/>
      <c r="B321" s="1751"/>
      <c r="C321" s="151" t="s">
        <v>22</v>
      </c>
      <c r="D321" s="151" t="s">
        <v>23</v>
      </c>
      <c r="E321" s="151" t="s">
        <v>23</v>
      </c>
      <c r="F321" s="151" t="s">
        <v>23</v>
      </c>
      <c r="G321" s="175"/>
    </row>
    <row r="322" spans="1:12" ht="16.5" thickBot="1">
      <c r="A322" s="137"/>
      <c r="B322" s="141" t="s">
        <v>33</v>
      </c>
      <c r="C322" s="141">
        <v>1</v>
      </c>
      <c r="D322" s="150">
        <v>1</v>
      </c>
      <c r="E322" s="150">
        <v>1</v>
      </c>
      <c r="F322" s="141">
        <v>1</v>
      </c>
      <c r="G322" s="175"/>
      <c r="H322" s="203"/>
    </row>
    <row r="323" spans="1:12" ht="16.5" thickBot="1">
      <c r="A323" s="137"/>
      <c r="B323" s="141" t="s">
        <v>529</v>
      </c>
      <c r="C323" s="202">
        <f>C341</f>
        <v>115000</v>
      </c>
      <c r="D323" s="202">
        <f>D341</f>
        <v>115000</v>
      </c>
      <c r="E323" s="214">
        <v>261250</v>
      </c>
      <c r="F323" s="202">
        <f>F341</f>
        <v>0</v>
      </c>
      <c r="G323" s="175"/>
    </row>
    <row r="324" spans="1:12" ht="16.5" thickBot="1">
      <c r="A324" s="137"/>
      <c r="B324" s="141" t="s">
        <v>530</v>
      </c>
      <c r="C324" s="202">
        <f>C323/C322</f>
        <v>115000</v>
      </c>
      <c r="D324" s="202">
        <f>D323/D322</f>
        <v>115000</v>
      </c>
      <c r="E324" s="214">
        <f>E323/E322</f>
        <v>261250</v>
      </c>
      <c r="F324" s="202">
        <f>F323/F322</f>
        <v>0</v>
      </c>
      <c r="G324" s="175"/>
    </row>
    <row r="325" spans="1:12" ht="16.5" thickBot="1">
      <c r="A325" s="137"/>
      <c r="B325" s="141" t="s">
        <v>532</v>
      </c>
      <c r="C325" s="150" t="s">
        <v>533</v>
      </c>
      <c r="D325" s="154">
        <f>D322/C322-1</f>
        <v>0</v>
      </c>
      <c r="E325" s="1350">
        <f t="shared" ref="E325:F327" si="11">E322/D322-1</f>
        <v>0</v>
      </c>
      <c r="F325" s="154">
        <f t="shared" si="11"/>
        <v>0</v>
      </c>
      <c r="G325" s="175"/>
      <c r="H325" s="203"/>
      <c r="I325" s="203"/>
      <c r="J325" s="203"/>
      <c r="K325" s="203"/>
      <c r="L325" s="203"/>
    </row>
    <row r="326" spans="1:12" ht="16.5" thickBot="1">
      <c r="A326" s="137"/>
      <c r="B326" s="141" t="s">
        <v>534</v>
      </c>
      <c r="C326" s="150" t="s">
        <v>533</v>
      </c>
      <c r="D326" s="154">
        <f>D323/C323-1</f>
        <v>0</v>
      </c>
      <c r="E326" s="154">
        <f t="shared" si="11"/>
        <v>1.2717391304347827</v>
      </c>
      <c r="F326" s="154">
        <f t="shared" si="11"/>
        <v>-1</v>
      </c>
      <c r="G326" s="175"/>
    </row>
    <row r="327" spans="1:12" ht="16.5" thickBot="1">
      <c r="A327" s="137"/>
      <c r="B327" s="141" t="s">
        <v>47</v>
      </c>
      <c r="C327" s="150" t="s">
        <v>533</v>
      </c>
      <c r="D327" s="154">
        <f>D324/C324-1</f>
        <v>0</v>
      </c>
      <c r="E327" s="154">
        <f t="shared" si="11"/>
        <v>1.2717391304347827</v>
      </c>
      <c r="F327" s="154">
        <f t="shared" si="11"/>
        <v>-1</v>
      </c>
      <c r="G327" s="175"/>
    </row>
    <row r="328" spans="1:12" ht="16.5" thickBot="1">
      <c r="A328" s="137"/>
      <c r="B328" s="1752" t="s">
        <v>669</v>
      </c>
      <c r="C328" s="1610"/>
      <c r="D328" s="1610"/>
      <c r="E328" s="1610"/>
      <c r="F328" s="1753"/>
      <c r="G328" s="175"/>
    </row>
    <row r="329" spans="1:12" ht="12.75" customHeight="1">
      <c r="A329" s="137"/>
      <c r="B329" s="1750"/>
      <c r="C329" s="149">
        <v>2024</v>
      </c>
      <c r="D329" s="149">
        <v>2025</v>
      </c>
      <c r="E329" s="149">
        <v>2026</v>
      </c>
      <c r="F329" s="149">
        <v>2027</v>
      </c>
      <c r="G329" s="175"/>
      <c r="H329" s="228"/>
    </row>
    <row r="330" spans="1:12" ht="18" customHeight="1" thickBot="1">
      <c r="A330" s="137"/>
      <c r="B330" s="1751"/>
      <c r="C330" s="151" t="s">
        <v>22</v>
      </c>
      <c r="D330" s="151" t="s">
        <v>23</v>
      </c>
      <c r="E330" s="151" t="s">
        <v>23</v>
      </c>
      <c r="F330" s="151" t="s">
        <v>23</v>
      </c>
      <c r="G330" s="175"/>
    </row>
    <row r="331" spans="1:12" ht="16.5" thickBot="1">
      <c r="A331" s="137"/>
      <c r="B331" s="155" t="s">
        <v>583</v>
      </c>
      <c r="C331" s="156">
        <f>C332+C333+C334+C335</f>
        <v>0</v>
      </c>
      <c r="D331" s="156">
        <f>D332+D333+D334+D335</f>
        <v>0</v>
      </c>
      <c r="E331" s="156">
        <f>E332+E333+E334+E335</f>
        <v>0</v>
      </c>
      <c r="F331" s="156">
        <f>F332+F333+F334+F335</f>
        <v>0</v>
      </c>
      <c r="G331" s="175"/>
    </row>
    <row r="332" spans="1:12" ht="16.5" thickBot="1">
      <c r="A332" s="137"/>
      <c r="B332" s="157" t="s">
        <v>538</v>
      </c>
      <c r="C332" s="156"/>
      <c r="D332" s="156"/>
      <c r="E332" s="156"/>
      <c r="F332" s="156"/>
      <c r="G332" s="175"/>
    </row>
    <row r="333" spans="1:12" ht="16.5" thickBot="1">
      <c r="A333" s="137"/>
      <c r="B333" s="157" t="s">
        <v>584</v>
      </c>
      <c r="C333" s="156"/>
      <c r="D333" s="156"/>
      <c r="E333" s="156"/>
      <c r="F333" s="156"/>
      <c r="G333" s="175"/>
    </row>
    <row r="334" spans="1:12" ht="16.5" thickBot="1">
      <c r="A334" s="137"/>
      <c r="B334" s="157" t="s">
        <v>585</v>
      </c>
      <c r="C334" s="156"/>
      <c r="D334" s="156"/>
      <c r="E334" s="156"/>
      <c r="F334" s="156"/>
      <c r="G334" s="175"/>
    </row>
    <row r="335" spans="1:12" ht="16.5" thickBot="1">
      <c r="A335" s="137"/>
      <c r="B335" s="157" t="s">
        <v>586</v>
      </c>
      <c r="C335" s="156"/>
      <c r="D335" s="156"/>
      <c r="E335" s="156"/>
      <c r="F335" s="156"/>
      <c r="G335" s="175"/>
    </row>
    <row r="336" spans="1:12" ht="16.5" thickBot="1">
      <c r="A336" s="137"/>
      <c r="B336" s="155" t="s">
        <v>587</v>
      </c>
      <c r="C336" s="159">
        <f>C337+C338+C339+C340</f>
        <v>115000</v>
      </c>
      <c r="D336" s="159">
        <f>D337+D338+D339+D340</f>
        <v>115000</v>
      </c>
      <c r="E336" s="159">
        <f>E337+E338+E339+E340</f>
        <v>261250</v>
      </c>
      <c r="F336" s="159">
        <v>0</v>
      </c>
      <c r="G336" s="175"/>
    </row>
    <row r="337" spans="1:12" ht="16.5" thickBot="1">
      <c r="A337" s="137"/>
      <c r="B337" s="157" t="s">
        <v>538</v>
      </c>
      <c r="C337" s="159">
        <v>115000</v>
      </c>
      <c r="D337" s="156">
        <v>115000</v>
      </c>
      <c r="E337" s="156">
        <v>261250</v>
      </c>
      <c r="F337" s="156">
        <v>0</v>
      </c>
      <c r="G337" s="175"/>
      <c r="H337" s="227"/>
      <c r="I337" s="227"/>
      <c r="J337" s="227"/>
      <c r="L337" s="203"/>
    </row>
    <row r="338" spans="1:12" ht="16.5" thickBot="1">
      <c r="A338" s="137"/>
      <c r="B338" s="157" t="s">
        <v>584</v>
      </c>
      <c r="C338" s="159"/>
      <c r="D338" s="156"/>
      <c r="E338" s="156"/>
      <c r="F338" s="156"/>
      <c r="G338" s="175"/>
    </row>
    <row r="339" spans="1:12" ht="16.5" thickBot="1">
      <c r="A339" s="137"/>
      <c r="B339" s="157" t="s">
        <v>585</v>
      </c>
      <c r="C339" s="159"/>
      <c r="D339" s="156"/>
      <c r="E339" s="156"/>
      <c r="F339" s="156"/>
      <c r="G339" s="175"/>
    </row>
    <row r="340" spans="1:12" ht="16.5" thickBot="1">
      <c r="A340" s="137"/>
      <c r="B340" s="157" t="s">
        <v>586</v>
      </c>
      <c r="C340" s="159"/>
      <c r="D340" s="156"/>
      <c r="E340" s="156"/>
      <c r="F340" s="156"/>
      <c r="G340" s="175"/>
    </row>
    <row r="341" spans="1:12" ht="16.5" thickBot="1">
      <c r="A341" s="137"/>
      <c r="B341" s="209" t="s">
        <v>670</v>
      </c>
      <c r="C341" s="159">
        <f>C331+C336</f>
        <v>115000</v>
      </c>
      <c r="D341" s="159">
        <f>D331+D336</f>
        <v>115000</v>
      </c>
      <c r="E341" s="159">
        <f>E331+E336</f>
        <v>261250</v>
      </c>
      <c r="F341" s="159">
        <v>0</v>
      </c>
      <c r="G341" s="175"/>
    </row>
    <row r="342" spans="1:12" ht="48" thickBot="1">
      <c r="A342" s="137"/>
      <c r="B342" s="147" t="s">
        <v>671</v>
      </c>
      <c r="C342" s="225" t="s">
        <v>672</v>
      </c>
      <c r="D342" s="168" t="s">
        <v>578</v>
      </c>
      <c r="E342" s="169" t="s">
        <v>673</v>
      </c>
      <c r="F342" s="170"/>
      <c r="G342" s="175"/>
    </row>
    <row r="343" spans="1:12" ht="28.5" customHeight="1" thickBot="1">
      <c r="A343" s="137"/>
      <c r="B343" s="141" t="s">
        <v>517</v>
      </c>
      <c r="C343" s="1569" t="s">
        <v>672</v>
      </c>
      <c r="D343" s="1570"/>
      <c r="E343" s="1570"/>
      <c r="F343" s="1571"/>
      <c r="G343" s="175"/>
    </row>
    <row r="344" spans="1:12" ht="16.5" thickBot="1">
      <c r="A344" s="137"/>
      <c r="B344" s="141" t="s">
        <v>21</v>
      </c>
      <c r="C344" s="1581" t="s">
        <v>661</v>
      </c>
      <c r="D344" s="1582"/>
      <c r="E344" s="1582"/>
      <c r="F344" s="1747"/>
      <c r="G344" s="175"/>
    </row>
    <row r="345" spans="1:12" ht="12.75" customHeight="1">
      <c r="A345" s="137"/>
      <c r="B345" s="1750"/>
      <c r="C345" s="149">
        <v>2024</v>
      </c>
      <c r="D345" s="149">
        <v>2025</v>
      </c>
      <c r="E345" s="149">
        <v>2026</v>
      </c>
      <c r="F345" s="149">
        <v>2027</v>
      </c>
      <c r="G345" s="175"/>
    </row>
    <row r="346" spans="1:12" ht="20.25" customHeight="1" thickBot="1">
      <c r="A346" s="137"/>
      <c r="B346" s="1751"/>
      <c r="C346" s="151" t="s">
        <v>22</v>
      </c>
      <c r="D346" s="151" t="s">
        <v>23</v>
      </c>
      <c r="E346" s="151" t="s">
        <v>23</v>
      </c>
      <c r="F346" s="151" t="s">
        <v>23</v>
      </c>
      <c r="G346" s="175"/>
    </row>
    <row r="347" spans="1:12" ht="16.5" thickBot="1">
      <c r="A347" s="137"/>
      <c r="B347" s="141" t="s">
        <v>33</v>
      </c>
      <c r="C347" s="141">
        <v>1</v>
      </c>
      <c r="D347" s="150">
        <v>1</v>
      </c>
      <c r="E347" s="150">
        <v>1</v>
      </c>
      <c r="F347" s="141">
        <v>1</v>
      </c>
      <c r="G347" s="175"/>
    </row>
    <row r="348" spans="1:12" ht="16.5" thickBot="1">
      <c r="A348" s="137"/>
      <c r="B348" s="141" t="s">
        <v>529</v>
      </c>
      <c r="C348" s="202">
        <f>C366</f>
        <v>414000</v>
      </c>
      <c r="D348" s="214">
        <v>414000</v>
      </c>
      <c r="E348" s="214">
        <v>842000</v>
      </c>
      <c r="F348" s="214">
        <v>400000</v>
      </c>
      <c r="G348" s="175"/>
    </row>
    <row r="349" spans="1:12" ht="16.5" thickBot="1">
      <c r="A349" s="137"/>
      <c r="B349" s="141" t="s">
        <v>530</v>
      </c>
      <c r="C349" s="202">
        <f>C348/C347</f>
        <v>414000</v>
      </c>
      <c r="D349" s="214">
        <v>414000</v>
      </c>
      <c r="E349" s="214">
        <f>E348/E347</f>
        <v>842000</v>
      </c>
      <c r="F349" s="214">
        <f>F348/F347</f>
        <v>400000</v>
      </c>
      <c r="G349" s="175"/>
    </row>
    <row r="350" spans="1:12" ht="16.5" thickBot="1">
      <c r="A350" s="137"/>
      <c r="B350" s="141" t="s">
        <v>532</v>
      </c>
      <c r="C350" s="150" t="s">
        <v>533</v>
      </c>
      <c r="D350" s="154">
        <f>D347/C347-1</f>
        <v>0</v>
      </c>
      <c r="E350" s="154">
        <f t="shared" ref="E350:F352" si="12">E347/D347-1</f>
        <v>0</v>
      </c>
      <c r="F350" s="154">
        <f t="shared" si="12"/>
        <v>0</v>
      </c>
      <c r="G350" s="175"/>
      <c r="H350" s="203"/>
      <c r="I350" s="203"/>
      <c r="J350" s="203"/>
      <c r="K350" s="203"/>
      <c r="L350" s="203"/>
    </row>
    <row r="351" spans="1:12" ht="16.5" thickBot="1">
      <c r="A351" s="137"/>
      <c r="B351" s="141" t="s">
        <v>534</v>
      </c>
      <c r="C351" s="150" t="s">
        <v>533</v>
      </c>
      <c r="D351" s="154">
        <f>D348/C348-1</f>
        <v>0</v>
      </c>
      <c r="E351" s="154">
        <f t="shared" si="12"/>
        <v>1.0338164251207731</v>
      </c>
      <c r="F351" s="154">
        <f t="shared" si="12"/>
        <v>-0.52494061757719712</v>
      </c>
      <c r="G351" s="175"/>
    </row>
    <row r="352" spans="1:12" ht="16.5" thickBot="1">
      <c r="A352" s="137"/>
      <c r="B352" s="141" t="s">
        <v>47</v>
      </c>
      <c r="C352" s="150" t="s">
        <v>533</v>
      </c>
      <c r="D352" s="154">
        <f>D349/C349-1</f>
        <v>0</v>
      </c>
      <c r="E352" s="154">
        <f t="shared" si="12"/>
        <v>1.0338164251207731</v>
      </c>
      <c r="F352" s="154">
        <f t="shared" si="12"/>
        <v>-0.52494061757719712</v>
      </c>
      <c r="G352" s="175"/>
    </row>
    <row r="353" spans="1:12" ht="16.5" thickBot="1">
      <c r="A353" s="137"/>
      <c r="B353" s="1752" t="s">
        <v>674</v>
      </c>
      <c r="C353" s="1610"/>
      <c r="D353" s="1610"/>
      <c r="E353" s="1610"/>
      <c r="F353" s="1753"/>
      <c r="G353" s="175"/>
    </row>
    <row r="354" spans="1:12" ht="12.75" customHeight="1">
      <c r="A354" s="137"/>
      <c r="B354" s="1750"/>
      <c r="C354" s="149">
        <v>2024</v>
      </c>
      <c r="D354" s="149">
        <v>2025</v>
      </c>
      <c r="E354" s="149">
        <v>2026</v>
      </c>
      <c r="F354" s="149">
        <v>2027</v>
      </c>
      <c r="G354" s="175"/>
    </row>
    <row r="355" spans="1:12" ht="15" customHeight="1" thickBot="1">
      <c r="A355" s="137"/>
      <c r="B355" s="1751"/>
      <c r="C355" s="151" t="s">
        <v>22</v>
      </c>
      <c r="D355" s="151" t="s">
        <v>23</v>
      </c>
      <c r="E355" s="151" t="s">
        <v>23</v>
      </c>
      <c r="F355" s="151" t="s">
        <v>23</v>
      </c>
      <c r="G355" s="175"/>
    </row>
    <row r="356" spans="1:12" ht="16.5" thickBot="1">
      <c r="A356" s="137"/>
      <c r="B356" s="155" t="s">
        <v>583</v>
      </c>
      <c r="C356" s="156">
        <f>C357+C358+C359+C360</f>
        <v>0</v>
      </c>
      <c r="D356" s="156">
        <f>D357+D358+D359+D360</f>
        <v>0</v>
      </c>
      <c r="E356" s="156">
        <f>E357+E358+E359+E360</f>
        <v>0</v>
      </c>
      <c r="F356" s="156">
        <f>F357+F358+F359+F360</f>
        <v>0</v>
      </c>
      <c r="G356" s="175"/>
    </row>
    <row r="357" spans="1:12" ht="16.5" thickBot="1">
      <c r="A357" s="137"/>
      <c r="B357" s="157" t="s">
        <v>538</v>
      </c>
      <c r="C357" s="156"/>
      <c r="D357" s="156"/>
      <c r="E357" s="156"/>
      <c r="F357" s="156"/>
      <c r="G357" s="175"/>
    </row>
    <row r="358" spans="1:12" ht="16.5" thickBot="1">
      <c r="A358" s="137"/>
      <c r="B358" s="157" t="s">
        <v>584</v>
      </c>
      <c r="C358" s="156"/>
      <c r="D358" s="156"/>
      <c r="E358" s="156"/>
      <c r="F358" s="156"/>
      <c r="G358" s="175"/>
      <c r="J358" s="203"/>
    </row>
    <row r="359" spans="1:12" ht="16.5" thickBot="1">
      <c r="A359" s="137"/>
      <c r="B359" s="157" t="s">
        <v>585</v>
      </c>
      <c r="C359" s="156"/>
      <c r="D359" s="156"/>
      <c r="E359" s="156"/>
      <c r="F359" s="156"/>
      <c r="G359" s="175"/>
    </row>
    <row r="360" spans="1:12" ht="16.5" thickBot="1">
      <c r="A360" s="137"/>
      <c r="B360" s="157" t="s">
        <v>586</v>
      </c>
      <c r="C360" s="156"/>
      <c r="D360" s="156"/>
      <c r="E360" s="156"/>
      <c r="F360" s="156"/>
      <c r="G360" s="175"/>
    </row>
    <row r="361" spans="1:12" ht="16.5" thickBot="1">
      <c r="A361" s="137"/>
      <c r="B361" s="155" t="s">
        <v>587</v>
      </c>
      <c r="C361" s="159">
        <f>C362+C363+C364+C365</f>
        <v>414000</v>
      </c>
      <c r="D361" s="159">
        <f>D362+D363+D364+D365</f>
        <v>414000</v>
      </c>
      <c r="E361" s="159">
        <f>E362+E363+E364+E365</f>
        <v>842000</v>
      </c>
      <c r="F361" s="159">
        <f>F362+F363+F364+F365</f>
        <v>400000</v>
      </c>
      <c r="G361" s="175"/>
    </row>
    <row r="362" spans="1:12" ht="16.5" thickBot="1">
      <c r="A362" s="137"/>
      <c r="B362" s="157" t="s">
        <v>538</v>
      </c>
      <c r="C362" s="159">
        <v>414000</v>
      </c>
      <c r="D362" s="156">
        <v>414000</v>
      </c>
      <c r="E362" s="156">
        <v>842000</v>
      </c>
      <c r="F362" s="156">
        <v>400000</v>
      </c>
      <c r="G362" s="175"/>
      <c r="H362" s="227"/>
      <c r="I362" s="227"/>
      <c r="J362" s="227"/>
      <c r="L362" s="203"/>
    </row>
    <row r="363" spans="1:12" ht="16.5" thickBot="1">
      <c r="A363" s="137"/>
      <c r="B363" s="157" t="s">
        <v>584</v>
      </c>
      <c r="C363" s="159"/>
      <c r="D363" s="156"/>
      <c r="E363" s="156"/>
      <c r="F363" s="156"/>
      <c r="G363" s="175"/>
    </row>
    <row r="364" spans="1:12" ht="16.5" thickBot="1">
      <c r="A364" s="137"/>
      <c r="B364" s="157" t="s">
        <v>585</v>
      </c>
      <c r="C364" s="159"/>
      <c r="D364" s="156"/>
      <c r="E364" s="156"/>
      <c r="F364" s="156"/>
      <c r="G364" s="175"/>
    </row>
    <row r="365" spans="1:12" ht="16.5" thickBot="1">
      <c r="A365" s="137"/>
      <c r="B365" s="157" t="s">
        <v>586</v>
      </c>
      <c r="C365" s="159"/>
      <c r="D365" s="156"/>
      <c r="E365" s="156"/>
      <c r="F365" s="156"/>
      <c r="G365" s="175"/>
    </row>
    <row r="366" spans="1:12" ht="16.5" thickBot="1">
      <c r="A366" s="137"/>
      <c r="B366" s="209" t="s">
        <v>675</v>
      </c>
      <c r="C366" s="159">
        <f>C356+C361</f>
        <v>414000</v>
      </c>
      <c r="D366" s="159">
        <f>D356+D361</f>
        <v>414000</v>
      </c>
      <c r="E366" s="159">
        <f>E356+E361</f>
        <v>842000</v>
      </c>
      <c r="F366" s="159">
        <f>F356+F361</f>
        <v>400000</v>
      </c>
      <c r="G366" s="175"/>
    </row>
    <row r="367" spans="1:12" ht="48" thickBot="1">
      <c r="A367" s="137"/>
      <c r="B367" s="147" t="s">
        <v>676</v>
      </c>
      <c r="C367" s="225" t="s">
        <v>677</v>
      </c>
      <c r="D367" s="168" t="s">
        <v>578</v>
      </c>
      <c r="E367" s="1898" t="s">
        <v>678</v>
      </c>
      <c r="F367" s="1900"/>
      <c r="G367" s="175"/>
    </row>
    <row r="368" spans="1:12" ht="28.5" customHeight="1" thickBot="1">
      <c r="A368" s="137"/>
      <c r="B368" s="141" t="s">
        <v>517</v>
      </c>
      <c r="C368" s="1569" t="s">
        <v>677</v>
      </c>
      <c r="D368" s="1570"/>
      <c r="E368" s="1570"/>
      <c r="F368" s="1571"/>
      <c r="G368" s="175"/>
    </row>
    <row r="369" spans="1:12" ht="16.5" thickBot="1">
      <c r="A369" s="137"/>
      <c r="B369" s="141" t="s">
        <v>21</v>
      </c>
      <c r="C369" s="1581" t="s">
        <v>661</v>
      </c>
      <c r="D369" s="1582"/>
      <c r="E369" s="1582"/>
      <c r="F369" s="1747"/>
      <c r="G369" s="175"/>
    </row>
    <row r="370" spans="1:12" ht="12.75" customHeight="1">
      <c r="A370" s="137"/>
      <c r="B370" s="1750"/>
      <c r="C370" s="149">
        <v>2024</v>
      </c>
      <c r="D370" s="149">
        <v>2025</v>
      </c>
      <c r="E370" s="149">
        <v>2026</v>
      </c>
      <c r="F370" s="149">
        <v>2027</v>
      </c>
      <c r="G370" s="175"/>
    </row>
    <row r="371" spans="1:12" ht="22.5" customHeight="1" thickBot="1">
      <c r="A371" s="137"/>
      <c r="B371" s="1751"/>
      <c r="C371" s="151" t="s">
        <v>22</v>
      </c>
      <c r="D371" s="151" t="s">
        <v>23</v>
      </c>
      <c r="E371" s="151" t="s">
        <v>23</v>
      </c>
      <c r="F371" s="151" t="s">
        <v>23</v>
      </c>
      <c r="G371" s="175"/>
    </row>
    <row r="372" spans="1:12" ht="16.5" thickBot="1">
      <c r="A372" s="137"/>
      <c r="B372" s="141" t="s">
        <v>33</v>
      </c>
      <c r="C372" s="141">
        <v>1</v>
      </c>
      <c r="D372" s="150">
        <v>1</v>
      </c>
      <c r="E372" s="150">
        <v>1</v>
      </c>
      <c r="F372" s="141">
        <v>1</v>
      </c>
      <c r="G372" s="175"/>
    </row>
    <row r="373" spans="1:12" ht="16.5" thickBot="1">
      <c r="A373" s="137"/>
      <c r="B373" s="141" t="s">
        <v>529</v>
      </c>
      <c r="C373" s="202">
        <f>C391</f>
        <v>196000</v>
      </c>
      <c r="D373" s="214">
        <v>196000</v>
      </c>
      <c r="E373" s="214">
        <v>285944</v>
      </c>
      <c r="F373" s="214">
        <v>302056</v>
      </c>
      <c r="G373" s="175"/>
    </row>
    <row r="374" spans="1:12" ht="16.5" thickBot="1">
      <c r="A374" s="137"/>
      <c r="B374" s="141" t="s">
        <v>530</v>
      </c>
      <c r="C374" s="202">
        <f>C373/C372</f>
        <v>196000</v>
      </c>
      <c r="D374" s="214">
        <f>D373/D372</f>
        <v>196000</v>
      </c>
      <c r="E374" s="214">
        <f>E373/E372</f>
        <v>285944</v>
      </c>
      <c r="F374" s="214">
        <f>F373/F372</f>
        <v>302056</v>
      </c>
      <c r="G374" s="175"/>
    </row>
    <row r="375" spans="1:12" ht="16.5" thickBot="1">
      <c r="A375" s="137"/>
      <c r="B375" s="141" t="s">
        <v>532</v>
      </c>
      <c r="C375" s="150" t="s">
        <v>533</v>
      </c>
      <c r="D375" s="154">
        <f>D372/C372-1</f>
        <v>0</v>
      </c>
      <c r="E375" s="154">
        <f t="shared" ref="E375:F377" si="13">E372/D372-1</f>
        <v>0</v>
      </c>
      <c r="F375" s="154">
        <f t="shared" si="13"/>
        <v>0</v>
      </c>
      <c r="G375" s="175"/>
      <c r="H375" s="203"/>
      <c r="I375" s="203"/>
      <c r="J375" s="203"/>
      <c r="K375" s="203"/>
      <c r="L375" s="203"/>
    </row>
    <row r="376" spans="1:12" ht="16.5" thickBot="1">
      <c r="A376" s="137"/>
      <c r="B376" s="141" t="s">
        <v>534</v>
      </c>
      <c r="C376" s="150" t="s">
        <v>533</v>
      </c>
      <c r="D376" s="154">
        <f>D373/C373-1</f>
        <v>0</v>
      </c>
      <c r="E376" s="154">
        <f t="shared" si="13"/>
        <v>0.45889795918367349</v>
      </c>
      <c r="F376" s="154">
        <f t="shared" si="13"/>
        <v>5.6346697255406752E-2</v>
      </c>
      <c r="G376" s="175"/>
    </row>
    <row r="377" spans="1:12" ht="16.5" thickBot="1">
      <c r="A377" s="137"/>
      <c r="B377" s="141" t="s">
        <v>47</v>
      </c>
      <c r="C377" s="150" t="s">
        <v>533</v>
      </c>
      <c r="D377" s="154">
        <f>D374/C374-1</f>
        <v>0</v>
      </c>
      <c r="E377" s="154">
        <f t="shared" si="13"/>
        <v>0.45889795918367349</v>
      </c>
      <c r="F377" s="154">
        <f t="shared" si="13"/>
        <v>5.6346697255406752E-2</v>
      </c>
      <c r="G377" s="175"/>
    </row>
    <row r="378" spans="1:12" ht="16.5" thickBot="1">
      <c r="A378" s="137"/>
      <c r="B378" s="1752" t="s">
        <v>679</v>
      </c>
      <c r="C378" s="1610"/>
      <c r="D378" s="1610"/>
      <c r="E378" s="1610"/>
      <c r="F378" s="1753"/>
      <c r="G378" s="175"/>
    </row>
    <row r="379" spans="1:12" ht="12.75" customHeight="1">
      <c r="A379" s="137"/>
      <c r="B379" s="1750"/>
      <c r="C379" s="149">
        <v>2024</v>
      </c>
      <c r="D379" s="149">
        <v>2025</v>
      </c>
      <c r="E379" s="149">
        <v>2026</v>
      </c>
      <c r="F379" s="149">
        <v>2027</v>
      </c>
      <c r="G379" s="175"/>
    </row>
    <row r="380" spans="1:12" ht="18" customHeight="1" thickBot="1">
      <c r="A380" s="137"/>
      <c r="B380" s="1751"/>
      <c r="C380" s="151" t="s">
        <v>22</v>
      </c>
      <c r="D380" s="151" t="s">
        <v>23</v>
      </c>
      <c r="E380" s="151" t="s">
        <v>23</v>
      </c>
      <c r="F380" s="151" t="s">
        <v>23</v>
      </c>
      <c r="G380" s="175"/>
    </row>
    <row r="381" spans="1:12" ht="16.5" thickBot="1">
      <c r="A381" s="137"/>
      <c r="B381" s="155" t="s">
        <v>583</v>
      </c>
      <c r="C381" s="156">
        <f>C382+C383+C384+C385</f>
        <v>0</v>
      </c>
      <c r="D381" s="156">
        <f>D382+D383+D384+D385</f>
        <v>0</v>
      </c>
      <c r="E381" s="156">
        <f>E382+E383+E384+E385</f>
        <v>0</v>
      </c>
      <c r="F381" s="156">
        <f>F382+F383+F384+F385</f>
        <v>0</v>
      </c>
      <c r="G381" s="175"/>
    </row>
    <row r="382" spans="1:12" ht="16.5" thickBot="1">
      <c r="A382" s="137"/>
      <c r="B382" s="157" t="s">
        <v>538</v>
      </c>
      <c r="C382" s="156"/>
      <c r="D382" s="156"/>
      <c r="E382" s="156"/>
      <c r="F382" s="156"/>
      <c r="G382" s="175"/>
    </row>
    <row r="383" spans="1:12" ht="16.5" thickBot="1">
      <c r="A383" s="137"/>
      <c r="B383" s="157" t="s">
        <v>584</v>
      </c>
      <c r="C383" s="156"/>
      <c r="D383" s="156"/>
      <c r="E383" s="156"/>
      <c r="F383" s="156"/>
      <c r="G383" s="175"/>
    </row>
    <row r="384" spans="1:12" ht="16.5" thickBot="1">
      <c r="A384" s="137"/>
      <c r="B384" s="157" t="s">
        <v>585</v>
      </c>
      <c r="C384" s="156"/>
      <c r="D384" s="156"/>
      <c r="E384" s="156"/>
      <c r="F384" s="156"/>
      <c r="G384" s="175"/>
    </row>
    <row r="385" spans="1:12" ht="16.5" thickBot="1">
      <c r="A385" s="137"/>
      <c r="B385" s="157" t="s">
        <v>586</v>
      </c>
      <c r="C385" s="156"/>
      <c r="D385" s="156"/>
      <c r="E385" s="156"/>
      <c r="F385" s="156"/>
      <c r="G385" s="175"/>
    </row>
    <row r="386" spans="1:12" ht="16.5" thickBot="1">
      <c r="A386" s="137"/>
      <c r="B386" s="155" t="s">
        <v>587</v>
      </c>
      <c r="C386" s="159">
        <f>C387+C388+C389+C390</f>
        <v>196000</v>
      </c>
      <c r="D386" s="159">
        <f>D387+D388+D389+D390</f>
        <v>196000</v>
      </c>
      <c r="E386" s="159">
        <f>E387+E388+E389+E390</f>
        <v>285944</v>
      </c>
      <c r="F386" s="159">
        <f>F387+F388+F389+F390</f>
        <v>302056</v>
      </c>
      <c r="G386" s="175"/>
    </row>
    <row r="387" spans="1:12" ht="16.5" thickBot="1">
      <c r="A387" s="137"/>
      <c r="B387" s="157" t="s">
        <v>538</v>
      </c>
      <c r="C387" s="159">
        <v>196000</v>
      </c>
      <c r="D387" s="156">
        <v>196000</v>
      </c>
      <c r="E387" s="156">
        <v>285944</v>
      </c>
      <c r="F387" s="156">
        <v>302056</v>
      </c>
      <c r="G387" s="175"/>
      <c r="H387" s="227"/>
      <c r="I387" s="227"/>
      <c r="J387" s="227"/>
      <c r="L387" s="203"/>
    </row>
    <row r="388" spans="1:12" ht="16.5" thickBot="1">
      <c r="A388" s="137"/>
      <c r="B388" s="157" t="s">
        <v>584</v>
      </c>
      <c r="C388" s="159"/>
      <c r="D388" s="156"/>
      <c r="E388" s="156"/>
      <c r="F388" s="156"/>
      <c r="G388" s="175"/>
    </row>
    <row r="389" spans="1:12" ht="16.5" thickBot="1">
      <c r="A389" s="137"/>
      <c r="B389" s="157" t="s">
        <v>585</v>
      </c>
      <c r="C389" s="159"/>
      <c r="D389" s="156"/>
      <c r="E389" s="156"/>
      <c r="F389" s="156"/>
      <c r="G389" s="175"/>
    </row>
    <row r="390" spans="1:12" ht="16.5" thickBot="1">
      <c r="A390" s="137"/>
      <c r="B390" s="157" t="s">
        <v>586</v>
      </c>
      <c r="C390" s="159"/>
      <c r="D390" s="156"/>
      <c r="E390" s="156"/>
      <c r="F390" s="156"/>
      <c r="G390" s="175"/>
    </row>
    <row r="391" spans="1:12" ht="16.5" thickBot="1">
      <c r="A391" s="137"/>
      <c r="B391" s="209" t="s">
        <v>680</v>
      </c>
      <c r="C391" s="159">
        <f>C381+C386</f>
        <v>196000</v>
      </c>
      <c r="D391" s="159">
        <f>D381+D386</f>
        <v>196000</v>
      </c>
      <c r="E391" s="159">
        <f>E381+E386</f>
        <v>285944</v>
      </c>
      <c r="F391" s="159">
        <f>F381+F386</f>
        <v>302056</v>
      </c>
      <c r="G391" s="175"/>
    </row>
    <row r="392" spans="1:12" ht="48" thickBot="1">
      <c r="A392" s="137"/>
      <c r="B392" s="147" t="s">
        <v>681</v>
      </c>
      <c r="C392" s="229" t="s">
        <v>682</v>
      </c>
      <c r="D392" s="168" t="s">
        <v>578</v>
      </c>
      <c r="E392" s="1898" t="s">
        <v>683</v>
      </c>
      <c r="F392" s="1900"/>
      <c r="G392" s="175"/>
    </row>
    <row r="393" spans="1:12" ht="28.5" customHeight="1" thickBot="1">
      <c r="A393" s="137"/>
      <c r="B393" s="141" t="s">
        <v>517</v>
      </c>
      <c r="C393" s="1569" t="s">
        <v>682</v>
      </c>
      <c r="D393" s="1570"/>
      <c r="E393" s="1570"/>
      <c r="F393" s="1571"/>
      <c r="G393" s="175"/>
    </row>
    <row r="394" spans="1:12" ht="16.5" thickBot="1">
      <c r="A394" s="137"/>
      <c r="B394" s="141" t="s">
        <v>21</v>
      </c>
      <c r="C394" s="1581" t="s">
        <v>661</v>
      </c>
      <c r="D394" s="1582"/>
      <c r="E394" s="1582"/>
      <c r="F394" s="1747"/>
      <c r="G394" s="175"/>
    </row>
    <row r="395" spans="1:12" ht="12.75" customHeight="1">
      <c r="A395" s="137"/>
      <c r="B395" s="1750"/>
      <c r="C395" s="149">
        <v>2024</v>
      </c>
      <c r="D395" s="149">
        <v>2025</v>
      </c>
      <c r="E395" s="149">
        <v>2026</v>
      </c>
      <c r="F395" s="149">
        <v>2027</v>
      </c>
      <c r="G395" s="175"/>
    </row>
    <row r="396" spans="1:12" ht="18" customHeight="1" thickBot="1">
      <c r="A396" s="137"/>
      <c r="B396" s="1751"/>
      <c r="C396" s="151" t="s">
        <v>22</v>
      </c>
      <c r="D396" s="151" t="s">
        <v>23</v>
      </c>
      <c r="E396" s="151" t="s">
        <v>23</v>
      </c>
      <c r="F396" s="151" t="s">
        <v>23</v>
      </c>
      <c r="G396" s="175"/>
    </row>
    <row r="397" spans="1:12" ht="16.5" thickBot="1">
      <c r="A397" s="137"/>
      <c r="B397" s="141" t="s">
        <v>33</v>
      </c>
      <c r="C397" s="141">
        <v>1</v>
      </c>
      <c r="D397" s="150">
        <v>1</v>
      </c>
      <c r="E397" s="150">
        <v>1</v>
      </c>
      <c r="F397" s="150">
        <v>1</v>
      </c>
      <c r="G397" s="175"/>
    </row>
    <row r="398" spans="1:12" ht="16.5" thickBot="1">
      <c r="A398" s="137"/>
      <c r="B398" s="141" t="s">
        <v>529</v>
      </c>
      <c r="C398" s="202">
        <f>C416</f>
        <v>351000</v>
      </c>
      <c r="D398" s="214">
        <v>351000</v>
      </c>
      <c r="E398" s="214">
        <v>435967</v>
      </c>
      <c r="F398" s="214">
        <v>617033</v>
      </c>
      <c r="G398" s="175"/>
    </row>
    <row r="399" spans="1:12" ht="16.5" thickBot="1">
      <c r="A399" s="137"/>
      <c r="B399" s="141" t="s">
        <v>530</v>
      </c>
      <c r="C399" s="202">
        <f>C398/C397</f>
        <v>351000</v>
      </c>
      <c r="D399" s="214">
        <f>D398/D397</f>
        <v>351000</v>
      </c>
      <c r="E399" s="214">
        <f>E398/E397</f>
        <v>435967</v>
      </c>
      <c r="F399" s="214">
        <f>F398/F397</f>
        <v>617033</v>
      </c>
      <c r="G399" s="175"/>
    </row>
    <row r="400" spans="1:12" ht="16.5" thickBot="1">
      <c r="A400" s="137"/>
      <c r="B400" s="141" t="s">
        <v>532</v>
      </c>
      <c r="C400" s="150" t="s">
        <v>533</v>
      </c>
      <c r="D400" s="154">
        <f>D397/C397-1</f>
        <v>0</v>
      </c>
      <c r="E400" s="154">
        <f t="shared" ref="E400:F402" si="14">E397/D397-1</f>
        <v>0</v>
      </c>
      <c r="F400" s="154">
        <f t="shared" si="14"/>
        <v>0</v>
      </c>
      <c r="G400" s="175"/>
      <c r="H400" s="203"/>
      <c r="I400" s="203"/>
      <c r="J400" s="203"/>
      <c r="K400" s="203"/>
      <c r="L400" s="203"/>
    </row>
    <row r="401" spans="1:12" ht="16.5" thickBot="1">
      <c r="A401" s="137"/>
      <c r="B401" s="141" t="s">
        <v>534</v>
      </c>
      <c r="C401" s="150" t="s">
        <v>533</v>
      </c>
      <c r="D401" s="154">
        <f>D398/C398-1</f>
        <v>0</v>
      </c>
      <c r="E401" s="154">
        <f t="shared" si="14"/>
        <v>0.24207122507122514</v>
      </c>
      <c r="F401" s="154">
        <f t="shared" si="14"/>
        <v>0.41532042562854521</v>
      </c>
      <c r="G401" s="175"/>
    </row>
    <row r="402" spans="1:12" ht="16.5" thickBot="1">
      <c r="A402" s="137"/>
      <c r="B402" s="141" t="s">
        <v>47</v>
      </c>
      <c r="C402" s="150" t="s">
        <v>533</v>
      </c>
      <c r="D402" s="154">
        <f>D399/C399-1</f>
        <v>0</v>
      </c>
      <c r="E402" s="154">
        <f t="shared" si="14"/>
        <v>0.24207122507122514</v>
      </c>
      <c r="F402" s="154">
        <f t="shared" si="14"/>
        <v>0.41532042562854521</v>
      </c>
      <c r="G402" s="175"/>
    </row>
    <row r="403" spans="1:12" ht="16.5" thickBot="1">
      <c r="A403" s="137"/>
      <c r="B403" s="1752" t="s">
        <v>684</v>
      </c>
      <c r="C403" s="1610"/>
      <c r="D403" s="1610"/>
      <c r="E403" s="1610"/>
      <c r="F403" s="1753"/>
      <c r="G403" s="175"/>
    </row>
    <row r="404" spans="1:12" ht="12.75" customHeight="1">
      <c r="A404" s="137"/>
      <c r="B404" s="1750"/>
      <c r="C404" s="149">
        <v>2024</v>
      </c>
      <c r="D404" s="149">
        <v>2025</v>
      </c>
      <c r="E404" s="149">
        <v>2026</v>
      </c>
      <c r="F404" s="149">
        <v>2027</v>
      </c>
      <c r="G404" s="175"/>
    </row>
    <row r="405" spans="1:12" ht="20.25" customHeight="1" thickBot="1">
      <c r="A405" s="137"/>
      <c r="B405" s="1751"/>
      <c r="C405" s="151" t="s">
        <v>22</v>
      </c>
      <c r="D405" s="151" t="s">
        <v>23</v>
      </c>
      <c r="E405" s="151" t="s">
        <v>23</v>
      </c>
      <c r="F405" s="151" t="s">
        <v>23</v>
      </c>
      <c r="G405" s="175"/>
    </row>
    <row r="406" spans="1:12" ht="16.5" thickBot="1">
      <c r="A406" s="137"/>
      <c r="B406" s="155" t="s">
        <v>583</v>
      </c>
      <c r="C406" s="156">
        <f>C407+C408+C409+C410</f>
        <v>0</v>
      </c>
      <c r="D406" s="156">
        <f>D407+D408+D409+D410</f>
        <v>0</v>
      </c>
      <c r="E406" s="156">
        <f>E407+E408+E409+E410</f>
        <v>0</v>
      </c>
      <c r="F406" s="156">
        <f>F407+F408+F409+F410</f>
        <v>0</v>
      </c>
      <c r="G406" s="175"/>
    </row>
    <row r="407" spans="1:12" ht="16.5" thickBot="1">
      <c r="A407" s="137"/>
      <c r="B407" s="157" t="s">
        <v>538</v>
      </c>
      <c r="C407" s="156"/>
      <c r="D407" s="156"/>
      <c r="E407" s="156"/>
      <c r="F407" s="156"/>
      <c r="G407" s="175"/>
    </row>
    <row r="408" spans="1:12" ht="16.5" thickBot="1">
      <c r="A408" s="137"/>
      <c r="B408" s="157" t="s">
        <v>584</v>
      </c>
      <c r="C408" s="156"/>
      <c r="D408" s="156"/>
      <c r="E408" s="156"/>
      <c r="F408" s="156"/>
      <c r="G408" s="175"/>
    </row>
    <row r="409" spans="1:12" ht="16.5" thickBot="1">
      <c r="A409" s="137"/>
      <c r="B409" s="157" t="s">
        <v>585</v>
      </c>
      <c r="C409" s="156"/>
      <c r="D409" s="156"/>
      <c r="E409" s="156"/>
      <c r="F409" s="156"/>
      <c r="G409" s="175"/>
    </row>
    <row r="410" spans="1:12" ht="16.5" thickBot="1">
      <c r="A410" s="137"/>
      <c r="B410" s="157" t="s">
        <v>586</v>
      </c>
      <c r="C410" s="156"/>
      <c r="D410" s="156"/>
      <c r="E410" s="156"/>
      <c r="F410" s="156"/>
      <c r="G410" s="175"/>
    </row>
    <row r="411" spans="1:12" ht="16.5" thickBot="1">
      <c r="A411" s="137"/>
      <c r="B411" s="155" t="s">
        <v>587</v>
      </c>
      <c r="C411" s="159">
        <f>C412+C413+C414+C415</f>
        <v>351000</v>
      </c>
      <c r="D411" s="159">
        <f>D412+D413+D414+D415</f>
        <v>351000</v>
      </c>
      <c r="E411" s="159">
        <f>E412+E413+E414+E415</f>
        <v>435967</v>
      </c>
      <c r="F411" s="159">
        <f>F412+F413+F414+F415</f>
        <v>617033</v>
      </c>
      <c r="G411" s="175"/>
    </row>
    <row r="412" spans="1:12" ht="16.5" thickBot="1">
      <c r="A412" s="137"/>
      <c r="B412" s="157" t="s">
        <v>538</v>
      </c>
      <c r="C412" s="159">
        <v>351000</v>
      </c>
      <c r="D412" s="156">
        <v>351000</v>
      </c>
      <c r="E412" s="156">
        <v>435967</v>
      </c>
      <c r="F412" s="156">
        <v>617033</v>
      </c>
      <c r="G412" s="175"/>
      <c r="H412" s="227"/>
      <c r="I412" s="227"/>
      <c r="J412" s="227"/>
      <c r="L412" s="203"/>
    </row>
    <row r="413" spans="1:12" ht="16.5" thickBot="1">
      <c r="A413" s="137"/>
      <c r="B413" s="157" t="s">
        <v>584</v>
      </c>
      <c r="C413" s="159"/>
      <c r="D413" s="156"/>
      <c r="E413" s="156"/>
      <c r="F413" s="156"/>
      <c r="G413" s="175"/>
    </row>
    <row r="414" spans="1:12" ht="16.5" thickBot="1">
      <c r="A414" s="137"/>
      <c r="B414" s="157" t="s">
        <v>585</v>
      </c>
      <c r="C414" s="159"/>
      <c r="D414" s="156"/>
      <c r="E414" s="156"/>
      <c r="F414" s="156"/>
      <c r="G414" s="175"/>
    </row>
    <row r="415" spans="1:12" ht="16.5" thickBot="1">
      <c r="A415" s="137"/>
      <c r="B415" s="157" t="s">
        <v>586</v>
      </c>
      <c r="C415" s="159"/>
      <c r="D415" s="156"/>
      <c r="E415" s="156"/>
      <c r="F415" s="156"/>
      <c r="G415" s="175"/>
    </row>
    <row r="416" spans="1:12" ht="16.5" thickBot="1">
      <c r="A416" s="137"/>
      <c r="B416" s="209" t="s">
        <v>685</v>
      </c>
      <c r="C416" s="159">
        <f>C406+C411</f>
        <v>351000</v>
      </c>
      <c r="D416" s="159">
        <f>D406+D411</f>
        <v>351000</v>
      </c>
      <c r="E416" s="159">
        <f>E406+E411</f>
        <v>435967</v>
      </c>
      <c r="F416" s="159">
        <f>F406+F411</f>
        <v>617033</v>
      </c>
      <c r="G416" s="175"/>
    </row>
    <row r="417" spans="1:12" ht="16.5" thickBot="1">
      <c r="A417" s="137"/>
      <c r="B417" s="1744" t="s">
        <v>686</v>
      </c>
      <c r="C417" s="1594"/>
      <c r="D417" s="1594"/>
      <c r="E417" s="1594"/>
      <c r="F417" s="1745"/>
      <c r="G417" s="175"/>
    </row>
    <row r="418" spans="1:12" ht="48" thickBot="1">
      <c r="A418" s="137">
        <f t="array" aca="1" ref="A418" ca="1">418:444</f>
        <v>0</v>
      </c>
      <c r="B418" s="147" t="s">
        <v>558</v>
      </c>
      <c r="C418" s="230" t="s">
        <v>687</v>
      </c>
      <c r="D418" s="168" t="s">
        <v>578</v>
      </c>
      <c r="E418" s="1898" t="s">
        <v>688</v>
      </c>
      <c r="F418" s="1900"/>
      <c r="G418" s="175"/>
    </row>
    <row r="419" spans="1:12" ht="28.5" customHeight="1" thickBot="1">
      <c r="A419" s="137"/>
      <c r="B419" s="141" t="s">
        <v>517</v>
      </c>
      <c r="C419" s="1569" t="s">
        <v>687</v>
      </c>
      <c r="D419" s="1570"/>
      <c r="E419" s="1570"/>
      <c r="F419" s="1571"/>
      <c r="G419" s="175"/>
    </row>
    <row r="420" spans="1:12" ht="16.5" thickBot="1">
      <c r="A420" s="137"/>
      <c r="B420" s="141" t="s">
        <v>21</v>
      </c>
      <c r="C420" s="1581" t="s">
        <v>661</v>
      </c>
      <c r="D420" s="1582"/>
      <c r="E420" s="1582"/>
      <c r="F420" s="1747"/>
      <c r="G420" s="175"/>
    </row>
    <row r="421" spans="1:12" ht="12.75" customHeight="1">
      <c r="A421" s="137"/>
      <c r="B421" s="1750"/>
      <c r="C421" s="149">
        <v>2024</v>
      </c>
      <c r="D421" s="149">
        <v>2025</v>
      </c>
      <c r="E421" s="149">
        <v>2026</v>
      </c>
      <c r="F421" s="149">
        <v>2027</v>
      </c>
      <c r="G421" s="175"/>
    </row>
    <row r="422" spans="1:12" ht="20.25" customHeight="1" thickBot="1">
      <c r="A422" s="137"/>
      <c r="B422" s="1751"/>
      <c r="C422" s="151" t="s">
        <v>22</v>
      </c>
      <c r="D422" s="151" t="s">
        <v>23</v>
      </c>
      <c r="E422" s="151" t="s">
        <v>23</v>
      </c>
      <c r="F422" s="151" t="s">
        <v>23</v>
      </c>
      <c r="G422" s="175"/>
    </row>
    <row r="423" spans="1:12" ht="16.5" thickBot="1">
      <c r="A423" s="137"/>
      <c r="B423" s="141" t="s">
        <v>33</v>
      </c>
      <c r="C423" s="141">
        <v>1</v>
      </c>
      <c r="D423" s="150">
        <v>1</v>
      </c>
      <c r="E423" s="150">
        <v>1</v>
      </c>
      <c r="F423" s="150">
        <v>1</v>
      </c>
      <c r="G423" s="175"/>
    </row>
    <row r="424" spans="1:12" ht="16.5" thickBot="1">
      <c r="A424" s="137"/>
      <c r="B424" s="141" t="s">
        <v>529</v>
      </c>
      <c r="C424" s="202">
        <f>C442</f>
        <v>0</v>
      </c>
      <c r="D424" s="202">
        <f>D442</f>
        <v>0</v>
      </c>
      <c r="E424" s="202">
        <f>E442</f>
        <v>0</v>
      </c>
      <c r="F424" s="202">
        <f>F442</f>
        <v>70000</v>
      </c>
      <c r="G424" s="175"/>
    </row>
    <row r="425" spans="1:12" ht="16.5" thickBot="1">
      <c r="A425" s="137"/>
      <c r="B425" s="141" t="s">
        <v>530</v>
      </c>
      <c r="C425" s="202">
        <f>C424/C423</f>
        <v>0</v>
      </c>
      <c r="D425" s="202">
        <f>D424/D423</f>
        <v>0</v>
      </c>
      <c r="E425" s="202">
        <f>E424/E423</f>
        <v>0</v>
      </c>
      <c r="F425" s="202">
        <f>F424/F423</f>
        <v>70000</v>
      </c>
      <c r="G425" s="175"/>
    </row>
    <row r="426" spans="1:12" ht="16.5" thickBot="1">
      <c r="A426" s="137"/>
      <c r="B426" s="141" t="s">
        <v>532</v>
      </c>
      <c r="C426" s="150" t="s">
        <v>533</v>
      </c>
      <c r="D426" s="154">
        <f>D423/C423-1</f>
        <v>0</v>
      </c>
      <c r="E426" s="154">
        <f t="shared" ref="E426:F428" si="15">E423/D423-1</f>
        <v>0</v>
      </c>
      <c r="F426" s="154">
        <f t="shared" si="15"/>
        <v>0</v>
      </c>
      <c r="G426" s="175"/>
      <c r="H426" s="203"/>
      <c r="I426" s="203"/>
      <c r="J426" s="203"/>
      <c r="K426" s="203"/>
      <c r="L426" s="203"/>
    </row>
    <row r="427" spans="1:12" ht="16.5" thickBot="1">
      <c r="A427" s="137"/>
      <c r="B427" s="141" t="s">
        <v>534</v>
      </c>
      <c r="C427" s="150" t="s">
        <v>533</v>
      </c>
      <c r="D427" s="154" t="e">
        <f>D424/C424-1</f>
        <v>#DIV/0!</v>
      </c>
      <c r="E427" s="154" t="e">
        <f t="shared" si="15"/>
        <v>#DIV/0!</v>
      </c>
      <c r="F427" s="154" t="e">
        <f t="shared" si="15"/>
        <v>#DIV/0!</v>
      </c>
      <c r="G427" s="175"/>
    </row>
    <row r="428" spans="1:12" ht="16.5" thickBot="1">
      <c r="A428" s="137"/>
      <c r="B428" s="141" t="s">
        <v>47</v>
      </c>
      <c r="C428" s="150" t="s">
        <v>533</v>
      </c>
      <c r="D428" s="154" t="e">
        <f>D425/C425-1</f>
        <v>#DIV/0!</v>
      </c>
      <c r="E428" s="154" t="e">
        <f t="shared" si="15"/>
        <v>#DIV/0!</v>
      </c>
      <c r="F428" s="154" t="e">
        <f t="shared" si="15"/>
        <v>#DIV/0!</v>
      </c>
      <c r="G428" s="175"/>
    </row>
    <row r="429" spans="1:12" ht="16.5" thickBot="1">
      <c r="A429" s="137"/>
      <c r="B429" s="1752" t="s">
        <v>659</v>
      </c>
      <c r="C429" s="1610"/>
      <c r="D429" s="1610"/>
      <c r="E429" s="1610"/>
      <c r="F429" s="1753"/>
      <c r="G429" s="175"/>
    </row>
    <row r="430" spans="1:12" ht="12.75" customHeight="1">
      <c r="A430" s="137"/>
      <c r="B430" s="1750"/>
      <c r="C430" s="149">
        <v>2024</v>
      </c>
      <c r="D430" s="149">
        <v>2025</v>
      </c>
      <c r="E430" s="149">
        <v>2026</v>
      </c>
      <c r="F430" s="149">
        <v>2027</v>
      </c>
      <c r="G430" s="175"/>
    </row>
    <row r="431" spans="1:12" ht="19.5" customHeight="1" thickBot="1">
      <c r="A431" s="137"/>
      <c r="B431" s="1751"/>
      <c r="C431" s="151" t="s">
        <v>22</v>
      </c>
      <c r="D431" s="151" t="s">
        <v>23</v>
      </c>
      <c r="E431" s="151" t="s">
        <v>23</v>
      </c>
      <c r="F431" s="151" t="s">
        <v>23</v>
      </c>
      <c r="G431" s="175"/>
    </row>
    <row r="432" spans="1:12" ht="16.5" thickBot="1">
      <c r="A432" s="137"/>
      <c r="B432" s="155" t="s">
        <v>583</v>
      </c>
      <c r="C432" s="156">
        <f>C433+C434+C435+C436</f>
        <v>0</v>
      </c>
      <c r="D432" s="156">
        <f>D433+D434+D435+D436</f>
        <v>0</v>
      </c>
      <c r="E432" s="156">
        <f>E433+E434+E435+E436</f>
        <v>0</v>
      </c>
      <c r="F432" s="156">
        <f>F433+F434+F435+F436</f>
        <v>0</v>
      </c>
      <c r="G432" s="175"/>
    </row>
    <row r="433" spans="1:12" ht="16.5" thickBot="1">
      <c r="A433" s="137"/>
      <c r="B433" s="157" t="s">
        <v>538</v>
      </c>
      <c r="C433" s="156"/>
      <c r="D433" s="156"/>
      <c r="E433" s="156"/>
      <c r="F433" s="156"/>
      <c r="G433" s="175"/>
    </row>
    <row r="434" spans="1:12" ht="16.5" thickBot="1">
      <c r="A434" s="137"/>
      <c r="B434" s="157" t="s">
        <v>584</v>
      </c>
      <c r="C434" s="156"/>
      <c r="D434" s="156"/>
      <c r="E434" s="156"/>
      <c r="F434" s="156"/>
      <c r="G434" s="175"/>
    </row>
    <row r="435" spans="1:12" ht="16.5" thickBot="1">
      <c r="A435" s="137"/>
      <c r="B435" s="157" t="s">
        <v>585</v>
      </c>
      <c r="C435" s="156"/>
      <c r="D435" s="156"/>
      <c r="E435" s="156"/>
      <c r="F435" s="156"/>
      <c r="G435" s="175"/>
    </row>
    <row r="436" spans="1:12" ht="16.5" thickBot="1">
      <c r="A436" s="137"/>
      <c r="B436" s="157" t="s">
        <v>586</v>
      </c>
      <c r="C436" s="156"/>
      <c r="D436" s="156"/>
      <c r="E436" s="156"/>
      <c r="F436" s="156"/>
      <c r="G436" s="175"/>
    </row>
    <row r="437" spans="1:12" ht="16.5" thickBot="1">
      <c r="A437" s="137"/>
      <c r="B437" s="155" t="s">
        <v>587</v>
      </c>
      <c r="C437" s="159">
        <f>C438+C439+C440+C441</f>
        <v>0</v>
      </c>
      <c r="D437" s="159">
        <f>D438+D439+D440+D441</f>
        <v>0</v>
      </c>
      <c r="E437" s="159">
        <f>E438+E439+E440+E441</f>
        <v>0</v>
      </c>
      <c r="F437" s="159">
        <f>F438+F439+F440+F441</f>
        <v>70000</v>
      </c>
      <c r="G437" s="175"/>
    </row>
    <row r="438" spans="1:12" ht="16.5" thickBot="1">
      <c r="A438" s="137"/>
      <c r="B438" s="157" t="s">
        <v>538</v>
      </c>
      <c r="C438" s="159"/>
      <c r="D438" s="156"/>
      <c r="E438" s="156"/>
      <c r="F438" s="156">
        <v>70000</v>
      </c>
      <c r="G438" s="175"/>
      <c r="H438" s="227"/>
      <c r="L438" s="203"/>
    </row>
    <row r="439" spans="1:12" ht="16.5" thickBot="1">
      <c r="A439" s="137"/>
      <c r="B439" s="157" t="s">
        <v>584</v>
      </c>
      <c r="C439" s="159"/>
      <c r="D439" s="156"/>
      <c r="E439" s="156"/>
      <c r="F439" s="156"/>
      <c r="G439" s="175"/>
    </row>
    <row r="440" spans="1:12" ht="16.5" thickBot="1">
      <c r="A440" s="137"/>
      <c r="B440" s="157" t="s">
        <v>585</v>
      </c>
      <c r="C440" s="159"/>
      <c r="D440" s="156"/>
      <c r="E440" s="156"/>
      <c r="F440" s="156"/>
      <c r="G440" s="175"/>
    </row>
    <row r="441" spans="1:12" ht="16.5" thickBot="1">
      <c r="A441" s="137"/>
      <c r="B441" s="157" t="s">
        <v>586</v>
      </c>
      <c r="C441" s="159"/>
      <c r="D441" s="156"/>
      <c r="E441" s="156"/>
      <c r="F441" s="156"/>
      <c r="G441" s="175"/>
    </row>
    <row r="442" spans="1:12" ht="16.5" thickBot="1">
      <c r="A442" s="137"/>
      <c r="B442" s="209" t="s">
        <v>563</v>
      </c>
      <c r="C442" s="159">
        <f>C432+C437</f>
        <v>0</v>
      </c>
      <c r="D442" s="159">
        <f>D432+D437</f>
        <v>0</v>
      </c>
      <c r="E442" s="159">
        <f>E432+E437</f>
        <v>0</v>
      </c>
      <c r="F442" s="159">
        <f>F432+F437</f>
        <v>70000</v>
      </c>
      <c r="G442" s="175"/>
    </row>
    <row r="443" spans="1:12" ht="16.5" thickBot="1">
      <c r="A443" s="137"/>
      <c r="B443" s="147"/>
      <c r="C443" s="231"/>
      <c r="D443" s="168"/>
      <c r="E443" s="1898"/>
      <c r="F443" s="1900"/>
      <c r="G443" s="175"/>
    </row>
    <row r="444" spans="1:12" ht="48" thickBot="1">
      <c r="A444" s="137"/>
      <c r="B444" s="147" t="s">
        <v>558</v>
      </c>
      <c r="C444" s="230" t="s">
        <v>689</v>
      </c>
      <c r="D444" s="168" t="s">
        <v>578</v>
      </c>
      <c r="E444" s="1614" t="s">
        <v>3030</v>
      </c>
      <c r="F444" s="1749"/>
      <c r="G444" s="175"/>
    </row>
    <row r="445" spans="1:12" ht="16.5" thickBot="1">
      <c r="A445" s="137"/>
      <c r="B445" s="141" t="s">
        <v>517</v>
      </c>
      <c r="C445" s="1569" t="s">
        <v>690</v>
      </c>
      <c r="D445" s="1570"/>
      <c r="E445" s="1570"/>
      <c r="F445" s="1571"/>
      <c r="G445" s="175"/>
    </row>
    <row r="446" spans="1:12" ht="16.5" thickBot="1">
      <c r="A446" s="137"/>
      <c r="B446" s="141" t="s">
        <v>21</v>
      </c>
      <c r="C446" s="1581" t="s">
        <v>661</v>
      </c>
      <c r="D446" s="1582"/>
      <c r="E446" s="1582"/>
      <c r="F446" s="1747"/>
      <c r="G446" s="175"/>
    </row>
    <row r="447" spans="1:12" ht="15.75">
      <c r="A447" s="137"/>
      <c r="B447" s="1750"/>
      <c r="C447" s="149">
        <v>2024</v>
      </c>
      <c r="D447" s="149">
        <v>2025</v>
      </c>
      <c r="E447" s="149">
        <v>2026</v>
      </c>
      <c r="F447" s="149">
        <v>2027</v>
      </c>
      <c r="G447" s="175"/>
    </row>
    <row r="448" spans="1:12" ht="16.5" thickBot="1">
      <c r="A448" s="137"/>
      <c r="B448" s="1751"/>
      <c r="C448" s="151" t="s">
        <v>22</v>
      </c>
      <c r="D448" s="151" t="s">
        <v>23</v>
      </c>
      <c r="E448" s="151" t="s">
        <v>23</v>
      </c>
      <c r="F448" s="151" t="s">
        <v>23</v>
      </c>
      <c r="G448" s="175"/>
    </row>
    <row r="449" spans="1:12" ht="16.5" thickBot="1">
      <c r="A449" s="137"/>
      <c r="B449" s="141" t="s">
        <v>33</v>
      </c>
      <c r="C449" s="141">
        <v>1</v>
      </c>
      <c r="D449" s="150">
        <v>1</v>
      </c>
      <c r="E449" s="150">
        <v>1</v>
      </c>
      <c r="F449" s="150">
        <v>1</v>
      </c>
      <c r="G449" s="175"/>
    </row>
    <row r="450" spans="1:12" ht="16.5" thickBot="1">
      <c r="A450" s="137"/>
      <c r="B450" s="141" t="s">
        <v>529</v>
      </c>
      <c r="C450" s="202">
        <f>C468</f>
        <v>0</v>
      </c>
      <c r="D450" s="202">
        <f>D468</f>
        <v>0</v>
      </c>
      <c r="E450" s="214">
        <v>60000</v>
      </c>
      <c r="F450" s="214">
        <v>100000</v>
      </c>
      <c r="G450" s="175"/>
    </row>
    <row r="451" spans="1:12" ht="16.5" thickBot="1">
      <c r="A451" s="137"/>
      <c r="B451" s="141" t="s">
        <v>530</v>
      </c>
      <c r="C451" s="202">
        <f>C450/C449</f>
        <v>0</v>
      </c>
      <c r="D451" s="202">
        <f>D450/D449</f>
        <v>0</v>
      </c>
      <c r="E451" s="214">
        <f>E450/E449</f>
        <v>60000</v>
      </c>
      <c r="F451" s="214">
        <f>F450/F449</f>
        <v>100000</v>
      </c>
      <c r="G451" s="175"/>
    </row>
    <row r="452" spans="1:12" ht="16.5" thickBot="1">
      <c r="A452" s="137"/>
      <c r="B452" s="141" t="s">
        <v>532</v>
      </c>
      <c r="C452" s="150" t="s">
        <v>533</v>
      </c>
      <c r="D452" s="154">
        <f>D449/C449-1</f>
        <v>0</v>
      </c>
      <c r="E452" s="1350">
        <f t="shared" ref="E452:F454" si="16">E449/D449-1</f>
        <v>0</v>
      </c>
      <c r="F452" s="1350">
        <f t="shared" si="16"/>
        <v>0</v>
      </c>
      <c r="G452" s="175"/>
    </row>
    <row r="453" spans="1:12" ht="16.5" thickBot="1">
      <c r="A453" s="137"/>
      <c r="B453" s="141" t="s">
        <v>534</v>
      </c>
      <c r="C453" s="150" t="s">
        <v>533</v>
      </c>
      <c r="D453" s="154" t="e">
        <f>D450/C450-1</f>
        <v>#DIV/0!</v>
      </c>
      <c r="E453" s="154" t="e">
        <f t="shared" si="16"/>
        <v>#DIV/0!</v>
      </c>
      <c r="F453" s="154">
        <f t="shared" si="16"/>
        <v>0.66666666666666674</v>
      </c>
      <c r="G453" s="175"/>
    </row>
    <row r="454" spans="1:12" ht="16.5" thickBot="1">
      <c r="A454" s="137"/>
      <c r="B454" s="141" t="s">
        <v>47</v>
      </c>
      <c r="C454" s="150" t="s">
        <v>533</v>
      </c>
      <c r="D454" s="154" t="e">
        <f>D451/C451-1</f>
        <v>#DIV/0!</v>
      </c>
      <c r="E454" s="154" t="e">
        <f t="shared" si="16"/>
        <v>#DIV/0!</v>
      </c>
      <c r="F454" s="154">
        <f t="shared" si="16"/>
        <v>0.66666666666666674</v>
      </c>
      <c r="G454" s="175"/>
    </row>
    <row r="455" spans="1:12" ht="16.5" thickBot="1">
      <c r="A455" s="137"/>
      <c r="B455" s="1752" t="s">
        <v>674</v>
      </c>
      <c r="C455" s="1610"/>
      <c r="D455" s="1610"/>
      <c r="E455" s="1610"/>
      <c r="F455" s="1753"/>
      <c r="G455" s="175"/>
    </row>
    <row r="456" spans="1:12" ht="15.75">
      <c r="A456" s="137"/>
      <c r="B456" s="1750"/>
      <c r="C456" s="149">
        <v>2024</v>
      </c>
      <c r="D456" s="149">
        <v>2025</v>
      </c>
      <c r="E456" s="149">
        <v>2026</v>
      </c>
      <c r="F456" s="149">
        <v>2027</v>
      </c>
      <c r="G456" s="175"/>
    </row>
    <row r="457" spans="1:12" ht="16.5" thickBot="1">
      <c r="A457" s="137"/>
      <c r="B457" s="1751"/>
      <c r="C457" s="151" t="s">
        <v>22</v>
      </c>
      <c r="D457" s="151" t="s">
        <v>23</v>
      </c>
      <c r="E457" s="151" t="s">
        <v>23</v>
      </c>
      <c r="F457" s="151" t="s">
        <v>23</v>
      </c>
      <c r="G457" s="175"/>
    </row>
    <row r="458" spans="1:12" ht="16.5" thickBot="1">
      <c r="A458" s="137"/>
      <c r="B458" s="155" t="s">
        <v>583</v>
      </c>
      <c r="C458" s="156">
        <f>C459+C460+C461+C462</f>
        <v>0</v>
      </c>
      <c r="D458" s="156">
        <f>D459+D460+D461+D462</f>
        <v>0</v>
      </c>
      <c r="E458" s="156">
        <f>E459+E460+E461+E462</f>
        <v>0</v>
      </c>
      <c r="F458" s="156">
        <f>F459+F460+F461+F462</f>
        <v>0</v>
      </c>
      <c r="G458" s="175"/>
    </row>
    <row r="459" spans="1:12" ht="16.5" thickBot="1">
      <c r="A459" s="137"/>
      <c r="B459" s="157" t="s">
        <v>538</v>
      </c>
      <c r="C459" s="156"/>
      <c r="D459" s="156"/>
      <c r="E459" s="156"/>
      <c r="F459" s="156"/>
      <c r="G459" s="175"/>
    </row>
    <row r="460" spans="1:12" ht="16.5" thickBot="1">
      <c r="A460" s="137"/>
      <c r="B460" s="157" t="s">
        <v>584</v>
      </c>
      <c r="C460" s="156"/>
      <c r="D460" s="156"/>
      <c r="E460" s="156"/>
      <c r="F460" s="156"/>
      <c r="G460" s="175"/>
    </row>
    <row r="461" spans="1:12" ht="16.5" thickBot="1">
      <c r="A461" s="137"/>
      <c r="B461" s="157" t="s">
        <v>585</v>
      </c>
      <c r="C461" s="156"/>
      <c r="D461" s="156"/>
      <c r="E461" s="156"/>
      <c r="F461" s="156"/>
      <c r="G461" s="175"/>
    </row>
    <row r="462" spans="1:12" ht="16.5" thickBot="1">
      <c r="A462" s="137"/>
      <c r="B462" s="157" t="s">
        <v>586</v>
      </c>
      <c r="C462" s="156"/>
      <c r="D462" s="156"/>
      <c r="E462" s="156"/>
      <c r="F462" s="156"/>
      <c r="G462" s="175"/>
    </row>
    <row r="463" spans="1:12" ht="16.5" thickBot="1">
      <c r="A463" s="137"/>
      <c r="B463" s="155" t="s">
        <v>587</v>
      </c>
      <c r="C463" s="159">
        <f>C464+C465+C466+C467</f>
        <v>0</v>
      </c>
      <c r="D463" s="159">
        <f>D464+D465+D466+D467</f>
        <v>0</v>
      </c>
      <c r="E463" s="159">
        <f>E464+E465+E466+E467</f>
        <v>60000</v>
      </c>
      <c r="F463" s="159">
        <f>F464+F465+F466+F467</f>
        <v>100000</v>
      </c>
      <c r="G463" s="175"/>
    </row>
    <row r="464" spans="1:12" ht="16.5" thickBot="1">
      <c r="A464" s="137"/>
      <c r="B464" s="157" t="s">
        <v>538</v>
      </c>
      <c r="C464" s="159"/>
      <c r="D464" s="156"/>
      <c r="E464" s="156">
        <v>60000</v>
      </c>
      <c r="F464" s="156">
        <v>100000</v>
      </c>
      <c r="G464" s="175"/>
      <c r="H464" s="227"/>
      <c r="L464" s="203"/>
    </row>
    <row r="465" spans="1:7" ht="16.5" thickBot="1">
      <c r="A465" s="137"/>
      <c r="B465" s="157" t="s">
        <v>584</v>
      </c>
      <c r="C465" s="159"/>
      <c r="D465" s="156"/>
      <c r="E465" s="156"/>
      <c r="F465" s="156"/>
      <c r="G465" s="175"/>
    </row>
    <row r="466" spans="1:7" ht="16.5" thickBot="1">
      <c r="A466" s="137"/>
      <c r="B466" s="157" t="s">
        <v>585</v>
      </c>
      <c r="C466" s="159"/>
      <c r="D466" s="156"/>
      <c r="E466" s="156"/>
      <c r="F466" s="156"/>
      <c r="G466" s="175"/>
    </row>
    <row r="467" spans="1:7" ht="16.5" thickBot="1">
      <c r="A467" s="137"/>
      <c r="B467" s="157" t="s">
        <v>586</v>
      </c>
      <c r="C467" s="159"/>
      <c r="D467" s="156"/>
      <c r="E467" s="156"/>
      <c r="F467" s="156"/>
      <c r="G467" s="175"/>
    </row>
    <row r="468" spans="1:7" ht="16.5" thickBot="1">
      <c r="A468" s="137"/>
      <c r="B468" s="209" t="s">
        <v>675</v>
      </c>
      <c r="C468" s="159">
        <f>C458+C463</f>
        <v>0</v>
      </c>
      <c r="D468" s="159">
        <f>D458+D463</f>
        <v>0</v>
      </c>
      <c r="E468" s="159">
        <f>E458+E463</f>
        <v>60000</v>
      </c>
      <c r="F468" s="159">
        <f>F458+F463</f>
        <v>100000</v>
      </c>
      <c r="G468" s="175"/>
    </row>
    <row r="469" spans="1:7" ht="80.25" customHeight="1" thickBot="1">
      <c r="A469" s="137"/>
      <c r="B469" s="147" t="s">
        <v>676</v>
      </c>
      <c r="C469" s="233" t="s">
        <v>691</v>
      </c>
      <c r="D469" s="168" t="s">
        <v>578</v>
      </c>
      <c r="E469" s="1614" t="s">
        <v>3031</v>
      </c>
      <c r="F469" s="1749"/>
      <c r="G469" s="175"/>
    </row>
    <row r="470" spans="1:7" ht="32.25" customHeight="1" thickBot="1">
      <c r="A470" s="137"/>
      <c r="B470" s="141" t="s">
        <v>517</v>
      </c>
      <c r="C470" s="1569" t="s">
        <v>693</v>
      </c>
      <c r="D470" s="1570"/>
      <c r="E470" s="1570"/>
      <c r="F470" s="1571"/>
      <c r="G470" s="175"/>
    </row>
    <row r="471" spans="1:7" ht="16.5" thickBot="1">
      <c r="A471" s="137"/>
      <c r="B471" s="141" t="s">
        <v>21</v>
      </c>
      <c r="C471" s="1581" t="s">
        <v>661</v>
      </c>
      <c r="D471" s="1582"/>
      <c r="E471" s="1582"/>
      <c r="F471" s="1747"/>
      <c r="G471" s="175"/>
    </row>
    <row r="472" spans="1:7" ht="15.75">
      <c r="A472" s="137"/>
      <c r="B472" s="1750"/>
      <c r="C472" s="149">
        <v>2024</v>
      </c>
      <c r="D472" s="149">
        <v>2025</v>
      </c>
      <c r="E472" s="149">
        <v>2026</v>
      </c>
      <c r="F472" s="149">
        <v>2027</v>
      </c>
      <c r="G472" s="175"/>
    </row>
    <row r="473" spans="1:7" ht="16.5" thickBot="1">
      <c r="A473" s="137"/>
      <c r="B473" s="1751"/>
      <c r="C473" s="151" t="s">
        <v>22</v>
      </c>
      <c r="D473" s="151" t="s">
        <v>23</v>
      </c>
      <c r="E473" s="151" t="s">
        <v>23</v>
      </c>
      <c r="F473" s="151" t="s">
        <v>23</v>
      </c>
      <c r="G473" s="175"/>
    </row>
    <row r="474" spans="1:7" ht="16.5" thickBot="1">
      <c r="A474" s="137"/>
      <c r="B474" s="141" t="s">
        <v>33</v>
      </c>
      <c r="C474" s="141">
        <v>1</v>
      </c>
      <c r="D474" s="150">
        <v>1</v>
      </c>
      <c r="E474" s="150">
        <v>1</v>
      </c>
      <c r="F474" s="150">
        <v>1</v>
      </c>
      <c r="G474" s="175"/>
    </row>
    <row r="475" spans="1:7" ht="16.5" thickBot="1">
      <c r="A475" s="137"/>
      <c r="B475" s="141" t="s">
        <v>529</v>
      </c>
      <c r="C475" s="202">
        <f>C493</f>
        <v>120000</v>
      </c>
      <c r="D475" s="214">
        <v>200000</v>
      </c>
      <c r="E475" s="214">
        <f>E493</f>
        <v>200000</v>
      </c>
      <c r="F475" s="214">
        <v>80000</v>
      </c>
      <c r="G475" s="175"/>
    </row>
    <row r="476" spans="1:7" ht="16.5" thickBot="1">
      <c r="A476" s="137"/>
      <c r="B476" s="141" t="s">
        <v>530</v>
      </c>
      <c r="C476" s="202">
        <f>C475/C474</f>
        <v>120000</v>
      </c>
      <c r="D476" s="214">
        <f>D475/D474</f>
        <v>200000</v>
      </c>
      <c r="E476" s="214">
        <f>E475/E474</f>
        <v>200000</v>
      </c>
      <c r="F476" s="214">
        <f>F475/F474</f>
        <v>80000</v>
      </c>
      <c r="G476" s="175"/>
    </row>
    <row r="477" spans="1:7" ht="16.5" thickBot="1">
      <c r="A477" s="137"/>
      <c r="B477" s="141" t="s">
        <v>532</v>
      </c>
      <c r="C477" s="150" t="s">
        <v>533</v>
      </c>
      <c r="D477" s="154">
        <f>D474/C474-1</f>
        <v>0</v>
      </c>
      <c r="E477" s="154">
        <f t="shared" ref="E477:F479" si="17">E474/D474-1</f>
        <v>0</v>
      </c>
      <c r="F477" s="154">
        <f t="shared" si="17"/>
        <v>0</v>
      </c>
      <c r="G477" s="175"/>
    </row>
    <row r="478" spans="1:7" ht="16.5" thickBot="1">
      <c r="A478" s="137"/>
      <c r="B478" s="141" t="s">
        <v>534</v>
      </c>
      <c r="C478" s="150" t="s">
        <v>533</v>
      </c>
      <c r="D478" s="154">
        <f>D475/C475-1</f>
        <v>0.66666666666666674</v>
      </c>
      <c r="E478" s="154">
        <f t="shared" si="17"/>
        <v>0</v>
      </c>
      <c r="F478" s="154">
        <f t="shared" si="17"/>
        <v>-0.6</v>
      </c>
      <c r="G478" s="175"/>
    </row>
    <row r="479" spans="1:7" ht="16.5" thickBot="1">
      <c r="A479" s="137"/>
      <c r="B479" s="141" t="s">
        <v>47</v>
      </c>
      <c r="C479" s="150" t="s">
        <v>533</v>
      </c>
      <c r="D479" s="154">
        <f>D476/C476-1</f>
        <v>0.66666666666666674</v>
      </c>
      <c r="E479" s="154">
        <f t="shared" si="17"/>
        <v>0</v>
      </c>
      <c r="F479" s="154">
        <f t="shared" si="17"/>
        <v>-0.6</v>
      </c>
      <c r="G479" s="175"/>
    </row>
    <row r="480" spans="1:7" ht="15.75" customHeight="1" thickBot="1">
      <c r="A480" s="137"/>
      <c r="B480" s="1752" t="s">
        <v>679</v>
      </c>
      <c r="C480" s="1610"/>
      <c r="D480" s="1610"/>
      <c r="E480" s="1610"/>
      <c r="F480" s="1753"/>
      <c r="G480" s="175"/>
    </row>
    <row r="481" spans="1:12" ht="15.75">
      <c r="A481" s="137"/>
      <c r="B481" s="1750"/>
      <c r="C481" s="149">
        <v>2024</v>
      </c>
      <c r="D481" s="149">
        <v>2025</v>
      </c>
      <c r="E481" s="149">
        <v>2026</v>
      </c>
      <c r="F481" s="149">
        <v>2027</v>
      </c>
      <c r="G481" s="175"/>
    </row>
    <row r="482" spans="1:12" ht="16.5" thickBot="1">
      <c r="A482" s="137"/>
      <c r="B482" s="1751"/>
      <c r="C482" s="151" t="s">
        <v>22</v>
      </c>
      <c r="D482" s="151" t="s">
        <v>23</v>
      </c>
      <c r="E482" s="151" t="s">
        <v>23</v>
      </c>
      <c r="F482" s="151" t="s">
        <v>23</v>
      </c>
      <c r="G482" s="175"/>
    </row>
    <row r="483" spans="1:12" ht="16.5" thickBot="1">
      <c r="A483" s="137"/>
      <c r="B483" s="155" t="s">
        <v>583</v>
      </c>
      <c r="C483" s="156">
        <f>C484+C485+C486+C487</f>
        <v>0</v>
      </c>
      <c r="D483" s="156">
        <f>D484+D485+D486+D487</f>
        <v>0</v>
      </c>
      <c r="E483" s="156">
        <f>E484+E485+E486+E487</f>
        <v>0</v>
      </c>
      <c r="F483" s="156">
        <f>F484+F485+F486+F487</f>
        <v>0</v>
      </c>
      <c r="G483" s="175"/>
    </row>
    <row r="484" spans="1:12" ht="16.5" thickBot="1">
      <c r="A484" s="137"/>
      <c r="B484" s="157" t="s">
        <v>538</v>
      </c>
      <c r="C484" s="156"/>
      <c r="D484" s="156"/>
      <c r="E484" s="156"/>
      <c r="F484" s="156"/>
      <c r="G484" s="175"/>
    </row>
    <row r="485" spans="1:12" ht="16.5" thickBot="1">
      <c r="A485" s="137"/>
      <c r="B485" s="157" t="s">
        <v>584</v>
      </c>
      <c r="C485" s="156"/>
      <c r="D485" s="156"/>
      <c r="E485" s="156"/>
      <c r="F485" s="156"/>
      <c r="G485" s="175"/>
    </row>
    <row r="486" spans="1:12" ht="16.5" thickBot="1">
      <c r="A486" s="137"/>
      <c r="B486" s="157" t="s">
        <v>585</v>
      </c>
      <c r="C486" s="156"/>
      <c r="D486" s="156"/>
      <c r="E486" s="156"/>
      <c r="F486" s="156"/>
      <c r="G486" s="175"/>
    </row>
    <row r="487" spans="1:12" ht="16.5" thickBot="1">
      <c r="A487" s="137"/>
      <c r="B487" s="157" t="s">
        <v>586</v>
      </c>
      <c r="C487" s="156"/>
      <c r="D487" s="156"/>
      <c r="E487" s="156"/>
      <c r="F487" s="156"/>
      <c r="G487" s="175"/>
    </row>
    <row r="488" spans="1:12" ht="16.5" thickBot="1">
      <c r="A488" s="137"/>
      <c r="B488" s="155" t="s">
        <v>587</v>
      </c>
      <c r="C488" s="159">
        <f>C489+C490+C491+C492</f>
        <v>120000</v>
      </c>
      <c r="D488" s="159">
        <v>200000</v>
      </c>
      <c r="E488" s="159">
        <f>E489+E490+E491+E492</f>
        <v>200000</v>
      </c>
      <c r="F488" s="159">
        <f>F489+F490+F491+F492</f>
        <v>80000</v>
      </c>
      <c r="G488" s="175"/>
    </row>
    <row r="489" spans="1:12" ht="16.5" thickBot="1">
      <c r="A489" s="137"/>
      <c r="B489" s="157" t="s">
        <v>538</v>
      </c>
      <c r="C489" s="159">
        <v>120000</v>
      </c>
      <c r="D489" s="156">
        <v>200000</v>
      </c>
      <c r="E489" s="156">
        <v>200000</v>
      </c>
      <c r="F489" s="156">
        <v>80000</v>
      </c>
      <c r="G489" s="175"/>
      <c r="H489" s="227"/>
      <c r="I489" s="227"/>
      <c r="J489" s="227"/>
      <c r="L489" s="203"/>
    </row>
    <row r="490" spans="1:12" ht="16.5" thickBot="1">
      <c r="A490" s="137"/>
      <c r="B490" s="157" t="s">
        <v>584</v>
      </c>
      <c r="C490" s="159"/>
      <c r="D490" s="156"/>
      <c r="E490" s="156"/>
      <c r="F490" s="156"/>
      <c r="G490" s="175"/>
    </row>
    <row r="491" spans="1:12" ht="16.5" thickBot="1">
      <c r="A491" s="137"/>
      <c r="B491" s="157" t="s">
        <v>585</v>
      </c>
      <c r="C491" s="159"/>
      <c r="D491" s="156"/>
      <c r="E491" s="156"/>
      <c r="F491" s="156"/>
      <c r="G491" s="175"/>
    </row>
    <row r="492" spans="1:12" ht="16.5" thickBot="1">
      <c r="A492" s="137"/>
      <c r="B492" s="157" t="s">
        <v>586</v>
      </c>
      <c r="C492" s="159"/>
      <c r="D492" s="156"/>
      <c r="E492" s="156"/>
      <c r="F492" s="156"/>
      <c r="G492" s="175"/>
    </row>
    <row r="493" spans="1:12" ht="16.5" thickBot="1">
      <c r="A493" s="137"/>
      <c r="B493" s="209" t="s">
        <v>680</v>
      </c>
      <c r="C493" s="159">
        <f>C483+C488</f>
        <v>120000</v>
      </c>
      <c r="D493" s="159">
        <f>D483+D488</f>
        <v>200000</v>
      </c>
      <c r="E493" s="159">
        <f>E483+E488</f>
        <v>200000</v>
      </c>
      <c r="F493" s="159">
        <f>F483+F488</f>
        <v>80000</v>
      </c>
      <c r="G493" s="175"/>
    </row>
    <row r="494" spans="1:12" ht="48" thickBot="1">
      <c r="A494" s="137"/>
      <c r="B494" s="147" t="s">
        <v>681</v>
      </c>
      <c r="C494" s="234" t="s">
        <v>694</v>
      </c>
      <c r="D494" s="168" t="s">
        <v>578</v>
      </c>
      <c r="E494" s="1898" t="s">
        <v>695</v>
      </c>
      <c r="F494" s="1900"/>
      <c r="G494" s="175"/>
    </row>
    <row r="495" spans="1:12" ht="16.5" thickBot="1">
      <c r="A495" s="137"/>
      <c r="B495" s="141" t="s">
        <v>517</v>
      </c>
      <c r="C495" s="1569" t="s">
        <v>694</v>
      </c>
      <c r="D495" s="1570"/>
      <c r="E495" s="1570"/>
      <c r="F495" s="1571"/>
      <c r="G495" s="175"/>
    </row>
    <row r="496" spans="1:12" ht="16.5" thickBot="1">
      <c r="A496" s="137"/>
      <c r="B496" s="141" t="s">
        <v>21</v>
      </c>
      <c r="C496" s="1581" t="s">
        <v>661</v>
      </c>
      <c r="D496" s="1582"/>
      <c r="E496" s="1582"/>
      <c r="F496" s="1747"/>
      <c r="G496" s="175"/>
    </row>
    <row r="497" spans="1:7" ht="15.75">
      <c r="A497" s="137"/>
      <c r="B497" s="1750"/>
      <c r="C497" s="149">
        <v>2023</v>
      </c>
      <c r="D497" s="149">
        <v>2024</v>
      </c>
      <c r="E497" s="149">
        <v>2025</v>
      </c>
      <c r="F497" s="149">
        <v>2026</v>
      </c>
      <c r="G497" s="175"/>
    </row>
    <row r="498" spans="1:7" ht="16.5" thickBot="1">
      <c r="A498" s="137"/>
      <c r="B498" s="1751"/>
      <c r="C498" s="151" t="s">
        <v>22</v>
      </c>
      <c r="D498" s="151" t="s">
        <v>23</v>
      </c>
      <c r="E498" s="151" t="s">
        <v>23</v>
      </c>
      <c r="F498" s="151" t="s">
        <v>23</v>
      </c>
      <c r="G498" s="175"/>
    </row>
    <row r="499" spans="1:7" ht="16.5" thickBot="1">
      <c r="A499" s="137"/>
      <c r="B499" s="141" t="s">
        <v>33</v>
      </c>
      <c r="C499" s="141">
        <v>1</v>
      </c>
      <c r="D499" s="150">
        <v>1</v>
      </c>
      <c r="E499" s="150">
        <v>1</v>
      </c>
      <c r="F499" s="150">
        <v>1</v>
      </c>
      <c r="G499" s="175"/>
    </row>
    <row r="500" spans="1:7" ht="16.5" thickBot="1">
      <c r="A500" s="137"/>
      <c r="B500" s="141" t="s">
        <v>529</v>
      </c>
      <c r="C500" s="202">
        <f>C518</f>
        <v>0</v>
      </c>
      <c r="D500" s="202">
        <f>D518</f>
        <v>0</v>
      </c>
      <c r="E500" s="202">
        <f>E518</f>
        <v>0</v>
      </c>
      <c r="F500" s="202">
        <f>F518</f>
        <v>130000</v>
      </c>
      <c r="G500" s="175"/>
    </row>
    <row r="501" spans="1:7" ht="16.5" thickBot="1">
      <c r="A501" s="137"/>
      <c r="B501" s="141" t="s">
        <v>530</v>
      </c>
      <c r="C501" s="202">
        <f>C500/C499</f>
        <v>0</v>
      </c>
      <c r="D501" s="202">
        <f>D500/D499</f>
        <v>0</v>
      </c>
      <c r="E501" s="202">
        <f>E500/E499</f>
        <v>0</v>
      </c>
      <c r="F501" s="202">
        <f>F500/F499</f>
        <v>130000</v>
      </c>
      <c r="G501" s="175"/>
    </row>
    <row r="502" spans="1:7" ht="16.5" thickBot="1">
      <c r="A502" s="137"/>
      <c r="B502" s="141" t="s">
        <v>532</v>
      </c>
      <c r="C502" s="150" t="s">
        <v>533</v>
      </c>
      <c r="D502" s="154">
        <f>D499/C499-1</f>
        <v>0</v>
      </c>
      <c r="E502" s="154">
        <f t="shared" ref="E502:F504" si="18">E499/D499-1</f>
        <v>0</v>
      </c>
      <c r="F502" s="154">
        <f t="shared" si="18"/>
        <v>0</v>
      </c>
      <c r="G502" s="175"/>
    </row>
    <row r="503" spans="1:7" ht="16.5" thickBot="1">
      <c r="A503" s="137"/>
      <c r="B503" s="141" t="s">
        <v>534</v>
      </c>
      <c r="C503" s="150" t="s">
        <v>533</v>
      </c>
      <c r="D503" s="154" t="e">
        <f>D500/C500-1</f>
        <v>#DIV/0!</v>
      </c>
      <c r="E503" s="154" t="e">
        <f t="shared" si="18"/>
        <v>#DIV/0!</v>
      </c>
      <c r="F503" s="154" t="e">
        <f t="shared" si="18"/>
        <v>#DIV/0!</v>
      </c>
      <c r="G503" s="175"/>
    </row>
    <row r="504" spans="1:7" ht="16.5" thickBot="1">
      <c r="A504" s="137"/>
      <c r="B504" s="141" t="s">
        <v>47</v>
      </c>
      <c r="C504" s="150" t="s">
        <v>533</v>
      </c>
      <c r="D504" s="154" t="e">
        <f>D501/C501-1</f>
        <v>#DIV/0!</v>
      </c>
      <c r="E504" s="154" t="e">
        <f t="shared" si="18"/>
        <v>#DIV/0!</v>
      </c>
      <c r="F504" s="154" t="e">
        <f t="shared" si="18"/>
        <v>#DIV/0!</v>
      </c>
      <c r="G504" s="175"/>
    </row>
    <row r="505" spans="1:7" ht="16.5" thickBot="1">
      <c r="A505" s="137"/>
      <c r="B505" s="1752" t="s">
        <v>684</v>
      </c>
      <c r="C505" s="1610"/>
      <c r="D505" s="1610"/>
      <c r="E505" s="1610"/>
      <c r="F505" s="1753"/>
      <c r="G505" s="175"/>
    </row>
    <row r="506" spans="1:7" ht="15.75">
      <c r="A506" s="137"/>
      <c r="B506" s="1750"/>
      <c r="C506" s="149">
        <v>2023</v>
      </c>
      <c r="D506" s="149">
        <v>2024</v>
      </c>
      <c r="E506" s="149">
        <v>2025</v>
      </c>
      <c r="F506" s="149">
        <v>2026</v>
      </c>
      <c r="G506" s="175"/>
    </row>
    <row r="507" spans="1:7" ht="16.5" thickBot="1">
      <c r="A507" s="137"/>
      <c r="B507" s="1751"/>
      <c r="C507" s="151" t="s">
        <v>22</v>
      </c>
      <c r="D507" s="151" t="s">
        <v>23</v>
      </c>
      <c r="E507" s="151" t="s">
        <v>23</v>
      </c>
      <c r="F507" s="151" t="s">
        <v>23</v>
      </c>
      <c r="G507" s="175"/>
    </row>
    <row r="508" spans="1:7" ht="16.5" thickBot="1">
      <c r="A508" s="137"/>
      <c r="B508" s="155" t="s">
        <v>583</v>
      </c>
      <c r="C508" s="156">
        <f>C509+C510+C511+C512</f>
        <v>0</v>
      </c>
      <c r="D508" s="156">
        <f>D509+D510+D511+D512</f>
        <v>0</v>
      </c>
      <c r="E508" s="156">
        <f>E509+E510+E511+E512</f>
        <v>0</v>
      </c>
      <c r="F508" s="156">
        <f>F509+F510+F511+F512</f>
        <v>0</v>
      </c>
      <c r="G508" s="175"/>
    </row>
    <row r="509" spans="1:7" ht="16.5" thickBot="1">
      <c r="A509" s="137"/>
      <c r="B509" s="157" t="s">
        <v>538</v>
      </c>
      <c r="C509" s="156"/>
      <c r="D509" s="156"/>
      <c r="E509" s="156"/>
      <c r="F509" s="156"/>
      <c r="G509" s="175"/>
    </row>
    <row r="510" spans="1:7" ht="16.5" thickBot="1">
      <c r="A510" s="137"/>
      <c r="B510" s="157" t="s">
        <v>584</v>
      </c>
      <c r="C510" s="156"/>
      <c r="D510" s="156"/>
      <c r="E510" s="156"/>
      <c r="F510" s="156"/>
      <c r="G510" s="175"/>
    </row>
    <row r="511" spans="1:7" ht="16.5" thickBot="1">
      <c r="A511" s="137"/>
      <c r="B511" s="157" t="s">
        <v>585</v>
      </c>
      <c r="C511" s="156"/>
      <c r="D511" s="156"/>
      <c r="E511" s="156"/>
      <c r="F511" s="156"/>
      <c r="G511" s="175"/>
    </row>
    <row r="512" spans="1:7" ht="16.5" thickBot="1">
      <c r="A512" s="137"/>
      <c r="B512" s="157" t="s">
        <v>586</v>
      </c>
      <c r="C512" s="156"/>
      <c r="D512" s="156"/>
      <c r="E512" s="156"/>
      <c r="F512" s="156"/>
      <c r="G512" s="175"/>
    </row>
    <row r="513" spans="1:7" ht="16.5" thickBot="1">
      <c r="A513" s="137"/>
      <c r="B513" s="155" t="s">
        <v>587</v>
      </c>
      <c r="C513" s="159">
        <f>C514+C515+C516+C517</f>
        <v>0</v>
      </c>
      <c r="D513" s="159">
        <f>D514+D515+D516+D517</f>
        <v>0</v>
      </c>
      <c r="E513" s="159">
        <f>E514+E515+E516+E517</f>
        <v>0</v>
      </c>
      <c r="F513" s="159">
        <f>F514+F515+F516+F517</f>
        <v>130000</v>
      </c>
      <c r="G513" s="175"/>
    </row>
    <row r="514" spans="1:7" ht="16.5" thickBot="1">
      <c r="A514" s="137"/>
      <c r="B514" s="157" t="s">
        <v>538</v>
      </c>
      <c r="C514" s="159"/>
      <c r="D514" s="156"/>
      <c r="E514" s="156"/>
      <c r="F514" s="156">
        <v>130000</v>
      </c>
      <c r="G514" s="175"/>
    </row>
    <row r="515" spans="1:7" ht="16.5" thickBot="1">
      <c r="A515" s="137"/>
      <c r="B515" s="157" t="s">
        <v>584</v>
      </c>
      <c r="C515" s="159"/>
      <c r="D515" s="156"/>
      <c r="E515" s="156"/>
      <c r="F515" s="156"/>
      <c r="G515" s="175"/>
    </row>
    <row r="516" spans="1:7" ht="16.5" thickBot="1">
      <c r="A516" s="137"/>
      <c r="B516" s="157" t="s">
        <v>585</v>
      </c>
      <c r="C516" s="159"/>
      <c r="D516" s="156"/>
      <c r="E516" s="156"/>
      <c r="F516" s="156"/>
      <c r="G516" s="175"/>
    </row>
    <row r="517" spans="1:7" ht="16.5" thickBot="1">
      <c r="A517" s="137"/>
      <c r="B517" s="157" t="s">
        <v>586</v>
      </c>
      <c r="C517" s="159"/>
      <c r="D517" s="156"/>
      <c r="E517" s="156"/>
      <c r="F517" s="156"/>
      <c r="G517" s="175"/>
    </row>
    <row r="518" spans="1:7" ht="16.5" thickBot="1">
      <c r="A518" s="137"/>
      <c r="B518" s="209" t="s">
        <v>685</v>
      </c>
      <c r="C518" s="159">
        <f>C508+C513</f>
        <v>0</v>
      </c>
      <c r="D518" s="159">
        <f>D508+D513</f>
        <v>0</v>
      </c>
      <c r="E518" s="159">
        <f>E508+E513</f>
        <v>0</v>
      </c>
      <c r="F518" s="159">
        <f>F508+F513</f>
        <v>130000</v>
      </c>
      <c r="G518" s="175"/>
    </row>
    <row r="519" spans="1:7" ht="48" thickBot="1">
      <c r="A519" s="137"/>
      <c r="B519" s="147" t="s">
        <v>696</v>
      </c>
      <c r="C519" s="235" t="s">
        <v>697</v>
      </c>
      <c r="D519" s="168" t="s">
        <v>578</v>
      </c>
      <c r="E519" s="1614" t="s">
        <v>3032</v>
      </c>
      <c r="F519" s="1749"/>
      <c r="G519" s="175"/>
    </row>
    <row r="520" spans="1:7" ht="16.5" thickBot="1">
      <c r="A520" s="137"/>
      <c r="B520" s="141" t="s">
        <v>517</v>
      </c>
      <c r="C520" s="1569" t="s">
        <v>697</v>
      </c>
      <c r="D520" s="1570"/>
      <c r="E520" s="1570"/>
      <c r="F520" s="1571"/>
      <c r="G520" s="175"/>
    </row>
    <row r="521" spans="1:7" ht="16.5" thickBot="1">
      <c r="A521" s="137"/>
      <c r="B521" s="141" t="s">
        <v>21</v>
      </c>
      <c r="C521" s="1581" t="s">
        <v>661</v>
      </c>
      <c r="D521" s="1582"/>
      <c r="E521" s="1582"/>
      <c r="F521" s="1747"/>
      <c r="G521" s="175"/>
    </row>
    <row r="522" spans="1:7" ht="15.75">
      <c r="A522" s="137"/>
      <c r="B522" s="1750"/>
      <c r="C522" s="149">
        <v>2024</v>
      </c>
      <c r="D522" s="149">
        <v>2025</v>
      </c>
      <c r="E522" s="149">
        <v>2026</v>
      </c>
      <c r="F522" s="149">
        <v>2027</v>
      </c>
      <c r="G522" s="175"/>
    </row>
    <row r="523" spans="1:7" ht="16.5" thickBot="1">
      <c r="A523" s="137"/>
      <c r="B523" s="1751"/>
      <c r="C523" s="151" t="s">
        <v>22</v>
      </c>
      <c r="D523" s="151" t="s">
        <v>23</v>
      </c>
      <c r="E523" s="151" t="s">
        <v>23</v>
      </c>
      <c r="F523" s="151" t="s">
        <v>23</v>
      </c>
      <c r="G523" s="175"/>
    </row>
    <row r="524" spans="1:7" ht="16.5" thickBot="1">
      <c r="A524" s="137"/>
      <c r="B524" s="141" t="s">
        <v>33</v>
      </c>
      <c r="C524" s="141">
        <v>1</v>
      </c>
      <c r="D524" s="150">
        <v>1</v>
      </c>
      <c r="E524" s="150">
        <v>1</v>
      </c>
      <c r="F524" s="150">
        <v>1</v>
      </c>
      <c r="G524" s="175"/>
    </row>
    <row r="525" spans="1:7" ht="16.5" thickBot="1">
      <c r="A525" s="137"/>
      <c r="B525" s="141" t="s">
        <v>529</v>
      </c>
      <c r="C525" s="202">
        <f>C543</f>
        <v>60000</v>
      </c>
      <c r="D525" s="214">
        <v>120000</v>
      </c>
      <c r="E525" s="214">
        <v>120000</v>
      </c>
      <c r="F525" s="214">
        <v>0</v>
      </c>
      <c r="G525" s="175"/>
    </row>
    <row r="526" spans="1:7" ht="16.5" thickBot="1">
      <c r="A526" s="137"/>
      <c r="B526" s="141" t="s">
        <v>530</v>
      </c>
      <c r="C526" s="202">
        <f>C525/C524</f>
        <v>60000</v>
      </c>
      <c r="D526" s="214">
        <f>D525/D524</f>
        <v>120000</v>
      </c>
      <c r="E526" s="214">
        <f>E525/E524</f>
        <v>120000</v>
      </c>
      <c r="F526" s="214">
        <f>F525/F524</f>
        <v>0</v>
      </c>
      <c r="G526" s="175"/>
    </row>
    <row r="527" spans="1:7" ht="16.5" thickBot="1">
      <c r="A527" s="137"/>
      <c r="B527" s="141" t="s">
        <v>532</v>
      </c>
      <c r="C527" s="150" t="s">
        <v>533</v>
      </c>
      <c r="D527" s="154">
        <f t="shared" ref="D527:F529" si="19">D524/C524-1</f>
        <v>0</v>
      </c>
      <c r="E527" s="154">
        <f t="shared" si="19"/>
        <v>0</v>
      </c>
      <c r="F527" s="154">
        <f t="shared" si="19"/>
        <v>0</v>
      </c>
      <c r="G527" s="175"/>
    </row>
    <row r="528" spans="1:7" ht="16.5" thickBot="1">
      <c r="A528" s="137"/>
      <c r="B528" s="141" t="s">
        <v>534</v>
      </c>
      <c r="C528" s="150" t="s">
        <v>533</v>
      </c>
      <c r="D528" s="154">
        <f t="shared" si="19"/>
        <v>1</v>
      </c>
      <c r="E528" s="154">
        <f t="shared" si="19"/>
        <v>0</v>
      </c>
      <c r="F528" s="154">
        <f t="shared" si="19"/>
        <v>-1</v>
      </c>
      <c r="G528" s="175"/>
    </row>
    <row r="529" spans="1:12" ht="16.5" thickBot="1">
      <c r="A529" s="137"/>
      <c r="B529" s="141" t="s">
        <v>47</v>
      </c>
      <c r="C529" s="150" t="s">
        <v>533</v>
      </c>
      <c r="D529" s="154">
        <f t="shared" si="19"/>
        <v>1</v>
      </c>
      <c r="E529" s="154">
        <f t="shared" si="19"/>
        <v>0</v>
      </c>
      <c r="F529" s="154">
        <f t="shared" si="19"/>
        <v>-1</v>
      </c>
      <c r="G529" s="175"/>
    </row>
    <row r="530" spans="1:12" ht="16.5" thickBot="1">
      <c r="A530" s="137"/>
      <c r="B530" s="1752" t="s">
        <v>698</v>
      </c>
      <c r="C530" s="1610"/>
      <c r="D530" s="1610"/>
      <c r="E530" s="1610"/>
      <c r="F530" s="1753"/>
      <c r="G530" s="175"/>
    </row>
    <row r="531" spans="1:12" ht="15.75">
      <c r="A531" s="137"/>
      <c r="B531" s="1750"/>
      <c r="C531" s="149">
        <v>2024</v>
      </c>
      <c r="D531" s="149">
        <v>2025</v>
      </c>
      <c r="E531" s="149">
        <v>2026</v>
      </c>
      <c r="F531" s="149">
        <v>2027</v>
      </c>
      <c r="G531" s="175"/>
    </row>
    <row r="532" spans="1:12" ht="16.5" thickBot="1">
      <c r="A532" s="137"/>
      <c r="B532" s="1751"/>
      <c r="C532" s="151" t="s">
        <v>22</v>
      </c>
      <c r="D532" s="151" t="s">
        <v>23</v>
      </c>
      <c r="E532" s="151" t="s">
        <v>23</v>
      </c>
      <c r="F532" s="151" t="s">
        <v>23</v>
      </c>
      <c r="G532" s="175"/>
    </row>
    <row r="533" spans="1:12" ht="16.5" thickBot="1">
      <c r="A533" s="137"/>
      <c r="B533" s="155" t="s">
        <v>583</v>
      </c>
      <c r="C533" s="156">
        <f>C534+C535+C536+C537</f>
        <v>0</v>
      </c>
      <c r="D533" s="156">
        <f>D534+D535+D536+D537</f>
        <v>0</v>
      </c>
      <c r="E533" s="156">
        <f>E534+E535+E536+E537</f>
        <v>0</v>
      </c>
      <c r="F533" s="156">
        <f>F534+F535+F536+F537</f>
        <v>0</v>
      </c>
      <c r="G533" s="175"/>
    </row>
    <row r="534" spans="1:12" ht="16.5" thickBot="1">
      <c r="A534" s="137"/>
      <c r="B534" s="157" t="s">
        <v>538</v>
      </c>
      <c r="C534" s="156"/>
      <c r="D534" s="156"/>
      <c r="E534" s="156"/>
      <c r="F534" s="156"/>
      <c r="G534" s="175"/>
      <c r="H534" s="227"/>
      <c r="L534" s="203"/>
    </row>
    <row r="535" spans="1:12" ht="16.5" thickBot="1">
      <c r="A535" s="137"/>
      <c r="B535" s="157" t="s">
        <v>584</v>
      </c>
      <c r="C535" s="156"/>
      <c r="D535" s="156"/>
      <c r="E535" s="156"/>
      <c r="F535" s="156"/>
      <c r="G535" s="175"/>
    </row>
    <row r="536" spans="1:12" ht="16.5" thickBot="1">
      <c r="A536" s="137"/>
      <c r="B536" s="157" t="s">
        <v>585</v>
      </c>
      <c r="C536" s="156"/>
      <c r="D536" s="156"/>
      <c r="E536" s="156"/>
      <c r="F536" s="156"/>
      <c r="G536" s="175"/>
    </row>
    <row r="537" spans="1:12" ht="16.5" thickBot="1">
      <c r="A537" s="137"/>
      <c r="B537" s="157" t="s">
        <v>586</v>
      </c>
      <c r="C537" s="156"/>
      <c r="D537" s="156"/>
      <c r="E537" s="156"/>
      <c r="F537" s="156"/>
      <c r="G537" s="175"/>
    </row>
    <row r="538" spans="1:12" ht="16.5" thickBot="1">
      <c r="A538" s="137"/>
      <c r="B538" s="155" t="s">
        <v>587</v>
      </c>
      <c r="C538" s="159">
        <f>C539+C540+C541+C542</f>
        <v>60000</v>
      </c>
      <c r="D538" s="159">
        <f>D539+D540+D541+D542</f>
        <v>120000</v>
      </c>
      <c r="E538" s="159">
        <f t="shared" ref="E538:F538" si="20">E539+E540+E541+E542</f>
        <v>120000</v>
      </c>
      <c r="F538" s="159">
        <f t="shared" si="20"/>
        <v>0</v>
      </c>
      <c r="G538" s="175"/>
    </row>
    <row r="539" spans="1:12" ht="16.5" thickBot="1">
      <c r="A539" s="137"/>
      <c r="B539" s="157" t="s">
        <v>538</v>
      </c>
      <c r="C539" s="159">
        <v>60000</v>
      </c>
      <c r="D539" s="214">
        <v>120000</v>
      </c>
      <c r="E539" s="214">
        <v>120000</v>
      </c>
      <c r="F539" s="214">
        <v>0</v>
      </c>
      <c r="G539" s="175"/>
    </row>
    <row r="540" spans="1:12" ht="16.5" thickBot="1">
      <c r="A540" s="137"/>
      <c r="B540" s="157" t="s">
        <v>584</v>
      </c>
      <c r="C540" s="159"/>
      <c r="D540" s="156"/>
      <c r="E540" s="156"/>
      <c r="F540" s="156"/>
      <c r="G540" s="175"/>
    </row>
    <row r="541" spans="1:12" ht="16.5" thickBot="1">
      <c r="A541" s="137"/>
      <c r="B541" s="157" t="s">
        <v>585</v>
      </c>
      <c r="C541" s="159"/>
      <c r="D541" s="156"/>
      <c r="E541" s="156"/>
      <c r="F541" s="156"/>
      <c r="G541" s="175"/>
    </row>
    <row r="542" spans="1:12" ht="16.5" thickBot="1">
      <c r="A542" s="137"/>
      <c r="B542" s="157" t="s">
        <v>586</v>
      </c>
      <c r="C542" s="159"/>
      <c r="D542" s="156"/>
      <c r="E542" s="156"/>
      <c r="F542" s="156"/>
      <c r="G542" s="175"/>
    </row>
    <row r="543" spans="1:12" ht="16.5" thickBot="1">
      <c r="A543" s="137"/>
      <c r="B543" s="209" t="s">
        <v>699</v>
      </c>
      <c r="C543" s="159">
        <f>C533+C538</f>
        <v>60000</v>
      </c>
      <c r="D543" s="159">
        <f>D533+D538</f>
        <v>120000</v>
      </c>
      <c r="E543" s="159">
        <f>E533+E538</f>
        <v>120000</v>
      </c>
      <c r="F543" s="159">
        <f>F533+F538</f>
        <v>0</v>
      </c>
      <c r="G543" s="175"/>
    </row>
    <row r="544" spans="1:12" ht="48" thickBot="1">
      <c r="A544" s="137"/>
      <c r="B544" s="147" t="s">
        <v>700</v>
      </c>
      <c r="C544" s="232" t="s">
        <v>701</v>
      </c>
      <c r="D544" s="168" t="s">
        <v>578</v>
      </c>
      <c r="E544" s="1898" t="s">
        <v>702</v>
      </c>
      <c r="F544" s="1900"/>
      <c r="G544" s="175"/>
    </row>
    <row r="545" spans="1:7" ht="16.5" thickBot="1">
      <c r="A545" s="137"/>
      <c r="B545" s="141" t="s">
        <v>517</v>
      </c>
      <c r="C545" s="1569" t="s">
        <v>701</v>
      </c>
      <c r="D545" s="1570"/>
      <c r="E545" s="1570"/>
      <c r="F545" s="1571"/>
      <c r="G545" s="175"/>
    </row>
    <row r="546" spans="1:7" ht="16.5" thickBot="1">
      <c r="A546" s="137"/>
      <c r="B546" s="141" t="s">
        <v>21</v>
      </c>
      <c r="C546" s="1581" t="s">
        <v>661</v>
      </c>
      <c r="D546" s="1582"/>
      <c r="E546" s="1582"/>
      <c r="F546" s="1747"/>
      <c r="G546" s="175"/>
    </row>
    <row r="547" spans="1:7" ht="15.75">
      <c r="A547" s="137"/>
      <c r="B547" s="1750"/>
      <c r="C547" s="149">
        <v>2024</v>
      </c>
      <c r="D547" s="149">
        <v>2025</v>
      </c>
      <c r="E547" s="149">
        <v>2026</v>
      </c>
      <c r="F547" s="149">
        <v>2027</v>
      </c>
      <c r="G547" s="175"/>
    </row>
    <row r="548" spans="1:7" ht="16.5" thickBot="1">
      <c r="A548" s="137"/>
      <c r="B548" s="1751"/>
      <c r="C548" s="151" t="s">
        <v>22</v>
      </c>
      <c r="D548" s="151" t="s">
        <v>23</v>
      </c>
      <c r="E548" s="151" t="s">
        <v>23</v>
      </c>
      <c r="F548" s="151" t="s">
        <v>23</v>
      </c>
      <c r="G548" s="175"/>
    </row>
    <row r="549" spans="1:7" ht="16.5" thickBot="1">
      <c r="A549" s="137"/>
      <c r="B549" s="141" t="s">
        <v>33</v>
      </c>
      <c r="C549" s="141">
        <v>1</v>
      </c>
      <c r="D549" s="150">
        <v>1</v>
      </c>
      <c r="E549" s="150">
        <v>1</v>
      </c>
      <c r="F549" s="150">
        <v>1</v>
      </c>
      <c r="G549" s="175"/>
    </row>
    <row r="550" spans="1:7" ht="16.5" thickBot="1">
      <c r="A550" s="137"/>
      <c r="B550" s="141" t="s">
        <v>529</v>
      </c>
      <c r="C550" s="202">
        <f>C568</f>
        <v>0</v>
      </c>
      <c r="D550" s="202">
        <f>D568</f>
        <v>0</v>
      </c>
      <c r="E550" s="202">
        <f>E568</f>
        <v>0</v>
      </c>
      <c r="F550" s="214">
        <v>0</v>
      </c>
      <c r="G550" s="175"/>
    </row>
    <row r="551" spans="1:7" ht="16.5" thickBot="1">
      <c r="A551" s="137"/>
      <c r="B551" s="141" t="s">
        <v>530</v>
      </c>
      <c r="C551" s="202">
        <f>C550/C549</f>
        <v>0</v>
      </c>
      <c r="D551" s="202">
        <f>D550/D549</f>
        <v>0</v>
      </c>
      <c r="E551" s="202">
        <f>E550/E549</f>
        <v>0</v>
      </c>
      <c r="F551" s="214">
        <f>F550/F549</f>
        <v>0</v>
      </c>
      <c r="G551" s="175"/>
    </row>
    <row r="552" spans="1:7" ht="16.5" thickBot="1">
      <c r="A552" s="137"/>
      <c r="B552" s="141" t="s">
        <v>532</v>
      </c>
      <c r="C552" s="150" t="s">
        <v>533</v>
      </c>
      <c r="D552" s="154">
        <f t="shared" ref="D552:F554" si="21">D549/C549-1</f>
        <v>0</v>
      </c>
      <c r="E552" s="154">
        <f t="shared" si="21"/>
        <v>0</v>
      </c>
      <c r="F552" s="154">
        <f t="shared" si="21"/>
        <v>0</v>
      </c>
      <c r="G552" s="175"/>
    </row>
    <row r="553" spans="1:7" ht="16.5" thickBot="1">
      <c r="A553" s="137"/>
      <c r="B553" s="141" t="s">
        <v>534</v>
      </c>
      <c r="C553" s="150" t="s">
        <v>533</v>
      </c>
      <c r="D553" s="154" t="e">
        <f t="shared" si="21"/>
        <v>#DIV/0!</v>
      </c>
      <c r="E553" s="154" t="e">
        <f t="shared" si="21"/>
        <v>#DIV/0!</v>
      </c>
      <c r="F553" s="154" t="e">
        <f t="shared" si="21"/>
        <v>#DIV/0!</v>
      </c>
      <c r="G553" s="175"/>
    </row>
    <row r="554" spans="1:7" ht="16.5" thickBot="1">
      <c r="A554" s="137"/>
      <c r="B554" s="141" t="s">
        <v>47</v>
      </c>
      <c r="C554" s="150" t="s">
        <v>533</v>
      </c>
      <c r="D554" s="154" t="e">
        <f t="shared" si="21"/>
        <v>#DIV/0!</v>
      </c>
      <c r="E554" s="154" t="e">
        <f t="shared" si="21"/>
        <v>#DIV/0!</v>
      </c>
      <c r="F554" s="154" t="e">
        <f t="shared" si="21"/>
        <v>#DIV/0!</v>
      </c>
      <c r="G554" s="175"/>
    </row>
    <row r="555" spans="1:7" ht="16.5" thickBot="1">
      <c r="A555" s="137"/>
      <c r="B555" s="1752" t="s">
        <v>703</v>
      </c>
      <c r="C555" s="1610"/>
      <c r="D555" s="1610"/>
      <c r="E555" s="1610"/>
      <c r="F555" s="1753"/>
      <c r="G555" s="175"/>
    </row>
    <row r="556" spans="1:7" ht="15.75">
      <c r="A556" s="137"/>
      <c r="B556" s="1750"/>
      <c r="C556" s="149">
        <v>2024</v>
      </c>
      <c r="D556" s="149">
        <v>2025</v>
      </c>
      <c r="E556" s="149">
        <v>2026</v>
      </c>
      <c r="F556" s="149">
        <v>2027</v>
      </c>
      <c r="G556" s="175"/>
    </row>
    <row r="557" spans="1:7" ht="16.5" thickBot="1">
      <c r="A557" s="137"/>
      <c r="B557" s="1751"/>
      <c r="C557" s="151" t="s">
        <v>22</v>
      </c>
      <c r="D557" s="151" t="s">
        <v>23</v>
      </c>
      <c r="E557" s="151" t="s">
        <v>23</v>
      </c>
      <c r="F557" s="151" t="s">
        <v>23</v>
      </c>
      <c r="G557" s="175"/>
    </row>
    <row r="558" spans="1:7" ht="16.5" thickBot="1">
      <c r="A558" s="137"/>
      <c r="B558" s="155" t="s">
        <v>583</v>
      </c>
      <c r="C558" s="156">
        <f>C559+C560+C561+C562</f>
        <v>0</v>
      </c>
      <c r="D558" s="156">
        <f>D559+D560+D561+D562</f>
        <v>0</v>
      </c>
      <c r="E558" s="156">
        <f>E559+E560+E561+E562</f>
        <v>0</v>
      </c>
      <c r="F558" s="156">
        <f>F559+F560+F561+F562</f>
        <v>0</v>
      </c>
      <c r="G558" s="175"/>
    </row>
    <row r="559" spans="1:7" ht="16.5" thickBot="1">
      <c r="A559" s="137"/>
      <c r="B559" s="157" t="s">
        <v>538</v>
      </c>
      <c r="C559" s="156"/>
      <c r="D559" s="156"/>
      <c r="E559" s="156"/>
      <c r="F559" s="156"/>
      <c r="G559" s="175"/>
    </row>
    <row r="560" spans="1:7" ht="16.5" thickBot="1">
      <c r="A560" s="137"/>
      <c r="B560" s="157" t="s">
        <v>584</v>
      </c>
      <c r="C560" s="156"/>
      <c r="D560" s="156"/>
      <c r="E560" s="156"/>
      <c r="F560" s="156"/>
      <c r="G560" s="175"/>
    </row>
    <row r="561" spans="1:10" ht="16.5" thickBot="1">
      <c r="A561" s="137"/>
      <c r="B561" s="157" t="s">
        <v>585</v>
      </c>
      <c r="C561" s="156"/>
      <c r="D561" s="156"/>
      <c r="E561" s="156"/>
      <c r="F561" s="156"/>
      <c r="G561" s="175"/>
    </row>
    <row r="562" spans="1:10" ht="16.5" thickBot="1">
      <c r="A562" s="137"/>
      <c r="B562" s="157" t="s">
        <v>586</v>
      </c>
      <c r="C562" s="156"/>
      <c r="D562" s="156"/>
      <c r="E562" s="156"/>
      <c r="F562" s="156"/>
      <c r="G562" s="175"/>
    </row>
    <row r="563" spans="1:10" ht="16.5" thickBot="1">
      <c r="A563" s="137"/>
      <c r="B563" s="155" t="s">
        <v>587</v>
      </c>
      <c r="C563" s="159">
        <f>C564+C565+C566+C567</f>
        <v>0</v>
      </c>
      <c r="D563" s="159">
        <f>D564+D565+D566+D567</f>
        <v>0</v>
      </c>
      <c r="E563" s="159">
        <f>E564+E565+E566+E567</f>
        <v>0</v>
      </c>
      <c r="F563" s="159">
        <f>F564+F565+F566+F567</f>
        <v>0</v>
      </c>
      <c r="G563" s="175"/>
    </row>
    <row r="564" spans="1:10" ht="16.5" thickBot="1">
      <c r="A564" s="137"/>
      <c r="B564" s="157" t="s">
        <v>538</v>
      </c>
      <c r="C564" s="159"/>
      <c r="D564" s="156"/>
      <c r="E564" s="156">
        <v>0</v>
      </c>
      <c r="F564" s="156">
        <v>0</v>
      </c>
      <c r="G564" s="175"/>
      <c r="J564" s="227"/>
    </row>
    <row r="565" spans="1:10" ht="16.5" thickBot="1">
      <c r="A565" s="137"/>
      <c r="B565" s="157" t="s">
        <v>584</v>
      </c>
      <c r="C565" s="159"/>
      <c r="D565" s="156"/>
      <c r="E565" s="156"/>
      <c r="F565" s="156"/>
      <c r="G565" s="175"/>
    </row>
    <row r="566" spans="1:10" ht="16.5" thickBot="1">
      <c r="A566" s="137"/>
      <c r="B566" s="157" t="s">
        <v>585</v>
      </c>
      <c r="C566" s="159"/>
      <c r="D566" s="156"/>
      <c r="E566" s="156"/>
      <c r="F566" s="156"/>
      <c r="G566" s="175"/>
    </row>
    <row r="567" spans="1:10" ht="16.5" thickBot="1">
      <c r="A567" s="137"/>
      <c r="B567" s="157" t="s">
        <v>586</v>
      </c>
      <c r="C567" s="159"/>
      <c r="D567" s="156"/>
      <c r="E567" s="156"/>
      <c r="F567" s="156"/>
      <c r="G567" s="175"/>
    </row>
    <row r="568" spans="1:10" ht="16.5" thickBot="1">
      <c r="A568" s="137"/>
      <c r="B568" s="209" t="s">
        <v>704</v>
      </c>
      <c r="C568" s="159">
        <f>C558+C563</f>
        <v>0</v>
      </c>
      <c r="D568" s="159">
        <f>D558+D563</f>
        <v>0</v>
      </c>
      <c r="E568" s="159">
        <f>E558+E563</f>
        <v>0</v>
      </c>
      <c r="F568" s="159">
        <f>F558+F563</f>
        <v>0</v>
      </c>
      <c r="G568" s="175"/>
    </row>
    <row r="569" spans="1:10" ht="53.25" customHeight="1" thickBot="1">
      <c r="A569" s="137"/>
      <c r="B569" s="147" t="s">
        <v>705</v>
      </c>
      <c r="C569" s="236" t="s">
        <v>706</v>
      </c>
      <c r="D569" s="168" t="s">
        <v>578</v>
      </c>
      <c r="E569" s="1898" t="s">
        <v>695</v>
      </c>
      <c r="F569" s="1900"/>
      <c r="G569" s="175"/>
    </row>
    <row r="570" spans="1:10" ht="27" customHeight="1" thickBot="1">
      <c r="A570" s="137"/>
      <c r="B570" s="141" t="s">
        <v>517</v>
      </c>
      <c r="C570" s="1569" t="s">
        <v>706</v>
      </c>
      <c r="D570" s="1570"/>
      <c r="E570" s="1570"/>
      <c r="F570" s="1571"/>
      <c r="G570" s="175"/>
    </row>
    <row r="571" spans="1:10" ht="16.5" thickBot="1">
      <c r="A571" s="137"/>
      <c r="B571" s="141" t="s">
        <v>21</v>
      </c>
      <c r="C571" s="1581" t="s">
        <v>661</v>
      </c>
      <c r="D571" s="1582"/>
      <c r="E571" s="1582"/>
      <c r="F571" s="1747"/>
      <c r="G571" s="175"/>
    </row>
    <row r="572" spans="1:10" ht="15.75">
      <c r="A572" s="137"/>
      <c r="B572" s="1750"/>
      <c r="C572" s="149">
        <v>2024</v>
      </c>
      <c r="D572" s="149">
        <v>2025</v>
      </c>
      <c r="E572" s="149">
        <v>2026</v>
      </c>
      <c r="F572" s="149">
        <v>2027</v>
      </c>
      <c r="G572" s="175"/>
    </row>
    <row r="573" spans="1:10" ht="16.5" thickBot="1">
      <c r="A573" s="137"/>
      <c r="B573" s="1751"/>
      <c r="C573" s="151" t="s">
        <v>22</v>
      </c>
      <c r="D573" s="151" t="s">
        <v>23</v>
      </c>
      <c r="E573" s="151" t="s">
        <v>23</v>
      </c>
      <c r="F573" s="151" t="s">
        <v>23</v>
      </c>
      <c r="G573" s="175"/>
    </row>
    <row r="574" spans="1:10" ht="16.5" thickBot="1">
      <c r="A574" s="137"/>
      <c r="B574" s="141" t="s">
        <v>33</v>
      </c>
      <c r="C574" s="141">
        <v>1</v>
      </c>
      <c r="D574" s="150">
        <v>1</v>
      </c>
      <c r="E574" s="150">
        <v>1</v>
      </c>
      <c r="F574" s="150">
        <v>1</v>
      </c>
      <c r="G574" s="175"/>
    </row>
    <row r="575" spans="1:10" ht="16.5" thickBot="1">
      <c r="A575" s="137"/>
      <c r="B575" s="141" t="s">
        <v>529</v>
      </c>
      <c r="C575" s="202">
        <f>C593</f>
        <v>0</v>
      </c>
      <c r="D575" s="202">
        <f>D593</f>
        <v>0</v>
      </c>
      <c r="E575" s="202">
        <f>E593</f>
        <v>0</v>
      </c>
      <c r="F575" s="214">
        <v>241587</v>
      </c>
      <c r="G575" s="175"/>
    </row>
    <row r="576" spans="1:10" ht="16.5" thickBot="1">
      <c r="A576" s="137"/>
      <c r="B576" s="141" t="s">
        <v>530</v>
      </c>
      <c r="C576" s="202">
        <f>C575/C574</f>
        <v>0</v>
      </c>
      <c r="D576" s="202">
        <f>D575/D574</f>
        <v>0</v>
      </c>
      <c r="E576" s="202">
        <f>E575/E574</f>
        <v>0</v>
      </c>
      <c r="F576" s="214">
        <f>F575/F574</f>
        <v>241587</v>
      </c>
      <c r="G576" s="175"/>
    </row>
    <row r="577" spans="1:12" ht="16.5" thickBot="1">
      <c r="A577" s="137"/>
      <c r="B577" s="141" t="s">
        <v>532</v>
      </c>
      <c r="C577" s="150" t="s">
        <v>533</v>
      </c>
      <c r="D577" s="154">
        <f>D574/C574-1</f>
        <v>0</v>
      </c>
      <c r="E577" s="154">
        <f t="shared" ref="E577:F579" si="22">E574/D574-1</f>
        <v>0</v>
      </c>
      <c r="F577" s="154">
        <f t="shared" si="22"/>
        <v>0</v>
      </c>
      <c r="G577" s="175"/>
    </row>
    <row r="578" spans="1:12" ht="16.5" thickBot="1">
      <c r="A578" s="137"/>
      <c r="B578" s="141" t="s">
        <v>534</v>
      </c>
      <c r="C578" s="150" t="s">
        <v>533</v>
      </c>
      <c r="D578" s="154" t="e">
        <f>D575/C575-1</f>
        <v>#DIV/0!</v>
      </c>
      <c r="E578" s="154" t="e">
        <f t="shared" si="22"/>
        <v>#DIV/0!</v>
      </c>
      <c r="F578" s="154" t="e">
        <f t="shared" si="22"/>
        <v>#DIV/0!</v>
      </c>
      <c r="G578" s="175"/>
    </row>
    <row r="579" spans="1:12" ht="16.5" thickBot="1">
      <c r="A579" s="137"/>
      <c r="B579" s="141" t="s">
        <v>47</v>
      </c>
      <c r="C579" s="150" t="s">
        <v>533</v>
      </c>
      <c r="D579" s="154" t="e">
        <f>D576/C576-1</f>
        <v>#DIV/0!</v>
      </c>
      <c r="E579" s="154" t="e">
        <f t="shared" si="22"/>
        <v>#DIV/0!</v>
      </c>
      <c r="F579" s="154" t="e">
        <f t="shared" si="22"/>
        <v>#DIV/0!</v>
      </c>
      <c r="G579" s="175"/>
    </row>
    <row r="580" spans="1:12" ht="16.5" thickBot="1">
      <c r="A580" s="137"/>
      <c r="B580" s="1752" t="s">
        <v>707</v>
      </c>
      <c r="C580" s="1610"/>
      <c r="D580" s="1610"/>
      <c r="E580" s="1610"/>
      <c r="F580" s="1753"/>
      <c r="G580" s="175"/>
    </row>
    <row r="581" spans="1:12" ht="15.75">
      <c r="A581" s="137"/>
      <c r="B581" s="1750"/>
      <c r="C581" s="149">
        <v>2024</v>
      </c>
      <c r="D581" s="149">
        <v>2025</v>
      </c>
      <c r="E581" s="149">
        <v>2026</v>
      </c>
      <c r="F581" s="149">
        <v>2027</v>
      </c>
      <c r="G581" s="175"/>
    </row>
    <row r="582" spans="1:12" ht="16.5" thickBot="1">
      <c r="A582" s="137"/>
      <c r="B582" s="1751"/>
      <c r="C582" s="151" t="s">
        <v>22</v>
      </c>
      <c r="D582" s="151" t="s">
        <v>23</v>
      </c>
      <c r="E582" s="151" t="s">
        <v>23</v>
      </c>
      <c r="F582" s="151" t="s">
        <v>23</v>
      </c>
      <c r="G582" s="175"/>
    </row>
    <row r="583" spans="1:12" ht="16.5" thickBot="1">
      <c r="A583" s="137"/>
      <c r="B583" s="155" t="s">
        <v>583</v>
      </c>
      <c r="C583" s="156">
        <f>C584+C585+C586+C587</f>
        <v>0</v>
      </c>
      <c r="D583" s="156">
        <f>D584+D585+D586+D587</f>
        <v>0</v>
      </c>
      <c r="E583" s="156">
        <f>E584+E585+E586+E587</f>
        <v>0</v>
      </c>
      <c r="F583" s="156">
        <f>F584+F585+F586+F587</f>
        <v>0</v>
      </c>
      <c r="G583" s="175"/>
    </row>
    <row r="584" spans="1:12" ht="16.5" thickBot="1">
      <c r="A584" s="137"/>
      <c r="B584" s="157" t="s">
        <v>538</v>
      </c>
      <c r="C584" s="156"/>
      <c r="D584" s="156"/>
      <c r="E584" s="156"/>
      <c r="F584" s="156"/>
      <c r="G584" s="175"/>
    </row>
    <row r="585" spans="1:12" ht="16.5" thickBot="1">
      <c r="A585" s="137"/>
      <c r="B585" s="157" t="s">
        <v>584</v>
      </c>
      <c r="C585" s="156"/>
      <c r="D585" s="156"/>
      <c r="E585" s="156"/>
      <c r="F585" s="156"/>
      <c r="G585" s="175"/>
    </row>
    <row r="586" spans="1:12" ht="16.5" thickBot="1">
      <c r="A586" s="137"/>
      <c r="B586" s="157" t="s">
        <v>585</v>
      </c>
      <c r="C586" s="156"/>
      <c r="D586" s="156"/>
      <c r="E586" s="156"/>
      <c r="F586" s="156"/>
      <c r="G586" s="175"/>
    </row>
    <row r="587" spans="1:12" ht="16.5" thickBot="1">
      <c r="A587" s="137"/>
      <c r="B587" s="157" t="s">
        <v>586</v>
      </c>
      <c r="C587" s="156"/>
      <c r="D587" s="156"/>
      <c r="E587" s="156"/>
      <c r="F587" s="156"/>
      <c r="G587" s="175"/>
    </row>
    <row r="588" spans="1:12" ht="16.5" thickBot="1">
      <c r="A588" s="137"/>
      <c r="B588" s="155" t="s">
        <v>587</v>
      </c>
      <c r="C588" s="159">
        <f>C589+C590+C591+C592</f>
        <v>0</v>
      </c>
      <c r="D588" s="159">
        <f>D589+D590+D591+D592</f>
        <v>0</v>
      </c>
      <c r="E588" s="159">
        <f>E589+E590+E591+E592</f>
        <v>0</v>
      </c>
      <c r="F588" s="159">
        <f>F589+F590+F591+F592</f>
        <v>241587</v>
      </c>
      <c r="G588" s="175"/>
    </row>
    <row r="589" spans="1:12" ht="16.5" thickBot="1">
      <c r="A589" s="137"/>
      <c r="B589" s="157" t="s">
        <v>538</v>
      </c>
      <c r="C589" s="159"/>
      <c r="D589" s="156"/>
      <c r="E589" s="156"/>
      <c r="F589" s="156">
        <v>241587</v>
      </c>
      <c r="G589" s="175"/>
      <c r="H589" s="227"/>
      <c r="I589" s="227"/>
      <c r="J589" s="227"/>
      <c r="L589" s="203"/>
    </row>
    <row r="590" spans="1:12" ht="16.5" thickBot="1">
      <c r="A590" s="137"/>
      <c r="B590" s="157" t="s">
        <v>584</v>
      </c>
      <c r="C590" s="159"/>
      <c r="D590" s="156"/>
      <c r="E590" s="156"/>
      <c r="F590" s="156"/>
      <c r="G590" s="175"/>
    </row>
    <row r="591" spans="1:12" ht="16.5" thickBot="1">
      <c r="A591" s="137"/>
      <c r="B591" s="157" t="s">
        <v>585</v>
      </c>
      <c r="C591" s="159"/>
      <c r="D591" s="156"/>
      <c r="E591" s="156"/>
      <c r="F591" s="156"/>
      <c r="G591" s="175"/>
    </row>
    <row r="592" spans="1:12" ht="16.5" thickBot="1">
      <c r="A592" s="137"/>
      <c r="B592" s="157" t="s">
        <v>586</v>
      </c>
      <c r="C592" s="159"/>
      <c r="D592" s="156"/>
      <c r="E592" s="156"/>
      <c r="F592" s="156"/>
      <c r="G592" s="175"/>
    </row>
    <row r="593" spans="1:7" ht="16.5" thickBot="1">
      <c r="A593" s="137"/>
      <c r="B593" s="209" t="s">
        <v>708</v>
      </c>
      <c r="C593" s="159">
        <f>C583+C588</f>
        <v>0</v>
      </c>
      <c r="D593" s="159">
        <f>D583+D588</f>
        <v>0</v>
      </c>
      <c r="E593" s="159">
        <f>E583+E588</f>
        <v>0</v>
      </c>
      <c r="F593" s="159">
        <f>F583+F588</f>
        <v>241587</v>
      </c>
      <c r="G593" s="175"/>
    </row>
    <row r="594" spans="1:7" ht="48" thickBot="1">
      <c r="A594" s="137"/>
      <c r="B594" s="147" t="s">
        <v>709</v>
      </c>
      <c r="C594" s="237" t="s">
        <v>710</v>
      </c>
      <c r="D594" s="168" t="s">
        <v>578</v>
      </c>
      <c r="E594" s="1614" t="s">
        <v>3033</v>
      </c>
      <c r="F594" s="1749"/>
      <c r="G594" s="175"/>
    </row>
    <row r="595" spans="1:7" ht="16.5" thickBot="1">
      <c r="A595" s="137"/>
      <c r="B595" s="141" t="s">
        <v>517</v>
      </c>
      <c r="C595" s="1569" t="s">
        <v>710</v>
      </c>
      <c r="D595" s="1570"/>
      <c r="E595" s="1570"/>
      <c r="F595" s="1571"/>
      <c r="G595" s="175"/>
    </row>
    <row r="596" spans="1:7" ht="16.5" thickBot="1">
      <c r="A596" s="137"/>
      <c r="B596" s="141" t="s">
        <v>21</v>
      </c>
      <c r="C596" s="1581" t="s">
        <v>661</v>
      </c>
      <c r="D596" s="1582"/>
      <c r="E596" s="1582"/>
      <c r="F596" s="1747"/>
      <c r="G596" s="175"/>
    </row>
    <row r="597" spans="1:7" ht="15.75">
      <c r="A597" s="137"/>
      <c r="B597" s="1750"/>
      <c r="C597" s="149">
        <v>2024</v>
      </c>
      <c r="D597" s="149">
        <v>2025</v>
      </c>
      <c r="E597" s="149">
        <v>2026</v>
      </c>
      <c r="F597" s="149">
        <v>2027</v>
      </c>
      <c r="G597" s="175"/>
    </row>
    <row r="598" spans="1:7" ht="16.5" thickBot="1">
      <c r="A598" s="137"/>
      <c r="B598" s="1751"/>
      <c r="C598" s="151" t="s">
        <v>22</v>
      </c>
      <c r="D598" s="151" t="s">
        <v>23</v>
      </c>
      <c r="E598" s="151" t="s">
        <v>23</v>
      </c>
      <c r="F598" s="151" t="s">
        <v>23</v>
      </c>
      <c r="G598" s="175"/>
    </row>
    <row r="599" spans="1:7" ht="16.5" thickBot="1">
      <c r="A599" s="137"/>
      <c r="B599" s="141" t="s">
        <v>33</v>
      </c>
      <c r="C599" s="141">
        <v>1</v>
      </c>
      <c r="D599" s="150">
        <v>1</v>
      </c>
      <c r="E599" s="150">
        <v>1</v>
      </c>
      <c r="F599" s="150">
        <v>1</v>
      </c>
      <c r="G599" s="175"/>
    </row>
    <row r="600" spans="1:7" ht="16.5" thickBot="1">
      <c r="A600" s="137"/>
      <c r="B600" s="141" t="s">
        <v>529</v>
      </c>
      <c r="C600" s="202"/>
      <c r="D600" s="214">
        <v>159033</v>
      </c>
      <c r="E600" s="214">
        <v>80567</v>
      </c>
      <c r="F600" s="202">
        <f>F618</f>
        <v>0</v>
      </c>
      <c r="G600" s="175"/>
    </row>
    <row r="601" spans="1:7" ht="16.5" thickBot="1">
      <c r="A601" s="137"/>
      <c r="B601" s="141" t="s">
        <v>530</v>
      </c>
      <c r="C601" s="202"/>
      <c r="D601" s="214">
        <f>D600/D599</f>
        <v>159033</v>
      </c>
      <c r="E601" s="214">
        <f t="shared" ref="E601:F601" si="23">E600/E599</f>
        <v>80567</v>
      </c>
      <c r="F601" s="202">
        <f t="shared" si="23"/>
        <v>0</v>
      </c>
      <c r="G601" s="175"/>
    </row>
    <row r="602" spans="1:7" ht="16.5" thickBot="1">
      <c r="A602" s="137"/>
      <c r="B602" s="141" t="s">
        <v>532</v>
      </c>
      <c r="C602" s="150" t="s">
        <v>533</v>
      </c>
      <c r="D602" s="154">
        <f>D599/C599-1</f>
        <v>0</v>
      </c>
      <c r="E602" s="154">
        <f t="shared" ref="E602:F604" si="24">E599/D599-1</f>
        <v>0</v>
      </c>
      <c r="F602" s="154">
        <f t="shared" si="24"/>
        <v>0</v>
      </c>
      <c r="G602" s="175"/>
    </row>
    <row r="603" spans="1:7" ht="16.5" thickBot="1">
      <c r="A603" s="137"/>
      <c r="B603" s="141" t="s">
        <v>534</v>
      </c>
      <c r="C603" s="150" t="s">
        <v>533</v>
      </c>
      <c r="D603" s="154" t="e">
        <f>D600/C600-1</f>
        <v>#DIV/0!</v>
      </c>
      <c r="E603" s="154">
        <f t="shared" si="24"/>
        <v>-0.49339445272364857</v>
      </c>
      <c r="F603" s="154">
        <f t="shared" si="24"/>
        <v>-1</v>
      </c>
      <c r="G603" s="175"/>
    </row>
    <row r="604" spans="1:7" ht="16.5" thickBot="1">
      <c r="A604" s="137"/>
      <c r="B604" s="141" t="s">
        <v>47</v>
      </c>
      <c r="C604" s="150" t="s">
        <v>533</v>
      </c>
      <c r="D604" s="154" t="e">
        <f>D601/C601-1</f>
        <v>#DIV/0!</v>
      </c>
      <c r="E604" s="154">
        <f t="shared" si="24"/>
        <v>-0.49339445272364857</v>
      </c>
      <c r="F604" s="154">
        <f t="shared" si="24"/>
        <v>-1</v>
      </c>
      <c r="G604" s="175"/>
    </row>
    <row r="605" spans="1:7" ht="16.5" thickBot="1">
      <c r="A605" s="137"/>
      <c r="B605" s="1752" t="s">
        <v>711</v>
      </c>
      <c r="C605" s="1610"/>
      <c r="D605" s="1610"/>
      <c r="E605" s="1610"/>
      <c r="F605" s="1753"/>
      <c r="G605" s="175"/>
    </row>
    <row r="606" spans="1:7" ht="15.75">
      <c r="A606" s="137"/>
      <c r="B606" s="1750"/>
      <c r="C606" s="149">
        <v>2024</v>
      </c>
      <c r="D606" s="149">
        <v>2025</v>
      </c>
      <c r="E606" s="149">
        <v>2026</v>
      </c>
      <c r="F606" s="149">
        <v>2027</v>
      </c>
      <c r="G606" s="175"/>
    </row>
    <row r="607" spans="1:7" ht="16.5" thickBot="1">
      <c r="A607" s="137"/>
      <c r="B607" s="1751"/>
      <c r="C607" s="151" t="s">
        <v>22</v>
      </c>
      <c r="D607" s="151" t="s">
        <v>23</v>
      </c>
      <c r="E607" s="151" t="s">
        <v>23</v>
      </c>
      <c r="F607" s="151" t="s">
        <v>23</v>
      </c>
      <c r="G607" s="175"/>
    </row>
    <row r="608" spans="1:7" ht="16.5" thickBot="1">
      <c r="A608" s="137"/>
      <c r="B608" s="155" t="s">
        <v>583</v>
      </c>
      <c r="C608" s="156">
        <f>C609+C610+C611+C612</f>
        <v>0</v>
      </c>
      <c r="D608" s="156">
        <f>D609+D610+D611+D612</f>
        <v>0</v>
      </c>
      <c r="E608" s="156">
        <f>E609+E610+E611+E612</f>
        <v>0</v>
      </c>
      <c r="F608" s="156">
        <f>F609+F610+F611+F612</f>
        <v>0</v>
      </c>
      <c r="G608" s="175"/>
    </row>
    <row r="609" spans="1:12" ht="16.5" thickBot="1">
      <c r="A609" s="137"/>
      <c r="B609" s="157" t="s">
        <v>538</v>
      </c>
      <c r="C609" s="156"/>
      <c r="D609" s="156"/>
      <c r="E609" s="156"/>
      <c r="F609" s="156"/>
      <c r="G609" s="175"/>
    </row>
    <row r="610" spans="1:12" ht="16.5" thickBot="1">
      <c r="A610" s="137"/>
      <c r="B610" s="157" t="s">
        <v>584</v>
      </c>
      <c r="C610" s="156"/>
      <c r="D610" s="156"/>
      <c r="E610" s="156"/>
      <c r="F610" s="156"/>
      <c r="G610" s="175"/>
    </row>
    <row r="611" spans="1:12" ht="16.5" thickBot="1">
      <c r="A611" s="137"/>
      <c r="B611" s="157" t="s">
        <v>585</v>
      </c>
      <c r="C611" s="156"/>
      <c r="D611" s="156"/>
      <c r="E611" s="156"/>
      <c r="F611" s="156"/>
      <c r="G611" s="175"/>
    </row>
    <row r="612" spans="1:12" ht="16.5" thickBot="1">
      <c r="A612" s="137"/>
      <c r="B612" s="157" t="s">
        <v>586</v>
      </c>
      <c r="C612" s="156"/>
      <c r="D612" s="156"/>
      <c r="E612" s="156"/>
      <c r="F612" s="156"/>
      <c r="G612" s="175"/>
    </row>
    <row r="613" spans="1:12" ht="16.5" thickBot="1">
      <c r="A613" s="137"/>
      <c r="B613" s="155" t="s">
        <v>587</v>
      </c>
      <c r="C613" s="159">
        <f>C614+C615+C616+C617</f>
        <v>0</v>
      </c>
      <c r="D613" s="159">
        <f>D614+D615+D616+D617</f>
        <v>159033</v>
      </c>
      <c r="E613" s="159">
        <f>E614+E615+E616+E617</f>
        <v>80567</v>
      </c>
      <c r="F613" s="159">
        <f>F614+F615+F616+F617</f>
        <v>0</v>
      </c>
      <c r="G613" s="175"/>
    </row>
    <row r="614" spans="1:12" ht="16.5" thickBot="1">
      <c r="A614" s="137"/>
      <c r="B614" s="157" t="s">
        <v>538</v>
      </c>
      <c r="C614" s="159"/>
      <c r="D614" s="238">
        <v>159033</v>
      </c>
      <c r="E614" s="238">
        <v>80567</v>
      </c>
      <c r="F614" s="239">
        <v>0</v>
      </c>
      <c r="G614" s="175"/>
      <c r="H614" s="240"/>
      <c r="I614" s="241"/>
      <c r="J614" s="241"/>
      <c r="L614" s="242"/>
    </row>
    <row r="615" spans="1:12" ht="16.5" thickBot="1">
      <c r="A615" s="137"/>
      <c r="B615" s="157" t="s">
        <v>584</v>
      </c>
      <c r="C615" s="159"/>
      <c r="D615" s="156"/>
      <c r="E615" s="156"/>
      <c r="F615" s="156"/>
      <c r="G615" s="175"/>
    </row>
    <row r="616" spans="1:12" ht="16.5" thickBot="1">
      <c r="A616" s="137"/>
      <c r="B616" s="157" t="s">
        <v>585</v>
      </c>
      <c r="C616" s="159"/>
      <c r="D616" s="156"/>
      <c r="E616" s="156"/>
      <c r="F616" s="156"/>
      <c r="G616" s="175"/>
    </row>
    <row r="617" spans="1:12" ht="16.5" thickBot="1">
      <c r="A617" s="137"/>
      <c r="B617" s="157" t="s">
        <v>586</v>
      </c>
      <c r="C617" s="159"/>
      <c r="D617" s="156"/>
      <c r="E617" s="156"/>
      <c r="F617" s="156"/>
      <c r="G617" s="175"/>
    </row>
    <row r="618" spans="1:12" ht="16.5" thickBot="1">
      <c r="A618" s="137"/>
      <c r="B618" s="209" t="s">
        <v>712</v>
      </c>
      <c r="C618" s="159">
        <f>+C614</f>
        <v>0</v>
      </c>
      <c r="D618" s="159">
        <f t="shared" ref="D618:F618" si="25">+D614</f>
        <v>159033</v>
      </c>
      <c r="E618" s="159">
        <f t="shared" si="25"/>
        <v>80567</v>
      </c>
      <c r="F618" s="159">
        <f t="shared" si="25"/>
        <v>0</v>
      </c>
      <c r="G618" s="175"/>
    </row>
    <row r="619" spans="1:12" ht="48" thickBot="1">
      <c r="A619" s="137"/>
      <c r="B619" s="147" t="s">
        <v>713</v>
      </c>
      <c r="C619" s="243" t="s">
        <v>714</v>
      </c>
      <c r="D619" s="168" t="s">
        <v>578</v>
      </c>
      <c r="E619" s="1614" t="s">
        <v>3034</v>
      </c>
      <c r="F619" s="1749"/>
      <c r="G619" s="175"/>
    </row>
    <row r="620" spans="1:12" ht="16.5" thickBot="1">
      <c r="A620" s="137"/>
      <c r="B620" s="141" t="s">
        <v>517</v>
      </c>
      <c r="C620" s="1569"/>
      <c r="D620" s="1570"/>
      <c r="E620" s="1570"/>
      <c r="F620" s="1571"/>
      <c r="G620" s="175"/>
    </row>
    <row r="621" spans="1:12" ht="16.5" thickBot="1">
      <c r="A621" s="137"/>
      <c r="B621" s="141" t="s">
        <v>21</v>
      </c>
      <c r="C621" s="1581" t="s">
        <v>661</v>
      </c>
      <c r="D621" s="1582"/>
      <c r="E621" s="1582"/>
      <c r="F621" s="1747"/>
      <c r="G621" s="175"/>
    </row>
    <row r="622" spans="1:12" ht="15.75">
      <c r="A622" s="137"/>
      <c r="B622" s="1750"/>
      <c r="C622" s="149">
        <v>2024</v>
      </c>
      <c r="D622" s="149">
        <v>2025</v>
      </c>
      <c r="E622" s="149">
        <v>2026</v>
      </c>
      <c r="F622" s="149">
        <v>2027</v>
      </c>
      <c r="G622" s="175"/>
    </row>
    <row r="623" spans="1:12" ht="16.5" thickBot="1">
      <c r="A623" s="137"/>
      <c r="B623" s="1751"/>
      <c r="C623" s="151" t="s">
        <v>22</v>
      </c>
      <c r="D623" s="151" t="s">
        <v>23</v>
      </c>
      <c r="E623" s="151" t="s">
        <v>23</v>
      </c>
      <c r="F623" s="151" t="s">
        <v>23</v>
      </c>
      <c r="G623" s="175"/>
    </row>
    <row r="624" spans="1:12" ht="16.5" thickBot="1">
      <c r="A624" s="137"/>
      <c r="B624" s="141" t="s">
        <v>33</v>
      </c>
      <c r="C624" s="141">
        <v>1</v>
      </c>
      <c r="D624" s="150">
        <v>1</v>
      </c>
      <c r="E624" s="150">
        <v>1</v>
      </c>
      <c r="F624" s="150">
        <v>1</v>
      </c>
      <c r="G624" s="175"/>
    </row>
    <row r="625" spans="1:7" ht="16.5" thickBot="1">
      <c r="A625" s="137"/>
      <c r="B625" s="141" t="s">
        <v>529</v>
      </c>
      <c r="C625" s="214">
        <v>59783</v>
      </c>
      <c r="D625" s="214">
        <v>99817</v>
      </c>
      <c r="E625" s="214">
        <f>E643</f>
        <v>68400</v>
      </c>
      <c r="F625" s="214">
        <v>0</v>
      </c>
      <c r="G625" s="175"/>
    </row>
    <row r="626" spans="1:7" ht="16.5" thickBot="1">
      <c r="A626" s="137"/>
      <c r="B626" s="141" t="s">
        <v>530</v>
      </c>
      <c r="C626" s="214">
        <f>C625/C624</f>
        <v>59783</v>
      </c>
      <c r="D626" s="214">
        <f>D625/D624</f>
        <v>99817</v>
      </c>
      <c r="E626" s="214">
        <f>E625/E624</f>
        <v>68400</v>
      </c>
      <c r="F626" s="214">
        <f>F625/F624</f>
        <v>0</v>
      </c>
      <c r="G626" s="175"/>
    </row>
    <row r="627" spans="1:7" ht="16.5" thickBot="1">
      <c r="A627" s="137"/>
      <c r="B627" s="141" t="s">
        <v>532</v>
      </c>
      <c r="C627" s="150" t="s">
        <v>533</v>
      </c>
      <c r="D627" s="154">
        <f>D624/C624-1</f>
        <v>0</v>
      </c>
      <c r="E627" s="154">
        <f t="shared" ref="E627:F629" si="26">E624/D624-1</f>
        <v>0</v>
      </c>
      <c r="F627" s="154">
        <f t="shared" si="26"/>
        <v>0</v>
      </c>
      <c r="G627" s="175"/>
    </row>
    <row r="628" spans="1:7" ht="16.5" thickBot="1">
      <c r="A628" s="137"/>
      <c r="B628" s="141" t="s">
        <v>534</v>
      </c>
      <c r="C628" s="150" t="s">
        <v>533</v>
      </c>
      <c r="D628" s="154">
        <f>D625/C625-1</f>
        <v>0.66965525316561569</v>
      </c>
      <c r="E628" s="154">
        <f t="shared" si="26"/>
        <v>-0.3147459851528297</v>
      </c>
      <c r="F628" s="154">
        <f t="shared" si="26"/>
        <v>-1</v>
      </c>
      <c r="G628" s="175"/>
    </row>
    <row r="629" spans="1:7" ht="16.5" thickBot="1">
      <c r="A629" s="137"/>
      <c r="B629" s="141" t="s">
        <v>47</v>
      </c>
      <c r="C629" s="150" t="s">
        <v>533</v>
      </c>
      <c r="D629" s="154">
        <f>D626/C626-1</f>
        <v>0.66965525316561569</v>
      </c>
      <c r="E629" s="154">
        <f t="shared" si="26"/>
        <v>-0.3147459851528297</v>
      </c>
      <c r="F629" s="154">
        <f t="shared" si="26"/>
        <v>-1</v>
      </c>
      <c r="G629" s="175"/>
    </row>
    <row r="630" spans="1:7" ht="16.5" thickBot="1">
      <c r="A630" s="137"/>
      <c r="B630" s="1752" t="s">
        <v>715</v>
      </c>
      <c r="C630" s="1610"/>
      <c r="D630" s="1610"/>
      <c r="E630" s="1610"/>
      <c r="F630" s="1753"/>
      <c r="G630" s="175"/>
    </row>
    <row r="631" spans="1:7" ht="15.75">
      <c r="A631" s="137"/>
      <c r="B631" s="1750"/>
      <c r="C631" s="149">
        <v>2024</v>
      </c>
      <c r="D631" s="149">
        <v>2025</v>
      </c>
      <c r="E631" s="149">
        <v>2026</v>
      </c>
      <c r="F631" s="149">
        <v>2027</v>
      </c>
      <c r="G631" s="175"/>
    </row>
    <row r="632" spans="1:7" ht="16.5" thickBot="1">
      <c r="A632" s="137"/>
      <c r="B632" s="1751"/>
      <c r="C632" s="151" t="s">
        <v>22</v>
      </c>
      <c r="D632" s="151" t="s">
        <v>23</v>
      </c>
      <c r="E632" s="151" t="s">
        <v>23</v>
      </c>
      <c r="F632" s="151" t="s">
        <v>23</v>
      </c>
      <c r="G632" s="175"/>
    </row>
    <row r="633" spans="1:7" ht="16.5" thickBot="1">
      <c r="A633" s="137"/>
      <c r="B633" s="155" t="s">
        <v>583</v>
      </c>
      <c r="C633" s="156">
        <f>C634+C635+C636+C637</f>
        <v>0</v>
      </c>
      <c r="D633" s="156">
        <f>D634+D635+D636+D637</f>
        <v>0</v>
      </c>
      <c r="E633" s="156">
        <f>E634+E635+E636+E637</f>
        <v>0</v>
      </c>
      <c r="F633" s="156">
        <f>F634+F635+F636+F637</f>
        <v>0</v>
      </c>
      <c r="G633" s="175"/>
    </row>
    <row r="634" spans="1:7" ht="16.5" thickBot="1">
      <c r="A634" s="137"/>
      <c r="B634" s="157" t="s">
        <v>538</v>
      </c>
      <c r="C634" s="156"/>
      <c r="D634" s="156"/>
      <c r="E634" s="156"/>
      <c r="F634" s="156"/>
      <c r="G634" s="175"/>
    </row>
    <row r="635" spans="1:7" ht="16.5" thickBot="1">
      <c r="A635" s="137"/>
      <c r="B635" s="157" t="s">
        <v>584</v>
      </c>
      <c r="C635" s="156"/>
      <c r="D635" s="156"/>
      <c r="E635" s="156"/>
      <c r="F635" s="156"/>
      <c r="G635" s="175"/>
    </row>
    <row r="636" spans="1:7" ht="16.5" thickBot="1">
      <c r="A636" s="137"/>
      <c r="B636" s="157" t="s">
        <v>585</v>
      </c>
      <c r="C636" s="156"/>
      <c r="D636" s="156"/>
      <c r="E636" s="156"/>
      <c r="F636" s="156"/>
      <c r="G636" s="175"/>
    </row>
    <row r="637" spans="1:7" ht="16.5" thickBot="1">
      <c r="A637" s="137"/>
      <c r="B637" s="157" t="s">
        <v>586</v>
      </c>
      <c r="C637" s="156"/>
      <c r="D637" s="156"/>
      <c r="E637" s="156"/>
      <c r="F637" s="156"/>
      <c r="G637" s="175"/>
    </row>
    <row r="638" spans="1:7" ht="16.5" thickBot="1">
      <c r="A638" s="137"/>
      <c r="B638" s="155" t="s">
        <v>587</v>
      </c>
      <c r="C638" s="159">
        <f>C639+C640+C641+C642</f>
        <v>59783</v>
      </c>
      <c r="D638" s="159">
        <f>D639+D640+D641+D642</f>
        <v>99817</v>
      </c>
      <c r="E638" s="159">
        <f>E639+E640+E641+E642</f>
        <v>68400</v>
      </c>
      <c r="F638" s="159">
        <f>F639+F640+F641+F642</f>
        <v>0</v>
      </c>
      <c r="G638" s="175"/>
    </row>
    <row r="639" spans="1:7" ht="16.5" thickBot="1">
      <c r="A639" s="137"/>
      <c r="B639" s="157" t="s">
        <v>538</v>
      </c>
      <c r="C639" s="159">
        <v>59783</v>
      </c>
      <c r="D639" s="156">
        <v>99817</v>
      </c>
      <c r="E639" s="156">
        <v>68400</v>
      </c>
      <c r="F639" s="156">
        <v>0</v>
      </c>
      <c r="G639" s="175"/>
    </row>
    <row r="640" spans="1:7" ht="16.5" thickBot="1">
      <c r="A640" s="137"/>
      <c r="B640" s="157" t="s">
        <v>584</v>
      </c>
      <c r="C640" s="159"/>
      <c r="D640" s="156"/>
      <c r="E640" s="156"/>
      <c r="F640" s="156"/>
      <c r="G640" s="175"/>
    </row>
    <row r="641" spans="1:7" ht="16.5" thickBot="1">
      <c r="A641" s="137"/>
      <c r="B641" s="157" t="s">
        <v>585</v>
      </c>
      <c r="C641" s="159"/>
      <c r="D641" s="156"/>
      <c r="E641" s="156"/>
      <c r="F641" s="156"/>
      <c r="G641" s="175"/>
    </row>
    <row r="642" spans="1:7" ht="16.5" thickBot="1">
      <c r="A642" s="137"/>
      <c r="B642" s="157" t="s">
        <v>586</v>
      </c>
      <c r="C642" s="159"/>
      <c r="D642" s="156"/>
      <c r="E642" s="156"/>
      <c r="F642" s="156"/>
      <c r="G642" s="175"/>
    </row>
    <row r="643" spans="1:7" ht="16.5" thickBot="1">
      <c r="A643" s="137"/>
      <c r="B643" s="209" t="s">
        <v>716</v>
      </c>
      <c r="C643" s="159">
        <f>C633+C638</f>
        <v>59783</v>
      </c>
      <c r="D643" s="159">
        <f>D633+D638</f>
        <v>99817</v>
      </c>
      <c r="E643" s="159">
        <f>E633+E638</f>
        <v>68400</v>
      </c>
      <c r="F643" s="156">
        <f>F633+F638</f>
        <v>0</v>
      </c>
      <c r="G643" s="175"/>
    </row>
    <row r="644" spans="1:7" ht="48" thickBot="1">
      <c r="A644" s="137"/>
      <c r="B644" s="147" t="s">
        <v>717</v>
      </c>
      <c r="C644" s="244" t="s">
        <v>718</v>
      </c>
      <c r="D644" s="168" t="s">
        <v>578</v>
      </c>
      <c r="E644" s="1614" t="s">
        <v>3035</v>
      </c>
      <c r="F644" s="1749"/>
      <c r="G644" s="175"/>
    </row>
    <row r="645" spans="1:7" ht="16.5" thickBot="1">
      <c r="A645" s="137"/>
      <c r="B645" s="141" t="s">
        <v>517</v>
      </c>
      <c r="C645" s="1569" t="s">
        <v>718</v>
      </c>
      <c r="D645" s="1570"/>
      <c r="E645" s="1570"/>
      <c r="F645" s="1571"/>
      <c r="G645" s="175"/>
    </row>
    <row r="646" spans="1:7" ht="16.5" thickBot="1">
      <c r="A646" s="137"/>
      <c r="B646" s="141" t="s">
        <v>21</v>
      </c>
      <c r="C646" s="1581" t="s">
        <v>661</v>
      </c>
      <c r="D646" s="1582"/>
      <c r="E646" s="1582"/>
      <c r="F646" s="1747"/>
      <c r="G646" s="175"/>
    </row>
    <row r="647" spans="1:7" ht="15.75">
      <c r="A647" s="137"/>
      <c r="B647" s="1750"/>
      <c r="C647" s="149">
        <v>2024</v>
      </c>
      <c r="D647" s="149">
        <v>2025</v>
      </c>
      <c r="E647" s="149">
        <v>2026</v>
      </c>
      <c r="F647" s="149">
        <v>2027</v>
      </c>
      <c r="G647" s="175"/>
    </row>
    <row r="648" spans="1:7" ht="16.5" thickBot="1">
      <c r="A648" s="137"/>
      <c r="B648" s="1751"/>
      <c r="C648" s="151" t="s">
        <v>22</v>
      </c>
      <c r="D648" s="151" t="s">
        <v>23</v>
      </c>
      <c r="E648" s="151" t="s">
        <v>23</v>
      </c>
      <c r="F648" s="151" t="s">
        <v>23</v>
      </c>
      <c r="G648" s="175"/>
    </row>
    <row r="649" spans="1:7" ht="16.5" thickBot="1">
      <c r="A649" s="137"/>
      <c r="B649" s="141" t="s">
        <v>33</v>
      </c>
      <c r="C649" s="141">
        <v>1</v>
      </c>
      <c r="D649" s="150">
        <v>1</v>
      </c>
      <c r="E649" s="150">
        <v>1</v>
      </c>
      <c r="F649" s="150">
        <v>1</v>
      </c>
      <c r="G649" s="175"/>
    </row>
    <row r="650" spans="1:7" ht="16.5" thickBot="1">
      <c r="A650" s="137"/>
      <c r="B650" s="141" t="s">
        <v>529</v>
      </c>
      <c r="C650" s="214">
        <v>244900</v>
      </c>
      <c r="D650" s="214">
        <v>0</v>
      </c>
      <c r="E650" s="202">
        <f>E668</f>
        <v>0</v>
      </c>
      <c r="F650" s="202">
        <f>F668</f>
        <v>0</v>
      </c>
      <c r="G650" s="175"/>
    </row>
    <row r="651" spans="1:7" ht="16.5" thickBot="1">
      <c r="A651" s="137"/>
      <c r="B651" s="141" t="s">
        <v>530</v>
      </c>
      <c r="C651" s="214">
        <f>C650/C649</f>
        <v>244900</v>
      </c>
      <c r="D651" s="214">
        <f>D650/D649</f>
        <v>0</v>
      </c>
      <c r="E651" s="202">
        <f>E650/E649</f>
        <v>0</v>
      </c>
      <c r="F651" s="202">
        <f>F650/F649</f>
        <v>0</v>
      </c>
      <c r="G651" s="175"/>
    </row>
    <row r="652" spans="1:7" ht="16.5" thickBot="1">
      <c r="A652" s="137"/>
      <c r="B652" s="141" t="s">
        <v>532</v>
      </c>
      <c r="C652" s="150" t="s">
        <v>533</v>
      </c>
      <c r="D652" s="154">
        <f>D649/C649-1</f>
        <v>0</v>
      </c>
      <c r="E652" s="154">
        <f t="shared" ref="E652:F654" si="27">E649/D649-1</f>
        <v>0</v>
      </c>
      <c r="F652" s="154">
        <f t="shared" si="27"/>
        <v>0</v>
      </c>
      <c r="G652" s="175"/>
    </row>
    <row r="653" spans="1:7" ht="16.5" thickBot="1">
      <c r="A653" s="137"/>
      <c r="B653" s="141" t="s">
        <v>534</v>
      </c>
      <c r="C653" s="150" t="s">
        <v>533</v>
      </c>
      <c r="D653" s="154">
        <f>D650/C650-1</f>
        <v>-1</v>
      </c>
      <c r="E653" s="154" t="e">
        <f t="shared" si="27"/>
        <v>#DIV/0!</v>
      </c>
      <c r="F653" s="154" t="e">
        <f t="shared" si="27"/>
        <v>#DIV/0!</v>
      </c>
      <c r="G653" s="175"/>
    </row>
    <row r="654" spans="1:7" ht="16.5" thickBot="1">
      <c r="A654" s="137"/>
      <c r="B654" s="141" t="s">
        <v>47</v>
      </c>
      <c r="C654" s="150" t="s">
        <v>533</v>
      </c>
      <c r="D654" s="154">
        <f>D651/C651-1</f>
        <v>-1</v>
      </c>
      <c r="E654" s="154" t="e">
        <f t="shared" si="27"/>
        <v>#DIV/0!</v>
      </c>
      <c r="F654" s="154" t="e">
        <f t="shared" si="27"/>
        <v>#DIV/0!</v>
      </c>
      <c r="G654" s="175"/>
    </row>
    <row r="655" spans="1:7" ht="16.5" thickBot="1">
      <c r="A655" s="137"/>
      <c r="B655" s="1752" t="s">
        <v>719</v>
      </c>
      <c r="C655" s="1610"/>
      <c r="D655" s="1610"/>
      <c r="E655" s="1610"/>
      <c r="F655" s="1753"/>
      <c r="G655" s="175"/>
    </row>
    <row r="656" spans="1:7" ht="15.75">
      <c r="A656" s="137"/>
      <c r="B656" s="1750"/>
      <c r="C656" s="149">
        <v>2024</v>
      </c>
      <c r="D656" s="149">
        <v>2025</v>
      </c>
      <c r="E656" s="149">
        <v>2026</v>
      </c>
      <c r="F656" s="149">
        <v>2027</v>
      </c>
      <c r="G656" s="175"/>
    </row>
    <row r="657" spans="1:7" ht="16.5" thickBot="1">
      <c r="A657" s="137"/>
      <c r="B657" s="1751"/>
      <c r="C657" s="151" t="s">
        <v>22</v>
      </c>
      <c r="D657" s="151" t="s">
        <v>23</v>
      </c>
      <c r="E657" s="151" t="s">
        <v>23</v>
      </c>
      <c r="F657" s="151" t="s">
        <v>23</v>
      </c>
      <c r="G657" s="175"/>
    </row>
    <row r="658" spans="1:7" ht="16.5" thickBot="1">
      <c r="A658" s="137"/>
      <c r="B658" s="155" t="s">
        <v>583</v>
      </c>
      <c r="C658" s="156">
        <f>C659+C660+C661+C662</f>
        <v>0</v>
      </c>
      <c r="D658" s="156">
        <f>D659+D660+D661+D662</f>
        <v>0</v>
      </c>
      <c r="E658" s="156">
        <f>E659+E660+E661+E662</f>
        <v>0</v>
      </c>
      <c r="F658" s="156">
        <f>F659+F660+F661+F662</f>
        <v>0</v>
      </c>
      <c r="G658" s="175"/>
    </row>
    <row r="659" spans="1:7" ht="16.5" thickBot="1">
      <c r="A659" s="137"/>
      <c r="B659" s="157" t="s">
        <v>538</v>
      </c>
      <c r="C659" s="156"/>
      <c r="D659" s="156"/>
      <c r="E659" s="156"/>
      <c r="F659" s="156"/>
      <c r="G659" s="175"/>
    </row>
    <row r="660" spans="1:7" ht="16.5" thickBot="1">
      <c r="A660" s="137"/>
      <c r="B660" s="157" t="s">
        <v>584</v>
      </c>
      <c r="C660" s="156"/>
      <c r="D660" s="156"/>
      <c r="E660" s="156"/>
      <c r="F660" s="156"/>
      <c r="G660" s="175"/>
    </row>
    <row r="661" spans="1:7" ht="16.5" thickBot="1">
      <c r="A661" s="137"/>
      <c r="B661" s="157" t="s">
        <v>585</v>
      </c>
      <c r="C661" s="156"/>
      <c r="D661" s="156"/>
      <c r="E661" s="156"/>
      <c r="F661" s="156"/>
      <c r="G661" s="175"/>
    </row>
    <row r="662" spans="1:7" ht="16.5" thickBot="1">
      <c r="A662" s="137"/>
      <c r="B662" s="157" t="s">
        <v>586</v>
      </c>
      <c r="C662" s="156"/>
      <c r="D662" s="156"/>
      <c r="E662" s="156"/>
      <c r="F662" s="156"/>
      <c r="G662" s="175"/>
    </row>
    <row r="663" spans="1:7" ht="16.5" thickBot="1">
      <c r="A663" s="137"/>
      <c r="B663" s="155" t="s">
        <v>587</v>
      </c>
      <c r="C663" s="159">
        <f>C664+C665+C666+C667</f>
        <v>244900</v>
      </c>
      <c r="D663" s="159">
        <f>D664+D665+D666+D667</f>
        <v>0</v>
      </c>
      <c r="E663" s="159">
        <f>E664+E665+E666+E667</f>
        <v>0</v>
      </c>
      <c r="F663" s="159">
        <f>F664+F665+F666+F667</f>
        <v>0</v>
      </c>
      <c r="G663" s="175"/>
    </row>
    <row r="664" spans="1:7" ht="16.5" thickBot="1">
      <c r="A664" s="137"/>
      <c r="B664" s="157" t="s">
        <v>538</v>
      </c>
      <c r="C664" s="159">
        <v>244900</v>
      </c>
      <c r="D664" s="156">
        <v>0</v>
      </c>
      <c r="E664" s="156"/>
      <c r="F664" s="156"/>
      <c r="G664" s="175"/>
    </row>
    <row r="665" spans="1:7" ht="16.5" thickBot="1">
      <c r="A665" s="137"/>
      <c r="B665" s="157" t="s">
        <v>584</v>
      </c>
      <c r="C665" s="159"/>
      <c r="D665" s="156"/>
      <c r="E665" s="156"/>
      <c r="F665" s="156"/>
      <c r="G665" s="175"/>
    </row>
    <row r="666" spans="1:7" ht="16.5" thickBot="1">
      <c r="A666" s="137"/>
      <c r="B666" s="157" t="s">
        <v>585</v>
      </c>
      <c r="C666" s="159"/>
      <c r="D666" s="156"/>
      <c r="E666" s="156"/>
      <c r="F666" s="156"/>
      <c r="G666" s="175"/>
    </row>
    <row r="667" spans="1:7" ht="16.5" thickBot="1">
      <c r="A667" s="137"/>
      <c r="B667" s="157" t="s">
        <v>586</v>
      </c>
      <c r="C667" s="159"/>
      <c r="D667" s="156"/>
      <c r="E667" s="156"/>
      <c r="F667" s="156"/>
      <c r="G667" s="175"/>
    </row>
    <row r="668" spans="1:7" ht="16.5" thickBot="1">
      <c r="A668" s="137"/>
      <c r="B668" s="209" t="s">
        <v>720</v>
      </c>
      <c r="C668" s="159">
        <f>C658+C663</f>
        <v>244900</v>
      </c>
      <c r="D668" s="159">
        <f>D658+D663</f>
        <v>0</v>
      </c>
      <c r="E668" s="159">
        <f>E658+E663</f>
        <v>0</v>
      </c>
      <c r="F668" s="159">
        <f>F658+F663</f>
        <v>0</v>
      </c>
      <c r="G668" s="175"/>
    </row>
    <row r="669" spans="1:7" ht="48" thickBot="1">
      <c r="A669" s="137"/>
      <c r="B669" s="147" t="s">
        <v>721</v>
      </c>
      <c r="C669" s="244" t="s">
        <v>722</v>
      </c>
      <c r="D669" s="168" t="s">
        <v>578</v>
      </c>
      <c r="E669" s="1614" t="s">
        <v>3036</v>
      </c>
      <c r="F669" s="1749"/>
      <c r="G669" s="175"/>
    </row>
    <row r="670" spans="1:7" ht="16.5" thickBot="1">
      <c r="A670" s="137"/>
      <c r="B670" s="141" t="s">
        <v>517</v>
      </c>
      <c r="C670" s="1569" t="s">
        <v>722</v>
      </c>
      <c r="D670" s="1570"/>
      <c r="E670" s="1570"/>
      <c r="F670" s="1571"/>
      <c r="G670" s="175"/>
    </row>
    <row r="671" spans="1:7" ht="16.5" thickBot="1">
      <c r="A671" s="137"/>
      <c r="B671" s="141" t="s">
        <v>21</v>
      </c>
      <c r="C671" s="1581" t="s">
        <v>661</v>
      </c>
      <c r="D671" s="1582"/>
      <c r="E671" s="1582"/>
      <c r="F671" s="1747"/>
      <c r="G671" s="175"/>
    </row>
    <row r="672" spans="1:7" ht="15.75">
      <c r="A672" s="137"/>
      <c r="B672" s="1750"/>
      <c r="C672" s="149">
        <v>2024</v>
      </c>
      <c r="D672" s="149">
        <v>2025</v>
      </c>
      <c r="E672" s="149">
        <v>2026</v>
      </c>
      <c r="F672" s="149">
        <v>2027</v>
      </c>
      <c r="G672" s="175"/>
    </row>
    <row r="673" spans="1:7" ht="16.5" thickBot="1">
      <c r="A673" s="137"/>
      <c r="B673" s="1751"/>
      <c r="C673" s="151" t="s">
        <v>22</v>
      </c>
      <c r="D673" s="151" t="s">
        <v>23</v>
      </c>
      <c r="E673" s="151" t="s">
        <v>23</v>
      </c>
      <c r="F673" s="151" t="s">
        <v>23</v>
      </c>
      <c r="G673" s="175"/>
    </row>
    <row r="674" spans="1:7" ht="16.5" thickBot="1">
      <c r="A674" s="137"/>
      <c r="B674" s="141" t="s">
        <v>33</v>
      </c>
      <c r="C674" s="141">
        <v>1</v>
      </c>
      <c r="D674" s="150">
        <v>1</v>
      </c>
      <c r="E674" s="150">
        <v>1</v>
      </c>
      <c r="F674" s="150">
        <v>1</v>
      </c>
      <c r="G674" s="175"/>
    </row>
    <row r="675" spans="1:7" ht="16.5" thickBot="1">
      <c r="A675" s="137"/>
      <c r="B675" s="141" t="s">
        <v>529</v>
      </c>
      <c r="C675" s="202">
        <f>C693</f>
        <v>72000</v>
      </c>
      <c r="D675" s="214">
        <v>140000</v>
      </c>
      <c r="E675" s="214">
        <v>148000</v>
      </c>
      <c r="F675" s="214">
        <v>0</v>
      </c>
      <c r="G675" s="175"/>
    </row>
    <row r="676" spans="1:7" ht="16.5" thickBot="1">
      <c r="A676" s="137"/>
      <c r="B676" s="141" t="s">
        <v>530</v>
      </c>
      <c r="C676" s="202">
        <f>C675/C674</f>
        <v>72000</v>
      </c>
      <c r="D676" s="214">
        <f>D675/D674</f>
        <v>140000</v>
      </c>
      <c r="E676" s="214">
        <f>E675/E674</f>
        <v>148000</v>
      </c>
      <c r="F676" s="214">
        <f>F675/F674</f>
        <v>0</v>
      </c>
      <c r="G676" s="175"/>
    </row>
    <row r="677" spans="1:7" ht="16.5" thickBot="1">
      <c r="A677" s="137"/>
      <c r="B677" s="141" t="s">
        <v>532</v>
      </c>
      <c r="C677" s="150" t="s">
        <v>533</v>
      </c>
      <c r="D677" s="154">
        <f>D674/C674-1</f>
        <v>0</v>
      </c>
      <c r="E677" s="154">
        <f t="shared" ref="E677:F679" si="28">E674/D674-1</f>
        <v>0</v>
      </c>
      <c r="F677" s="154">
        <f t="shared" si="28"/>
        <v>0</v>
      </c>
      <c r="G677" s="175"/>
    </row>
    <row r="678" spans="1:7" ht="16.5" thickBot="1">
      <c r="A678" s="137"/>
      <c r="B678" s="141" t="s">
        <v>534</v>
      </c>
      <c r="C678" s="150" t="s">
        <v>533</v>
      </c>
      <c r="D678" s="154">
        <f>D675/C675-1</f>
        <v>0.94444444444444442</v>
      </c>
      <c r="E678" s="154">
        <f t="shared" si="28"/>
        <v>5.7142857142857162E-2</v>
      </c>
      <c r="F678" s="154">
        <f t="shared" si="28"/>
        <v>-1</v>
      </c>
      <c r="G678" s="175"/>
    </row>
    <row r="679" spans="1:7" ht="16.5" thickBot="1">
      <c r="A679" s="137"/>
      <c r="B679" s="141" t="s">
        <v>47</v>
      </c>
      <c r="C679" s="150" t="s">
        <v>533</v>
      </c>
      <c r="D679" s="154">
        <f>D676/C676-1</f>
        <v>0.94444444444444442</v>
      </c>
      <c r="E679" s="154">
        <f t="shared" si="28"/>
        <v>5.7142857142857162E-2</v>
      </c>
      <c r="F679" s="154">
        <f t="shared" si="28"/>
        <v>-1</v>
      </c>
      <c r="G679" s="175"/>
    </row>
    <row r="680" spans="1:7" ht="16.5" thickBot="1">
      <c r="A680" s="137"/>
      <c r="B680" s="1752" t="s">
        <v>723</v>
      </c>
      <c r="C680" s="1610"/>
      <c r="D680" s="1610"/>
      <c r="E680" s="1610"/>
      <c r="F680" s="1753"/>
      <c r="G680" s="175"/>
    </row>
    <row r="681" spans="1:7" ht="15.75">
      <c r="A681" s="137"/>
      <c r="B681" s="1750"/>
      <c r="C681" s="149">
        <v>2024</v>
      </c>
      <c r="D681" s="149">
        <v>2025</v>
      </c>
      <c r="E681" s="149">
        <v>2026</v>
      </c>
      <c r="F681" s="149">
        <v>2027</v>
      </c>
      <c r="G681" s="175"/>
    </row>
    <row r="682" spans="1:7" ht="16.5" thickBot="1">
      <c r="A682" s="137"/>
      <c r="B682" s="1751"/>
      <c r="C682" s="151" t="s">
        <v>22</v>
      </c>
      <c r="D682" s="151" t="s">
        <v>23</v>
      </c>
      <c r="E682" s="151" t="s">
        <v>23</v>
      </c>
      <c r="F682" s="151" t="s">
        <v>23</v>
      </c>
      <c r="G682" s="175"/>
    </row>
    <row r="683" spans="1:7" ht="16.5" thickBot="1">
      <c r="A683" s="137"/>
      <c r="B683" s="155" t="s">
        <v>583</v>
      </c>
      <c r="C683" s="156">
        <f>C684+C685+C686+C687</f>
        <v>0</v>
      </c>
      <c r="D683" s="156">
        <f>D684+D685+D686+D687</f>
        <v>0</v>
      </c>
      <c r="E683" s="156">
        <f>E684+E685+E686+E687</f>
        <v>0</v>
      </c>
      <c r="F683" s="156">
        <f>F684+F685+F686+F687</f>
        <v>0</v>
      </c>
      <c r="G683" s="175"/>
    </row>
    <row r="684" spans="1:7" ht="16.5" thickBot="1">
      <c r="A684" s="137"/>
      <c r="B684" s="157" t="s">
        <v>538</v>
      </c>
      <c r="C684" s="156"/>
      <c r="D684" s="156"/>
      <c r="E684" s="156"/>
      <c r="F684" s="156"/>
      <c r="G684" s="175"/>
    </row>
    <row r="685" spans="1:7" ht="16.5" thickBot="1">
      <c r="A685" s="137"/>
      <c r="B685" s="157" t="s">
        <v>584</v>
      </c>
      <c r="C685" s="156"/>
      <c r="D685" s="156"/>
      <c r="E685" s="156"/>
      <c r="F685" s="156"/>
      <c r="G685" s="175"/>
    </row>
    <row r="686" spans="1:7" ht="16.5" thickBot="1">
      <c r="A686" s="137"/>
      <c r="B686" s="157" t="s">
        <v>585</v>
      </c>
      <c r="C686" s="156"/>
      <c r="D686" s="156"/>
      <c r="E686" s="156"/>
      <c r="F686" s="156"/>
      <c r="G686" s="175"/>
    </row>
    <row r="687" spans="1:7" ht="16.5" thickBot="1">
      <c r="A687" s="137"/>
      <c r="B687" s="157" t="s">
        <v>586</v>
      </c>
      <c r="C687" s="156"/>
      <c r="D687" s="156"/>
      <c r="E687" s="156"/>
      <c r="F687" s="156"/>
      <c r="G687" s="175"/>
    </row>
    <row r="688" spans="1:7" ht="16.5" thickBot="1">
      <c r="A688" s="137"/>
      <c r="B688" s="155" t="s">
        <v>587</v>
      </c>
      <c r="C688" s="159">
        <f>C689+C690+C691+C692</f>
        <v>72000</v>
      </c>
      <c r="D688" s="159">
        <f>D689+D690+D691+D692</f>
        <v>140000</v>
      </c>
      <c r="E688" s="159">
        <f>E689+E690+E691+E692</f>
        <v>148000</v>
      </c>
      <c r="F688" s="159">
        <f>F689+F690+F691+F692</f>
        <v>0</v>
      </c>
      <c r="G688" s="175"/>
    </row>
    <row r="689" spans="1:7" ht="16.5" thickBot="1">
      <c r="A689" s="137"/>
      <c r="B689" s="157" t="s">
        <v>538</v>
      </c>
      <c r="C689" s="245">
        <v>72000</v>
      </c>
      <c r="D689" s="247">
        <v>140000</v>
      </c>
      <c r="E689" s="247">
        <v>148000</v>
      </c>
      <c r="F689" s="247">
        <v>0</v>
      </c>
      <c r="G689" s="175"/>
    </row>
    <row r="690" spans="1:7" ht="16.5" thickBot="1">
      <c r="A690" s="137"/>
      <c r="B690" s="157" t="s">
        <v>584</v>
      </c>
      <c r="C690" s="159"/>
      <c r="D690" s="156"/>
      <c r="E690" s="156"/>
      <c r="F690" s="156"/>
      <c r="G690" s="175"/>
    </row>
    <row r="691" spans="1:7" ht="16.5" thickBot="1">
      <c r="A691" s="137"/>
      <c r="B691" s="157" t="s">
        <v>585</v>
      </c>
      <c r="C691" s="159"/>
      <c r="D691" s="156"/>
      <c r="E691" s="156"/>
      <c r="F691" s="156"/>
      <c r="G691" s="175"/>
    </row>
    <row r="692" spans="1:7" ht="16.5" thickBot="1">
      <c r="A692" s="137"/>
      <c r="B692" s="157" t="s">
        <v>586</v>
      </c>
      <c r="C692" s="159"/>
      <c r="D692" s="156"/>
      <c r="E692" s="156"/>
      <c r="F692" s="156"/>
      <c r="G692" s="175"/>
    </row>
    <row r="693" spans="1:7" ht="16.5" thickBot="1">
      <c r="A693" s="137"/>
      <c r="B693" s="209" t="s">
        <v>724</v>
      </c>
      <c r="C693" s="159">
        <f>C683+C688</f>
        <v>72000</v>
      </c>
      <c r="D693" s="159">
        <f>D683+D688</f>
        <v>140000</v>
      </c>
      <c r="E693" s="159">
        <f>E683+E688</f>
        <v>148000</v>
      </c>
      <c r="F693" s="159">
        <f>F683+F688</f>
        <v>0</v>
      </c>
      <c r="G693" s="175"/>
    </row>
    <row r="694" spans="1:7" ht="48" thickBot="1">
      <c r="A694" s="137"/>
      <c r="B694" s="147" t="s">
        <v>725</v>
      </c>
      <c r="C694" s="246" t="s">
        <v>726</v>
      </c>
      <c r="D694" s="168" t="s">
        <v>578</v>
      </c>
      <c r="E694" s="1614" t="s">
        <v>3037</v>
      </c>
      <c r="F694" s="1749"/>
      <c r="G694" s="175"/>
    </row>
    <row r="695" spans="1:7" ht="16.5" customHeight="1" thickBot="1">
      <c r="A695" s="137"/>
      <c r="B695" s="141" t="s">
        <v>517</v>
      </c>
      <c r="C695" s="1569" t="s">
        <v>726</v>
      </c>
      <c r="D695" s="1570"/>
      <c r="E695" s="1570"/>
      <c r="F695" s="1571"/>
      <c r="G695" s="175"/>
    </row>
    <row r="696" spans="1:7" ht="16.5" thickBot="1">
      <c r="A696" s="137"/>
      <c r="B696" s="141" t="s">
        <v>21</v>
      </c>
      <c r="C696" s="1581" t="s">
        <v>661</v>
      </c>
      <c r="D696" s="1582"/>
      <c r="E696" s="1582"/>
      <c r="F696" s="1747"/>
      <c r="G696" s="175"/>
    </row>
    <row r="697" spans="1:7" ht="15.75">
      <c r="A697" s="137"/>
      <c r="B697" s="1750"/>
      <c r="C697" s="149">
        <v>2024</v>
      </c>
      <c r="D697" s="149">
        <v>2025</v>
      </c>
      <c r="E697" s="149">
        <v>2026</v>
      </c>
      <c r="F697" s="149">
        <v>2027</v>
      </c>
      <c r="G697" s="175"/>
    </row>
    <row r="698" spans="1:7" ht="16.5" thickBot="1">
      <c r="A698" s="137"/>
      <c r="B698" s="1751"/>
      <c r="C698" s="151" t="s">
        <v>22</v>
      </c>
      <c r="D698" s="151" t="s">
        <v>23</v>
      </c>
      <c r="E698" s="151" t="s">
        <v>23</v>
      </c>
      <c r="F698" s="151" t="s">
        <v>23</v>
      </c>
      <c r="G698" s="175"/>
    </row>
    <row r="699" spans="1:7" ht="16.5" thickBot="1">
      <c r="A699" s="137"/>
      <c r="B699" s="141" t="s">
        <v>33</v>
      </c>
      <c r="C699" s="141">
        <v>1</v>
      </c>
      <c r="D699" s="150">
        <v>1</v>
      </c>
      <c r="E699" s="150">
        <v>1</v>
      </c>
      <c r="F699" s="150">
        <v>1</v>
      </c>
      <c r="G699" s="175"/>
    </row>
    <row r="700" spans="1:7" ht="16.5" thickBot="1">
      <c r="A700" s="137"/>
      <c r="B700" s="141" t="s">
        <v>529</v>
      </c>
      <c r="C700" s="202">
        <f>C718</f>
        <v>70000</v>
      </c>
      <c r="D700" s="214">
        <v>131000</v>
      </c>
      <c r="E700" s="214">
        <v>129000</v>
      </c>
      <c r="F700" s="214">
        <v>0</v>
      </c>
      <c r="G700" s="175"/>
    </row>
    <row r="701" spans="1:7" ht="16.5" thickBot="1">
      <c r="A701" s="137"/>
      <c r="B701" s="141" t="s">
        <v>530</v>
      </c>
      <c r="C701" s="202">
        <f>C700/C699</f>
        <v>70000</v>
      </c>
      <c r="D701" s="214">
        <f>D700/D699</f>
        <v>131000</v>
      </c>
      <c r="E701" s="214">
        <f>E700/E699</f>
        <v>129000</v>
      </c>
      <c r="F701" s="214">
        <f>F700/F699</f>
        <v>0</v>
      </c>
      <c r="G701" s="175"/>
    </row>
    <row r="702" spans="1:7" ht="16.5" thickBot="1">
      <c r="A702" s="137"/>
      <c r="B702" s="141" t="s">
        <v>532</v>
      </c>
      <c r="C702" s="150" t="s">
        <v>533</v>
      </c>
      <c r="D702" s="154">
        <f>D699/C699-1</f>
        <v>0</v>
      </c>
      <c r="E702" s="154">
        <f t="shared" ref="E702:F704" si="29">E699/D699-1</f>
        <v>0</v>
      </c>
      <c r="F702" s="154">
        <f t="shared" si="29"/>
        <v>0</v>
      </c>
      <c r="G702" s="175"/>
    </row>
    <row r="703" spans="1:7" ht="16.5" thickBot="1">
      <c r="A703" s="137"/>
      <c r="B703" s="141" t="s">
        <v>534</v>
      </c>
      <c r="C703" s="150" t="s">
        <v>533</v>
      </c>
      <c r="D703" s="154">
        <f>D700/C700-1</f>
        <v>0.87142857142857144</v>
      </c>
      <c r="E703" s="154">
        <f t="shared" si="29"/>
        <v>-1.5267175572519109E-2</v>
      </c>
      <c r="F703" s="154">
        <f t="shared" si="29"/>
        <v>-1</v>
      </c>
      <c r="G703" s="175"/>
    </row>
    <row r="704" spans="1:7" ht="16.5" thickBot="1">
      <c r="A704" s="137"/>
      <c r="B704" s="141" t="s">
        <v>47</v>
      </c>
      <c r="C704" s="150" t="s">
        <v>533</v>
      </c>
      <c r="D704" s="154">
        <f>D701/C701-1</f>
        <v>0.87142857142857144</v>
      </c>
      <c r="E704" s="154">
        <f t="shared" si="29"/>
        <v>-1.5267175572519109E-2</v>
      </c>
      <c r="F704" s="154">
        <f t="shared" si="29"/>
        <v>-1</v>
      </c>
      <c r="G704" s="175"/>
    </row>
    <row r="705" spans="1:7" ht="16.5" customHeight="1" thickBot="1">
      <c r="A705" s="137"/>
      <c r="B705" s="1752" t="s">
        <v>727</v>
      </c>
      <c r="C705" s="1610"/>
      <c r="D705" s="1610"/>
      <c r="E705" s="1610"/>
      <c r="F705" s="1753"/>
      <c r="G705" s="175"/>
    </row>
    <row r="706" spans="1:7" ht="15.75">
      <c r="A706" s="137"/>
      <c r="B706" s="1750"/>
      <c r="C706" s="149">
        <v>2024</v>
      </c>
      <c r="D706" s="149">
        <v>2025</v>
      </c>
      <c r="E706" s="149">
        <v>2026</v>
      </c>
      <c r="F706" s="149">
        <v>2027</v>
      </c>
      <c r="G706" s="175"/>
    </row>
    <row r="707" spans="1:7" ht="16.5" thickBot="1">
      <c r="A707" s="137"/>
      <c r="B707" s="1751"/>
      <c r="C707" s="151" t="s">
        <v>22</v>
      </c>
      <c r="D707" s="151" t="s">
        <v>23</v>
      </c>
      <c r="E707" s="151" t="s">
        <v>23</v>
      </c>
      <c r="F707" s="151" t="s">
        <v>23</v>
      </c>
      <c r="G707" s="175"/>
    </row>
    <row r="708" spans="1:7" ht="16.5" thickBot="1">
      <c r="A708" s="137"/>
      <c r="B708" s="155" t="s">
        <v>583</v>
      </c>
      <c r="C708" s="156">
        <f>C709+C710+C711+C712</f>
        <v>0</v>
      </c>
      <c r="D708" s="156">
        <f>D709+D710+D711+D712</f>
        <v>0</v>
      </c>
      <c r="E708" s="156">
        <f>E709+E710+E711+E712</f>
        <v>0</v>
      </c>
      <c r="F708" s="156">
        <f>F709+F710+F711+F712</f>
        <v>0</v>
      </c>
      <c r="G708" s="175"/>
    </row>
    <row r="709" spans="1:7" ht="16.5" thickBot="1">
      <c r="A709" s="137"/>
      <c r="B709" s="157" t="s">
        <v>538</v>
      </c>
      <c r="C709" s="156"/>
      <c r="D709" s="156"/>
      <c r="E709" s="156"/>
      <c r="F709" s="156"/>
      <c r="G709" s="175"/>
    </row>
    <row r="710" spans="1:7" ht="16.5" thickBot="1">
      <c r="A710" s="137"/>
      <c r="B710" s="157" t="s">
        <v>584</v>
      </c>
      <c r="C710" s="156"/>
      <c r="D710" s="156"/>
      <c r="E710" s="156"/>
      <c r="F710" s="156"/>
      <c r="G710" s="175"/>
    </row>
    <row r="711" spans="1:7" ht="16.5" thickBot="1">
      <c r="A711" s="137"/>
      <c r="B711" s="157" t="s">
        <v>585</v>
      </c>
      <c r="C711" s="156"/>
      <c r="D711" s="156"/>
      <c r="E711" s="156"/>
      <c r="F711" s="156"/>
      <c r="G711" s="175"/>
    </row>
    <row r="712" spans="1:7" ht="16.5" thickBot="1">
      <c r="A712" s="137"/>
      <c r="B712" s="157" t="s">
        <v>586</v>
      </c>
      <c r="C712" s="156"/>
      <c r="D712" s="156"/>
      <c r="E712" s="156"/>
      <c r="F712" s="156"/>
      <c r="G712" s="175"/>
    </row>
    <row r="713" spans="1:7" ht="16.5" thickBot="1">
      <c r="A713" s="137"/>
      <c r="B713" s="155" t="s">
        <v>587</v>
      </c>
      <c r="C713" s="159">
        <f>C714+C715+C716+C717</f>
        <v>70000</v>
      </c>
      <c r="D713" s="159">
        <f>D714+D715+D716+D717</f>
        <v>131000</v>
      </c>
      <c r="E713" s="159">
        <f>E714+E715+E716+E717</f>
        <v>129000</v>
      </c>
      <c r="F713" s="159">
        <f>F714+F715+F716+F717</f>
        <v>0</v>
      </c>
      <c r="G713" s="175"/>
    </row>
    <row r="714" spans="1:7" ht="16.5" thickBot="1">
      <c r="A714" s="137"/>
      <c r="B714" s="157" t="s">
        <v>538</v>
      </c>
      <c r="C714" s="247">
        <v>70000</v>
      </c>
      <c r="D714" s="247">
        <v>131000</v>
      </c>
      <c r="E714" s="247">
        <v>129000</v>
      </c>
      <c r="F714" s="247">
        <v>0</v>
      </c>
      <c r="G714" s="175"/>
    </row>
    <row r="715" spans="1:7" ht="16.5" thickBot="1">
      <c r="A715" s="137"/>
      <c r="B715" s="157" t="s">
        <v>584</v>
      </c>
      <c r="C715" s="159"/>
      <c r="D715" s="156"/>
      <c r="E715" s="156"/>
      <c r="F715" s="156"/>
      <c r="G715" s="175"/>
    </row>
    <row r="716" spans="1:7" ht="16.5" thickBot="1">
      <c r="A716" s="137"/>
      <c r="B716" s="157" t="s">
        <v>585</v>
      </c>
      <c r="C716" s="159"/>
      <c r="D716" s="156"/>
      <c r="E716" s="156"/>
      <c r="F716" s="156"/>
      <c r="G716" s="175"/>
    </row>
    <row r="717" spans="1:7" ht="16.5" thickBot="1">
      <c r="A717" s="137"/>
      <c r="B717" s="157" t="s">
        <v>586</v>
      </c>
      <c r="C717" s="159"/>
      <c r="D717" s="156"/>
      <c r="E717" s="156"/>
      <c r="F717" s="156"/>
      <c r="G717" s="175"/>
    </row>
    <row r="718" spans="1:7" ht="16.5" thickBot="1">
      <c r="A718" s="137"/>
      <c r="B718" s="209" t="s">
        <v>728</v>
      </c>
      <c r="C718" s="159">
        <f>C708+C713</f>
        <v>70000</v>
      </c>
      <c r="D718" s="159">
        <f>D708+D713</f>
        <v>131000</v>
      </c>
      <c r="E718" s="159">
        <f>E708+E713</f>
        <v>129000</v>
      </c>
      <c r="F718" s="159">
        <f>F708+F713</f>
        <v>0</v>
      </c>
      <c r="G718" s="175"/>
    </row>
    <row r="719" spans="1:7" ht="63.75" thickBot="1">
      <c r="A719" s="137"/>
      <c r="B719" s="147" t="s">
        <v>729</v>
      </c>
      <c r="C719" s="248" t="s">
        <v>730</v>
      </c>
      <c r="D719" s="168" t="s">
        <v>578</v>
      </c>
      <c r="E719" s="1614" t="s">
        <v>3038</v>
      </c>
      <c r="F719" s="1749"/>
      <c r="G719" s="175"/>
    </row>
    <row r="720" spans="1:7" ht="16.5" thickBot="1">
      <c r="A720" s="137"/>
      <c r="B720" s="141" t="s">
        <v>517</v>
      </c>
      <c r="C720" s="1569" t="s">
        <v>730</v>
      </c>
      <c r="D720" s="1570"/>
      <c r="E720" s="1570"/>
      <c r="F720" s="1571"/>
      <c r="G720" s="175"/>
    </row>
    <row r="721" spans="1:7" ht="16.5" thickBot="1">
      <c r="A721" s="137"/>
      <c r="B721" s="141" t="s">
        <v>21</v>
      </c>
      <c r="C721" s="1581" t="s">
        <v>661</v>
      </c>
      <c r="D721" s="1582"/>
      <c r="E721" s="1582"/>
      <c r="F721" s="1747"/>
      <c r="G721" s="175"/>
    </row>
    <row r="722" spans="1:7" ht="15.75">
      <c r="A722" s="137"/>
      <c r="B722" s="1750"/>
      <c r="C722" s="149">
        <v>2024</v>
      </c>
      <c r="D722" s="149">
        <v>2025</v>
      </c>
      <c r="E722" s="149">
        <v>2026</v>
      </c>
      <c r="F722" s="149">
        <v>2027</v>
      </c>
      <c r="G722" s="175"/>
    </row>
    <row r="723" spans="1:7" ht="16.5" thickBot="1">
      <c r="A723" s="137"/>
      <c r="B723" s="1751"/>
      <c r="C723" s="151" t="s">
        <v>22</v>
      </c>
      <c r="D723" s="151" t="s">
        <v>23</v>
      </c>
      <c r="E723" s="151" t="s">
        <v>23</v>
      </c>
      <c r="F723" s="151" t="s">
        <v>23</v>
      </c>
      <c r="G723" s="175"/>
    </row>
    <row r="724" spans="1:7" ht="16.5" thickBot="1">
      <c r="A724" s="137"/>
      <c r="B724" s="141" t="s">
        <v>33</v>
      </c>
      <c r="C724" s="141">
        <v>1</v>
      </c>
      <c r="D724" s="150">
        <v>1</v>
      </c>
      <c r="E724" s="150">
        <v>1</v>
      </c>
      <c r="F724" s="150">
        <v>1</v>
      </c>
      <c r="G724" s="175"/>
    </row>
    <row r="725" spans="1:7" ht="16.5" thickBot="1">
      <c r="A725" s="137"/>
      <c r="B725" s="141" t="s">
        <v>529</v>
      </c>
      <c r="C725" s="202">
        <f>C743</f>
        <v>35200</v>
      </c>
      <c r="D725" s="214">
        <v>80769</v>
      </c>
      <c r="E725" s="214">
        <v>60031</v>
      </c>
      <c r="F725" s="214">
        <v>0</v>
      </c>
      <c r="G725" s="175"/>
    </row>
    <row r="726" spans="1:7" ht="16.5" thickBot="1">
      <c r="A726" s="137"/>
      <c r="B726" s="141" t="s">
        <v>530</v>
      </c>
      <c r="C726" s="202">
        <f>C725/C724</f>
        <v>35200</v>
      </c>
      <c r="D726" s="214">
        <f>D725/D724</f>
        <v>80769</v>
      </c>
      <c r="E726" s="214">
        <f>E725/E724</f>
        <v>60031</v>
      </c>
      <c r="F726" s="214">
        <f>F725/F724</f>
        <v>0</v>
      </c>
      <c r="G726" s="175"/>
    </row>
    <row r="727" spans="1:7" ht="16.5" thickBot="1">
      <c r="A727" s="137"/>
      <c r="B727" s="141" t="s">
        <v>532</v>
      </c>
      <c r="C727" s="150" t="s">
        <v>533</v>
      </c>
      <c r="D727" s="154">
        <f>D724/C724-1</f>
        <v>0</v>
      </c>
      <c r="E727" s="154">
        <f t="shared" ref="E727:F729" si="30">E724/D724-1</f>
        <v>0</v>
      </c>
      <c r="F727" s="154">
        <f t="shared" si="30"/>
        <v>0</v>
      </c>
      <c r="G727" s="175"/>
    </row>
    <row r="728" spans="1:7" ht="16.5" thickBot="1">
      <c r="A728" s="137"/>
      <c r="B728" s="141" t="s">
        <v>534</v>
      </c>
      <c r="C728" s="150" t="s">
        <v>533</v>
      </c>
      <c r="D728" s="154">
        <f>D725/C725-1</f>
        <v>1.2945738636363635</v>
      </c>
      <c r="E728" s="154">
        <f t="shared" si="30"/>
        <v>-0.25675692406740214</v>
      </c>
      <c r="F728" s="154">
        <f t="shared" si="30"/>
        <v>-1</v>
      </c>
      <c r="G728" s="175"/>
    </row>
    <row r="729" spans="1:7" ht="16.5" thickBot="1">
      <c r="A729" s="137"/>
      <c r="B729" s="141" t="s">
        <v>47</v>
      </c>
      <c r="C729" s="150" t="s">
        <v>533</v>
      </c>
      <c r="D729" s="154">
        <f>D726/C726-1</f>
        <v>1.2945738636363635</v>
      </c>
      <c r="E729" s="154">
        <f t="shared" si="30"/>
        <v>-0.25675692406740214</v>
      </c>
      <c r="F729" s="154">
        <f t="shared" si="30"/>
        <v>-1</v>
      </c>
      <c r="G729" s="175"/>
    </row>
    <row r="730" spans="1:7" ht="16.5" thickBot="1">
      <c r="A730" s="137"/>
      <c r="B730" s="1752" t="s">
        <v>731</v>
      </c>
      <c r="C730" s="1610"/>
      <c r="D730" s="1610"/>
      <c r="E730" s="1610"/>
      <c r="F730" s="1753"/>
      <c r="G730" s="175"/>
    </row>
    <row r="731" spans="1:7" ht="15.75">
      <c r="A731" s="137"/>
      <c r="B731" s="1750"/>
      <c r="C731" s="149">
        <v>2024</v>
      </c>
      <c r="D731" s="149">
        <v>2025</v>
      </c>
      <c r="E731" s="149">
        <v>2026</v>
      </c>
      <c r="F731" s="149">
        <v>2027</v>
      </c>
      <c r="G731" s="175"/>
    </row>
    <row r="732" spans="1:7" ht="16.5" thickBot="1">
      <c r="A732" s="137"/>
      <c r="B732" s="1751"/>
      <c r="C732" s="151" t="s">
        <v>22</v>
      </c>
      <c r="D732" s="151" t="s">
        <v>23</v>
      </c>
      <c r="E732" s="151" t="s">
        <v>23</v>
      </c>
      <c r="F732" s="151" t="s">
        <v>23</v>
      </c>
      <c r="G732" s="175"/>
    </row>
    <row r="733" spans="1:7" ht="16.5" thickBot="1">
      <c r="A733" s="137"/>
      <c r="B733" s="155" t="s">
        <v>583</v>
      </c>
      <c r="C733" s="156">
        <f>C734+C735+C736+C737</f>
        <v>0</v>
      </c>
      <c r="D733" s="156">
        <f>D734+D735+D736+D737</f>
        <v>0</v>
      </c>
      <c r="E733" s="156">
        <f>E734+E735+E736+E737</f>
        <v>0</v>
      </c>
      <c r="F733" s="156">
        <f>F734+F735+F736+F737</f>
        <v>0</v>
      </c>
      <c r="G733" s="175"/>
    </row>
    <row r="734" spans="1:7" ht="16.5" thickBot="1">
      <c r="A734" s="137"/>
      <c r="B734" s="157" t="s">
        <v>538</v>
      </c>
      <c r="C734" s="156"/>
      <c r="D734" s="156"/>
      <c r="E734" s="156"/>
      <c r="F734" s="156"/>
      <c r="G734" s="175"/>
    </row>
    <row r="735" spans="1:7" ht="16.5" thickBot="1">
      <c r="A735" s="137"/>
      <c r="B735" s="157" t="s">
        <v>584</v>
      </c>
      <c r="C735" s="156"/>
      <c r="D735" s="156"/>
      <c r="E735" s="156"/>
      <c r="F735" s="156"/>
      <c r="G735" s="175"/>
    </row>
    <row r="736" spans="1:7" ht="16.5" thickBot="1">
      <c r="A736" s="137"/>
      <c r="B736" s="157" t="s">
        <v>585</v>
      </c>
      <c r="C736" s="156"/>
      <c r="D736" s="156"/>
      <c r="E736" s="156"/>
      <c r="F736" s="156"/>
      <c r="G736" s="175"/>
    </row>
    <row r="737" spans="1:7" ht="16.5" thickBot="1">
      <c r="A737" s="137"/>
      <c r="B737" s="157" t="s">
        <v>586</v>
      </c>
      <c r="C737" s="156"/>
      <c r="D737" s="156"/>
      <c r="E737" s="156"/>
      <c r="F737" s="156"/>
      <c r="G737" s="175"/>
    </row>
    <row r="738" spans="1:7" ht="16.5" thickBot="1">
      <c r="A738" s="137"/>
      <c r="B738" s="155" t="s">
        <v>587</v>
      </c>
      <c r="C738" s="159">
        <f>C739+C740+C741+C742</f>
        <v>35200</v>
      </c>
      <c r="D738" s="159">
        <f>D739+D740+D741+D742</f>
        <v>80769</v>
      </c>
      <c r="E738" s="159">
        <f>E739+E740+E741+E742</f>
        <v>60031</v>
      </c>
      <c r="F738" s="159">
        <f>F739+F740+F741+F742</f>
        <v>0</v>
      </c>
      <c r="G738" s="175"/>
    </row>
    <row r="739" spans="1:7" ht="16.5" thickBot="1">
      <c r="A739" s="137"/>
      <c r="B739" s="157" t="s">
        <v>538</v>
      </c>
      <c r="C739" s="247">
        <v>35200</v>
      </c>
      <c r="D739" s="247">
        <v>80769</v>
      </c>
      <c r="E739" s="247">
        <v>60031</v>
      </c>
      <c r="F739" s="247">
        <v>0</v>
      </c>
      <c r="G739" s="175"/>
    </row>
    <row r="740" spans="1:7" ht="16.5" thickBot="1">
      <c r="A740" s="137"/>
      <c r="B740" s="157" t="s">
        <v>584</v>
      </c>
      <c r="C740" s="159"/>
      <c r="D740" s="156"/>
      <c r="E740" s="156"/>
      <c r="F740" s="156"/>
      <c r="G740" s="175"/>
    </row>
    <row r="741" spans="1:7" ht="16.5" thickBot="1">
      <c r="A741" s="137"/>
      <c r="B741" s="157" t="s">
        <v>585</v>
      </c>
      <c r="C741" s="159"/>
      <c r="D741" s="156"/>
      <c r="E741" s="156"/>
      <c r="F741" s="156"/>
      <c r="G741" s="175"/>
    </row>
    <row r="742" spans="1:7" ht="16.5" thickBot="1">
      <c r="A742" s="137"/>
      <c r="B742" s="157" t="s">
        <v>586</v>
      </c>
      <c r="C742" s="159"/>
      <c r="D742" s="156"/>
      <c r="E742" s="156"/>
      <c r="F742" s="156"/>
      <c r="G742" s="175"/>
    </row>
    <row r="743" spans="1:7" ht="16.5" thickBot="1">
      <c r="A743" s="137"/>
      <c r="B743" s="209" t="s">
        <v>732</v>
      </c>
      <c r="C743" s="159">
        <f>C733+C738</f>
        <v>35200</v>
      </c>
      <c r="D743" s="159">
        <f>D733+D738</f>
        <v>80769</v>
      </c>
      <c r="E743" s="159">
        <f>E733+E738</f>
        <v>60031</v>
      </c>
      <c r="F743" s="159">
        <f>F733+F738</f>
        <v>0</v>
      </c>
      <c r="G743" s="175"/>
    </row>
    <row r="744" spans="1:7" ht="63.75" thickBot="1">
      <c r="A744" s="137"/>
      <c r="B744" s="147" t="s">
        <v>733</v>
      </c>
      <c r="C744" s="249" t="s">
        <v>734</v>
      </c>
      <c r="D744" s="168" t="s">
        <v>578</v>
      </c>
      <c r="E744" s="1614" t="s">
        <v>3039</v>
      </c>
      <c r="F744" s="1749"/>
      <c r="G744" s="175"/>
    </row>
    <row r="745" spans="1:7" ht="16.5" customHeight="1" thickBot="1">
      <c r="A745" s="137"/>
      <c r="B745" s="141" t="s">
        <v>517</v>
      </c>
      <c r="C745" s="1569" t="s">
        <v>734</v>
      </c>
      <c r="D745" s="1570"/>
      <c r="E745" s="1570"/>
      <c r="F745" s="1571"/>
      <c r="G745" s="175"/>
    </row>
    <row r="746" spans="1:7" ht="16.5" thickBot="1">
      <c r="A746" s="137"/>
      <c r="B746" s="141" t="s">
        <v>21</v>
      </c>
      <c r="C746" s="1581" t="s">
        <v>661</v>
      </c>
      <c r="D746" s="1582"/>
      <c r="E746" s="1582"/>
      <c r="F746" s="1747"/>
      <c r="G746" s="175"/>
    </row>
    <row r="747" spans="1:7" ht="15.75">
      <c r="A747" s="137"/>
      <c r="B747" s="1750"/>
      <c r="C747" s="149">
        <v>2024</v>
      </c>
      <c r="D747" s="149">
        <v>2025</v>
      </c>
      <c r="E747" s="149">
        <v>2026</v>
      </c>
      <c r="F747" s="149">
        <v>2027</v>
      </c>
      <c r="G747" s="175"/>
    </row>
    <row r="748" spans="1:7" ht="16.5" thickBot="1">
      <c r="A748" s="137"/>
      <c r="B748" s="1751"/>
      <c r="C748" s="151" t="s">
        <v>22</v>
      </c>
      <c r="D748" s="151" t="s">
        <v>23</v>
      </c>
      <c r="E748" s="151" t="s">
        <v>23</v>
      </c>
      <c r="F748" s="151" t="s">
        <v>23</v>
      </c>
      <c r="G748" s="175"/>
    </row>
    <row r="749" spans="1:7" ht="16.5" thickBot="1">
      <c r="A749" s="137"/>
      <c r="B749" s="141" t="s">
        <v>33</v>
      </c>
      <c r="C749" s="141">
        <v>1</v>
      </c>
      <c r="D749" s="150">
        <v>1</v>
      </c>
      <c r="E749" s="150">
        <v>1</v>
      </c>
      <c r="F749" s="150">
        <v>1</v>
      </c>
      <c r="G749" s="175"/>
    </row>
    <row r="750" spans="1:7" ht="16.5" thickBot="1">
      <c r="A750" s="137"/>
      <c r="B750" s="141" t="s">
        <v>529</v>
      </c>
      <c r="C750" s="202">
        <v>40000</v>
      </c>
      <c r="D750" s="214">
        <v>85914</v>
      </c>
      <c r="E750" s="214">
        <v>53700</v>
      </c>
      <c r="F750" s="214">
        <v>0</v>
      </c>
      <c r="G750" s="175"/>
    </row>
    <row r="751" spans="1:7" ht="16.5" thickBot="1">
      <c r="A751" s="137"/>
      <c r="B751" s="141" t="s">
        <v>530</v>
      </c>
      <c r="C751" s="202">
        <v>40000</v>
      </c>
      <c r="D751" s="214">
        <f>D750/D749</f>
        <v>85914</v>
      </c>
      <c r="E751" s="214">
        <f t="shared" ref="E751:F751" si="31">E750/E749</f>
        <v>53700</v>
      </c>
      <c r="F751" s="214">
        <f t="shared" si="31"/>
        <v>0</v>
      </c>
      <c r="G751" s="175"/>
    </row>
    <row r="752" spans="1:7" ht="16.5" thickBot="1">
      <c r="A752" s="137"/>
      <c r="B752" s="141" t="s">
        <v>532</v>
      </c>
      <c r="C752" s="150" t="s">
        <v>533</v>
      </c>
      <c r="D752" s="154">
        <f>D749/C749-1</f>
        <v>0</v>
      </c>
      <c r="E752" s="154">
        <f t="shared" ref="E752:F754" si="32">E749/D749-1</f>
        <v>0</v>
      </c>
      <c r="F752" s="154">
        <f t="shared" si="32"/>
        <v>0</v>
      </c>
      <c r="G752" s="175"/>
    </row>
    <row r="753" spans="1:7" ht="16.5" thickBot="1">
      <c r="A753" s="137"/>
      <c r="B753" s="141" t="s">
        <v>534</v>
      </c>
      <c r="C753" s="150" t="s">
        <v>533</v>
      </c>
      <c r="D753" s="154">
        <f>D750/C750-1</f>
        <v>1.14785</v>
      </c>
      <c r="E753" s="154">
        <f t="shared" si="32"/>
        <v>-0.37495635170053776</v>
      </c>
      <c r="F753" s="154">
        <f t="shared" si="32"/>
        <v>-1</v>
      </c>
      <c r="G753" s="175"/>
    </row>
    <row r="754" spans="1:7" ht="16.5" thickBot="1">
      <c r="A754" s="137"/>
      <c r="B754" s="141" t="s">
        <v>47</v>
      </c>
      <c r="C754" s="150" t="s">
        <v>533</v>
      </c>
      <c r="D754" s="154">
        <f>D751/C751-1</f>
        <v>1.14785</v>
      </c>
      <c r="E754" s="154">
        <f t="shared" si="32"/>
        <v>-0.37495635170053776</v>
      </c>
      <c r="F754" s="154">
        <f t="shared" si="32"/>
        <v>-1</v>
      </c>
      <c r="G754" s="175"/>
    </row>
    <row r="755" spans="1:7" ht="16.5" customHeight="1" thickBot="1">
      <c r="A755" s="137"/>
      <c r="B755" s="1752" t="s">
        <v>735</v>
      </c>
      <c r="C755" s="1610"/>
      <c r="D755" s="1610"/>
      <c r="E755" s="1610"/>
      <c r="F755" s="1753"/>
      <c r="G755" s="175"/>
    </row>
    <row r="756" spans="1:7" ht="15.75">
      <c r="A756" s="137"/>
      <c r="B756" s="1750"/>
      <c r="C756" s="149">
        <v>2024</v>
      </c>
      <c r="D756" s="149">
        <v>2025</v>
      </c>
      <c r="E756" s="149">
        <v>2026</v>
      </c>
      <c r="F756" s="149">
        <v>2027</v>
      </c>
      <c r="G756" s="175"/>
    </row>
    <row r="757" spans="1:7" ht="16.5" thickBot="1">
      <c r="A757" s="137"/>
      <c r="B757" s="1751"/>
      <c r="C757" s="151" t="s">
        <v>22</v>
      </c>
      <c r="D757" s="151" t="s">
        <v>23</v>
      </c>
      <c r="E757" s="151" t="s">
        <v>23</v>
      </c>
      <c r="F757" s="151" t="s">
        <v>23</v>
      </c>
      <c r="G757" s="175"/>
    </row>
    <row r="758" spans="1:7" ht="16.5" thickBot="1">
      <c r="A758" s="137"/>
      <c r="B758" s="155" t="s">
        <v>583</v>
      </c>
      <c r="C758" s="156">
        <f>C759+C760+C761+C762</f>
        <v>0</v>
      </c>
      <c r="D758" s="156">
        <f>D759+D760+D761+D762</f>
        <v>0</v>
      </c>
      <c r="E758" s="156">
        <f>E759+E760+E761+E762</f>
        <v>0</v>
      </c>
      <c r="F758" s="156">
        <f>F759+F760+F761+F762</f>
        <v>0</v>
      </c>
      <c r="G758" s="175"/>
    </row>
    <row r="759" spans="1:7" ht="16.5" thickBot="1">
      <c r="A759" s="137"/>
      <c r="B759" s="157" t="s">
        <v>538</v>
      </c>
      <c r="C759" s="156"/>
      <c r="D759" s="156"/>
      <c r="E759" s="156"/>
      <c r="F759" s="156"/>
      <c r="G759" s="175"/>
    </row>
    <row r="760" spans="1:7" ht="16.5" thickBot="1">
      <c r="A760" s="137"/>
      <c r="B760" s="157" t="s">
        <v>584</v>
      </c>
      <c r="C760" s="156"/>
      <c r="D760" s="156"/>
      <c r="E760" s="156"/>
      <c r="F760" s="156"/>
      <c r="G760" s="175"/>
    </row>
    <row r="761" spans="1:7" ht="16.5" thickBot="1">
      <c r="A761" s="137"/>
      <c r="B761" s="157" t="s">
        <v>585</v>
      </c>
      <c r="C761" s="156"/>
      <c r="D761" s="156"/>
      <c r="E761" s="156"/>
      <c r="F761" s="156"/>
      <c r="G761" s="175"/>
    </row>
    <row r="762" spans="1:7" ht="16.5" thickBot="1">
      <c r="A762" s="137"/>
      <c r="B762" s="157" t="s">
        <v>586</v>
      </c>
      <c r="C762" s="156"/>
      <c r="D762" s="156"/>
      <c r="E762" s="156"/>
      <c r="F762" s="156"/>
      <c r="G762" s="175"/>
    </row>
    <row r="763" spans="1:7" ht="16.5" thickBot="1">
      <c r="A763" s="137"/>
      <c r="B763" s="155" t="s">
        <v>587</v>
      </c>
      <c r="C763" s="159">
        <v>40000</v>
      </c>
      <c r="D763" s="159">
        <f>D764+D765+D766+D767</f>
        <v>85914</v>
      </c>
      <c r="E763" s="159">
        <f t="shared" ref="E763:F763" si="33">E764+E765+E766+E767</f>
        <v>53700</v>
      </c>
      <c r="F763" s="159">
        <f t="shared" si="33"/>
        <v>0</v>
      </c>
      <c r="G763" s="175"/>
    </row>
    <row r="764" spans="1:7" ht="16.5" thickBot="1">
      <c r="A764" s="137"/>
      <c r="B764" s="157" t="s">
        <v>538</v>
      </c>
      <c r="C764" s="247">
        <v>40000</v>
      </c>
      <c r="D764" s="247">
        <v>85914</v>
      </c>
      <c r="E764" s="247">
        <v>53700</v>
      </c>
      <c r="F764" s="247">
        <v>0</v>
      </c>
      <c r="G764" s="175"/>
    </row>
    <row r="765" spans="1:7" ht="16.5" thickBot="1">
      <c r="A765" s="137"/>
      <c r="B765" s="157" t="s">
        <v>584</v>
      </c>
      <c r="C765" s="159"/>
      <c r="D765" s="156"/>
      <c r="E765" s="156"/>
      <c r="F765" s="156"/>
      <c r="G765" s="175"/>
    </row>
    <row r="766" spans="1:7" ht="16.5" thickBot="1">
      <c r="A766" s="137"/>
      <c r="B766" s="157" t="s">
        <v>585</v>
      </c>
      <c r="C766" s="159"/>
      <c r="D766" s="156"/>
      <c r="E766" s="156"/>
      <c r="F766" s="156"/>
      <c r="G766" s="175"/>
    </row>
    <row r="767" spans="1:7" ht="16.5" thickBot="1">
      <c r="A767" s="137"/>
      <c r="B767" s="157" t="s">
        <v>586</v>
      </c>
      <c r="C767" s="159"/>
      <c r="D767" s="156"/>
      <c r="E767" s="156"/>
      <c r="F767" s="156"/>
      <c r="G767" s="175"/>
    </row>
    <row r="768" spans="1:7" ht="16.5" thickBot="1">
      <c r="A768" s="137"/>
      <c r="B768" s="209" t="s">
        <v>736</v>
      </c>
      <c r="C768" s="159">
        <v>40000</v>
      </c>
      <c r="D768" s="159">
        <f>D758+D763</f>
        <v>85914</v>
      </c>
      <c r="E768" s="159">
        <f t="shared" ref="E768:F768" si="34">E758+E763</f>
        <v>53700</v>
      </c>
      <c r="F768" s="159">
        <f t="shared" si="34"/>
        <v>0</v>
      </c>
      <c r="G768" s="175"/>
    </row>
    <row r="769" spans="1:12" ht="48" thickBot="1">
      <c r="A769" s="137"/>
      <c r="B769" s="147" t="s">
        <v>737</v>
      </c>
      <c r="C769" s="237" t="s">
        <v>738</v>
      </c>
      <c r="D769" s="168" t="s">
        <v>578</v>
      </c>
      <c r="E769" s="1614" t="s">
        <v>3040</v>
      </c>
      <c r="F769" s="1923"/>
      <c r="G769" s="175"/>
    </row>
    <row r="770" spans="1:12" ht="28.5" customHeight="1" thickBot="1">
      <c r="A770" s="137"/>
      <c r="B770" s="141" t="s">
        <v>517</v>
      </c>
      <c r="C770" s="1569" t="s">
        <v>738</v>
      </c>
      <c r="D770" s="1570"/>
      <c r="E770" s="1570"/>
      <c r="F770" s="1571"/>
      <c r="G770" s="175"/>
    </row>
    <row r="771" spans="1:12" ht="16.5" thickBot="1">
      <c r="A771" s="137"/>
      <c r="B771" s="141" t="s">
        <v>21</v>
      </c>
      <c r="C771" s="1581" t="s">
        <v>661</v>
      </c>
      <c r="D771" s="1582"/>
      <c r="E771" s="1582"/>
      <c r="F771" s="1747"/>
      <c r="G771" s="175"/>
    </row>
    <row r="772" spans="1:12" ht="12.75" customHeight="1">
      <c r="A772" s="137"/>
      <c r="B772" s="1750"/>
      <c r="C772" s="149">
        <v>2024</v>
      </c>
      <c r="D772" s="149">
        <v>2025</v>
      </c>
      <c r="E772" s="149">
        <v>2026</v>
      </c>
      <c r="F772" s="149">
        <v>2027</v>
      </c>
      <c r="G772" s="175"/>
    </row>
    <row r="773" spans="1:12" ht="20.25" customHeight="1" thickBot="1">
      <c r="A773" s="137"/>
      <c r="B773" s="1751"/>
      <c r="C773" s="151" t="s">
        <v>22</v>
      </c>
      <c r="D773" s="151" t="s">
        <v>23</v>
      </c>
      <c r="E773" s="151" t="s">
        <v>23</v>
      </c>
      <c r="F773" s="151" t="s">
        <v>23</v>
      </c>
      <c r="G773" s="175"/>
    </row>
    <row r="774" spans="1:12" ht="16.5" thickBot="1">
      <c r="A774" s="137"/>
      <c r="B774" s="141" t="s">
        <v>33</v>
      </c>
      <c r="C774" s="141">
        <v>1</v>
      </c>
      <c r="D774" s="150">
        <v>1</v>
      </c>
      <c r="E774" s="150">
        <v>1</v>
      </c>
      <c r="F774" s="150">
        <v>1</v>
      </c>
      <c r="G774" s="175"/>
    </row>
    <row r="775" spans="1:12" ht="16.5" thickBot="1">
      <c r="A775" s="137"/>
      <c r="B775" s="141" t="s">
        <v>529</v>
      </c>
      <c r="C775" s="202">
        <f>C793</f>
        <v>62000</v>
      </c>
      <c r="D775" s="202">
        <f>D793</f>
        <v>100000</v>
      </c>
      <c r="E775" s="202">
        <f>E793</f>
        <v>138000</v>
      </c>
      <c r="F775" s="202">
        <f>F793</f>
        <v>0</v>
      </c>
      <c r="G775" s="175"/>
    </row>
    <row r="776" spans="1:12" ht="16.5" thickBot="1">
      <c r="A776" s="137"/>
      <c r="B776" s="141" t="s">
        <v>530</v>
      </c>
      <c r="C776" s="202">
        <f>C775/C774</f>
        <v>62000</v>
      </c>
      <c r="D776" s="202">
        <f>D775/D774</f>
        <v>100000</v>
      </c>
      <c r="E776" s="202">
        <f>E775/E774</f>
        <v>138000</v>
      </c>
      <c r="F776" s="202">
        <f>F775/F774</f>
        <v>0</v>
      </c>
      <c r="G776" s="175"/>
    </row>
    <row r="777" spans="1:12" ht="16.5" thickBot="1">
      <c r="A777" s="137"/>
      <c r="B777" s="141" t="s">
        <v>532</v>
      </c>
      <c r="C777" s="150" t="s">
        <v>533</v>
      </c>
      <c r="D777" s="154">
        <f>D774/C774-1</f>
        <v>0</v>
      </c>
      <c r="E777" s="154">
        <f t="shared" ref="E777:F779" si="35">E774/D774-1</f>
        <v>0</v>
      </c>
      <c r="F777" s="154">
        <f t="shared" si="35"/>
        <v>0</v>
      </c>
      <c r="G777" s="175"/>
      <c r="H777" s="203"/>
      <c r="I777" s="203"/>
      <c r="J777" s="203"/>
      <c r="K777" s="203"/>
      <c r="L777" s="203"/>
    </row>
    <row r="778" spans="1:12" ht="16.5" thickBot="1">
      <c r="A778" s="137"/>
      <c r="B778" s="141" t="s">
        <v>534</v>
      </c>
      <c r="C778" s="150" t="s">
        <v>533</v>
      </c>
      <c r="D778" s="154">
        <f>D775/C775-1</f>
        <v>0.61290322580645151</v>
      </c>
      <c r="E778" s="154">
        <f t="shared" si="35"/>
        <v>0.37999999999999989</v>
      </c>
      <c r="F778" s="154">
        <f t="shared" si="35"/>
        <v>-1</v>
      </c>
      <c r="G778" s="175"/>
    </row>
    <row r="779" spans="1:12" ht="16.5" thickBot="1">
      <c r="A779" s="137"/>
      <c r="B779" s="141" t="s">
        <v>47</v>
      </c>
      <c r="C779" s="150" t="s">
        <v>533</v>
      </c>
      <c r="D779" s="154">
        <f>D776/C776-1</f>
        <v>0.61290322580645151</v>
      </c>
      <c r="E779" s="154">
        <f t="shared" si="35"/>
        <v>0.37999999999999989</v>
      </c>
      <c r="F779" s="154">
        <f t="shared" si="35"/>
        <v>-1</v>
      </c>
      <c r="G779" s="175"/>
    </row>
    <row r="780" spans="1:12" ht="16.5" thickBot="1">
      <c r="A780" s="137"/>
      <c r="B780" s="1752" t="s">
        <v>739</v>
      </c>
      <c r="C780" s="1610"/>
      <c r="D780" s="1610"/>
      <c r="E780" s="1610"/>
      <c r="F780" s="1753"/>
      <c r="G780" s="175"/>
    </row>
    <row r="781" spans="1:12" ht="12.75" customHeight="1">
      <c r="A781" s="137"/>
      <c r="B781" s="1750"/>
      <c r="C781" s="149">
        <v>2024</v>
      </c>
      <c r="D781" s="149">
        <v>2025</v>
      </c>
      <c r="E781" s="149">
        <v>2026</v>
      </c>
      <c r="F781" s="149">
        <v>2027</v>
      </c>
      <c r="G781" s="175"/>
    </row>
    <row r="782" spans="1:12" ht="27.75" customHeight="1" thickBot="1">
      <c r="A782" s="137"/>
      <c r="B782" s="1751"/>
      <c r="C782" s="151" t="s">
        <v>22</v>
      </c>
      <c r="D782" s="151" t="s">
        <v>23</v>
      </c>
      <c r="E782" s="151" t="s">
        <v>23</v>
      </c>
      <c r="F782" s="151" t="s">
        <v>23</v>
      </c>
      <c r="G782" s="175"/>
    </row>
    <row r="783" spans="1:12" ht="16.5" thickBot="1">
      <c r="A783" s="137"/>
      <c r="B783" s="155" t="s">
        <v>583</v>
      </c>
      <c r="C783" s="156">
        <f>C784+C785+C786+C787</f>
        <v>0</v>
      </c>
      <c r="D783" s="156">
        <f>D784+D785+D786+D787</f>
        <v>0</v>
      </c>
      <c r="E783" s="156">
        <f>E784+E785+E786+E787</f>
        <v>0</v>
      </c>
      <c r="F783" s="156">
        <f>F784+F785+F786+F787</f>
        <v>0</v>
      </c>
      <c r="G783" s="175"/>
    </row>
    <row r="784" spans="1:12" ht="16.5" thickBot="1">
      <c r="A784" s="137"/>
      <c r="B784" s="157" t="s">
        <v>538</v>
      </c>
      <c r="C784" s="156"/>
      <c r="D784" s="156"/>
      <c r="E784" s="156"/>
      <c r="F784" s="156"/>
      <c r="G784" s="175"/>
    </row>
    <row r="785" spans="1:12" ht="16.5" thickBot="1">
      <c r="A785" s="137"/>
      <c r="B785" s="157" t="s">
        <v>584</v>
      </c>
      <c r="C785" s="156"/>
      <c r="D785" s="156"/>
      <c r="E785" s="156"/>
      <c r="F785" s="156"/>
      <c r="G785" s="175"/>
    </row>
    <row r="786" spans="1:12" ht="16.5" thickBot="1">
      <c r="A786" s="137"/>
      <c r="B786" s="157" t="s">
        <v>585</v>
      </c>
      <c r="C786" s="156"/>
      <c r="D786" s="156"/>
      <c r="E786" s="156"/>
      <c r="F786" s="156"/>
      <c r="G786" s="175"/>
    </row>
    <row r="787" spans="1:12" ht="16.5" thickBot="1">
      <c r="A787" s="137"/>
      <c r="B787" s="157" t="s">
        <v>586</v>
      </c>
      <c r="C787" s="156"/>
      <c r="D787" s="156"/>
      <c r="E787" s="156"/>
      <c r="F787" s="156"/>
      <c r="G787" s="175"/>
    </row>
    <row r="788" spans="1:12" ht="16.5" thickBot="1">
      <c r="A788" s="137"/>
      <c r="B788" s="155" t="s">
        <v>587</v>
      </c>
      <c r="C788" s="159">
        <f>C789+C790+C791+C792</f>
        <v>62000</v>
      </c>
      <c r="D788" s="159">
        <f>D789+D790+D791+D792</f>
        <v>100000</v>
      </c>
      <c r="E788" s="159">
        <f>E789+E790+E791+E792</f>
        <v>138000</v>
      </c>
      <c r="F788" s="159">
        <f>F789+F790+F791+F792</f>
        <v>0</v>
      </c>
      <c r="G788" s="175"/>
    </row>
    <row r="789" spans="1:12" ht="16.5" thickBot="1">
      <c r="A789" s="137"/>
      <c r="B789" s="157" t="s">
        <v>538</v>
      </c>
      <c r="C789" s="159">
        <v>62000</v>
      </c>
      <c r="D789" s="156">
        <v>100000</v>
      </c>
      <c r="E789" s="156">
        <v>138000</v>
      </c>
      <c r="F789" s="156"/>
      <c r="G789" s="175"/>
      <c r="H789" s="227"/>
      <c r="I789" s="227"/>
      <c r="J789" s="227"/>
      <c r="L789" s="203"/>
    </row>
    <row r="790" spans="1:12" ht="16.5" thickBot="1">
      <c r="A790" s="137"/>
      <c r="B790" s="157" t="s">
        <v>584</v>
      </c>
      <c r="C790" s="159"/>
      <c r="D790" s="156"/>
      <c r="E790" s="156"/>
      <c r="F790" s="156"/>
      <c r="G790" s="175"/>
    </row>
    <row r="791" spans="1:12" ht="16.5" thickBot="1">
      <c r="A791" s="137"/>
      <c r="B791" s="157" t="s">
        <v>585</v>
      </c>
      <c r="C791" s="159"/>
      <c r="D791" s="156"/>
      <c r="E791" s="156"/>
      <c r="F791" s="156"/>
      <c r="G791" s="175"/>
    </row>
    <row r="792" spans="1:12" ht="16.5" thickBot="1">
      <c r="A792" s="137"/>
      <c r="B792" s="157" t="s">
        <v>586</v>
      </c>
      <c r="C792" s="159"/>
      <c r="D792" s="156"/>
      <c r="E792" s="156"/>
      <c r="F792" s="156"/>
      <c r="G792" s="175"/>
    </row>
    <row r="793" spans="1:12" ht="18.75" customHeight="1" thickBot="1">
      <c r="A793" s="137"/>
      <c r="B793" s="209" t="s">
        <v>740</v>
      </c>
      <c r="C793" s="159">
        <f>C783+C788</f>
        <v>62000</v>
      </c>
      <c r="D793" s="159">
        <f>D783+D788</f>
        <v>100000</v>
      </c>
      <c r="E793" s="159">
        <f>E783+E788</f>
        <v>138000</v>
      </c>
      <c r="F793" s="159">
        <f>F783+F788</f>
        <v>0</v>
      </c>
      <c r="G793" s="175"/>
    </row>
    <row r="794" spans="1:12" ht="48" thickBot="1">
      <c r="A794" s="137"/>
      <c r="B794" s="147" t="s">
        <v>741</v>
      </c>
      <c r="C794" s="237" t="s">
        <v>742</v>
      </c>
      <c r="D794" s="168" t="s">
        <v>578</v>
      </c>
      <c r="E794" s="1898" t="s">
        <v>688</v>
      </c>
      <c r="F794" s="1900"/>
      <c r="G794" s="175"/>
    </row>
    <row r="795" spans="1:12" ht="28.5" customHeight="1" thickBot="1">
      <c r="A795" s="137"/>
      <c r="B795" s="141" t="s">
        <v>517</v>
      </c>
      <c r="C795" s="1569" t="s">
        <v>742</v>
      </c>
      <c r="D795" s="1570"/>
      <c r="E795" s="1570"/>
      <c r="F795" s="1571"/>
      <c r="G795" s="175"/>
    </row>
    <row r="796" spans="1:12" ht="16.5" thickBot="1">
      <c r="A796" s="137"/>
      <c r="B796" s="141" t="s">
        <v>21</v>
      </c>
      <c r="C796" s="1581" t="s">
        <v>661</v>
      </c>
      <c r="D796" s="1582"/>
      <c r="E796" s="1582"/>
      <c r="F796" s="1747"/>
      <c r="G796" s="175"/>
    </row>
    <row r="797" spans="1:12" ht="12.75" customHeight="1">
      <c r="A797" s="137"/>
      <c r="B797" s="1750"/>
      <c r="C797" s="149">
        <v>2024</v>
      </c>
      <c r="D797" s="149">
        <v>2025</v>
      </c>
      <c r="E797" s="149">
        <v>2026</v>
      </c>
      <c r="F797" s="149">
        <v>2027</v>
      </c>
      <c r="G797" s="175"/>
    </row>
    <row r="798" spans="1:12" ht="24.75" customHeight="1" thickBot="1">
      <c r="A798" s="137"/>
      <c r="B798" s="1751"/>
      <c r="C798" s="151" t="s">
        <v>22</v>
      </c>
      <c r="D798" s="151" t="s">
        <v>23</v>
      </c>
      <c r="E798" s="151" t="s">
        <v>23</v>
      </c>
      <c r="F798" s="151" t="s">
        <v>23</v>
      </c>
      <c r="G798" s="175"/>
    </row>
    <row r="799" spans="1:12" ht="16.5" thickBot="1">
      <c r="A799" s="137"/>
      <c r="B799" s="141" t="s">
        <v>33</v>
      </c>
      <c r="C799" s="141">
        <v>1</v>
      </c>
      <c r="D799" s="150">
        <v>1</v>
      </c>
      <c r="E799" s="150">
        <v>1</v>
      </c>
      <c r="F799" s="150">
        <v>1</v>
      </c>
      <c r="G799" s="175"/>
    </row>
    <row r="800" spans="1:12" ht="16.5" thickBot="1">
      <c r="A800" s="137"/>
      <c r="B800" s="141" t="s">
        <v>529</v>
      </c>
      <c r="C800" s="202">
        <f>C818</f>
        <v>0</v>
      </c>
      <c r="D800" s="202">
        <f>D818</f>
        <v>0</v>
      </c>
      <c r="E800" s="202">
        <f>E818</f>
        <v>0</v>
      </c>
      <c r="F800" s="214">
        <v>0</v>
      </c>
      <c r="G800" s="175"/>
    </row>
    <row r="801" spans="1:12" ht="16.5" thickBot="1">
      <c r="A801" s="137"/>
      <c r="B801" s="141" t="s">
        <v>530</v>
      </c>
      <c r="C801" s="202">
        <f>C800/C799</f>
        <v>0</v>
      </c>
      <c r="D801" s="202">
        <f>D800/D799</f>
        <v>0</v>
      </c>
      <c r="E801" s="202">
        <f>E800/E799</f>
        <v>0</v>
      </c>
      <c r="F801" s="214">
        <f>F800/F799</f>
        <v>0</v>
      </c>
      <c r="G801" s="175"/>
    </row>
    <row r="802" spans="1:12" ht="16.5" thickBot="1">
      <c r="A802" s="137"/>
      <c r="B802" s="141" t="s">
        <v>532</v>
      </c>
      <c r="C802" s="150" t="s">
        <v>533</v>
      </c>
      <c r="D802" s="154">
        <f>D799/C799-1</f>
        <v>0</v>
      </c>
      <c r="E802" s="154">
        <f t="shared" ref="E802:F804" si="36">E799/D799-1</f>
        <v>0</v>
      </c>
      <c r="F802" s="154">
        <f t="shared" si="36"/>
        <v>0</v>
      </c>
      <c r="G802" s="175"/>
      <c r="H802" s="203"/>
      <c r="I802" s="203"/>
      <c r="J802" s="203"/>
      <c r="K802" s="203"/>
      <c r="L802" s="203"/>
    </row>
    <row r="803" spans="1:12" ht="16.5" thickBot="1">
      <c r="A803" s="137"/>
      <c r="B803" s="141" t="s">
        <v>534</v>
      </c>
      <c r="C803" s="150" t="s">
        <v>533</v>
      </c>
      <c r="D803" s="154" t="e">
        <f>D800/C800-1</f>
        <v>#DIV/0!</v>
      </c>
      <c r="E803" s="154" t="e">
        <f t="shared" si="36"/>
        <v>#DIV/0!</v>
      </c>
      <c r="F803" s="154" t="e">
        <f t="shared" si="36"/>
        <v>#DIV/0!</v>
      </c>
      <c r="G803" s="175"/>
    </row>
    <row r="804" spans="1:12" ht="16.5" thickBot="1">
      <c r="A804" s="137"/>
      <c r="B804" s="141" t="s">
        <v>47</v>
      </c>
      <c r="C804" s="150" t="s">
        <v>533</v>
      </c>
      <c r="D804" s="154" t="e">
        <f>D801/C801-1</f>
        <v>#DIV/0!</v>
      </c>
      <c r="E804" s="154" t="e">
        <f t="shared" si="36"/>
        <v>#DIV/0!</v>
      </c>
      <c r="F804" s="154" t="e">
        <f t="shared" si="36"/>
        <v>#DIV/0!</v>
      </c>
      <c r="G804" s="175"/>
    </row>
    <row r="805" spans="1:12" ht="16.5" thickBot="1">
      <c r="A805" s="137"/>
      <c r="B805" s="1752" t="s">
        <v>743</v>
      </c>
      <c r="C805" s="1610"/>
      <c r="D805" s="1610"/>
      <c r="E805" s="1610"/>
      <c r="F805" s="1753"/>
      <c r="G805" s="175"/>
    </row>
    <row r="806" spans="1:12" ht="12.75" customHeight="1">
      <c r="A806" s="137"/>
      <c r="B806" s="1750"/>
      <c r="C806" s="149">
        <v>2024</v>
      </c>
      <c r="D806" s="149">
        <v>2025</v>
      </c>
      <c r="E806" s="149">
        <v>2026</v>
      </c>
      <c r="F806" s="149">
        <v>2027</v>
      </c>
      <c r="G806" s="175"/>
    </row>
    <row r="807" spans="1:12" ht="18.75" customHeight="1" thickBot="1">
      <c r="A807" s="137"/>
      <c r="B807" s="1751"/>
      <c r="C807" s="151" t="s">
        <v>22</v>
      </c>
      <c r="D807" s="151" t="s">
        <v>23</v>
      </c>
      <c r="E807" s="151" t="s">
        <v>23</v>
      </c>
      <c r="F807" s="151" t="s">
        <v>23</v>
      </c>
      <c r="G807" s="175"/>
    </row>
    <row r="808" spans="1:12" ht="16.5" thickBot="1">
      <c r="A808" s="137"/>
      <c r="B808" s="155" t="s">
        <v>583</v>
      </c>
      <c r="C808" s="156">
        <f>C809+C810+C811+C812</f>
        <v>0</v>
      </c>
      <c r="D808" s="156">
        <f>D809+D810+D811+D812</f>
        <v>0</v>
      </c>
      <c r="E808" s="156">
        <f>E809+E810+E811+E812</f>
        <v>0</v>
      </c>
      <c r="F808" s="156">
        <f>F809+F810+F811+F812</f>
        <v>0</v>
      </c>
      <c r="G808" s="175"/>
    </row>
    <row r="809" spans="1:12" ht="16.5" thickBot="1">
      <c r="A809" s="137"/>
      <c r="B809" s="157" t="s">
        <v>538</v>
      </c>
      <c r="C809" s="156"/>
      <c r="D809" s="156"/>
      <c r="E809" s="156"/>
      <c r="F809" s="156"/>
      <c r="G809" s="175"/>
    </row>
    <row r="810" spans="1:12" ht="16.5" thickBot="1">
      <c r="A810" s="137"/>
      <c r="B810" s="157" t="s">
        <v>584</v>
      </c>
      <c r="C810" s="156"/>
      <c r="D810" s="156"/>
      <c r="E810" s="156"/>
      <c r="F810" s="156"/>
      <c r="G810" s="175"/>
    </row>
    <row r="811" spans="1:12" ht="16.5" thickBot="1">
      <c r="A811" s="137"/>
      <c r="B811" s="157" t="s">
        <v>585</v>
      </c>
      <c r="C811" s="156"/>
      <c r="D811" s="156"/>
      <c r="E811" s="156"/>
      <c r="F811" s="156"/>
      <c r="G811" s="175"/>
    </row>
    <row r="812" spans="1:12" ht="16.5" thickBot="1">
      <c r="A812" s="137"/>
      <c r="B812" s="157" t="s">
        <v>586</v>
      </c>
      <c r="C812" s="156"/>
      <c r="D812" s="156"/>
      <c r="E812" s="156"/>
      <c r="F812" s="156"/>
      <c r="G812" s="175"/>
    </row>
    <row r="813" spans="1:12" ht="16.5" thickBot="1">
      <c r="A813" s="137"/>
      <c r="B813" s="155" t="s">
        <v>587</v>
      </c>
      <c r="C813" s="159">
        <f>C814+C815+C816+C817</f>
        <v>0</v>
      </c>
      <c r="D813" s="159">
        <f>D814+D815+D816+D817</f>
        <v>0</v>
      </c>
      <c r="E813" s="159">
        <f>E814+E815+E816+E817</f>
        <v>0</v>
      </c>
      <c r="F813" s="159">
        <f>F814+F815+F816+F817</f>
        <v>0</v>
      </c>
      <c r="G813" s="175"/>
    </row>
    <row r="814" spans="1:12" ht="16.5" thickBot="1">
      <c r="A814" s="137"/>
      <c r="B814" s="157" t="s">
        <v>538</v>
      </c>
      <c r="C814" s="159"/>
      <c r="D814" s="156"/>
      <c r="E814" s="156"/>
      <c r="F814" s="156">
        <v>0</v>
      </c>
      <c r="G814" s="175"/>
      <c r="H814" s="227"/>
      <c r="I814" s="227"/>
      <c r="J814" s="227"/>
      <c r="L814" s="203"/>
    </row>
    <row r="815" spans="1:12" ht="16.5" thickBot="1">
      <c r="A815" s="137"/>
      <c r="B815" s="157" t="s">
        <v>584</v>
      </c>
      <c r="C815" s="159"/>
      <c r="D815" s="156"/>
      <c r="E815" s="156"/>
      <c r="F815" s="156"/>
      <c r="G815" s="175"/>
    </row>
    <row r="816" spans="1:12" ht="16.5" thickBot="1">
      <c r="A816" s="137"/>
      <c r="B816" s="157" t="s">
        <v>585</v>
      </c>
      <c r="C816" s="159"/>
      <c r="D816" s="156"/>
      <c r="E816" s="156"/>
      <c r="F816" s="156"/>
      <c r="G816" s="175"/>
    </row>
    <row r="817" spans="1:12" ht="16.5" thickBot="1">
      <c r="A817" s="137"/>
      <c r="B817" s="157" t="s">
        <v>586</v>
      </c>
      <c r="C817" s="159"/>
      <c r="D817" s="156"/>
      <c r="E817" s="156"/>
      <c r="F817" s="156"/>
      <c r="G817" s="175"/>
    </row>
    <row r="818" spans="1:12" ht="16.5" thickBot="1">
      <c r="A818" s="137"/>
      <c r="B818" s="209" t="s">
        <v>744</v>
      </c>
      <c r="C818" s="159">
        <f>C808+C813</f>
        <v>0</v>
      </c>
      <c r="D818" s="159">
        <f>D808+D813</f>
        <v>0</v>
      </c>
      <c r="E818" s="159">
        <f>E808+E813</f>
        <v>0</v>
      </c>
      <c r="F818" s="159">
        <f>F808+F813</f>
        <v>0</v>
      </c>
      <c r="G818" s="175"/>
    </row>
    <row r="819" spans="1:12" ht="48" thickBot="1">
      <c r="A819" s="137"/>
      <c r="B819" s="147" t="s">
        <v>745</v>
      </c>
      <c r="C819" s="236" t="s">
        <v>746</v>
      </c>
      <c r="D819" s="168" t="s">
        <v>578</v>
      </c>
      <c r="E819" s="1898"/>
      <c r="F819" s="1900"/>
      <c r="G819" s="175"/>
    </row>
    <row r="820" spans="1:12" ht="28.5" customHeight="1" thickBot="1">
      <c r="A820" s="137"/>
      <c r="B820" s="141" t="s">
        <v>517</v>
      </c>
      <c r="C820" s="1569" t="s">
        <v>746</v>
      </c>
      <c r="D820" s="1570"/>
      <c r="E820" s="1570"/>
      <c r="F820" s="1571"/>
      <c r="G820" s="175"/>
    </row>
    <row r="821" spans="1:12" ht="16.5" thickBot="1">
      <c r="A821" s="137"/>
      <c r="B821" s="141" t="s">
        <v>21</v>
      </c>
      <c r="C821" s="1581" t="s">
        <v>661</v>
      </c>
      <c r="D821" s="1582"/>
      <c r="E821" s="1582"/>
      <c r="F821" s="1747"/>
      <c r="G821" s="175"/>
    </row>
    <row r="822" spans="1:12" ht="12.75" customHeight="1">
      <c r="A822" s="137"/>
      <c r="B822" s="1750"/>
      <c r="C822" s="149">
        <v>2024</v>
      </c>
      <c r="D822" s="149">
        <v>2025</v>
      </c>
      <c r="E822" s="149">
        <v>2026</v>
      </c>
      <c r="F822" s="149">
        <v>2027</v>
      </c>
      <c r="G822" s="175"/>
    </row>
    <row r="823" spans="1:12" ht="14.25" customHeight="1" thickBot="1">
      <c r="A823" s="137"/>
      <c r="B823" s="1751"/>
      <c r="C823" s="151" t="s">
        <v>22</v>
      </c>
      <c r="D823" s="151" t="s">
        <v>23</v>
      </c>
      <c r="E823" s="151" t="s">
        <v>23</v>
      </c>
      <c r="F823" s="151" t="s">
        <v>23</v>
      </c>
      <c r="G823" s="175"/>
    </row>
    <row r="824" spans="1:12" ht="16.5" thickBot="1">
      <c r="A824" s="137"/>
      <c r="B824" s="141" t="s">
        <v>33</v>
      </c>
      <c r="C824" s="141">
        <v>1</v>
      </c>
      <c r="D824" s="150">
        <v>1</v>
      </c>
      <c r="E824" s="150">
        <v>1</v>
      </c>
      <c r="F824" s="141">
        <v>1</v>
      </c>
      <c r="G824" s="175"/>
    </row>
    <row r="825" spans="1:12" ht="16.5" thickBot="1">
      <c r="A825" s="137"/>
      <c r="B825" s="141" t="s">
        <v>529</v>
      </c>
      <c r="C825" s="202">
        <f>C843</f>
        <v>0</v>
      </c>
      <c r="D825" s="202">
        <f>D843</f>
        <v>0</v>
      </c>
      <c r="E825" s="202">
        <f>E843</f>
        <v>0</v>
      </c>
      <c r="F825" s="214">
        <v>0</v>
      </c>
      <c r="G825" s="175"/>
    </row>
    <row r="826" spans="1:12" ht="16.5" thickBot="1">
      <c r="A826" s="137"/>
      <c r="B826" s="141" t="s">
        <v>530</v>
      </c>
      <c r="C826" s="202">
        <f>C825/C824</f>
        <v>0</v>
      </c>
      <c r="D826" s="202">
        <f>D825/D824</f>
        <v>0</v>
      </c>
      <c r="E826" s="202">
        <f>E825/E824</f>
        <v>0</v>
      </c>
      <c r="F826" s="214">
        <f>F825/F824</f>
        <v>0</v>
      </c>
      <c r="G826" s="175"/>
    </row>
    <row r="827" spans="1:12" ht="16.5" thickBot="1">
      <c r="A827" s="137"/>
      <c r="B827" s="141" t="s">
        <v>532</v>
      </c>
      <c r="C827" s="150" t="s">
        <v>533</v>
      </c>
      <c r="D827" s="154">
        <f>D824/C824-1</f>
        <v>0</v>
      </c>
      <c r="E827" s="154">
        <f t="shared" ref="E827:F829" si="37">E824/D824-1</f>
        <v>0</v>
      </c>
      <c r="F827" s="154">
        <f t="shared" si="37"/>
        <v>0</v>
      </c>
      <c r="G827" s="175"/>
      <c r="H827" s="203"/>
      <c r="I827" s="203"/>
      <c r="J827" s="203"/>
      <c r="K827" s="203"/>
      <c r="L827" s="203"/>
    </row>
    <row r="828" spans="1:12" ht="16.5" thickBot="1">
      <c r="A828" s="137"/>
      <c r="B828" s="141" t="s">
        <v>534</v>
      </c>
      <c r="C828" s="150" t="s">
        <v>533</v>
      </c>
      <c r="D828" s="154" t="e">
        <f>D825/C825-1</f>
        <v>#DIV/0!</v>
      </c>
      <c r="E828" s="154" t="e">
        <f t="shared" si="37"/>
        <v>#DIV/0!</v>
      </c>
      <c r="F828" s="154" t="e">
        <f t="shared" si="37"/>
        <v>#DIV/0!</v>
      </c>
      <c r="G828" s="175"/>
    </row>
    <row r="829" spans="1:12" ht="16.5" thickBot="1">
      <c r="A829" s="137"/>
      <c r="B829" s="141" t="s">
        <v>47</v>
      </c>
      <c r="C829" s="150" t="s">
        <v>533</v>
      </c>
      <c r="D829" s="154" t="e">
        <f>D826/C826-1</f>
        <v>#DIV/0!</v>
      </c>
      <c r="E829" s="154" t="e">
        <f t="shared" si="37"/>
        <v>#DIV/0!</v>
      </c>
      <c r="F829" s="154" t="e">
        <f t="shared" si="37"/>
        <v>#DIV/0!</v>
      </c>
      <c r="G829" s="175"/>
    </row>
    <row r="830" spans="1:12" ht="16.5" thickBot="1">
      <c r="A830" s="137"/>
      <c r="B830" s="1752" t="s">
        <v>747</v>
      </c>
      <c r="C830" s="1610"/>
      <c r="D830" s="1610"/>
      <c r="E830" s="1610"/>
      <c r="F830" s="1753"/>
      <c r="G830" s="175"/>
    </row>
    <row r="831" spans="1:12" ht="12.75" customHeight="1">
      <c r="A831" s="137"/>
      <c r="B831" s="1750"/>
      <c r="C831" s="149">
        <v>2024</v>
      </c>
      <c r="D831" s="149">
        <v>2025</v>
      </c>
      <c r="E831" s="149">
        <v>2026</v>
      </c>
      <c r="F831" s="149">
        <v>2027</v>
      </c>
      <c r="G831" s="175"/>
    </row>
    <row r="832" spans="1:12" ht="18" customHeight="1" thickBot="1">
      <c r="A832" s="137"/>
      <c r="B832" s="1751"/>
      <c r="C832" s="151" t="s">
        <v>22</v>
      </c>
      <c r="D832" s="151" t="s">
        <v>23</v>
      </c>
      <c r="E832" s="151" t="s">
        <v>23</v>
      </c>
      <c r="F832" s="151" t="s">
        <v>23</v>
      </c>
      <c r="G832" s="175"/>
    </row>
    <row r="833" spans="1:12" ht="16.5" thickBot="1">
      <c r="A833" s="137"/>
      <c r="B833" s="155" t="s">
        <v>583</v>
      </c>
      <c r="C833" s="156">
        <f>C834+C835+C836+C837</f>
        <v>0</v>
      </c>
      <c r="D833" s="156">
        <f>D834+D835+D836+D837</f>
        <v>0</v>
      </c>
      <c r="E833" s="156">
        <f>E834+E835+E836+E837</f>
        <v>0</v>
      </c>
      <c r="F833" s="156">
        <f>F834+F835+F836+F837</f>
        <v>0</v>
      </c>
      <c r="G833" s="175"/>
    </row>
    <row r="834" spans="1:12" ht="16.5" thickBot="1">
      <c r="A834" s="137"/>
      <c r="B834" s="157" t="s">
        <v>538</v>
      </c>
      <c r="C834" s="156"/>
      <c r="D834" s="156"/>
      <c r="E834" s="156"/>
      <c r="F834" s="156"/>
      <c r="G834" s="175"/>
    </row>
    <row r="835" spans="1:12" ht="16.5" thickBot="1">
      <c r="A835" s="137"/>
      <c r="B835" s="157" t="s">
        <v>584</v>
      </c>
      <c r="C835" s="156"/>
      <c r="D835" s="156"/>
      <c r="E835" s="156"/>
      <c r="F835" s="156"/>
      <c r="G835" s="175"/>
    </row>
    <row r="836" spans="1:12" ht="16.5" thickBot="1">
      <c r="A836" s="137"/>
      <c r="B836" s="157" t="s">
        <v>585</v>
      </c>
      <c r="C836" s="156"/>
      <c r="D836" s="156"/>
      <c r="E836" s="156"/>
      <c r="F836" s="156"/>
      <c r="G836" s="175"/>
    </row>
    <row r="837" spans="1:12" ht="16.5" thickBot="1">
      <c r="A837" s="137"/>
      <c r="B837" s="157" t="s">
        <v>586</v>
      </c>
      <c r="C837" s="156"/>
      <c r="D837" s="156"/>
      <c r="E837" s="156"/>
      <c r="F837" s="156"/>
      <c r="G837" s="175"/>
    </row>
    <row r="838" spans="1:12" ht="16.5" thickBot="1">
      <c r="A838" s="137"/>
      <c r="B838" s="155" t="s">
        <v>587</v>
      </c>
      <c r="C838" s="159">
        <f>C839+C840+C841+C842</f>
        <v>0</v>
      </c>
      <c r="D838" s="159">
        <f>D839+D840+D841+D842</f>
        <v>0</v>
      </c>
      <c r="E838" s="159">
        <f>E839+E840+E841+E842</f>
        <v>0</v>
      </c>
      <c r="F838" s="159">
        <f>F839+F840+F841+F842</f>
        <v>0</v>
      </c>
      <c r="G838" s="175"/>
      <c r="H838" s="220"/>
      <c r="I838" s="220"/>
    </row>
    <row r="839" spans="1:12" ht="16.5" thickBot="1">
      <c r="A839" s="137"/>
      <c r="B839" s="157" t="s">
        <v>538</v>
      </c>
      <c r="C839" s="159"/>
      <c r="D839" s="156"/>
      <c r="E839" s="156">
        <v>0</v>
      </c>
      <c r="F839" s="156">
        <v>0</v>
      </c>
      <c r="G839" s="175"/>
      <c r="H839" s="227"/>
      <c r="I839" s="227"/>
      <c r="L839" s="203"/>
    </row>
    <row r="840" spans="1:12" ht="16.5" thickBot="1">
      <c r="A840" s="137"/>
      <c r="B840" s="157" t="s">
        <v>584</v>
      </c>
      <c r="C840" s="159"/>
      <c r="D840" s="156"/>
      <c r="E840" s="156"/>
      <c r="F840" s="156"/>
      <c r="G840" s="175"/>
    </row>
    <row r="841" spans="1:12" ht="16.5" thickBot="1">
      <c r="A841" s="137"/>
      <c r="B841" s="157" t="s">
        <v>585</v>
      </c>
      <c r="C841" s="159"/>
      <c r="D841" s="156"/>
      <c r="E841" s="156"/>
      <c r="F841" s="156"/>
      <c r="G841" s="175"/>
    </row>
    <row r="842" spans="1:12" ht="16.5" thickBot="1">
      <c r="A842" s="137"/>
      <c r="B842" s="157" t="s">
        <v>586</v>
      </c>
      <c r="C842" s="159"/>
      <c r="D842" s="156"/>
      <c r="E842" s="156"/>
      <c r="F842" s="156"/>
      <c r="G842" s="175"/>
    </row>
    <row r="843" spans="1:12" ht="16.5" thickBot="1">
      <c r="A843" s="137"/>
      <c r="B843" s="209" t="s">
        <v>748</v>
      </c>
      <c r="C843" s="159">
        <f>C833+C838</f>
        <v>0</v>
      </c>
      <c r="D843" s="159">
        <f>D833+D838</f>
        <v>0</v>
      </c>
      <c r="E843" s="159">
        <f>E833+E838</f>
        <v>0</v>
      </c>
      <c r="F843" s="159">
        <f>F833+F838</f>
        <v>0</v>
      </c>
      <c r="G843" s="175"/>
    </row>
    <row r="844" spans="1:12" ht="69.75" customHeight="1" thickBot="1">
      <c r="A844" s="137"/>
      <c r="B844" s="147" t="s">
        <v>749</v>
      </c>
      <c r="C844" s="250" t="s">
        <v>750</v>
      </c>
      <c r="D844" s="168" t="s">
        <v>578</v>
      </c>
      <c r="E844" s="169"/>
      <c r="F844" s="170"/>
      <c r="G844" s="175"/>
    </row>
    <row r="845" spans="1:12" ht="31.5" customHeight="1" thickBot="1">
      <c r="A845" s="137"/>
      <c r="B845" s="141" t="s">
        <v>517</v>
      </c>
      <c r="C845" s="1569" t="s">
        <v>750</v>
      </c>
      <c r="D845" s="1570"/>
      <c r="E845" s="1570"/>
      <c r="F845" s="1571"/>
      <c r="G845" s="175"/>
    </row>
    <row r="846" spans="1:12" ht="16.5" thickBot="1">
      <c r="A846" s="137"/>
      <c r="B846" s="141" t="s">
        <v>21</v>
      </c>
      <c r="C846" s="1581" t="s">
        <v>751</v>
      </c>
      <c r="D846" s="1582"/>
      <c r="E846" s="1582"/>
      <c r="F846" s="1747"/>
      <c r="G846" s="175"/>
    </row>
    <row r="847" spans="1:12" ht="15.75" customHeight="1">
      <c r="A847" s="137"/>
      <c r="B847" s="1750"/>
      <c r="C847" s="149">
        <v>2024</v>
      </c>
      <c r="D847" s="149">
        <v>2025</v>
      </c>
      <c r="E847" s="149">
        <v>2026</v>
      </c>
      <c r="F847" s="149">
        <v>2027</v>
      </c>
      <c r="G847" s="175"/>
    </row>
    <row r="848" spans="1:12" ht="19.5" customHeight="1" thickBot="1">
      <c r="A848" s="137"/>
      <c r="B848" s="1751"/>
      <c r="C848" s="151" t="s">
        <v>22</v>
      </c>
      <c r="D848" s="151" t="s">
        <v>23</v>
      </c>
      <c r="E848" s="151" t="s">
        <v>23</v>
      </c>
      <c r="F848" s="151" t="s">
        <v>23</v>
      </c>
      <c r="G848" s="175"/>
    </row>
    <row r="849" spans="1:12" ht="16.5" thickBot="1">
      <c r="A849" s="137"/>
      <c r="B849" s="141" t="s">
        <v>33</v>
      </c>
      <c r="C849" s="141">
        <v>1</v>
      </c>
      <c r="D849" s="150">
        <v>1</v>
      </c>
      <c r="E849" s="150">
        <v>1</v>
      </c>
      <c r="F849" s="141">
        <v>1</v>
      </c>
      <c r="G849" s="175"/>
    </row>
    <row r="850" spans="1:12" ht="16.5" thickBot="1">
      <c r="A850" s="137"/>
      <c r="B850" s="141" t="s">
        <v>529</v>
      </c>
      <c r="C850" s="202"/>
      <c r="D850" s="202">
        <f>D868</f>
        <v>110000</v>
      </c>
      <c r="E850" s="202">
        <f>E868</f>
        <v>100000</v>
      </c>
      <c r="F850" s="214">
        <v>36324</v>
      </c>
      <c r="G850" s="175"/>
    </row>
    <row r="851" spans="1:12" ht="16.5" thickBot="1">
      <c r="A851" s="137"/>
      <c r="B851" s="141" t="s">
        <v>530</v>
      </c>
      <c r="C851" s="202">
        <f>C850/C849</f>
        <v>0</v>
      </c>
      <c r="D851" s="202">
        <f>D850/D849</f>
        <v>110000</v>
      </c>
      <c r="E851" s="202">
        <f>E850/E849</f>
        <v>100000</v>
      </c>
      <c r="F851" s="214">
        <f>F850/F849</f>
        <v>36324</v>
      </c>
      <c r="G851" s="175"/>
    </row>
    <row r="852" spans="1:12" ht="16.5" thickBot="1">
      <c r="A852" s="137"/>
      <c r="B852" s="141" t="s">
        <v>532</v>
      </c>
      <c r="C852" s="150" t="s">
        <v>533</v>
      </c>
      <c r="D852" s="154">
        <f>D849/C849-1</f>
        <v>0</v>
      </c>
      <c r="E852" s="154">
        <f t="shared" ref="E852:F854" si="38">E849/D849-1</f>
        <v>0</v>
      </c>
      <c r="F852" s="154">
        <f t="shared" si="38"/>
        <v>0</v>
      </c>
      <c r="G852" s="175"/>
      <c r="H852" s="203"/>
      <c r="I852" s="203"/>
      <c r="J852" s="203"/>
      <c r="K852" s="203"/>
      <c r="L852" s="203"/>
    </row>
    <row r="853" spans="1:12" ht="16.5" thickBot="1">
      <c r="A853" s="137"/>
      <c r="B853" s="141" t="s">
        <v>534</v>
      </c>
      <c r="C853" s="150" t="s">
        <v>533</v>
      </c>
      <c r="D853" s="154" t="e">
        <f>D850/C850-1</f>
        <v>#DIV/0!</v>
      </c>
      <c r="E853" s="154">
        <f t="shared" si="38"/>
        <v>-9.0909090909090939E-2</v>
      </c>
      <c r="F853" s="154">
        <f t="shared" si="38"/>
        <v>-0.63675999999999999</v>
      </c>
      <c r="G853" s="175"/>
    </row>
    <row r="854" spans="1:12" ht="16.5" thickBot="1">
      <c r="A854" s="137"/>
      <c r="B854" s="141" t="s">
        <v>47</v>
      </c>
      <c r="C854" s="150" t="s">
        <v>533</v>
      </c>
      <c r="D854" s="154" t="e">
        <f>D851/C851-1</f>
        <v>#DIV/0!</v>
      </c>
      <c r="E854" s="154">
        <f t="shared" si="38"/>
        <v>-9.0909090909090939E-2</v>
      </c>
      <c r="F854" s="154">
        <f t="shared" si="38"/>
        <v>-0.63675999999999999</v>
      </c>
      <c r="G854" s="175"/>
    </row>
    <row r="855" spans="1:12" ht="16.5" thickBot="1">
      <c r="A855" s="137"/>
      <c r="B855" s="1752" t="s">
        <v>752</v>
      </c>
      <c r="C855" s="1610"/>
      <c r="D855" s="1610"/>
      <c r="E855" s="1610"/>
      <c r="F855" s="1753"/>
      <c r="G855" s="175"/>
    </row>
    <row r="856" spans="1:12" ht="12.75" customHeight="1">
      <c r="A856" s="137"/>
      <c r="B856" s="1750"/>
      <c r="C856" s="149">
        <v>2024</v>
      </c>
      <c r="D856" s="149">
        <v>2025</v>
      </c>
      <c r="E856" s="149">
        <v>2026</v>
      </c>
      <c r="F856" s="149">
        <v>2027</v>
      </c>
      <c r="G856" s="175"/>
    </row>
    <row r="857" spans="1:12" ht="15" customHeight="1" thickBot="1">
      <c r="A857" s="137"/>
      <c r="B857" s="1751"/>
      <c r="C857" s="151" t="s">
        <v>22</v>
      </c>
      <c r="D857" s="151" t="s">
        <v>23</v>
      </c>
      <c r="E857" s="151" t="s">
        <v>23</v>
      </c>
      <c r="F857" s="151" t="s">
        <v>23</v>
      </c>
      <c r="G857" s="175"/>
    </row>
    <row r="858" spans="1:12" ht="16.5" thickBot="1">
      <c r="A858" s="137"/>
      <c r="B858" s="155" t="s">
        <v>583</v>
      </c>
      <c r="C858" s="156">
        <f>C859+C860+C861+C862</f>
        <v>0</v>
      </c>
      <c r="D858" s="156">
        <f>D859+D860+D861+D862</f>
        <v>0</v>
      </c>
      <c r="E858" s="156">
        <f>E859+E860+E861+E862</f>
        <v>0</v>
      </c>
      <c r="F858" s="156">
        <f>F859+F860+F861+F862</f>
        <v>0</v>
      </c>
      <c r="G858" s="175"/>
    </row>
    <row r="859" spans="1:12" ht="16.5" thickBot="1">
      <c r="A859" s="137"/>
      <c r="B859" s="157" t="s">
        <v>538</v>
      </c>
      <c r="C859" s="156"/>
      <c r="D859" s="156"/>
      <c r="E859" s="156"/>
      <c r="F859" s="156"/>
      <c r="G859" s="175"/>
    </row>
    <row r="860" spans="1:12" ht="16.5" thickBot="1">
      <c r="A860" s="137"/>
      <c r="B860" s="157" t="s">
        <v>584</v>
      </c>
      <c r="C860" s="156"/>
      <c r="D860" s="156"/>
      <c r="E860" s="156"/>
      <c r="F860" s="156"/>
      <c r="G860" s="175"/>
    </row>
    <row r="861" spans="1:12" ht="16.5" thickBot="1">
      <c r="A861" s="137"/>
      <c r="B861" s="157" t="s">
        <v>585</v>
      </c>
      <c r="C861" s="156"/>
      <c r="D861" s="156"/>
      <c r="E861" s="156"/>
      <c r="F861" s="156"/>
      <c r="G861" s="175"/>
    </row>
    <row r="862" spans="1:12" ht="16.5" thickBot="1">
      <c r="A862" s="137"/>
      <c r="B862" s="157" t="s">
        <v>586</v>
      </c>
      <c r="C862" s="156"/>
      <c r="D862" s="156"/>
      <c r="E862" s="156"/>
      <c r="F862" s="156"/>
      <c r="G862" s="175"/>
    </row>
    <row r="863" spans="1:12" ht="16.5" thickBot="1">
      <c r="A863" s="137"/>
      <c r="B863" s="155" t="s">
        <v>587</v>
      </c>
      <c r="C863" s="159">
        <f>C864+C865+C866+C867</f>
        <v>0</v>
      </c>
      <c r="D863" s="159">
        <f>D864+D865+D866+D867</f>
        <v>110000</v>
      </c>
      <c r="E863" s="159">
        <f>E864+E865+E866+E867</f>
        <v>100000</v>
      </c>
      <c r="F863" s="159">
        <f>F864+F865+F866+F867</f>
        <v>36324</v>
      </c>
      <c r="G863" s="175"/>
    </row>
    <row r="864" spans="1:12" ht="16.5" thickBot="1">
      <c r="A864" s="137"/>
      <c r="B864" s="157" t="s">
        <v>538</v>
      </c>
      <c r="C864" s="159"/>
      <c r="D864" s="156">
        <v>110000</v>
      </c>
      <c r="E864" s="156">
        <v>100000</v>
      </c>
      <c r="F864" s="156">
        <v>36324</v>
      </c>
      <c r="G864" s="175"/>
      <c r="H864" s="227"/>
      <c r="L864" s="203"/>
    </row>
    <row r="865" spans="1:12" ht="16.5" thickBot="1">
      <c r="A865" s="137"/>
      <c r="B865" s="157" t="s">
        <v>584</v>
      </c>
      <c r="C865" s="159"/>
      <c r="D865" s="156"/>
      <c r="E865" s="156"/>
      <c r="F865" s="156"/>
      <c r="G865" s="175"/>
      <c r="H865" s="203"/>
      <c r="I865" s="203"/>
      <c r="J865" s="203"/>
      <c r="L865" s="203"/>
    </row>
    <row r="866" spans="1:12" ht="16.5" thickBot="1">
      <c r="A866" s="137"/>
      <c r="B866" s="157" t="s">
        <v>585</v>
      </c>
      <c r="C866" s="159"/>
      <c r="D866" s="156"/>
      <c r="E866" s="156"/>
      <c r="F866" s="156"/>
      <c r="G866" s="175"/>
    </row>
    <row r="867" spans="1:12" ht="16.5" thickBot="1">
      <c r="A867" s="137"/>
      <c r="B867" s="157" t="s">
        <v>586</v>
      </c>
      <c r="C867" s="159"/>
      <c r="D867" s="156"/>
      <c r="E867" s="156"/>
      <c r="F867" s="156"/>
      <c r="G867" s="175"/>
    </row>
    <row r="868" spans="1:12" ht="16.5" thickBot="1">
      <c r="A868" s="137"/>
      <c r="B868" s="209" t="s">
        <v>753</v>
      </c>
      <c r="C868" s="159">
        <f>C858+C863</f>
        <v>0</v>
      </c>
      <c r="D868" s="159">
        <f>D858+D863</f>
        <v>110000</v>
      </c>
      <c r="E868" s="159">
        <f>E858+E863</f>
        <v>100000</v>
      </c>
      <c r="F868" s="159">
        <f>F858+F863</f>
        <v>36324</v>
      </c>
      <c r="G868" s="175"/>
    </row>
    <row r="869" spans="1:12" ht="48" thickBot="1">
      <c r="A869" s="137"/>
      <c r="B869" s="147" t="s">
        <v>754</v>
      </c>
      <c r="C869" s="232" t="s">
        <v>755</v>
      </c>
      <c r="D869" s="168" t="s">
        <v>578</v>
      </c>
      <c r="E869" s="1614" t="s">
        <v>3041</v>
      </c>
      <c r="F869" s="1749"/>
      <c r="G869" s="175"/>
    </row>
    <row r="870" spans="1:12" ht="16.5" thickBot="1">
      <c r="A870" s="137"/>
      <c r="B870" s="141" t="s">
        <v>517</v>
      </c>
      <c r="C870" s="1569" t="s">
        <v>755</v>
      </c>
      <c r="D870" s="1570"/>
      <c r="E870" s="1570"/>
      <c r="F870" s="1571"/>
      <c r="G870" s="175"/>
    </row>
    <row r="871" spans="1:12" ht="16.5" thickBot="1">
      <c r="A871" s="137"/>
      <c r="B871" s="141" t="s">
        <v>21</v>
      </c>
      <c r="C871" s="1581" t="s">
        <v>661</v>
      </c>
      <c r="D871" s="1582"/>
      <c r="E871" s="1582"/>
      <c r="F871" s="1747"/>
      <c r="G871" s="175"/>
    </row>
    <row r="872" spans="1:12" ht="15.75">
      <c r="A872" s="137"/>
      <c r="B872" s="1750"/>
      <c r="C872" s="149">
        <v>2024</v>
      </c>
      <c r="D872" s="149">
        <v>2025</v>
      </c>
      <c r="E872" s="149">
        <v>2026</v>
      </c>
      <c r="F872" s="149">
        <v>2027</v>
      </c>
      <c r="G872" s="175"/>
    </row>
    <row r="873" spans="1:12" ht="16.5" thickBot="1">
      <c r="A873" s="137"/>
      <c r="B873" s="1751"/>
      <c r="C873" s="151" t="s">
        <v>22</v>
      </c>
      <c r="D873" s="151" t="s">
        <v>23</v>
      </c>
      <c r="E873" s="151" t="s">
        <v>23</v>
      </c>
      <c r="F873" s="151" t="s">
        <v>23</v>
      </c>
      <c r="G873" s="175"/>
    </row>
    <row r="874" spans="1:12" ht="16.5" thickBot="1">
      <c r="A874" s="137"/>
      <c r="B874" s="141" t="s">
        <v>33</v>
      </c>
      <c r="C874" s="141">
        <v>1</v>
      </c>
      <c r="D874" s="150">
        <v>1</v>
      </c>
      <c r="E874" s="150">
        <v>1</v>
      </c>
      <c r="F874" s="150">
        <v>1</v>
      </c>
      <c r="G874" s="175"/>
    </row>
    <row r="875" spans="1:12" ht="16.5" thickBot="1">
      <c r="A875" s="137"/>
      <c r="B875" s="141" t="s">
        <v>529</v>
      </c>
      <c r="C875" s="214">
        <v>217623</v>
      </c>
      <c r="D875" s="214">
        <v>39108</v>
      </c>
      <c r="E875" s="202">
        <f>E893</f>
        <v>0</v>
      </c>
      <c r="F875" s="202">
        <f>F893</f>
        <v>0</v>
      </c>
      <c r="G875" s="175"/>
    </row>
    <row r="876" spans="1:12" ht="16.5" thickBot="1">
      <c r="A876" s="137"/>
      <c r="B876" s="141" t="s">
        <v>530</v>
      </c>
      <c r="C876" s="214">
        <f>C875/C874</f>
        <v>217623</v>
      </c>
      <c r="D876" s="214">
        <f>D875/D874</f>
        <v>39108</v>
      </c>
      <c r="E876" s="202">
        <f>E875/E874</f>
        <v>0</v>
      </c>
      <c r="F876" s="202">
        <f>F875/F874</f>
        <v>0</v>
      </c>
      <c r="G876" s="175"/>
    </row>
    <row r="877" spans="1:12" ht="16.5" thickBot="1">
      <c r="A877" s="137"/>
      <c r="B877" s="141" t="s">
        <v>532</v>
      </c>
      <c r="C877" s="150" t="s">
        <v>533</v>
      </c>
      <c r="D877" s="154">
        <f>D874/C874-1</f>
        <v>0</v>
      </c>
      <c r="E877" s="154">
        <f t="shared" ref="E877:F879" si="39">E874/D874-1</f>
        <v>0</v>
      </c>
      <c r="F877" s="154">
        <f t="shared" si="39"/>
        <v>0</v>
      </c>
      <c r="G877" s="175"/>
    </row>
    <row r="878" spans="1:12" ht="16.5" thickBot="1">
      <c r="A878" s="137"/>
      <c r="B878" s="141" t="s">
        <v>534</v>
      </c>
      <c r="C878" s="150" t="s">
        <v>533</v>
      </c>
      <c r="D878" s="154">
        <f>D875/C875-1</f>
        <v>-0.82029472987689722</v>
      </c>
      <c r="E878" s="154">
        <f t="shared" si="39"/>
        <v>-1</v>
      </c>
      <c r="F878" s="154" t="e">
        <f t="shared" si="39"/>
        <v>#DIV/0!</v>
      </c>
      <c r="G878" s="175"/>
    </row>
    <row r="879" spans="1:12" ht="16.5" thickBot="1">
      <c r="A879" s="137"/>
      <c r="B879" s="141" t="s">
        <v>47</v>
      </c>
      <c r="C879" s="150" t="s">
        <v>533</v>
      </c>
      <c r="D879" s="154">
        <f>D876/C876-1</f>
        <v>-0.82029472987689722</v>
      </c>
      <c r="E879" s="154">
        <f t="shared" si="39"/>
        <v>-1</v>
      </c>
      <c r="F879" s="154" t="e">
        <f t="shared" si="39"/>
        <v>#DIV/0!</v>
      </c>
      <c r="G879" s="175"/>
    </row>
    <row r="880" spans="1:12" ht="16.5" thickBot="1">
      <c r="A880" s="137"/>
      <c r="B880" s="1752" t="s">
        <v>756</v>
      </c>
      <c r="C880" s="1610"/>
      <c r="D880" s="1610"/>
      <c r="E880" s="1610"/>
      <c r="F880" s="1753"/>
      <c r="G880" s="175"/>
    </row>
    <row r="881" spans="1:7" ht="15.75">
      <c r="A881" s="137"/>
      <c r="B881" s="1750"/>
      <c r="C881" s="149">
        <v>2024</v>
      </c>
      <c r="D881" s="149">
        <v>2025</v>
      </c>
      <c r="E881" s="149">
        <v>2026</v>
      </c>
      <c r="F881" s="149">
        <v>2027</v>
      </c>
      <c r="G881" s="175"/>
    </row>
    <row r="882" spans="1:7" ht="16.5" thickBot="1">
      <c r="A882" s="137"/>
      <c r="B882" s="1751"/>
      <c r="C882" s="151" t="s">
        <v>22</v>
      </c>
      <c r="D882" s="151" t="s">
        <v>23</v>
      </c>
      <c r="E882" s="151" t="s">
        <v>23</v>
      </c>
      <c r="F882" s="151" t="s">
        <v>23</v>
      </c>
      <c r="G882" s="175"/>
    </row>
    <row r="883" spans="1:7" ht="16.5" thickBot="1">
      <c r="A883" s="137"/>
      <c r="B883" s="155" t="s">
        <v>583</v>
      </c>
      <c r="C883" s="156">
        <f>C884+C885+C886+C887</f>
        <v>0</v>
      </c>
      <c r="D883" s="156">
        <f>D884+D885+D886+D887</f>
        <v>0</v>
      </c>
      <c r="E883" s="156">
        <f>E884+E885+E886+E887</f>
        <v>0</v>
      </c>
      <c r="F883" s="156">
        <f>F884+F885+F886+F887</f>
        <v>0</v>
      </c>
      <c r="G883" s="175"/>
    </row>
    <row r="884" spans="1:7" ht="16.5" thickBot="1">
      <c r="A884" s="137"/>
      <c r="B884" s="157" t="s">
        <v>538</v>
      </c>
      <c r="C884" s="156"/>
      <c r="D884" s="156"/>
      <c r="E884" s="156"/>
      <c r="F884" s="156"/>
      <c r="G884" s="175"/>
    </row>
    <row r="885" spans="1:7" ht="16.5" thickBot="1">
      <c r="A885" s="137"/>
      <c r="B885" s="157" t="s">
        <v>584</v>
      </c>
      <c r="C885" s="156"/>
      <c r="D885" s="156"/>
      <c r="E885" s="156"/>
      <c r="F885" s="156"/>
      <c r="G885" s="175"/>
    </row>
    <row r="886" spans="1:7" ht="16.5" thickBot="1">
      <c r="A886" s="137"/>
      <c r="B886" s="157" t="s">
        <v>585</v>
      </c>
      <c r="C886" s="156"/>
      <c r="D886" s="156"/>
      <c r="E886" s="156"/>
      <c r="F886" s="156"/>
      <c r="G886" s="175"/>
    </row>
    <row r="887" spans="1:7" ht="16.5" thickBot="1">
      <c r="A887" s="137"/>
      <c r="B887" s="157" t="s">
        <v>586</v>
      </c>
      <c r="C887" s="156"/>
      <c r="D887" s="156"/>
      <c r="E887" s="156"/>
      <c r="F887" s="156"/>
      <c r="G887" s="175"/>
    </row>
    <row r="888" spans="1:7" ht="16.5" thickBot="1">
      <c r="A888" s="137"/>
      <c r="B888" s="155" t="s">
        <v>587</v>
      </c>
      <c r="C888" s="159">
        <f>C889+C890+C891+C892</f>
        <v>217623</v>
      </c>
      <c r="D888" s="159">
        <f>D889+D890+D891+D892</f>
        <v>39108</v>
      </c>
      <c r="E888" s="159">
        <f>E889+E890+E891+E892</f>
        <v>0</v>
      </c>
      <c r="F888" s="159">
        <f>F889+F890+F891+F892</f>
        <v>0</v>
      </c>
      <c r="G888" s="175"/>
    </row>
    <row r="889" spans="1:7" ht="16.5" thickBot="1">
      <c r="A889" s="137"/>
      <c r="B889" s="157" t="s">
        <v>538</v>
      </c>
      <c r="C889" s="159">
        <v>217623</v>
      </c>
      <c r="D889" s="156">
        <v>39108</v>
      </c>
      <c r="E889" s="156"/>
      <c r="F889" s="156"/>
      <c r="G889" s="175"/>
    </row>
    <row r="890" spans="1:7" ht="16.5" thickBot="1">
      <c r="A890" s="137"/>
      <c r="B890" s="157" t="s">
        <v>584</v>
      </c>
      <c r="C890" s="159"/>
      <c r="D890" s="156"/>
      <c r="E890" s="156"/>
      <c r="F890" s="156"/>
      <c r="G890" s="175"/>
    </row>
    <row r="891" spans="1:7" ht="16.5" thickBot="1">
      <c r="A891" s="137"/>
      <c r="B891" s="157" t="s">
        <v>585</v>
      </c>
      <c r="C891" s="159"/>
      <c r="D891" s="156"/>
      <c r="E891" s="156"/>
      <c r="F891" s="156"/>
      <c r="G891" s="175"/>
    </row>
    <row r="892" spans="1:7" ht="16.5" thickBot="1">
      <c r="A892" s="137"/>
      <c r="B892" s="157" t="s">
        <v>586</v>
      </c>
      <c r="C892" s="159"/>
      <c r="D892" s="156"/>
      <c r="E892" s="156"/>
      <c r="F892" s="156"/>
      <c r="G892" s="175"/>
    </row>
    <row r="893" spans="1:7" ht="16.5" thickBot="1">
      <c r="A893" s="137"/>
      <c r="B893" s="209" t="s">
        <v>757</v>
      </c>
      <c r="C893" s="159">
        <f>C883+C888</f>
        <v>217623</v>
      </c>
      <c r="D893" s="159">
        <f>D883+D888</f>
        <v>39108</v>
      </c>
      <c r="E893" s="159">
        <f>E883+E888</f>
        <v>0</v>
      </c>
      <c r="F893" s="159">
        <f>F883+F888</f>
        <v>0</v>
      </c>
      <c r="G893" s="175"/>
    </row>
    <row r="894" spans="1:7" ht="48" thickBot="1">
      <c r="A894" s="137"/>
      <c r="B894" s="147" t="s">
        <v>2985</v>
      </c>
      <c r="C894" s="237" t="s">
        <v>3042</v>
      </c>
      <c r="D894" s="168" t="s">
        <v>578</v>
      </c>
      <c r="E894" s="1614"/>
      <c r="F894" s="1749"/>
      <c r="G894" s="175"/>
    </row>
    <row r="895" spans="1:7" ht="16.5" thickBot="1">
      <c r="A895" s="137"/>
      <c r="B895" s="141" t="s">
        <v>517</v>
      </c>
      <c r="C895" s="1569" t="s">
        <v>3042</v>
      </c>
      <c r="D895" s="1570"/>
      <c r="E895" s="1570"/>
      <c r="F895" s="1571"/>
      <c r="G895" s="175"/>
    </row>
    <row r="896" spans="1:7" ht="16.5" thickBot="1">
      <c r="A896" s="137"/>
      <c r="B896" s="141" t="s">
        <v>21</v>
      </c>
      <c r="C896" s="1581" t="s">
        <v>661</v>
      </c>
      <c r="D896" s="1582"/>
      <c r="E896" s="1582"/>
      <c r="F896" s="1747"/>
      <c r="G896" s="175"/>
    </row>
    <row r="897" spans="1:7" ht="15.75">
      <c r="A897" s="137"/>
      <c r="B897" s="1750"/>
      <c r="C897" s="149">
        <v>2024</v>
      </c>
      <c r="D897" s="149">
        <v>2025</v>
      </c>
      <c r="E897" s="149">
        <v>2026</v>
      </c>
      <c r="F897" s="149">
        <v>2027</v>
      </c>
      <c r="G897" s="175"/>
    </row>
    <row r="898" spans="1:7" ht="16.5" thickBot="1">
      <c r="A898" s="137"/>
      <c r="B898" s="1751"/>
      <c r="C898" s="151" t="s">
        <v>22</v>
      </c>
      <c r="D898" s="151" t="s">
        <v>23</v>
      </c>
      <c r="E898" s="151" t="s">
        <v>23</v>
      </c>
      <c r="F898" s="151" t="s">
        <v>23</v>
      </c>
      <c r="G898" s="175"/>
    </row>
    <row r="899" spans="1:7" ht="16.5" thickBot="1">
      <c r="A899" s="137"/>
      <c r="B899" s="141" t="s">
        <v>33</v>
      </c>
      <c r="C899" s="141">
        <v>1</v>
      </c>
      <c r="D899" s="150">
        <v>1</v>
      </c>
      <c r="E899" s="150">
        <v>1</v>
      </c>
      <c r="F899" s="150">
        <v>1</v>
      </c>
      <c r="G899" s="175"/>
    </row>
    <row r="900" spans="1:7" ht="16.5" thickBot="1">
      <c r="A900" s="137"/>
      <c r="B900" s="141" t="s">
        <v>529</v>
      </c>
      <c r="C900" s="214">
        <v>0</v>
      </c>
      <c r="D900" s="214">
        <v>500000</v>
      </c>
      <c r="E900" s="214">
        <v>720000</v>
      </c>
      <c r="F900" s="214">
        <v>1155500</v>
      </c>
      <c r="G900" s="175"/>
    </row>
    <row r="901" spans="1:7" ht="16.5" thickBot="1">
      <c r="A901" s="137"/>
      <c r="B901" s="141" t="s">
        <v>530</v>
      </c>
      <c r="C901" s="214">
        <f>C900/C899</f>
        <v>0</v>
      </c>
      <c r="D901" s="214">
        <f>D900/D899</f>
        <v>500000</v>
      </c>
      <c r="E901" s="214">
        <f>E900/E899</f>
        <v>720000</v>
      </c>
      <c r="F901" s="214">
        <f>F900/F899</f>
        <v>1155500</v>
      </c>
      <c r="G901" s="175"/>
    </row>
    <row r="902" spans="1:7" ht="16.5" thickBot="1">
      <c r="A902" s="137"/>
      <c r="B902" s="141" t="s">
        <v>532</v>
      </c>
      <c r="C902" s="150" t="s">
        <v>533</v>
      </c>
      <c r="D902" s="154">
        <f>D899/C899-1</f>
        <v>0</v>
      </c>
      <c r="E902" s="154">
        <f t="shared" ref="E902:F904" si="40">E899/D899-1</f>
        <v>0</v>
      </c>
      <c r="F902" s="154">
        <f t="shared" si="40"/>
        <v>0</v>
      </c>
      <c r="G902" s="175"/>
    </row>
    <row r="903" spans="1:7" ht="16.5" thickBot="1">
      <c r="A903" s="137"/>
      <c r="B903" s="141" t="s">
        <v>534</v>
      </c>
      <c r="C903" s="150" t="s">
        <v>533</v>
      </c>
      <c r="D903" s="154" t="e">
        <f>D900/C900-1</f>
        <v>#DIV/0!</v>
      </c>
      <c r="E903" s="154">
        <f t="shared" si="40"/>
        <v>0.43999999999999995</v>
      </c>
      <c r="F903" s="154">
        <f t="shared" si="40"/>
        <v>0.60486111111111107</v>
      </c>
      <c r="G903" s="175"/>
    </row>
    <row r="904" spans="1:7" ht="16.5" thickBot="1">
      <c r="A904" s="137"/>
      <c r="B904" s="141" t="s">
        <v>47</v>
      </c>
      <c r="C904" s="150" t="s">
        <v>533</v>
      </c>
      <c r="D904" s="154" t="e">
        <f>D901/C901-1</f>
        <v>#DIV/0!</v>
      </c>
      <c r="E904" s="154">
        <f t="shared" si="40"/>
        <v>0.43999999999999995</v>
      </c>
      <c r="F904" s="154">
        <f t="shared" si="40"/>
        <v>0.60486111111111107</v>
      </c>
      <c r="G904" s="175"/>
    </row>
    <row r="905" spans="1:7" ht="16.5" thickBot="1">
      <c r="A905" s="137"/>
      <c r="B905" s="1752" t="s">
        <v>3043</v>
      </c>
      <c r="C905" s="1610"/>
      <c r="D905" s="1610"/>
      <c r="E905" s="1610"/>
      <c r="F905" s="1753"/>
      <c r="G905" s="175"/>
    </row>
    <row r="906" spans="1:7" ht="15.75">
      <c r="A906" s="137"/>
      <c r="B906" s="1750"/>
      <c r="C906" s="149">
        <v>2024</v>
      </c>
      <c r="D906" s="149">
        <v>2025</v>
      </c>
      <c r="E906" s="149">
        <v>2026</v>
      </c>
      <c r="F906" s="149">
        <v>2027</v>
      </c>
      <c r="G906" s="175"/>
    </row>
    <row r="907" spans="1:7" ht="16.5" thickBot="1">
      <c r="A907" s="137"/>
      <c r="B907" s="1751"/>
      <c r="C907" s="151" t="s">
        <v>22</v>
      </c>
      <c r="D907" s="151" t="s">
        <v>23</v>
      </c>
      <c r="E907" s="151" t="s">
        <v>23</v>
      </c>
      <c r="F907" s="151" t="s">
        <v>23</v>
      </c>
      <c r="G907" s="175"/>
    </row>
    <row r="908" spans="1:7" ht="16.5" thickBot="1">
      <c r="A908" s="137"/>
      <c r="B908" s="155" t="s">
        <v>583</v>
      </c>
      <c r="C908" s="156">
        <f>C909+C910+C911+C912</f>
        <v>0</v>
      </c>
      <c r="D908" s="156">
        <f>D909+D910+D911+D912</f>
        <v>0</v>
      </c>
      <c r="E908" s="156">
        <f>E909+E910+E911+E912</f>
        <v>0</v>
      </c>
      <c r="F908" s="156">
        <f>F909+F910+F911+F912</f>
        <v>0</v>
      </c>
      <c r="G908" s="175"/>
    </row>
    <row r="909" spans="1:7" ht="16.5" thickBot="1">
      <c r="A909" s="137"/>
      <c r="B909" s="157" t="s">
        <v>538</v>
      </c>
      <c r="C909" s="156"/>
      <c r="D909" s="156"/>
      <c r="E909" s="156"/>
      <c r="F909" s="156"/>
      <c r="G909" s="175"/>
    </row>
    <row r="910" spans="1:7" ht="16.5" thickBot="1">
      <c r="A910" s="137"/>
      <c r="B910" s="157" t="s">
        <v>584</v>
      </c>
      <c r="C910" s="156"/>
      <c r="D910" s="156"/>
      <c r="E910" s="156"/>
      <c r="F910" s="156"/>
      <c r="G910" s="175"/>
    </row>
    <row r="911" spans="1:7" ht="16.5" thickBot="1">
      <c r="A911" s="137"/>
      <c r="B911" s="157" t="s">
        <v>585</v>
      </c>
      <c r="C911" s="156"/>
      <c r="D911" s="156"/>
      <c r="E911" s="156"/>
      <c r="F911" s="156"/>
      <c r="G911" s="175"/>
    </row>
    <row r="912" spans="1:7" ht="16.5" thickBot="1">
      <c r="A912" s="137"/>
      <c r="B912" s="157" t="s">
        <v>586</v>
      </c>
      <c r="C912" s="156"/>
      <c r="D912" s="156"/>
      <c r="E912" s="156"/>
      <c r="F912" s="156"/>
      <c r="G912" s="175"/>
    </row>
    <row r="913" spans="1:7" ht="16.5" thickBot="1">
      <c r="A913" s="137"/>
      <c r="B913" s="155" t="s">
        <v>587</v>
      </c>
      <c r="C913" s="159">
        <v>0</v>
      </c>
      <c r="D913" s="159">
        <f>D914+D915+D916+D917</f>
        <v>500000</v>
      </c>
      <c r="E913" s="159">
        <f>E914+E915+E916+E917</f>
        <v>720000</v>
      </c>
      <c r="F913" s="159">
        <f>F914+F915+F916+F917</f>
        <v>1155500</v>
      </c>
      <c r="G913" s="175"/>
    </row>
    <row r="914" spans="1:7" ht="16.5" thickBot="1">
      <c r="A914" s="137"/>
      <c r="B914" s="157" t="s">
        <v>538</v>
      </c>
      <c r="C914" s="159">
        <v>0</v>
      </c>
      <c r="D914" s="156">
        <v>500000</v>
      </c>
      <c r="E914" s="156">
        <v>720000</v>
      </c>
      <c r="F914" s="156">
        <v>1155500</v>
      </c>
      <c r="G914" s="175"/>
    </row>
    <row r="915" spans="1:7" ht="16.5" thickBot="1">
      <c r="A915" s="137"/>
      <c r="B915" s="157" t="s">
        <v>584</v>
      </c>
      <c r="C915" s="159"/>
      <c r="D915" s="156"/>
      <c r="E915" s="156"/>
      <c r="F915" s="156"/>
      <c r="G915" s="175"/>
    </row>
    <row r="916" spans="1:7" ht="16.5" thickBot="1">
      <c r="A916" s="137"/>
      <c r="B916" s="157" t="s">
        <v>585</v>
      </c>
      <c r="C916" s="159"/>
      <c r="D916" s="156"/>
      <c r="E916" s="156"/>
      <c r="F916" s="156"/>
      <c r="G916" s="175"/>
    </row>
    <row r="917" spans="1:7" ht="16.5" thickBot="1">
      <c r="A917" s="137"/>
      <c r="B917" s="157" t="s">
        <v>586</v>
      </c>
      <c r="C917" s="159"/>
      <c r="D917" s="156"/>
      <c r="E917" s="156"/>
      <c r="F917" s="156"/>
      <c r="G917" s="175"/>
    </row>
    <row r="918" spans="1:7" ht="16.5" thickBot="1">
      <c r="A918" s="137"/>
      <c r="B918" s="209" t="s">
        <v>2986</v>
      </c>
      <c r="C918" s="159">
        <f>C908+C913</f>
        <v>0</v>
      </c>
      <c r="D918" s="159">
        <f>D908+D913</f>
        <v>500000</v>
      </c>
      <c r="E918" s="159">
        <f>E908+E913</f>
        <v>720000</v>
      </c>
      <c r="F918" s="159">
        <f>F908+F913</f>
        <v>1155500</v>
      </c>
      <c r="G918" s="175"/>
    </row>
    <row r="919" spans="1:7" ht="16.5" thickBot="1">
      <c r="A919" s="137"/>
      <c r="B919" s="1390" t="s">
        <v>758</v>
      </c>
      <c r="C919" s="1391"/>
      <c r="D919" s="158"/>
      <c r="E919" s="1392"/>
      <c r="F919" s="158"/>
      <c r="G919" s="175"/>
    </row>
    <row r="920" spans="1:7" ht="48" thickBot="1">
      <c r="A920" s="137"/>
      <c r="B920" s="147" t="s">
        <v>616</v>
      </c>
      <c r="C920" s="251" t="s">
        <v>760</v>
      </c>
      <c r="D920" s="168" t="s">
        <v>578</v>
      </c>
      <c r="E920" s="1614" t="s">
        <v>3044</v>
      </c>
      <c r="F920" s="1749"/>
      <c r="G920" s="175"/>
    </row>
    <row r="921" spans="1:7" ht="16.5" thickBot="1">
      <c r="A921" s="137"/>
      <c r="B921" s="141" t="s">
        <v>517</v>
      </c>
      <c r="C921" s="1569" t="s">
        <v>760</v>
      </c>
      <c r="D921" s="1570"/>
      <c r="E921" s="1570"/>
      <c r="F921" s="1571"/>
      <c r="G921" s="175"/>
    </row>
    <row r="922" spans="1:7" ht="16.5" thickBot="1">
      <c r="A922" s="137"/>
      <c r="B922" s="141" t="s">
        <v>21</v>
      </c>
      <c r="C922" s="1581" t="s">
        <v>661</v>
      </c>
      <c r="D922" s="1582"/>
      <c r="E922" s="1582"/>
      <c r="F922" s="1747"/>
      <c r="G922" s="175"/>
    </row>
    <row r="923" spans="1:7" ht="15.75">
      <c r="A923" s="137"/>
      <c r="B923" s="1750"/>
      <c r="C923" s="149">
        <v>2024</v>
      </c>
      <c r="D923" s="149">
        <v>2025</v>
      </c>
      <c r="E923" s="149">
        <v>2026</v>
      </c>
      <c r="F923" s="149">
        <v>2027</v>
      </c>
      <c r="G923" s="175"/>
    </row>
    <row r="924" spans="1:7" ht="16.5" thickBot="1">
      <c r="A924" s="137"/>
      <c r="B924" s="1751"/>
      <c r="C924" s="151" t="s">
        <v>22</v>
      </c>
      <c r="D924" s="151" t="s">
        <v>23</v>
      </c>
      <c r="E924" s="151" t="s">
        <v>23</v>
      </c>
      <c r="F924" s="151" t="s">
        <v>23</v>
      </c>
      <c r="G924" s="175"/>
    </row>
    <row r="925" spans="1:7" ht="16.5" thickBot="1">
      <c r="A925" s="137"/>
      <c r="B925" s="141" t="s">
        <v>33</v>
      </c>
      <c r="C925" s="141">
        <v>1</v>
      </c>
      <c r="D925" s="150">
        <v>1</v>
      </c>
      <c r="E925" s="150">
        <v>1</v>
      </c>
      <c r="F925" s="150">
        <v>1</v>
      </c>
      <c r="G925" s="175"/>
    </row>
    <row r="926" spans="1:7" ht="16.5" thickBot="1">
      <c r="A926" s="137"/>
      <c r="B926" s="141" t="s">
        <v>529</v>
      </c>
      <c r="C926" s="202">
        <f>C944</f>
        <v>50000</v>
      </c>
      <c r="D926" s="214">
        <v>80000</v>
      </c>
      <c r="E926" s="214">
        <v>120000</v>
      </c>
      <c r="F926" s="214">
        <v>150000</v>
      </c>
      <c r="G926" s="175"/>
    </row>
    <row r="927" spans="1:7" ht="16.5" thickBot="1">
      <c r="A927" s="137"/>
      <c r="B927" s="141" t="s">
        <v>530</v>
      </c>
      <c r="C927" s="202">
        <f>C926/C925</f>
        <v>50000</v>
      </c>
      <c r="D927" s="214">
        <f>D926/D925</f>
        <v>80000</v>
      </c>
      <c r="E927" s="214">
        <f>E926/E925</f>
        <v>120000</v>
      </c>
      <c r="F927" s="214">
        <f>F926/F925</f>
        <v>150000</v>
      </c>
      <c r="G927" s="175"/>
    </row>
    <row r="928" spans="1:7" ht="16.5" thickBot="1">
      <c r="A928" s="137"/>
      <c r="B928" s="141" t="s">
        <v>532</v>
      </c>
      <c r="C928" s="150" t="s">
        <v>533</v>
      </c>
      <c r="D928" s="154">
        <f>D925/C925-1</f>
        <v>0</v>
      </c>
      <c r="E928" s="154">
        <f t="shared" ref="E928:F930" si="41">E925/D925-1</f>
        <v>0</v>
      </c>
      <c r="F928" s="154">
        <f t="shared" si="41"/>
        <v>0</v>
      </c>
      <c r="G928" s="175"/>
    </row>
    <row r="929" spans="1:7" ht="16.5" thickBot="1">
      <c r="A929" s="137"/>
      <c r="B929" s="141" t="s">
        <v>534</v>
      </c>
      <c r="C929" s="150" t="s">
        <v>533</v>
      </c>
      <c r="D929" s="154">
        <f>D926/C926-1</f>
        <v>0.60000000000000009</v>
      </c>
      <c r="E929" s="154">
        <f t="shared" si="41"/>
        <v>0.5</v>
      </c>
      <c r="F929" s="154">
        <f t="shared" si="41"/>
        <v>0.25</v>
      </c>
      <c r="G929" s="175"/>
    </row>
    <row r="930" spans="1:7" ht="16.5" thickBot="1">
      <c r="A930" s="137"/>
      <c r="B930" s="141" t="s">
        <v>47</v>
      </c>
      <c r="C930" s="150" t="s">
        <v>533</v>
      </c>
      <c r="D930" s="154">
        <f>D927/C927-1</f>
        <v>0.60000000000000009</v>
      </c>
      <c r="E930" s="154">
        <f t="shared" si="41"/>
        <v>0.5</v>
      </c>
      <c r="F930" s="154">
        <f t="shared" si="41"/>
        <v>0.25</v>
      </c>
      <c r="G930" s="175"/>
    </row>
    <row r="931" spans="1:7" ht="16.5" thickBot="1">
      <c r="A931" s="137"/>
      <c r="B931" s="1752" t="s">
        <v>650</v>
      </c>
      <c r="C931" s="1610"/>
      <c r="D931" s="1610"/>
      <c r="E931" s="1610"/>
      <c r="F931" s="1753"/>
      <c r="G931" s="175"/>
    </row>
    <row r="932" spans="1:7" ht="15.75">
      <c r="A932" s="137"/>
      <c r="B932" s="1750"/>
      <c r="C932" s="149">
        <v>2024</v>
      </c>
      <c r="D932" s="149">
        <v>2025</v>
      </c>
      <c r="E932" s="149">
        <v>2026</v>
      </c>
      <c r="F932" s="149">
        <v>2027</v>
      </c>
      <c r="G932" s="175"/>
    </row>
    <row r="933" spans="1:7" ht="16.5" thickBot="1">
      <c r="A933" s="137"/>
      <c r="B933" s="1751"/>
      <c r="C933" s="151" t="s">
        <v>22</v>
      </c>
      <c r="D933" s="151" t="s">
        <v>23</v>
      </c>
      <c r="E933" s="151" t="s">
        <v>23</v>
      </c>
      <c r="F933" s="151" t="s">
        <v>23</v>
      </c>
      <c r="G933" s="175"/>
    </row>
    <row r="934" spans="1:7" ht="16.5" thickBot="1">
      <c r="A934" s="137"/>
      <c r="B934" s="155" t="s">
        <v>583</v>
      </c>
      <c r="C934" s="156">
        <f>C935+C936+C937+C938</f>
        <v>0</v>
      </c>
      <c r="D934" s="156">
        <f>D935+D936+D937+D938</f>
        <v>0</v>
      </c>
      <c r="E934" s="156">
        <f>E935+E936+E937+E938</f>
        <v>0</v>
      </c>
      <c r="F934" s="156">
        <f>F935+F936+F937+F938</f>
        <v>0</v>
      </c>
      <c r="G934" s="175"/>
    </row>
    <row r="935" spans="1:7" ht="16.5" thickBot="1">
      <c r="A935" s="137"/>
      <c r="B935" s="157" t="s">
        <v>538</v>
      </c>
      <c r="C935" s="156"/>
      <c r="D935" s="156"/>
      <c r="E935" s="156"/>
      <c r="F935" s="156"/>
      <c r="G935" s="175"/>
    </row>
    <row r="936" spans="1:7" ht="16.5" thickBot="1">
      <c r="A936" s="137"/>
      <c r="B936" s="157" t="s">
        <v>584</v>
      </c>
      <c r="C936" s="156"/>
      <c r="D936" s="156"/>
      <c r="E936" s="156"/>
      <c r="F936" s="156"/>
      <c r="G936" s="175"/>
    </row>
    <row r="937" spans="1:7" ht="16.5" thickBot="1">
      <c r="A937" s="137"/>
      <c r="B937" s="157" t="s">
        <v>585</v>
      </c>
      <c r="C937" s="156"/>
      <c r="D937" s="156"/>
      <c r="E937" s="156"/>
      <c r="F937" s="156"/>
      <c r="G937" s="175"/>
    </row>
    <row r="938" spans="1:7" ht="16.5" thickBot="1">
      <c r="A938" s="137"/>
      <c r="B938" s="157" t="s">
        <v>586</v>
      </c>
      <c r="C938" s="156"/>
      <c r="D938" s="156"/>
      <c r="E938" s="156"/>
      <c r="F938" s="156"/>
      <c r="G938" s="175"/>
    </row>
    <row r="939" spans="1:7" ht="16.5" thickBot="1">
      <c r="A939" s="137"/>
      <c r="B939" s="155" t="s">
        <v>587</v>
      </c>
      <c r="C939" s="159">
        <f>C940+C941+C942+C943</f>
        <v>50000</v>
      </c>
      <c r="D939" s="159">
        <f>D940+D941+D942+D943</f>
        <v>80000</v>
      </c>
      <c r="E939" s="159">
        <f>E940+E941+E942+E943</f>
        <v>120000</v>
      </c>
      <c r="F939" s="159">
        <f>F940+F941+F942+F943</f>
        <v>150000</v>
      </c>
      <c r="G939" s="175"/>
    </row>
    <row r="940" spans="1:7" ht="16.5" thickBot="1">
      <c r="A940" s="137"/>
      <c r="B940" s="157" t="s">
        <v>538</v>
      </c>
      <c r="C940" s="252"/>
      <c r="D940" s="253"/>
      <c r="E940" s="253"/>
      <c r="F940" s="253"/>
      <c r="G940" s="175"/>
    </row>
    <row r="941" spans="1:7" ht="16.5" thickBot="1">
      <c r="A941" s="137"/>
      <c r="B941" s="157" t="s">
        <v>584</v>
      </c>
      <c r="C941" s="159">
        <v>50000</v>
      </c>
      <c r="D941" s="156">
        <v>80000</v>
      </c>
      <c r="E941" s="156">
        <v>120000</v>
      </c>
      <c r="F941" s="156">
        <v>150000</v>
      </c>
      <c r="G941" s="175"/>
    </row>
    <row r="942" spans="1:7" ht="16.5" thickBot="1">
      <c r="A942" s="137"/>
      <c r="B942" s="157" t="s">
        <v>585</v>
      </c>
      <c r="C942" s="159"/>
      <c r="D942" s="156"/>
      <c r="E942" s="156"/>
      <c r="F942" s="156"/>
      <c r="G942" s="175"/>
    </row>
    <row r="943" spans="1:7" ht="16.5" thickBot="1">
      <c r="A943" s="137"/>
      <c r="B943" s="157" t="s">
        <v>586</v>
      </c>
      <c r="C943" s="159"/>
      <c r="D943" s="156"/>
      <c r="E943" s="156"/>
      <c r="F943" s="156"/>
      <c r="G943" s="175"/>
    </row>
    <row r="944" spans="1:7" ht="16.5" thickBot="1">
      <c r="A944" s="137"/>
      <c r="B944" s="209" t="s">
        <v>555</v>
      </c>
      <c r="C944" s="159">
        <f>C934+C939</f>
        <v>50000</v>
      </c>
      <c r="D944" s="159">
        <f>D934+D939</f>
        <v>80000</v>
      </c>
      <c r="E944" s="159">
        <f>E934+E939</f>
        <v>120000</v>
      </c>
      <c r="F944" s="159">
        <f>F934+F939</f>
        <v>150000</v>
      </c>
      <c r="G944" s="175"/>
    </row>
    <row r="945" spans="1:12" ht="48" thickBot="1">
      <c r="A945" s="137"/>
      <c r="B945" s="147" t="s">
        <v>558</v>
      </c>
      <c r="C945" s="251" t="s">
        <v>761</v>
      </c>
      <c r="D945" s="168" t="s">
        <v>578</v>
      </c>
      <c r="E945" s="1614" t="s">
        <v>3045</v>
      </c>
      <c r="F945" s="1749"/>
      <c r="G945" s="175"/>
    </row>
    <row r="946" spans="1:12" ht="28.5" customHeight="1" thickBot="1">
      <c r="A946" s="137"/>
      <c r="B946" s="141" t="s">
        <v>517</v>
      </c>
      <c r="C946" s="1569" t="s">
        <v>761</v>
      </c>
      <c r="D946" s="1570"/>
      <c r="E946" s="1570"/>
      <c r="F946" s="1571"/>
      <c r="G946" s="175"/>
    </row>
    <row r="947" spans="1:12" ht="16.5" thickBot="1">
      <c r="A947" s="137"/>
      <c r="B947" s="141" t="s">
        <v>21</v>
      </c>
      <c r="C947" s="1581" t="s">
        <v>661</v>
      </c>
      <c r="D947" s="1582"/>
      <c r="E947" s="1582"/>
      <c r="F947" s="1747"/>
      <c r="G947" s="175"/>
    </row>
    <row r="948" spans="1:12" ht="12.75" customHeight="1">
      <c r="A948" s="137"/>
      <c r="B948" s="1750"/>
      <c r="C948" s="149">
        <v>2024</v>
      </c>
      <c r="D948" s="149">
        <v>2025</v>
      </c>
      <c r="E948" s="149">
        <v>2026</v>
      </c>
      <c r="F948" s="149">
        <v>2027</v>
      </c>
      <c r="G948" s="175"/>
    </row>
    <row r="949" spans="1:12" ht="15" customHeight="1" thickBot="1">
      <c r="A949" s="137"/>
      <c r="B949" s="1751"/>
      <c r="C949" s="151" t="s">
        <v>22</v>
      </c>
      <c r="D949" s="151" t="s">
        <v>23</v>
      </c>
      <c r="E949" s="151" t="s">
        <v>23</v>
      </c>
      <c r="F949" s="151" t="s">
        <v>23</v>
      </c>
      <c r="G949" s="175"/>
    </row>
    <row r="950" spans="1:12" ht="16.5" thickBot="1">
      <c r="A950" s="137"/>
      <c r="B950" s="141" t="s">
        <v>33</v>
      </c>
      <c r="C950" s="141">
        <v>1</v>
      </c>
      <c r="D950" s="150">
        <v>1</v>
      </c>
      <c r="E950" s="150">
        <v>1</v>
      </c>
      <c r="F950" s="150">
        <v>1</v>
      </c>
      <c r="G950" s="175"/>
    </row>
    <row r="951" spans="1:12" ht="16.5" thickBot="1">
      <c r="A951" s="137"/>
      <c r="B951" s="141" t="s">
        <v>529</v>
      </c>
      <c r="C951" s="202">
        <f>C969</f>
        <v>0</v>
      </c>
      <c r="D951" s="214">
        <v>80000</v>
      </c>
      <c r="E951" s="214">
        <v>150000</v>
      </c>
      <c r="F951" s="214">
        <v>150000</v>
      </c>
      <c r="G951" s="175"/>
    </row>
    <row r="952" spans="1:12" ht="16.5" thickBot="1">
      <c r="A952" s="137"/>
      <c r="B952" s="141" t="s">
        <v>530</v>
      </c>
      <c r="C952" s="202">
        <f>C951/C950</f>
        <v>0</v>
      </c>
      <c r="D952" s="214">
        <f>D951/D950</f>
        <v>80000</v>
      </c>
      <c r="E952" s="214">
        <f>E951/E950</f>
        <v>150000</v>
      </c>
      <c r="F952" s="214">
        <f>F951/F950</f>
        <v>150000</v>
      </c>
      <c r="G952" s="175"/>
    </row>
    <row r="953" spans="1:12" ht="16.5" thickBot="1">
      <c r="A953" s="137"/>
      <c r="B953" s="141" t="s">
        <v>532</v>
      </c>
      <c r="C953" s="150" t="s">
        <v>533</v>
      </c>
      <c r="D953" s="154">
        <f>D950/C950-1</f>
        <v>0</v>
      </c>
      <c r="E953" s="154">
        <f t="shared" ref="E953:F955" si="42">E950/D950-1</f>
        <v>0</v>
      </c>
      <c r="F953" s="154">
        <f t="shared" si="42"/>
        <v>0</v>
      </c>
      <c r="G953" s="175"/>
      <c r="H953" s="203"/>
      <c r="I953" s="203"/>
      <c r="J953" s="203"/>
      <c r="K953" s="203"/>
      <c r="L953" s="203"/>
    </row>
    <row r="954" spans="1:12" ht="16.5" thickBot="1">
      <c r="A954" s="137"/>
      <c r="B954" s="141" t="s">
        <v>534</v>
      </c>
      <c r="C954" s="150" t="s">
        <v>533</v>
      </c>
      <c r="D954" s="154" t="e">
        <f>D951/C951-1</f>
        <v>#DIV/0!</v>
      </c>
      <c r="E954" s="154">
        <f t="shared" si="42"/>
        <v>0.875</v>
      </c>
      <c r="F954" s="154">
        <f t="shared" si="42"/>
        <v>0</v>
      </c>
      <c r="G954" s="175"/>
    </row>
    <row r="955" spans="1:12" ht="16.5" thickBot="1">
      <c r="A955" s="137"/>
      <c r="B955" s="141" t="s">
        <v>47</v>
      </c>
      <c r="C955" s="150" t="s">
        <v>533</v>
      </c>
      <c r="D955" s="154" t="e">
        <f>D952/C952-1</f>
        <v>#DIV/0!</v>
      </c>
      <c r="E955" s="154">
        <f t="shared" si="42"/>
        <v>0.875</v>
      </c>
      <c r="F955" s="154">
        <f t="shared" si="42"/>
        <v>0</v>
      </c>
      <c r="G955" s="175"/>
    </row>
    <row r="956" spans="1:12" ht="16.5" thickBot="1">
      <c r="A956" s="137"/>
      <c r="B956" s="1752" t="s">
        <v>659</v>
      </c>
      <c r="C956" s="1610"/>
      <c r="D956" s="1610"/>
      <c r="E956" s="1610"/>
      <c r="F956" s="1753"/>
      <c r="G956" s="175"/>
    </row>
    <row r="957" spans="1:12" ht="12.75" customHeight="1">
      <c r="A957" s="137"/>
      <c r="B957" s="1750"/>
      <c r="C957" s="149">
        <v>2024</v>
      </c>
      <c r="D957" s="149">
        <v>2025</v>
      </c>
      <c r="E957" s="149">
        <v>2026</v>
      </c>
      <c r="F957" s="149">
        <v>2027</v>
      </c>
      <c r="G957" s="175"/>
    </row>
    <row r="958" spans="1:12" ht="14.25" customHeight="1" thickBot="1">
      <c r="A958" s="137"/>
      <c r="B958" s="1751"/>
      <c r="C958" s="151" t="s">
        <v>22</v>
      </c>
      <c r="D958" s="151" t="s">
        <v>23</v>
      </c>
      <c r="E958" s="151" t="s">
        <v>23</v>
      </c>
      <c r="F958" s="151" t="s">
        <v>23</v>
      </c>
      <c r="G958" s="175"/>
    </row>
    <row r="959" spans="1:12" ht="16.5" thickBot="1">
      <c r="A959" s="137"/>
      <c r="B959" s="155" t="s">
        <v>583</v>
      </c>
      <c r="C959" s="156">
        <f>C960+C961+C962+C963</f>
        <v>0</v>
      </c>
      <c r="D959" s="156">
        <f>D960+D961+D962+D963</f>
        <v>0</v>
      </c>
      <c r="E959" s="156">
        <f>E960+E961+E962+E963</f>
        <v>0</v>
      </c>
      <c r="F959" s="156">
        <f>F960+F961+F962+F963</f>
        <v>0</v>
      </c>
      <c r="G959" s="175"/>
    </row>
    <row r="960" spans="1:12" ht="16.5" thickBot="1">
      <c r="A960" s="137"/>
      <c r="B960" s="157" t="s">
        <v>538</v>
      </c>
      <c r="C960" s="156"/>
      <c r="D960" s="156"/>
      <c r="E960" s="156"/>
      <c r="F960" s="156"/>
      <c r="G960" s="175"/>
    </row>
    <row r="961" spans="1:12" ht="16.5" thickBot="1">
      <c r="A961" s="137"/>
      <c r="B961" s="157" t="s">
        <v>584</v>
      </c>
      <c r="C961" s="156"/>
      <c r="D961" s="156"/>
      <c r="E961" s="156"/>
      <c r="F961" s="156"/>
      <c r="G961" s="175"/>
    </row>
    <row r="962" spans="1:12" ht="16.5" thickBot="1">
      <c r="A962" s="137"/>
      <c r="B962" s="157" t="s">
        <v>585</v>
      </c>
      <c r="C962" s="156"/>
      <c r="D962" s="156"/>
      <c r="E962" s="156"/>
      <c r="F962" s="156"/>
      <c r="G962" s="175"/>
    </row>
    <row r="963" spans="1:12" ht="16.5" thickBot="1">
      <c r="A963" s="137"/>
      <c r="B963" s="157" t="s">
        <v>586</v>
      </c>
      <c r="C963" s="156"/>
      <c r="D963" s="156"/>
      <c r="E963" s="156"/>
      <c r="F963" s="156"/>
      <c r="G963" s="175"/>
    </row>
    <row r="964" spans="1:12" ht="16.5" thickBot="1">
      <c r="A964" s="137"/>
      <c r="B964" s="155" t="s">
        <v>587</v>
      </c>
      <c r="C964" s="159">
        <f>C965+C966+C967+C968</f>
        <v>0</v>
      </c>
      <c r="D964" s="159">
        <f>D965+D966+D967+D968</f>
        <v>80000</v>
      </c>
      <c r="E964" s="159">
        <f>E965+E966+E967+E968</f>
        <v>150000</v>
      </c>
      <c r="F964" s="159">
        <f>F965+F966+F967+F968</f>
        <v>150000</v>
      </c>
      <c r="G964" s="175"/>
    </row>
    <row r="965" spans="1:12" ht="16.5" thickBot="1">
      <c r="A965" s="137"/>
      <c r="B965" s="157" t="s">
        <v>538</v>
      </c>
      <c r="C965" s="159">
        <v>0</v>
      </c>
      <c r="D965" s="156"/>
      <c r="E965" s="156"/>
      <c r="F965" s="156"/>
      <c r="G965" s="175"/>
      <c r="H965" s="227"/>
      <c r="I965" s="227"/>
      <c r="J965" s="227"/>
      <c r="L965" s="203"/>
    </row>
    <row r="966" spans="1:12" ht="16.5" thickBot="1">
      <c r="A966" s="137"/>
      <c r="B966" s="157" t="s">
        <v>584</v>
      </c>
      <c r="C966" s="159"/>
      <c r="D966" s="156">
        <v>80000</v>
      </c>
      <c r="E966" s="156">
        <v>150000</v>
      </c>
      <c r="F966" s="156">
        <v>150000</v>
      </c>
      <c r="G966" s="175"/>
    </row>
    <row r="967" spans="1:12" ht="16.5" thickBot="1">
      <c r="A967" s="137"/>
      <c r="B967" s="157" t="s">
        <v>585</v>
      </c>
      <c r="C967" s="159"/>
      <c r="D967" s="156"/>
      <c r="E967" s="156"/>
      <c r="F967" s="156"/>
      <c r="G967" s="175"/>
      <c r="H967" s="203"/>
      <c r="I967" s="203"/>
      <c r="J967" s="203"/>
      <c r="L967" s="203"/>
    </row>
    <row r="968" spans="1:12" ht="16.5" thickBot="1">
      <c r="A968" s="137"/>
      <c r="B968" s="157" t="s">
        <v>586</v>
      </c>
      <c r="C968" s="159"/>
      <c r="D968" s="156"/>
      <c r="E968" s="156"/>
      <c r="F968" s="156"/>
      <c r="G968" s="175"/>
    </row>
    <row r="969" spans="1:12" ht="16.5" thickBot="1">
      <c r="A969" s="137"/>
      <c r="B969" s="209" t="s">
        <v>563</v>
      </c>
      <c r="C969" s="159">
        <f>C959+C964</f>
        <v>0</v>
      </c>
      <c r="D969" s="159">
        <f>D959+D964</f>
        <v>80000</v>
      </c>
      <c r="E969" s="159">
        <f>E959+E964</f>
        <v>150000</v>
      </c>
      <c r="F969" s="159">
        <f>F959+F964</f>
        <v>150000</v>
      </c>
      <c r="G969" s="175"/>
    </row>
    <row r="970" spans="1:12" ht="48" thickBot="1">
      <c r="A970" s="137"/>
      <c r="B970" s="1393" t="s">
        <v>566</v>
      </c>
      <c r="C970" s="1394" t="s">
        <v>3046</v>
      </c>
      <c r="D970" s="1395" t="s">
        <v>578</v>
      </c>
      <c r="E970" s="1614" t="s">
        <v>3047</v>
      </c>
      <c r="F970" s="1749"/>
      <c r="G970" s="175"/>
    </row>
    <row r="971" spans="1:12" ht="28.5" customHeight="1" thickBot="1">
      <c r="A971" s="137"/>
      <c r="B971" s="141" t="s">
        <v>517</v>
      </c>
      <c r="C971" s="1569" t="s">
        <v>3046</v>
      </c>
      <c r="D971" s="1570"/>
      <c r="E971" s="1570"/>
      <c r="F971" s="1571"/>
      <c r="G971" s="175"/>
    </row>
    <row r="972" spans="1:12" ht="16.5" thickBot="1">
      <c r="A972" s="137"/>
      <c r="B972" s="141" t="s">
        <v>21</v>
      </c>
      <c r="C972" s="1581" t="s">
        <v>661</v>
      </c>
      <c r="D972" s="1582"/>
      <c r="E972" s="1582"/>
      <c r="F972" s="1747"/>
      <c r="G972" s="175"/>
    </row>
    <row r="973" spans="1:12" ht="12.75" customHeight="1">
      <c r="A973" s="137"/>
      <c r="B973" s="1750"/>
      <c r="C973" s="149">
        <v>2024</v>
      </c>
      <c r="D973" s="149">
        <v>2025</v>
      </c>
      <c r="E973" s="149">
        <v>2026</v>
      </c>
      <c r="F973" s="149">
        <v>2027</v>
      </c>
      <c r="G973" s="175"/>
    </row>
    <row r="974" spans="1:12" ht="15" customHeight="1" thickBot="1">
      <c r="A974" s="137"/>
      <c r="B974" s="1751"/>
      <c r="C974" s="151" t="s">
        <v>22</v>
      </c>
      <c r="D974" s="151" t="s">
        <v>23</v>
      </c>
      <c r="E974" s="151" t="s">
        <v>23</v>
      </c>
      <c r="F974" s="151" t="s">
        <v>23</v>
      </c>
      <c r="G974" s="175"/>
    </row>
    <row r="975" spans="1:12" ht="16.5" thickBot="1">
      <c r="A975" s="137"/>
      <c r="B975" s="141" t="s">
        <v>33</v>
      </c>
      <c r="C975" s="141">
        <v>1</v>
      </c>
      <c r="D975" s="150">
        <v>1</v>
      </c>
      <c r="E975" s="150">
        <v>1</v>
      </c>
      <c r="F975" s="150">
        <v>1</v>
      </c>
      <c r="G975" s="175"/>
    </row>
    <row r="976" spans="1:12" ht="16.5" thickBot="1">
      <c r="A976" s="137"/>
      <c r="B976" s="141" t="s">
        <v>529</v>
      </c>
      <c r="C976" s="214">
        <v>110000</v>
      </c>
      <c r="D976" s="214">
        <v>320000</v>
      </c>
      <c r="E976" s="214">
        <v>300000</v>
      </c>
      <c r="F976" s="214">
        <v>1170000</v>
      </c>
      <c r="G976" s="175"/>
    </row>
    <row r="977" spans="1:12" ht="16.5" thickBot="1">
      <c r="A977" s="137"/>
      <c r="B977" s="141" t="s">
        <v>530</v>
      </c>
      <c r="C977" s="214">
        <f>C976/C975</f>
        <v>110000</v>
      </c>
      <c r="D977" s="214">
        <f>D976/D975</f>
        <v>320000</v>
      </c>
      <c r="E977" s="214">
        <f>E976/E975</f>
        <v>300000</v>
      </c>
      <c r="F977" s="214">
        <f>F976/F975</f>
        <v>1170000</v>
      </c>
      <c r="G977" s="175"/>
    </row>
    <row r="978" spans="1:12" ht="16.5" thickBot="1">
      <c r="A978" s="137"/>
      <c r="B978" s="141" t="s">
        <v>532</v>
      </c>
      <c r="C978" s="150" t="s">
        <v>533</v>
      </c>
      <c r="D978" s="154">
        <f>D975/C975-1</f>
        <v>0</v>
      </c>
      <c r="E978" s="154">
        <f t="shared" ref="E978:F980" si="43">E975/D975-1</f>
        <v>0</v>
      </c>
      <c r="F978" s="154">
        <f t="shared" si="43"/>
        <v>0</v>
      </c>
      <c r="G978" s="175"/>
      <c r="H978" s="203"/>
      <c r="I978" s="203"/>
      <c r="J978" s="203"/>
      <c r="K978" s="203"/>
      <c r="L978" s="203"/>
    </row>
    <row r="979" spans="1:12" ht="16.5" thickBot="1">
      <c r="A979" s="137"/>
      <c r="B979" s="141" t="s">
        <v>534</v>
      </c>
      <c r="C979" s="150" t="s">
        <v>533</v>
      </c>
      <c r="D979" s="154">
        <f>D976/C976-1</f>
        <v>1.9090909090909092</v>
      </c>
      <c r="E979" s="154">
        <f t="shared" si="43"/>
        <v>-6.25E-2</v>
      </c>
      <c r="F979" s="154">
        <f t="shared" si="43"/>
        <v>2.9</v>
      </c>
      <c r="G979" s="175"/>
    </row>
    <row r="980" spans="1:12" ht="16.5" thickBot="1">
      <c r="A980" s="137"/>
      <c r="B980" s="141" t="s">
        <v>47</v>
      </c>
      <c r="C980" s="150" t="s">
        <v>533</v>
      </c>
      <c r="D980" s="154">
        <f>D977/C977-1</f>
        <v>1.9090909090909092</v>
      </c>
      <c r="E980" s="154">
        <f t="shared" si="43"/>
        <v>-6.25E-2</v>
      </c>
      <c r="F980" s="154">
        <f t="shared" si="43"/>
        <v>2.9</v>
      </c>
      <c r="G980" s="175"/>
    </row>
    <row r="981" spans="1:12" ht="16.5" thickBot="1">
      <c r="A981" s="137"/>
      <c r="B981" s="1752" t="s">
        <v>662</v>
      </c>
      <c r="C981" s="1610"/>
      <c r="D981" s="1610"/>
      <c r="E981" s="1610"/>
      <c r="F981" s="1753"/>
      <c r="G981" s="175"/>
    </row>
    <row r="982" spans="1:12" ht="12.75" customHeight="1">
      <c r="A982" s="137"/>
      <c r="B982" s="1750"/>
      <c r="C982" s="149">
        <v>2024</v>
      </c>
      <c r="D982" s="149">
        <v>2025</v>
      </c>
      <c r="E982" s="149">
        <v>2026</v>
      </c>
      <c r="F982" s="149">
        <v>2027</v>
      </c>
      <c r="G982" s="175"/>
    </row>
    <row r="983" spans="1:12" ht="14.25" customHeight="1" thickBot="1">
      <c r="A983" s="137"/>
      <c r="B983" s="1751"/>
      <c r="C983" s="151" t="s">
        <v>22</v>
      </c>
      <c r="D983" s="151" t="s">
        <v>23</v>
      </c>
      <c r="E983" s="151" t="s">
        <v>23</v>
      </c>
      <c r="F983" s="151" t="s">
        <v>23</v>
      </c>
      <c r="G983" s="175"/>
    </row>
    <row r="984" spans="1:12" ht="16.5" thickBot="1">
      <c r="A984" s="137"/>
      <c r="B984" s="155" t="s">
        <v>583</v>
      </c>
      <c r="C984" s="156">
        <f>C985+C986+C987+C988</f>
        <v>0</v>
      </c>
      <c r="D984" s="156">
        <f>D985+D986+D987+D988</f>
        <v>0</v>
      </c>
      <c r="E984" s="156">
        <f>E985+E986+E987+E988</f>
        <v>0</v>
      </c>
      <c r="F984" s="156">
        <f>F985+F986+F987+F988</f>
        <v>0</v>
      </c>
      <c r="G984" s="175"/>
    </row>
    <row r="985" spans="1:12" ht="16.5" thickBot="1">
      <c r="A985" s="137"/>
      <c r="B985" s="157" t="s">
        <v>538</v>
      </c>
      <c r="C985" s="156"/>
      <c r="D985" s="156"/>
      <c r="E985" s="156"/>
      <c r="F985" s="156"/>
      <c r="G985" s="175"/>
    </row>
    <row r="986" spans="1:12" ht="16.5" thickBot="1">
      <c r="A986" s="137"/>
      <c r="B986" s="157" t="s">
        <v>584</v>
      </c>
      <c r="C986" s="156"/>
      <c r="D986" s="156"/>
      <c r="E986" s="156"/>
      <c r="F986" s="156"/>
      <c r="G986" s="175"/>
    </row>
    <row r="987" spans="1:12" ht="16.5" thickBot="1">
      <c r="A987" s="137"/>
      <c r="B987" s="157" t="s">
        <v>585</v>
      </c>
      <c r="C987" s="156"/>
      <c r="D987" s="156"/>
      <c r="E987" s="156"/>
      <c r="F987" s="156"/>
      <c r="G987" s="175"/>
    </row>
    <row r="988" spans="1:12" ht="16.5" thickBot="1">
      <c r="A988" s="137"/>
      <c r="B988" s="157" t="s">
        <v>586</v>
      </c>
      <c r="C988" s="156"/>
      <c r="D988" s="156"/>
      <c r="E988" s="156"/>
      <c r="F988" s="156"/>
      <c r="G988" s="175"/>
    </row>
    <row r="989" spans="1:12" ht="16.5" thickBot="1">
      <c r="A989" s="137"/>
      <c r="B989" s="155" t="s">
        <v>587</v>
      </c>
      <c r="C989" s="159">
        <f>C990+C991+C992+C993</f>
        <v>110000</v>
      </c>
      <c r="D989" s="159">
        <f>D990+D991+D992+D993</f>
        <v>320000</v>
      </c>
      <c r="E989" s="159">
        <f>E990+E991+E992+E993</f>
        <v>300000</v>
      </c>
      <c r="F989" s="159">
        <f>F990+F991+F992+F993</f>
        <v>1170000</v>
      </c>
      <c r="G989" s="175"/>
    </row>
    <row r="990" spans="1:12" ht="16.5" thickBot="1">
      <c r="A990" s="137"/>
      <c r="B990" s="157" t="s">
        <v>538</v>
      </c>
      <c r="C990" s="159"/>
      <c r="D990" s="156"/>
      <c r="E990" s="156"/>
      <c r="F990" s="156"/>
      <c r="G990" s="175"/>
      <c r="H990" s="227"/>
      <c r="I990" s="227"/>
      <c r="J990" s="227"/>
      <c r="L990" s="203"/>
    </row>
    <row r="991" spans="1:12" ht="16.5" thickBot="1">
      <c r="A991" s="137"/>
      <c r="B991" s="157" t="s">
        <v>584</v>
      </c>
      <c r="C991" s="159">
        <v>110000</v>
      </c>
      <c r="D991" s="156">
        <v>320000</v>
      </c>
      <c r="E991" s="156">
        <v>300000</v>
      </c>
      <c r="F991" s="156">
        <v>1170000</v>
      </c>
      <c r="G991" s="175"/>
    </row>
    <row r="992" spans="1:12" ht="16.5" thickBot="1">
      <c r="A992" s="137"/>
      <c r="B992" s="157" t="s">
        <v>585</v>
      </c>
      <c r="C992" s="159"/>
      <c r="D992" s="156"/>
      <c r="E992" s="156"/>
      <c r="F992" s="156"/>
      <c r="G992" s="175"/>
      <c r="H992" s="203"/>
      <c r="I992" s="203"/>
      <c r="J992" s="203"/>
      <c r="L992" s="203"/>
    </row>
    <row r="993" spans="1:12" ht="16.5" thickBot="1">
      <c r="A993" s="137"/>
      <c r="B993" s="157" t="s">
        <v>586</v>
      </c>
      <c r="C993" s="159"/>
      <c r="D993" s="156"/>
      <c r="E993" s="156"/>
      <c r="F993" s="156"/>
      <c r="G993" s="175"/>
    </row>
    <row r="994" spans="1:12" ht="16.5" thickBot="1">
      <c r="A994" s="137"/>
      <c r="B994" s="209" t="s">
        <v>571</v>
      </c>
      <c r="C994" s="159">
        <f>C984+C989</f>
        <v>110000</v>
      </c>
      <c r="D994" s="159">
        <f>D984+D989</f>
        <v>320000</v>
      </c>
      <c r="E994" s="159">
        <f>E984+E989</f>
        <v>300000</v>
      </c>
      <c r="F994" s="159">
        <f>F984+F989</f>
        <v>1170000</v>
      </c>
      <c r="G994" s="175"/>
    </row>
    <row r="995" spans="1:12" ht="48" thickBot="1">
      <c r="A995" s="137"/>
      <c r="B995" s="1393" t="s">
        <v>759</v>
      </c>
      <c r="C995" s="251" t="s">
        <v>3048</v>
      </c>
      <c r="D995" s="1351" t="s">
        <v>578</v>
      </c>
      <c r="E995" s="1614" t="s">
        <v>688</v>
      </c>
      <c r="F995" s="1749"/>
      <c r="G995" s="175"/>
    </row>
    <row r="996" spans="1:12" ht="28.5" customHeight="1" thickBot="1">
      <c r="A996" s="137"/>
      <c r="B996" s="141" t="s">
        <v>517</v>
      </c>
      <c r="C996" s="1569" t="s">
        <v>3048</v>
      </c>
      <c r="D996" s="1570"/>
      <c r="E996" s="1570"/>
      <c r="F996" s="1571"/>
      <c r="G996" s="175"/>
    </row>
    <row r="997" spans="1:12" ht="16.5" thickBot="1">
      <c r="A997" s="137"/>
      <c r="B997" s="141" t="s">
        <v>21</v>
      </c>
      <c r="C997" s="1581" t="s">
        <v>661</v>
      </c>
      <c r="D997" s="1582"/>
      <c r="E997" s="1582"/>
      <c r="F997" s="1747"/>
      <c r="G997" s="175"/>
    </row>
    <row r="998" spans="1:12" ht="12.75" customHeight="1">
      <c r="A998" s="137"/>
      <c r="B998" s="1750"/>
      <c r="C998" s="149">
        <v>2024</v>
      </c>
      <c r="D998" s="149">
        <v>2025</v>
      </c>
      <c r="E998" s="149">
        <v>2026</v>
      </c>
      <c r="F998" s="149">
        <v>2027</v>
      </c>
      <c r="G998" s="175"/>
    </row>
    <row r="999" spans="1:12" ht="15" customHeight="1" thickBot="1">
      <c r="A999" s="137"/>
      <c r="B999" s="1751"/>
      <c r="C999" s="151" t="s">
        <v>22</v>
      </c>
      <c r="D999" s="151" t="s">
        <v>23</v>
      </c>
      <c r="E999" s="151" t="s">
        <v>23</v>
      </c>
      <c r="F999" s="151" t="s">
        <v>23</v>
      </c>
      <c r="G999" s="175"/>
    </row>
    <row r="1000" spans="1:12" ht="16.5" thickBot="1">
      <c r="A1000" s="137"/>
      <c r="B1000" s="141" t="s">
        <v>33</v>
      </c>
      <c r="C1000" s="141">
        <v>1</v>
      </c>
      <c r="D1000" s="150">
        <v>1</v>
      </c>
      <c r="E1000" s="150">
        <v>1</v>
      </c>
      <c r="F1000" s="150">
        <v>1</v>
      </c>
      <c r="G1000" s="175"/>
    </row>
    <row r="1001" spans="1:12" ht="16.5" thickBot="1">
      <c r="A1001" s="137"/>
      <c r="B1001" s="141" t="s">
        <v>529</v>
      </c>
      <c r="C1001" s="214">
        <v>0</v>
      </c>
      <c r="D1001" s="214">
        <v>0</v>
      </c>
      <c r="E1001" s="214">
        <v>0</v>
      </c>
      <c r="F1001" s="214">
        <v>200000</v>
      </c>
      <c r="G1001" s="175"/>
    </row>
    <row r="1002" spans="1:12" ht="16.5" thickBot="1">
      <c r="A1002" s="137"/>
      <c r="B1002" s="141" t="s">
        <v>530</v>
      </c>
      <c r="C1002" s="214">
        <v>0</v>
      </c>
      <c r="D1002" s="214">
        <v>0</v>
      </c>
      <c r="E1002" s="214">
        <v>0</v>
      </c>
      <c r="F1002" s="214">
        <v>200000</v>
      </c>
      <c r="G1002" s="175"/>
    </row>
    <row r="1003" spans="1:12" ht="16.5" thickBot="1">
      <c r="A1003" s="137"/>
      <c r="B1003" s="141" t="s">
        <v>532</v>
      </c>
      <c r="C1003" s="150" t="s">
        <v>533</v>
      </c>
      <c r="D1003" s="154">
        <f>D1000/C1000-1</f>
        <v>0</v>
      </c>
      <c r="E1003" s="154">
        <f t="shared" ref="E1003:F1005" si="44">E1000/D1000-1</f>
        <v>0</v>
      </c>
      <c r="F1003" s="154">
        <f t="shared" si="44"/>
        <v>0</v>
      </c>
      <c r="G1003" s="175"/>
      <c r="H1003" s="203"/>
      <c r="I1003" s="203"/>
      <c r="J1003" s="203"/>
      <c r="K1003" s="203"/>
      <c r="L1003" s="203"/>
    </row>
    <row r="1004" spans="1:12" ht="16.5" thickBot="1">
      <c r="A1004" s="137"/>
      <c r="B1004" s="141" t="s">
        <v>534</v>
      </c>
      <c r="C1004" s="150" t="s">
        <v>533</v>
      </c>
      <c r="D1004" s="154" t="e">
        <f>D1001/C1001-1</f>
        <v>#DIV/0!</v>
      </c>
      <c r="E1004" s="154" t="e">
        <f t="shared" si="44"/>
        <v>#DIV/0!</v>
      </c>
      <c r="F1004" s="154" t="e">
        <f t="shared" si="44"/>
        <v>#DIV/0!</v>
      </c>
      <c r="G1004" s="175"/>
    </row>
    <row r="1005" spans="1:12" ht="16.5" thickBot="1">
      <c r="A1005" s="137"/>
      <c r="B1005" s="141" t="s">
        <v>47</v>
      </c>
      <c r="C1005" s="150" t="s">
        <v>533</v>
      </c>
      <c r="D1005" s="154" t="e">
        <f>D1002/C1002-1</f>
        <v>#DIV/0!</v>
      </c>
      <c r="E1005" s="154" t="e">
        <f t="shared" si="44"/>
        <v>#DIV/0!</v>
      </c>
      <c r="F1005" s="154" t="e">
        <f t="shared" si="44"/>
        <v>#DIV/0!</v>
      </c>
      <c r="G1005" s="175"/>
    </row>
    <row r="1006" spans="1:12" ht="16.5" thickBot="1">
      <c r="A1006" s="137"/>
      <c r="B1006" s="1752" t="s">
        <v>662</v>
      </c>
      <c r="C1006" s="1610"/>
      <c r="D1006" s="1610"/>
      <c r="E1006" s="1610"/>
      <c r="F1006" s="1753"/>
      <c r="G1006" s="175"/>
    </row>
    <row r="1007" spans="1:12" ht="12.75" customHeight="1">
      <c r="A1007" s="137"/>
      <c r="B1007" s="1750"/>
      <c r="C1007" s="149">
        <v>2024</v>
      </c>
      <c r="D1007" s="149">
        <v>2025</v>
      </c>
      <c r="E1007" s="149">
        <v>2026</v>
      </c>
      <c r="F1007" s="149">
        <v>2027</v>
      </c>
      <c r="G1007" s="175"/>
    </row>
    <row r="1008" spans="1:12" ht="14.25" customHeight="1" thickBot="1">
      <c r="A1008" s="137"/>
      <c r="B1008" s="1751"/>
      <c r="C1008" s="151" t="s">
        <v>22</v>
      </c>
      <c r="D1008" s="151" t="s">
        <v>23</v>
      </c>
      <c r="E1008" s="151" t="s">
        <v>23</v>
      </c>
      <c r="F1008" s="151" t="s">
        <v>23</v>
      </c>
      <c r="G1008" s="175"/>
    </row>
    <row r="1009" spans="1:12" ht="16.5" thickBot="1">
      <c r="A1009" s="137"/>
      <c r="B1009" s="155" t="s">
        <v>583</v>
      </c>
      <c r="C1009" s="156">
        <f>C1010+C1011+C1012+C1013</f>
        <v>0</v>
      </c>
      <c r="D1009" s="156">
        <f>D1010+D1011+D1012+D1013</f>
        <v>0</v>
      </c>
      <c r="E1009" s="156">
        <f>E1010+E1011+E1012+E1013</f>
        <v>0</v>
      </c>
      <c r="F1009" s="156">
        <f>F1010+F1011+F1012+F1013</f>
        <v>0</v>
      </c>
      <c r="G1009" s="175"/>
    </row>
    <row r="1010" spans="1:12" ht="16.5" thickBot="1">
      <c r="A1010" s="137"/>
      <c r="B1010" s="157" t="s">
        <v>538</v>
      </c>
      <c r="C1010" s="156"/>
      <c r="D1010" s="156"/>
      <c r="E1010" s="156"/>
      <c r="F1010" s="156"/>
      <c r="G1010" s="175"/>
    </row>
    <row r="1011" spans="1:12" ht="16.5" thickBot="1">
      <c r="A1011" s="137"/>
      <c r="B1011" s="157" t="s">
        <v>584</v>
      </c>
      <c r="C1011" s="156"/>
      <c r="D1011" s="156"/>
      <c r="E1011" s="156"/>
      <c r="F1011" s="156"/>
      <c r="G1011" s="175"/>
    </row>
    <row r="1012" spans="1:12" ht="16.5" thickBot="1">
      <c r="A1012" s="137"/>
      <c r="B1012" s="157" t="s">
        <v>585</v>
      </c>
      <c r="C1012" s="156"/>
      <c r="D1012" s="156"/>
      <c r="E1012" s="156"/>
      <c r="F1012" s="156"/>
      <c r="G1012" s="175"/>
    </row>
    <row r="1013" spans="1:12" ht="16.5" thickBot="1">
      <c r="A1013" s="137"/>
      <c r="B1013" s="157" t="s">
        <v>586</v>
      </c>
      <c r="C1013" s="156"/>
      <c r="D1013" s="156"/>
      <c r="E1013" s="156"/>
      <c r="F1013" s="156"/>
      <c r="G1013" s="175"/>
    </row>
    <row r="1014" spans="1:12" ht="16.5" thickBot="1">
      <c r="A1014" s="137"/>
      <c r="B1014" s="155" t="s">
        <v>587</v>
      </c>
      <c r="C1014" s="159"/>
      <c r="D1014" s="159"/>
      <c r="E1014" s="159"/>
      <c r="F1014" s="159">
        <f>F1015+F1016+F1017+F1018</f>
        <v>200000</v>
      </c>
      <c r="G1014" s="175"/>
    </row>
    <row r="1015" spans="1:12" ht="16.5" thickBot="1">
      <c r="A1015" s="137"/>
      <c r="B1015" s="157" t="s">
        <v>538</v>
      </c>
      <c r="C1015" s="159"/>
      <c r="D1015" s="156"/>
      <c r="E1015" s="156"/>
      <c r="F1015" s="156"/>
      <c r="G1015" s="175"/>
      <c r="H1015" s="227"/>
      <c r="I1015" s="227"/>
      <c r="J1015" s="227"/>
      <c r="L1015" s="203"/>
    </row>
    <row r="1016" spans="1:12" ht="16.5" thickBot="1">
      <c r="A1016" s="137"/>
      <c r="B1016" s="157" t="s">
        <v>584</v>
      </c>
      <c r="C1016" s="159"/>
      <c r="D1016" s="156"/>
      <c r="E1016" s="156"/>
      <c r="F1016" s="156">
        <v>200000</v>
      </c>
      <c r="G1016" s="175"/>
    </row>
    <row r="1017" spans="1:12" ht="16.5" thickBot="1">
      <c r="A1017" s="137"/>
      <c r="B1017" s="157" t="s">
        <v>585</v>
      </c>
      <c r="C1017" s="159"/>
      <c r="D1017" s="156"/>
      <c r="E1017" s="156"/>
      <c r="F1017" s="156"/>
      <c r="G1017" s="175"/>
      <c r="H1017" s="203"/>
      <c r="I1017" s="203"/>
      <c r="J1017" s="203"/>
      <c r="L1017" s="203"/>
    </row>
    <row r="1018" spans="1:12" ht="16.5" thickBot="1">
      <c r="A1018" s="137"/>
      <c r="B1018" s="157" t="s">
        <v>586</v>
      </c>
      <c r="C1018" s="159"/>
      <c r="D1018" s="156"/>
      <c r="E1018" s="156"/>
      <c r="F1018" s="156"/>
      <c r="G1018" s="175"/>
    </row>
    <row r="1019" spans="1:12" ht="16.5" thickBot="1">
      <c r="A1019" s="137"/>
      <c r="B1019" s="209" t="s">
        <v>571</v>
      </c>
      <c r="C1019" s="159">
        <f>C1009+C1014</f>
        <v>0</v>
      </c>
      <c r="D1019" s="159">
        <f>D1009+D1014</f>
        <v>0</v>
      </c>
      <c r="E1019" s="159">
        <f>E1009+E1014</f>
        <v>0</v>
      </c>
      <c r="F1019" s="159">
        <f>F1009+F1014</f>
        <v>200000</v>
      </c>
      <c r="G1019" s="175"/>
    </row>
    <row r="1020" spans="1:12" ht="27" customHeight="1" thickBot="1">
      <c r="A1020" s="137"/>
      <c r="B1020" s="145" t="s">
        <v>588</v>
      </c>
      <c r="C1020" s="180">
        <f>+C951+C850+C825+C800+C775+C424+C398+C373+C348+C323+C298+C273+C248+C219+C178+C141+C30+C600+C525+C475+C926+C875+C550+C500+C450+C575+C750+C725+C700+C675+C650+C625+C900+C976+C1001</f>
        <v>7854992</v>
      </c>
      <c r="D1020" s="180">
        <f t="shared" ref="D1020:F1020" si="45">+D951+D850+D825+D800+D775+D424+D398+D373+D348+D323+D298+D273+D248+D219+D178+D141+D30+D600+D525+D475+D926+D875+D550+D500+D450+D575+D750+D725+D700+D675+D650+D625+D900+D976+D1001</f>
        <v>10304502</v>
      </c>
      <c r="E1020" s="180">
        <f t="shared" si="45"/>
        <v>11559002</v>
      </c>
      <c r="F1020" s="180">
        <f t="shared" si="45"/>
        <v>11292726</v>
      </c>
      <c r="G1020" s="175"/>
      <c r="H1020" s="203"/>
      <c r="I1020" s="203"/>
      <c r="J1020" s="203"/>
    </row>
    <row r="1021" spans="1:12" ht="32.25" thickBot="1">
      <c r="A1021" s="137"/>
      <c r="B1021" s="145" t="s">
        <v>589</v>
      </c>
      <c r="C1021" s="180">
        <f>+C969+C868+C843+C818+C793+C442+C416+C391+C366+C341+C316+C291+C266+C237+C207+C59+C618+C593+C568+C543+C518+C493+C468+C170+C944+C893+C768+C743+C718+C693+C668+C643+C918+C994+C1019</f>
        <v>7854992</v>
      </c>
      <c r="D1021" s="180">
        <f t="shared" ref="D1021:F1021" si="46">+D969+D868+D843+D818+D793+D442+D416+D391+D366+D341+D316+D291+D266+D237+D207+D59+D618+D593+D568+D543+D518+D493+D468+D170+D944+D893+D768+D743+D718+D693+D668+D643+D918+D994+D1019</f>
        <v>10304502</v>
      </c>
      <c r="E1021" s="180">
        <f t="shared" si="46"/>
        <v>11559002</v>
      </c>
      <c r="F1021" s="180">
        <f t="shared" si="46"/>
        <v>11292726</v>
      </c>
      <c r="G1021" s="137"/>
      <c r="H1021" s="203"/>
      <c r="J1021" s="203"/>
    </row>
    <row r="1022" spans="1:12" ht="16.5" thickBot="1">
      <c r="A1022" s="137"/>
      <c r="B1022" s="155" t="s">
        <v>537</v>
      </c>
      <c r="C1022" s="255">
        <f>C1023+C1024</f>
        <v>690967</v>
      </c>
      <c r="D1022" s="255">
        <f>D1023+D1024</f>
        <v>734027</v>
      </c>
      <c r="E1022" s="255">
        <f>E1023+E1024</f>
        <v>734027</v>
      </c>
      <c r="F1022" s="255">
        <f>F1023+F1024</f>
        <v>734027</v>
      </c>
      <c r="G1022" s="175"/>
      <c r="I1022" s="203"/>
      <c r="J1022" s="203"/>
      <c r="K1022" s="203"/>
    </row>
    <row r="1023" spans="1:12" ht="16.5" thickBot="1">
      <c r="A1023" s="137"/>
      <c r="B1023" s="157" t="s">
        <v>538</v>
      </c>
      <c r="C1023" s="159">
        <f>C39+C76+C113</f>
        <v>690967</v>
      </c>
      <c r="D1023" s="159">
        <f>D39+D76+D113</f>
        <v>734027</v>
      </c>
      <c r="E1023" s="159">
        <v>734027</v>
      </c>
      <c r="F1023" s="159">
        <f>F39+F76+F113</f>
        <v>734027</v>
      </c>
      <c r="G1023" s="137"/>
      <c r="I1023" s="203"/>
      <c r="J1023" s="203"/>
      <c r="K1023" s="203"/>
    </row>
    <row r="1024" spans="1:12" ht="16.5" thickBot="1">
      <c r="A1024" s="137"/>
      <c r="B1024" s="157" t="s">
        <v>590</v>
      </c>
      <c r="C1024" s="159">
        <f>C40+C77+C114</f>
        <v>0</v>
      </c>
      <c r="D1024" s="159">
        <f>D40+D77+D114</f>
        <v>0</v>
      </c>
      <c r="E1024" s="159">
        <f>E40+E77+E114</f>
        <v>0</v>
      </c>
      <c r="F1024" s="159">
        <f>F40+F77+F114</f>
        <v>0</v>
      </c>
      <c r="G1024" s="137"/>
      <c r="J1024" s="203"/>
    </row>
    <row r="1025" spans="1:16" ht="16.5" thickBot="1">
      <c r="A1025" s="137"/>
      <c r="B1025" s="155" t="s">
        <v>540</v>
      </c>
      <c r="C1025" s="255">
        <f>C1026+C1027</f>
        <v>124211</v>
      </c>
      <c r="D1025" s="255">
        <f>D1026+D1027</f>
        <v>124211</v>
      </c>
      <c r="E1025" s="255">
        <f>E1026+E1027</f>
        <v>124211</v>
      </c>
      <c r="F1025" s="255">
        <f>F1026+F1027</f>
        <v>124211</v>
      </c>
      <c r="G1025" s="137"/>
      <c r="H1025" s="203"/>
    </row>
    <row r="1026" spans="1:16" ht="16.5" thickBot="1">
      <c r="A1026" s="137"/>
      <c r="B1026" s="157" t="s">
        <v>538</v>
      </c>
      <c r="C1026" s="156">
        <f>C42+C79+C116</f>
        <v>124211</v>
      </c>
      <c r="D1026" s="156">
        <f>D42+D79+D116</f>
        <v>124211</v>
      </c>
      <c r="E1026" s="156">
        <f>E42+E79+E116</f>
        <v>124211</v>
      </c>
      <c r="F1026" s="156">
        <f>F42+F79+F116</f>
        <v>124211</v>
      </c>
      <c r="G1026" s="137"/>
    </row>
    <row r="1027" spans="1:16" ht="16.5" thickBot="1">
      <c r="A1027" s="137"/>
      <c r="B1027" s="157" t="s">
        <v>590</v>
      </c>
      <c r="C1027" s="159">
        <f>C43+C80+C114</f>
        <v>0</v>
      </c>
      <c r="D1027" s="159">
        <f>D43+D80+D114</f>
        <v>0</v>
      </c>
      <c r="E1027" s="159">
        <f>E43+E80+E114</f>
        <v>0</v>
      </c>
      <c r="F1027" s="159">
        <f>F43+F80+F114</f>
        <v>0</v>
      </c>
      <c r="G1027" s="137"/>
    </row>
    <row r="1028" spans="1:16" ht="16.5" thickBot="1">
      <c r="A1028" s="137"/>
      <c r="B1028" s="155" t="s">
        <v>542</v>
      </c>
      <c r="C1028" s="255">
        <f>C1029+C1030</f>
        <v>4562808</v>
      </c>
      <c r="D1028" s="255">
        <f>D1029+D1030</f>
        <v>5530764</v>
      </c>
      <c r="E1028" s="255">
        <f>E1029+E1030</f>
        <v>5531764</v>
      </c>
      <c r="F1028" s="255">
        <f>F1029+F1030</f>
        <v>5446988</v>
      </c>
      <c r="G1028" s="137"/>
    </row>
    <row r="1029" spans="1:16" ht="16.5" thickBot="1">
      <c r="A1029" s="137"/>
      <c r="B1029" s="157" t="s">
        <v>538</v>
      </c>
      <c r="C1029" s="159">
        <f>C45+C156+C193</f>
        <v>4562808</v>
      </c>
      <c r="D1029" s="159">
        <f>D45+D156+D193</f>
        <v>5530764</v>
      </c>
      <c r="E1029" s="159">
        <f>E45+E156+E193</f>
        <v>5531764</v>
      </c>
      <c r="F1029" s="159">
        <f>F45+F156+F193</f>
        <v>5446988</v>
      </c>
      <c r="G1029" s="137"/>
    </row>
    <row r="1030" spans="1:16" ht="16.5" thickBot="1">
      <c r="A1030" s="137"/>
      <c r="B1030" s="157" t="s">
        <v>590</v>
      </c>
      <c r="C1030" s="159">
        <f>C46+C83+C120</f>
        <v>0</v>
      </c>
      <c r="D1030" s="159">
        <f>D46+D83+D120</f>
        <v>0</v>
      </c>
      <c r="E1030" s="159">
        <f>E46+E83+E120</f>
        <v>0</v>
      </c>
      <c r="F1030" s="159">
        <f>F46+F83+F120</f>
        <v>0</v>
      </c>
      <c r="G1030" s="137"/>
    </row>
    <row r="1031" spans="1:16" ht="16.5" thickBot="1">
      <c r="A1031" s="137"/>
      <c r="B1031" s="155" t="s">
        <v>543</v>
      </c>
      <c r="C1031" s="255">
        <f>C1032+C1033</f>
        <v>0</v>
      </c>
      <c r="D1031" s="255">
        <f>D1032+D1033</f>
        <v>0</v>
      </c>
      <c r="E1031" s="255">
        <f>E1032+E1033</f>
        <v>0</v>
      </c>
      <c r="F1031" s="255">
        <f>F1032+F1033</f>
        <v>0</v>
      </c>
      <c r="G1031" s="137"/>
    </row>
    <row r="1032" spans="1:16" ht="16.5" thickBot="1">
      <c r="A1032" s="137"/>
      <c r="B1032" s="157" t="s">
        <v>538</v>
      </c>
      <c r="C1032" s="156">
        <f t="shared" ref="C1032:F1033" si="47">C48+C85+C122</f>
        <v>0</v>
      </c>
      <c r="D1032" s="156">
        <f t="shared" si="47"/>
        <v>0</v>
      </c>
      <c r="E1032" s="156">
        <f t="shared" si="47"/>
        <v>0</v>
      </c>
      <c r="F1032" s="156">
        <f t="shared" si="47"/>
        <v>0</v>
      </c>
      <c r="G1032" s="137"/>
    </row>
    <row r="1033" spans="1:16" ht="16.5" thickBot="1">
      <c r="A1033" s="137"/>
      <c r="B1033" s="157" t="s">
        <v>590</v>
      </c>
      <c r="C1033" s="159">
        <f t="shared" si="47"/>
        <v>0</v>
      </c>
      <c r="D1033" s="159">
        <f t="shared" si="47"/>
        <v>0</v>
      </c>
      <c r="E1033" s="159">
        <f t="shared" si="47"/>
        <v>0</v>
      </c>
      <c r="F1033" s="159">
        <f t="shared" si="47"/>
        <v>0</v>
      </c>
      <c r="G1033" s="137"/>
    </row>
    <row r="1034" spans="1:16" ht="16.5" thickBot="1">
      <c r="A1034" s="137"/>
      <c r="B1034" s="155" t="s">
        <v>549</v>
      </c>
      <c r="C1034" s="255">
        <f>C1035+C1036</f>
        <v>0</v>
      </c>
      <c r="D1034" s="255">
        <f>D1035+D1036</f>
        <v>0</v>
      </c>
      <c r="E1034" s="255">
        <f>E1035+E1036</f>
        <v>0</v>
      </c>
      <c r="F1034" s="255">
        <f>F1035+F1036</f>
        <v>0</v>
      </c>
      <c r="G1034" s="137"/>
    </row>
    <row r="1035" spans="1:16" ht="16.5" thickBot="1">
      <c r="A1035" s="137"/>
      <c r="B1035" s="157" t="s">
        <v>538</v>
      </c>
      <c r="C1035" s="156">
        <f t="shared" ref="C1035:F1036" si="48">C51+C88+C125</f>
        <v>0</v>
      </c>
      <c r="D1035" s="156">
        <f t="shared" si="48"/>
        <v>0</v>
      </c>
      <c r="E1035" s="156">
        <f t="shared" si="48"/>
        <v>0</v>
      </c>
      <c r="F1035" s="156">
        <f t="shared" si="48"/>
        <v>0</v>
      </c>
      <c r="G1035" s="137"/>
    </row>
    <row r="1036" spans="1:16" ht="16.5" thickBot="1">
      <c r="A1036" s="137"/>
      <c r="B1036" s="157" t="s">
        <v>590</v>
      </c>
      <c r="C1036" s="159">
        <f t="shared" si="48"/>
        <v>0</v>
      </c>
      <c r="D1036" s="159">
        <f t="shared" si="48"/>
        <v>0</v>
      </c>
      <c r="E1036" s="159">
        <f t="shared" si="48"/>
        <v>0</v>
      </c>
      <c r="F1036" s="159">
        <f t="shared" si="48"/>
        <v>0</v>
      </c>
      <c r="G1036" s="137"/>
    </row>
    <row r="1037" spans="1:16" ht="16.5" thickBot="1">
      <c r="A1037" s="137"/>
      <c r="B1037" s="155" t="s">
        <v>553</v>
      </c>
      <c r="C1037" s="255">
        <f>C1038+C1039</f>
        <v>21000</v>
      </c>
      <c r="D1037" s="255">
        <f>D1038+D1039</f>
        <v>21000</v>
      </c>
      <c r="E1037" s="255">
        <f>E1038+E1039</f>
        <v>21000</v>
      </c>
      <c r="F1037" s="255">
        <f>F1038+F1039</f>
        <v>21000</v>
      </c>
      <c r="G1037" s="137"/>
    </row>
    <row r="1038" spans="1:16" ht="16.5" thickBot="1">
      <c r="A1038" s="137"/>
      <c r="B1038" s="157" t="s">
        <v>538</v>
      </c>
      <c r="C1038" s="156">
        <f t="shared" ref="C1038:F1039" si="49">C54+C91+C128</f>
        <v>21000</v>
      </c>
      <c r="D1038" s="156">
        <f t="shared" si="49"/>
        <v>21000</v>
      </c>
      <c r="E1038" s="156">
        <f t="shared" si="49"/>
        <v>21000</v>
      </c>
      <c r="F1038" s="156">
        <f t="shared" si="49"/>
        <v>21000</v>
      </c>
      <c r="G1038" s="137"/>
    </row>
    <row r="1039" spans="1:16" ht="16.5" thickBot="1">
      <c r="A1039" s="137"/>
      <c r="B1039" s="157" t="s">
        <v>590</v>
      </c>
      <c r="C1039" s="159">
        <f t="shared" si="49"/>
        <v>0</v>
      </c>
      <c r="D1039" s="159">
        <f t="shared" si="49"/>
        <v>0</v>
      </c>
      <c r="E1039" s="159">
        <f t="shared" si="49"/>
        <v>0</v>
      </c>
      <c r="F1039" s="159">
        <f t="shared" si="49"/>
        <v>0</v>
      </c>
      <c r="G1039" s="137"/>
    </row>
    <row r="1040" spans="1:16" ht="16.5" thickBot="1">
      <c r="A1040" s="137"/>
      <c r="B1040" s="155" t="s">
        <v>554</v>
      </c>
      <c r="C1040" s="255">
        <f>C93+C56</f>
        <v>500</v>
      </c>
      <c r="D1040" s="255">
        <f>D93+D56</f>
        <v>0</v>
      </c>
      <c r="E1040" s="255">
        <f>E93+E56</f>
        <v>0</v>
      </c>
      <c r="F1040" s="255">
        <f>F93+F56</f>
        <v>0</v>
      </c>
      <c r="G1040" s="137"/>
      <c r="P1040" s="203"/>
    </row>
    <row r="1041" spans="1:17" ht="16.5" thickBot="1">
      <c r="A1041" s="137"/>
      <c r="B1041" s="157" t="s">
        <v>538</v>
      </c>
      <c r="C1041" s="156">
        <f t="shared" ref="C1041:F1042" si="50">C57+C94+C131</f>
        <v>500</v>
      </c>
      <c r="D1041" s="156">
        <f t="shared" si="50"/>
        <v>0</v>
      </c>
      <c r="E1041" s="156">
        <f t="shared" si="50"/>
        <v>0</v>
      </c>
      <c r="F1041" s="156">
        <f t="shared" si="50"/>
        <v>0</v>
      </c>
      <c r="G1041" s="137"/>
    </row>
    <row r="1042" spans="1:17" ht="16.5" thickBot="1">
      <c r="A1042" s="137"/>
      <c r="B1042" s="157" t="s">
        <v>590</v>
      </c>
      <c r="C1042" s="159">
        <f t="shared" si="50"/>
        <v>0</v>
      </c>
      <c r="D1042" s="159">
        <f t="shared" si="50"/>
        <v>0</v>
      </c>
      <c r="E1042" s="159">
        <f t="shared" si="50"/>
        <v>0</v>
      </c>
      <c r="F1042" s="159">
        <f t="shared" si="50"/>
        <v>0</v>
      </c>
      <c r="G1042" s="137"/>
    </row>
    <row r="1043" spans="1:17" ht="16.5" thickBot="1">
      <c r="A1043" s="137"/>
      <c r="B1043" s="155" t="s">
        <v>591</v>
      </c>
      <c r="C1043" s="255">
        <f>C1044+C1045+C1046+C1047</f>
        <v>0</v>
      </c>
      <c r="D1043" s="255">
        <f>D1044+D1045+D1046+D1047</f>
        <v>0</v>
      </c>
      <c r="E1043" s="255">
        <f>E1044+E1045+E1046+E1047</f>
        <v>0</v>
      </c>
      <c r="F1043" s="255">
        <f>F1044+F1045+F1046+F1047</f>
        <v>0</v>
      </c>
      <c r="G1043" s="137"/>
    </row>
    <row r="1044" spans="1:17" ht="16.5" thickBot="1">
      <c r="A1044" s="137"/>
      <c r="B1044" s="157" t="s">
        <v>538</v>
      </c>
      <c r="C1044" s="156">
        <v>0</v>
      </c>
      <c r="D1044" s="156">
        <v>0</v>
      </c>
      <c r="E1044" s="156">
        <v>0</v>
      </c>
      <c r="F1044" s="156">
        <v>0</v>
      </c>
      <c r="G1044" s="137"/>
    </row>
    <row r="1045" spans="1:17" ht="16.5" thickBot="1">
      <c r="A1045" s="137"/>
      <c r="B1045" s="157" t="s">
        <v>592</v>
      </c>
      <c r="C1045" s="156">
        <v>0</v>
      </c>
      <c r="D1045" s="156">
        <v>0</v>
      </c>
      <c r="E1045" s="156">
        <v>0</v>
      </c>
      <c r="F1045" s="156">
        <v>0</v>
      </c>
      <c r="G1045" s="137"/>
    </row>
    <row r="1046" spans="1:17" ht="16.5" thickBot="1">
      <c r="A1046" s="137"/>
      <c r="B1046" s="157" t="s">
        <v>585</v>
      </c>
      <c r="C1046" s="156">
        <v>0</v>
      </c>
      <c r="D1046" s="156">
        <v>0</v>
      </c>
      <c r="E1046" s="156">
        <v>0</v>
      </c>
      <c r="F1046" s="156">
        <v>0</v>
      </c>
      <c r="G1046" s="137"/>
    </row>
    <row r="1047" spans="1:17" ht="16.5" thickBot="1">
      <c r="A1047" s="137"/>
      <c r="B1047" s="157" t="s">
        <v>586</v>
      </c>
      <c r="C1047" s="156">
        <v>0</v>
      </c>
      <c r="D1047" s="156">
        <v>0</v>
      </c>
      <c r="E1047" s="156">
        <v>0</v>
      </c>
      <c r="F1047" s="156">
        <v>0</v>
      </c>
      <c r="G1047" s="137"/>
    </row>
    <row r="1048" spans="1:17" ht="16.5" thickBot="1">
      <c r="A1048" s="137"/>
      <c r="B1048" s="155" t="s">
        <v>593</v>
      </c>
      <c r="C1048" s="255">
        <f>C1049+C1050+C1051+C1052</f>
        <v>2455506</v>
      </c>
      <c r="D1048" s="255">
        <f t="shared" ref="D1048:F1048" si="51">D1049+D1050+D1051+D1052</f>
        <v>3894500</v>
      </c>
      <c r="E1048" s="255">
        <f t="shared" si="51"/>
        <v>5148000</v>
      </c>
      <c r="F1048" s="255">
        <f t="shared" si="51"/>
        <v>4966500</v>
      </c>
      <c r="G1048" s="137"/>
      <c r="H1048" s="256"/>
    </row>
    <row r="1049" spans="1:17" ht="16.5" thickBot="1">
      <c r="A1049" s="137"/>
      <c r="B1049" s="157" t="s">
        <v>538</v>
      </c>
      <c r="C1049" s="156">
        <f>C233+C262+C287+C312+C337+C362+C387+C412+C438+C464+C489+C514+C539+C564+C589+C614+C639+C664+C689+C714+C739+C764+C789+C814+C839+C864+C889</f>
        <v>2295506</v>
      </c>
      <c r="D1049" s="156">
        <f>D233+D262+D287+D312+D337+D362+D387+D412+D438+D464+D489+D514+D539+D564+D589+D614+D639+D664+D689+D714+D739+D764+D789+D814+D839+D864+D889+D914</f>
        <v>3414500</v>
      </c>
      <c r="E1049" s="156">
        <f>E233+E262+E287+E312+E337+E362+E387+E412+E438+E464+E489+E514+E539+E564+E589+E614+E639+E664+E689+E714+E739+E764+E789+E814+E839+E864+E889+E914</f>
        <v>4578000</v>
      </c>
      <c r="F1049" s="156">
        <f>F233+F262+F287+F312+F337+F362+F387+F412+F438+F464+F489+F514+F539+F564+F589+F614+F639+F664+F689+F714+F739+F764+F789+F814+F839+F864+F889+F914</f>
        <v>3296500</v>
      </c>
      <c r="G1049" s="175"/>
      <c r="H1049" s="203"/>
      <c r="I1049" s="203"/>
      <c r="J1049" s="203"/>
      <c r="N1049" s="203"/>
      <c r="O1049" s="203"/>
      <c r="P1049" s="203"/>
      <c r="Q1049" s="203"/>
    </row>
    <row r="1050" spans="1:17" ht="16.5" thickBot="1">
      <c r="A1050" s="137"/>
      <c r="B1050" s="157" t="s">
        <v>592</v>
      </c>
      <c r="C1050" s="156">
        <f>C941+C966+C991</f>
        <v>160000</v>
      </c>
      <c r="D1050" s="156">
        <f t="shared" ref="D1050:E1050" si="52">D941+D966+D991</f>
        <v>480000</v>
      </c>
      <c r="E1050" s="156">
        <f t="shared" si="52"/>
        <v>570000</v>
      </c>
      <c r="F1050" s="156">
        <f>F941+F966+F991+F1016</f>
        <v>1670000</v>
      </c>
      <c r="G1050" s="175"/>
      <c r="H1050" s="203"/>
      <c r="I1050" s="204"/>
      <c r="J1050" s="257"/>
      <c r="N1050" s="203"/>
      <c r="O1050" s="203"/>
      <c r="P1050" s="203"/>
      <c r="Q1050" s="203"/>
    </row>
    <row r="1051" spans="1:17" ht="16.5" thickBot="1">
      <c r="A1051" s="137"/>
      <c r="B1051" s="157" t="s">
        <v>585</v>
      </c>
      <c r="C1051" s="156"/>
      <c r="D1051" s="156"/>
      <c r="E1051" s="156"/>
      <c r="F1051" s="156"/>
      <c r="G1051" s="137"/>
      <c r="I1051" s="204"/>
      <c r="J1051" s="257"/>
      <c r="N1051" s="203"/>
      <c r="O1051" s="203"/>
      <c r="P1051" s="203"/>
      <c r="Q1051" s="203"/>
    </row>
    <row r="1052" spans="1:17" ht="16.5" thickBot="1">
      <c r="A1052" s="137"/>
      <c r="B1052" s="157" t="s">
        <v>586</v>
      </c>
      <c r="C1052" s="156"/>
      <c r="D1052" s="156"/>
      <c r="E1052" s="156"/>
      <c r="F1052" s="156"/>
      <c r="G1052" s="137"/>
      <c r="N1052" s="203"/>
      <c r="O1052" s="203"/>
      <c r="P1052" s="203"/>
      <c r="Q1052" s="203"/>
    </row>
    <row r="1053" spans="1:17" ht="16.5" thickBot="1">
      <c r="A1053" s="137"/>
      <c r="B1053" s="182" t="s">
        <v>556</v>
      </c>
      <c r="C1053" s="210">
        <f>IF(C1021-C1020=0,0,"Error")</f>
        <v>0</v>
      </c>
      <c r="D1053" s="210">
        <f>IF(D1021-D1020=0,0,"Error")</f>
        <v>0</v>
      </c>
      <c r="E1053" s="210">
        <f>IF(E1021-E1020=0,0,"Error")</f>
        <v>0</v>
      </c>
      <c r="F1053" s="210">
        <f>IF(F1021-F1020=0,0,"Error")</f>
        <v>0</v>
      </c>
      <c r="G1053" s="137"/>
      <c r="N1053" s="203"/>
      <c r="O1053" s="203"/>
      <c r="P1053" s="203"/>
      <c r="Q1053" s="203"/>
    </row>
    <row r="1054" spans="1:17" ht="15.75">
      <c r="A1054" s="137"/>
      <c r="B1054" s="184"/>
      <c r="C1054" s="185"/>
      <c r="D1054" s="185"/>
      <c r="E1054" s="185"/>
      <c r="F1054" s="185"/>
      <c r="G1054" s="137"/>
      <c r="N1054" s="203"/>
      <c r="O1054" s="203"/>
      <c r="P1054" s="203"/>
      <c r="Q1054" s="203"/>
    </row>
    <row r="1059" spans="2:2">
      <c r="B1059" s="1456" t="s">
        <v>3066</v>
      </c>
    </row>
  </sheetData>
  <mergeCells count="246">
    <mergeCell ref="C997:F997"/>
    <mergeCell ref="B998:B999"/>
    <mergeCell ref="B1006:F1006"/>
    <mergeCell ref="B1007:B1008"/>
    <mergeCell ref="C972:F972"/>
    <mergeCell ref="B973:B974"/>
    <mergeCell ref="B981:F981"/>
    <mergeCell ref="B982:B983"/>
    <mergeCell ref="E995:F995"/>
    <mergeCell ref="C996:F996"/>
    <mergeCell ref="C947:F947"/>
    <mergeCell ref="B948:B949"/>
    <mergeCell ref="B956:F956"/>
    <mergeCell ref="B957:B958"/>
    <mergeCell ref="E970:F970"/>
    <mergeCell ref="C971:F971"/>
    <mergeCell ref="C922:F922"/>
    <mergeCell ref="B923:B924"/>
    <mergeCell ref="B931:F931"/>
    <mergeCell ref="B932:B933"/>
    <mergeCell ref="E945:F945"/>
    <mergeCell ref="C946:F946"/>
    <mergeCell ref="C896:F896"/>
    <mergeCell ref="B897:B898"/>
    <mergeCell ref="B905:F905"/>
    <mergeCell ref="B906:B907"/>
    <mergeCell ref="E920:F920"/>
    <mergeCell ref="C921:F921"/>
    <mergeCell ref="C871:F871"/>
    <mergeCell ref="B872:B873"/>
    <mergeCell ref="B880:F880"/>
    <mergeCell ref="B881:B882"/>
    <mergeCell ref="E894:F894"/>
    <mergeCell ref="C895:F895"/>
    <mergeCell ref="C846:F846"/>
    <mergeCell ref="B847:B848"/>
    <mergeCell ref="B855:F855"/>
    <mergeCell ref="B856:B857"/>
    <mergeCell ref="E869:F869"/>
    <mergeCell ref="C870:F870"/>
    <mergeCell ref="C820:F820"/>
    <mergeCell ref="C821:F821"/>
    <mergeCell ref="B822:B823"/>
    <mergeCell ref="B830:F830"/>
    <mergeCell ref="B831:B832"/>
    <mergeCell ref="C845:F845"/>
    <mergeCell ref="C795:F795"/>
    <mergeCell ref="C796:F796"/>
    <mergeCell ref="B797:B798"/>
    <mergeCell ref="B805:F805"/>
    <mergeCell ref="B806:B807"/>
    <mergeCell ref="E819:F819"/>
    <mergeCell ref="C770:F770"/>
    <mergeCell ref="C771:F771"/>
    <mergeCell ref="B772:B773"/>
    <mergeCell ref="B780:F780"/>
    <mergeCell ref="B781:B782"/>
    <mergeCell ref="E794:F794"/>
    <mergeCell ref="C745:F745"/>
    <mergeCell ref="C746:F746"/>
    <mergeCell ref="B747:B748"/>
    <mergeCell ref="B755:F755"/>
    <mergeCell ref="B756:B757"/>
    <mergeCell ref="E769:F769"/>
    <mergeCell ref="C720:F720"/>
    <mergeCell ref="C721:F721"/>
    <mergeCell ref="B722:B723"/>
    <mergeCell ref="B730:F730"/>
    <mergeCell ref="B731:B732"/>
    <mergeCell ref="E744:F744"/>
    <mergeCell ref="C695:F695"/>
    <mergeCell ref="C696:F696"/>
    <mergeCell ref="B697:B698"/>
    <mergeCell ref="B705:F705"/>
    <mergeCell ref="B706:B707"/>
    <mergeCell ref="E719:F719"/>
    <mergeCell ref="C670:F670"/>
    <mergeCell ref="C671:F671"/>
    <mergeCell ref="B672:B673"/>
    <mergeCell ref="B680:F680"/>
    <mergeCell ref="B681:B682"/>
    <mergeCell ref="E694:F694"/>
    <mergeCell ref="C645:F645"/>
    <mergeCell ref="C646:F646"/>
    <mergeCell ref="B647:B648"/>
    <mergeCell ref="B655:F655"/>
    <mergeCell ref="B656:B657"/>
    <mergeCell ref="E669:F669"/>
    <mergeCell ref="C620:F620"/>
    <mergeCell ref="C621:F621"/>
    <mergeCell ref="B622:B623"/>
    <mergeCell ref="B630:F630"/>
    <mergeCell ref="B631:B632"/>
    <mergeCell ref="E644:F644"/>
    <mergeCell ref="C595:F595"/>
    <mergeCell ref="C596:F596"/>
    <mergeCell ref="B597:B598"/>
    <mergeCell ref="B605:F605"/>
    <mergeCell ref="B606:B607"/>
    <mergeCell ref="E619:F619"/>
    <mergeCell ref="C570:F570"/>
    <mergeCell ref="C571:F571"/>
    <mergeCell ref="B572:B573"/>
    <mergeCell ref="B580:F580"/>
    <mergeCell ref="B581:B582"/>
    <mergeCell ref="E594:F594"/>
    <mergeCell ref="C545:F545"/>
    <mergeCell ref="C546:F546"/>
    <mergeCell ref="B547:B548"/>
    <mergeCell ref="B555:F555"/>
    <mergeCell ref="B556:B557"/>
    <mergeCell ref="E569:F569"/>
    <mergeCell ref="C520:F520"/>
    <mergeCell ref="C521:F521"/>
    <mergeCell ref="B522:B523"/>
    <mergeCell ref="B530:F530"/>
    <mergeCell ref="B531:B532"/>
    <mergeCell ref="E544:F544"/>
    <mergeCell ref="C495:F495"/>
    <mergeCell ref="C496:F496"/>
    <mergeCell ref="B497:B498"/>
    <mergeCell ref="B505:F505"/>
    <mergeCell ref="B506:B507"/>
    <mergeCell ref="E519:F519"/>
    <mergeCell ref="C470:F470"/>
    <mergeCell ref="C471:F471"/>
    <mergeCell ref="B472:B473"/>
    <mergeCell ref="B480:F480"/>
    <mergeCell ref="B481:B482"/>
    <mergeCell ref="E494:F494"/>
    <mergeCell ref="C445:F445"/>
    <mergeCell ref="C446:F446"/>
    <mergeCell ref="B447:B448"/>
    <mergeCell ref="B455:F455"/>
    <mergeCell ref="B456:B457"/>
    <mergeCell ref="E469:F469"/>
    <mergeCell ref="C420:F420"/>
    <mergeCell ref="B421:B422"/>
    <mergeCell ref="B429:F429"/>
    <mergeCell ref="B430:B431"/>
    <mergeCell ref="E443:F443"/>
    <mergeCell ref="E444:F444"/>
    <mergeCell ref="B395:B396"/>
    <mergeCell ref="B403:F403"/>
    <mergeCell ref="B404:B405"/>
    <mergeCell ref="B417:F417"/>
    <mergeCell ref="E418:F418"/>
    <mergeCell ref="C419:F419"/>
    <mergeCell ref="B370:B371"/>
    <mergeCell ref="B378:F378"/>
    <mergeCell ref="B379:B380"/>
    <mergeCell ref="E392:F392"/>
    <mergeCell ref="C393:F393"/>
    <mergeCell ref="C394:F394"/>
    <mergeCell ref="B345:B346"/>
    <mergeCell ref="B353:F353"/>
    <mergeCell ref="B354:B355"/>
    <mergeCell ref="E367:F367"/>
    <mergeCell ref="C368:F368"/>
    <mergeCell ref="C369:F369"/>
    <mergeCell ref="C319:F319"/>
    <mergeCell ref="B320:B321"/>
    <mergeCell ref="B328:F328"/>
    <mergeCell ref="B329:B330"/>
    <mergeCell ref="C343:F343"/>
    <mergeCell ref="C344:F344"/>
    <mergeCell ref="C294:F294"/>
    <mergeCell ref="B295:B296"/>
    <mergeCell ref="B303:F303"/>
    <mergeCell ref="B304:B305"/>
    <mergeCell ref="E317:F317"/>
    <mergeCell ref="C318:F318"/>
    <mergeCell ref="C269:F269"/>
    <mergeCell ref="B270:B271"/>
    <mergeCell ref="B278:F278"/>
    <mergeCell ref="B279:B280"/>
    <mergeCell ref="E292:F292"/>
    <mergeCell ref="C293:F293"/>
    <mergeCell ref="C244:F244"/>
    <mergeCell ref="B245:B246"/>
    <mergeCell ref="B253:F253"/>
    <mergeCell ref="B254:B255"/>
    <mergeCell ref="E267:F267"/>
    <mergeCell ref="C268:F268"/>
    <mergeCell ref="B239:F239"/>
    <mergeCell ref="C240:F240"/>
    <mergeCell ref="E241:F241"/>
    <mergeCell ref="H241:L243"/>
    <mergeCell ref="C242:F242"/>
    <mergeCell ref="C243:F243"/>
    <mergeCell ref="C215:F215"/>
    <mergeCell ref="B216:B217"/>
    <mergeCell ref="B224:F224"/>
    <mergeCell ref="B225:B226"/>
    <mergeCell ref="O228:S230"/>
    <mergeCell ref="B238:F238"/>
    <mergeCell ref="B184:B185"/>
    <mergeCell ref="B209:F209"/>
    <mergeCell ref="B210:F210"/>
    <mergeCell ref="C211:F211"/>
    <mergeCell ref="E212:F212"/>
    <mergeCell ref="H212:L214"/>
    <mergeCell ref="C213:F213"/>
    <mergeCell ref="C214:F214"/>
    <mergeCell ref="B147:B148"/>
    <mergeCell ref="C172:F172"/>
    <mergeCell ref="C173:F173"/>
    <mergeCell ref="C174:F174"/>
    <mergeCell ref="B175:B176"/>
    <mergeCell ref="B183:F183"/>
    <mergeCell ref="B110:B111"/>
    <mergeCell ref="C135:F135"/>
    <mergeCell ref="C136:F136"/>
    <mergeCell ref="C137:F137"/>
    <mergeCell ref="B138:B139"/>
    <mergeCell ref="B146:F146"/>
    <mergeCell ref="B73:B74"/>
    <mergeCell ref="C98:F98"/>
    <mergeCell ref="C99:F99"/>
    <mergeCell ref="C100:F100"/>
    <mergeCell ref="B101:B102"/>
    <mergeCell ref="B109:F109"/>
    <mergeCell ref="B36:B37"/>
    <mergeCell ref="C61:F61"/>
    <mergeCell ref="C62:F62"/>
    <mergeCell ref="C63:F63"/>
    <mergeCell ref="B64:B65"/>
    <mergeCell ref="B72:F72"/>
    <mergeCell ref="B23:F23"/>
    <mergeCell ref="C24:F24"/>
    <mergeCell ref="C25:F25"/>
    <mergeCell ref="C26:F26"/>
    <mergeCell ref="B27:B28"/>
    <mergeCell ref="B35:F35"/>
    <mergeCell ref="B9:F11"/>
    <mergeCell ref="C12:F12"/>
    <mergeCell ref="B13:B14"/>
    <mergeCell ref="C19:F19"/>
    <mergeCell ref="B20:F20"/>
    <mergeCell ref="B22:F22"/>
    <mergeCell ref="A2:G2"/>
    <mergeCell ref="B3:F3"/>
    <mergeCell ref="C5:F5"/>
    <mergeCell ref="C6:F6"/>
    <mergeCell ref="C7:F7"/>
    <mergeCell ref="B8:F8"/>
  </mergeCells>
  <pageMargins left="0.7" right="0.7" top="0.75" bottom="0.75" header="0.3" footer="0.3"/>
  <pageSetup paperSize="9" scale="60" fitToHeight="0" orientation="portrait" r:id="rId1"/>
  <rowBreaks count="2" manualBreakCount="2">
    <brk id="60" max="6" man="1"/>
    <brk id="237" max="6"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M375"/>
  <sheetViews>
    <sheetView zoomScale="120" zoomScaleNormal="120" zoomScaleSheetLayoutView="66" workbookViewId="0">
      <selection activeCell="B9" sqref="B9:F11"/>
    </sheetView>
  </sheetViews>
  <sheetFormatPr defaultColWidth="9.125" defaultRowHeight="14.25"/>
  <cols>
    <col min="1" max="1" width="9.625" style="259" customWidth="1"/>
    <col min="2" max="2" width="33.125" style="259" customWidth="1"/>
    <col min="3" max="3" width="20" style="259" customWidth="1"/>
    <col min="4" max="4" width="18.375" style="259" customWidth="1"/>
    <col min="5" max="5" width="17.75" style="259" customWidth="1"/>
    <col min="6" max="6" width="21.625" style="259" customWidth="1"/>
    <col min="7" max="8" width="9.125" style="259"/>
    <col min="9" max="9" width="11" style="259" customWidth="1"/>
    <col min="10" max="10" width="11" style="259" bestFit="1" customWidth="1"/>
    <col min="11" max="16384" width="9.125" style="259"/>
  </cols>
  <sheetData>
    <row r="2" spans="1:7" ht="18" customHeight="1">
      <c r="A2" s="1927" t="s">
        <v>495</v>
      </c>
      <c r="B2" s="1927"/>
      <c r="C2" s="1927"/>
      <c r="D2" s="1927"/>
      <c r="E2" s="1927"/>
      <c r="F2" s="1927"/>
      <c r="G2" s="1927"/>
    </row>
    <row r="3" spans="1:7" ht="18" customHeight="1">
      <c r="A3" s="258"/>
      <c r="B3" s="1928" t="s">
        <v>496</v>
      </c>
      <c r="C3" s="1928"/>
      <c r="D3" s="1928"/>
      <c r="E3" s="1928"/>
      <c r="F3" s="1928"/>
      <c r="G3" s="258"/>
    </row>
    <row r="4" spans="1:7" ht="15" thickBot="1"/>
    <row r="5" spans="1:7" ht="15" thickBot="1">
      <c r="B5" s="260" t="s">
        <v>6</v>
      </c>
      <c r="C5" s="1929" t="s">
        <v>762</v>
      </c>
      <c r="D5" s="1929"/>
      <c r="E5" s="1929"/>
      <c r="F5" s="1929"/>
    </row>
    <row r="6" spans="1:7" ht="15" thickBot="1">
      <c r="B6" s="260" t="s">
        <v>8</v>
      </c>
      <c r="C6" s="1930" t="s">
        <v>763</v>
      </c>
      <c r="D6" s="1931"/>
      <c r="E6" s="1931"/>
      <c r="F6" s="1932"/>
    </row>
    <row r="7" spans="1:7" ht="15" thickBot="1">
      <c r="B7" s="260" t="s">
        <v>10</v>
      </c>
      <c r="C7" s="1933" t="s">
        <v>499</v>
      </c>
      <c r="D7" s="1934"/>
      <c r="E7" s="1934"/>
      <c r="F7" s="1935"/>
    </row>
    <row r="8" spans="1:7" ht="15" thickBot="1">
      <c r="B8" s="1924" t="s">
        <v>12</v>
      </c>
      <c r="C8" s="1925"/>
      <c r="D8" s="1925"/>
      <c r="E8" s="1925"/>
      <c r="F8" s="1926"/>
    </row>
    <row r="9" spans="1:7" ht="15" thickBot="1">
      <c r="B9" s="1939" t="s">
        <v>764</v>
      </c>
      <c r="C9" s="1940"/>
      <c r="D9" s="1940"/>
      <c r="E9" s="1940"/>
      <c r="F9" s="1941"/>
    </row>
    <row r="10" spans="1:7" ht="36.75" customHeight="1" thickBot="1">
      <c r="B10" s="1939"/>
      <c r="C10" s="1940"/>
      <c r="D10" s="1940"/>
      <c r="E10" s="1940"/>
      <c r="F10" s="1941"/>
    </row>
    <row r="11" spans="1:7" ht="57" customHeight="1" thickBot="1">
      <c r="B11" s="1939"/>
      <c r="C11" s="1940"/>
      <c r="D11" s="1940"/>
      <c r="E11" s="1940"/>
      <c r="F11" s="1941"/>
    </row>
    <row r="12" spans="1:7" ht="38.25" customHeight="1" thickBot="1">
      <c r="B12" s="261" t="s">
        <v>14</v>
      </c>
      <c r="C12" s="1942" t="s">
        <v>765</v>
      </c>
      <c r="D12" s="1943"/>
      <c r="E12" s="1943"/>
      <c r="F12" s="1944"/>
    </row>
    <row r="13" spans="1:7" ht="23.25" customHeight="1">
      <c r="B13" s="1945" t="s">
        <v>176</v>
      </c>
      <c r="C13" s="263">
        <v>2024</v>
      </c>
      <c r="D13" s="263">
        <v>2025</v>
      </c>
      <c r="E13" s="263">
        <v>2026</v>
      </c>
      <c r="F13" s="263">
        <v>2027</v>
      </c>
    </row>
    <row r="14" spans="1:7" ht="15" thickBot="1">
      <c r="B14" s="1946"/>
      <c r="C14" s="265" t="s">
        <v>22</v>
      </c>
      <c r="D14" s="265" t="s">
        <v>23</v>
      </c>
      <c r="E14" s="265" t="s">
        <v>23</v>
      </c>
      <c r="F14" s="265" t="s">
        <v>23</v>
      </c>
    </row>
    <row r="15" spans="1:7" ht="15" thickBot="1">
      <c r="B15" s="266" t="s">
        <v>766</v>
      </c>
      <c r="C15" s="267"/>
      <c r="D15" s="267">
        <v>0.7</v>
      </c>
      <c r="E15" s="267">
        <v>0.7</v>
      </c>
      <c r="F15" s="267">
        <v>0.8</v>
      </c>
    </row>
    <row r="16" spans="1:7" ht="15" thickBot="1">
      <c r="B16" s="266" t="s">
        <v>767</v>
      </c>
      <c r="C16" s="267"/>
      <c r="D16" s="267">
        <v>0.7</v>
      </c>
      <c r="E16" s="267">
        <v>0.9</v>
      </c>
      <c r="F16" s="267">
        <v>1</v>
      </c>
    </row>
    <row r="17" spans="2:11" ht="15" thickBot="1">
      <c r="B17" s="266" t="s">
        <v>768</v>
      </c>
      <c r="C17" s="267"/>
      <c r="D17" s="267">
        <v>0.6</v>
      </c>
      <c r="E17" s="267">
        <v>0.7</v>
      </c>
      <c r="F17" s="267">
        <v>0.8</v>
      </c>
    </row>
    <row r="18" spans="2:11" ht="15" thickBot="1">
      <c r="B18" s="266" t="s">
        <v>769</v>
      </c>
      <c r="C18" s="267"/>
      <c r="D18" s="267">
        <v>0.6</v>
      </c>
      <c r="E18" s="267">
        <v>0.7</v>
      </c>
      <c r="F18" s="267">
        <v>0.8</v>
      </c>
    </row>
    <row r="19" spans="2:11" ht="15" thickBot="1">
      <c r="B19" s="266" t="s">
        <v>770</v>
      </c>
      <c r="C19" s="267"/>
      <c r="D19" s="267">
        <v>0.14000000000000001</v>
      </c>
      <c r="E19" s="267">
        <v>0.16</v>
      </c>
      <c r="F19" s="267">
        <v>0.18</v>
      </c>
    </row>
    <row r="20" spans="2:11" ht="15" thickBot="1">
      <c r="B20" s="266" t="s">
        <v>771</v>
      </c>
      <c r="C20" s="267"/>
      <c r="D20" s="267">
        <v>1</v>
      </c>
      <c r="E20" s="267">
        <v>1</v>
      </c>
      <c r="F20" s="267"/>
    </row>
    <row r="21" spans="2:11" ht="32.25" customHeight="1" thickBot="1">
      <c r="B21" s="268" t="s">
        <v>503</v>
      </c>
      <c r="C21" s="1947"/>
      <c r="D21" s="1948"/>
      <c r="E21" s="1948"/>
      <c r="F21" s="1949"/>
    </row>
    <row r="22" spans="2:11" ht="23.25" customHeight="1" thickBot="1">
      <c r="B22" s="1950" t="s">
        <v>505</v>
      </c>
      <c r="C22" s="1951"/>
      <c r="D22" s="1951"/>
      <c r="E22" s="1951"/>
      <c r="F22" s="1952"/>
      <c r="I22" s="269"/>
      <c r="K22" s="269"/>
    </row>
    <row r="23" spans="2:11" ht="27" customHeight="1" thickBot="1">
      <c r="B23" s="270" t="s">
        <v>772</v>
      </c>
      <c r="C23" s="271" t="s">
        <v>773</v>
      </c>
      <c r="D23" s="272" t="s">
        <v>601</v>
      </c>
      <c r="E23" s="272" t="s">
        <v>601</v>
      </c>
      <c r="F23" s="272" t="s">
        <v>601</v>
      </c>
      <c r="H23" s="273"/>
    </row>
    <row r="24" spans="2:11" ht="30.75" customHeight="1" thickBot="1">
      <c r="B24" s="270" t="s">
        <v>774</v>
      </c>
      <c r="C24" s="274" t="s">
        <v>773</v>
      </c>
      <c r="D24" s="272" t="s">
        <v>601</v>
      </c>
      <c r="E24" s="272" t="s">
        <v>601</v>
      </c>
      <c r="F24" s="272" t="s">
        <v>601</v>
      </c>
    </row>
    <row r="25" spans="2:11" ht="24" customHeight="1" thickBot="1">
      <c r="B25" s="1953" t="s">
        <v>511</v>
      </c>
      <c r="C25" s="1954"/>
      <c r="D25" s="1954"/>
      <c r="E25" s="1954"/>
      <c r="F25" s="1955"/>
    </row>
    <row r="26" spans="2:11" ht="15" thickBot="1">
      <c r="B26" s="1956" t="s">
        <v>512</v>
      </c>
      <c r="C26" s="1957"/>
      <c r="D26" s="1957"/>
      <c r="E26" s="1957"/>
      <c r="F26" s="1958"/>
    </row>
    <row r="27" spans="2:11" ht="18.75" customHeight="1" thickBot="1">
      <c r="B27" s="276" t="s">
        <v>515</v>
      </c>
      <c r="C27" s="1959" t="s">
        <v>775</v>
      </c>
      <c r="D27" s="1960"/>
      <c r="E27" s="1960"/>
      <c r="F27" s="1961"/>
    </row>
    <row r="28" spans="2:11" ht="51" customHeight="1" thickBot="1">
      <c r="B28" s="270" t="s">
        <v>517</v>
      </c>
      <c r="C28" s="1962" t="s">
        <v>776</v>
      </c>
      <c r="D28" s="1963"/>
      <c r="E28" s="1963"/>
      <c r="F28" s="1964"/>
    </row>
    <row r="29" spans="2:11" ht="15" thickBot="1">
      <c r="B29" s="270" t="s">
        <v>21</v>
      </c>
      <c r="C29" s="1965"/>
      <c r="D29" s="1966"/>
      <c r="E29" s="1966"/>
      <c r="F29" s="1967"/>
    </row>
    <row r="30" spans="2:11" ht="12.75" customHeight="1">
      <c r="B30" s="1945"/>
      <c r="C30" s="277">
        <v>2024</v>
      </c>
      <c r="D30" s="277">
        <v>2025</v>
      </c>
      <c r="E30" s="277">
        <v>2026</v>
      </c>
      <c r="F30" s="277">
        <v>2027</v>
      </c>
    </row>
    <row r="31" spans="2:11" ht="12" customHeight="1" thickBot="1">
      <c r="B31" s="1946"/>
      <c r="C31" s="278" t="s">
        <v>22</v>
      </c>
      <c r="D31" s="278" t="s">
        <v>23</v>
      </c>
      <c r="E31" s="278" t="s">
        <v>23</v>
      </c>
      <c r="F31" s="278" t="s">
        <v>23</v>
      </c>
    </row>
    <row r="32" spans="2:11" ht="15" thickBot="1">
      <c r="B32" s="270" t="s">
        <v>33</v>
      </c>
      <c r="C32" s="279">
        <v>11</v>
      </c>
      <c r="D32" s="279">
        <v>10</v>
      </c>
      <c r="E32" s="279">
        <v>10</v>
      </c>
      <c r="F32" s="279">
        <v>5</v>
      </c>
    </row>
    <row r="33" spans="2:12" ht="15" thickBot="1">
      <c r="B33" s="270" t="s">
        <v>529</v>
      </c>
      <c r="C33" s="279">
        <f>C62</f>
        <v>199862</v>
      </c>
      <c r="D33" s="279">
        <f>D62</f>
        <v>213762</v>
      </c>
      <c r="E33" s="279">
        <f>E62</f>
        <v>213762</v>
      </c>
      <c r="F33" s="279">
        <f>F62</f>
        <v>213762</v>
      </c>
    </row>
    <row r="34" spans="2:12" ht="15" thickBot="1">
      <c r="B34" s="270" t="s">
        <v>530</v>
      </c>
      <c r="C34" s="279">
        <f>C33/C32</f>
        <v>18169.272727272728</v>
      </c>
      <c r="D34" s="279">
        <f>D33/D32</f>
        <v>21376.2</v>
      </c>
      <c r="E34" s="279">
        <f>E33/E32</f>
        <v>21376.2</v>
      </c>
      <c r="F34" s="279">
        <f>F33/F32</f>
        <v>42752.4</v>
      </c>
    </row>
    <row r="35" spans="2:12" ht="15" thickBot="1">
      <c r="B35" s="270" t="s">
        <v>532</v>
      </c>
      <c r="C35" s="264" t="s">
        <v>533</v>
      </c>
      <c r="D35" s="280">
        <f>D32/C32-1</f>
        <v>-9.0909090909090939E-2</v>
      </c>
      <c r="E35" s="280">
        <f t="shared" ref="E35:F37" si="0">E32/D32-1</f>
        <v>0</v>
      </c>
      <c r="F35" s="280">
        <f t="shared" si="0"/>
        <v>-0.5</v>
      </c>
      <c r="H35" s="281"/>
      <c r="I35" s="281"/>
      <c r="J35" s="281"/>
      <c r="K35" s="281"/>
      <c r="L35" s="281"/>
    </row>
    <row r="36" spans="2:12" ht="15" thickBot="1">
      <c r="B36" s="270" t="s">
        <v>534</v>
      </c>
      <c r="C36" s="264" t="s">
        <v>533</v>
      </c>
      <c r="D36" s="280">
        <f>D33/C33-1</f>
        <v>6.9547988111797077E-2</v>
      </c>
      <c r="E36" s="280">
        <f t="shared" si="0"/>
        <v>0</v>
      </c>
      <c r="F36" s="280">
        <f t="shared" si="0"/>
        <v>0</v>
      </c>
    </row>
    <row r="37" spans="2:12" ht="15" thickBot="1">
      <c r="B37" s="270" t="s">
        <v>47</v>
      </c>
      <c r="C37" s="264" t="s">
        <v>533</v>
      </c>
      <c r="D37" s="280">
        <f>D34/C34-1</f>
        <v>0.17650278692297694</v>
      </c>
      <c r="E37" s="280">
        <f t="shared" si="0"/>
        <v>0</v>
      </c>
      <c r="F37" s="280">
        <f t="shared" si="0"/>
        <v>1</v>
      </c>
    </row>
    <row r="38" spans="2:12" ht="15" thickBot="1">
      <c r="B38" s="1936" t="s">
        <v>777</v>
      </c>
      <c r="C38" s="1937"/>
      <c r="D38" s="1937"/>
      <c r="E38" s="1937"/>
      <c r="F38" s="1938"/>
    </row>
    <row r="39" spans="2:12" ht="12.75" customHeight="1">
      <c r="B39" s="1945"/>
      <c r="C39" s="277">
        <v>2024</v>
      </c>
      <c r="D39" s="277">
        <v>2025</v>
      </c>
      <c r="E39" s="277">
        <v>2026</v>
      </c>
      <c r="F39" s="277">
        <v>2027</v>
      </c>
    </row>
    <row r="40" spans="2:12" ht="15" customHeight="1" thickBot="1">
      <c r="B40" s="1946"/>
      <c r="C40" s="278" t="s">
        <v>22</v>
      </c>
      <c r="D40" s="278" t="s">
        <v>23</v>
      </c>
      <c r="E40" s="278" t="s">
        <v>23</v>
      </c>
      <c r="F40" s="278" t="s">
        <v>23</v>
      </c>
    </row>
    <row r="41" spans="2:12" ht="15" thickBot="1">
      <c r="B41" s="282" t="s">
        <v>537</v>
      </c>
      <c r="C41" s="283">
        <f>C42+C43</f>
        <v>155505</v>
      </c>
      <c r="D41" s="283">
        <f>D42+D43</f>
        <v>163505</v>
      </c>
      <c r="E41" s="283">
        <f>E42+E43</f>
        <v>163505</v>
      </c>
      <c r="F41" s="283">
        <f>F42+F43</f>
        <v>163505</v>
      </c>
    </row>
    <row r="42" spans="2:12" ht="15" thickBot="1">
      <c r="B42" s="284" t="s">
        <v>538</v>
      </c>
      <c r="C42" s="285">
        <v>155505</v>
      </c>
      <c r="D42" s="286">
        <v>163505</v>
      </c>
      <c r="E42" s="286">
        <v>163505</v>
      </c>
      <c r="F42" s="286">
        <v>163505</v>
      </c>
    </row>
    <row r="43" spans="2:12" ht="15" thickBot="1">
      <c r="B43" s="284" t="s">
        <v>539</v>
      </c>
      <c r="C43" s="286"/>
      <c r="D43" s="286"/>
      <c r="E43" s="286"/>
      <c r="F43" s="286"/>
    </row>
    <row r="44" spans="2:12" ht="15" thickBot="1">
      <c r="B44" s="282" t="s">
        <v>540</v>
      </c>
      <c r="C44" s="283">
        <f>C45+C46</f>
        <v>22657</v>
      </c>
      <c r="D44" s="283">
        <f>D45+D46</f>
        <v>22657</v>
      </c>
      <c r="E44" s="283">
        <f>E45+E46</f>
        <v>22657</v>
      </c>
      <c r="F44" s="283">
        <f>F45+F46</f>
        <v>22657</v>
      </c>
    </row>
    <row r="45" spans="2:12" ht="15" thickBot="1">
      <c r="B45" s="284" t="s">
        <v>538</v>
      </c>
      <c r="C45" s="285">
        <v>22657</v>
      </c>
      <c r="D45" s="283">
        <v>22657</v>
      </c>
      <c r="E45" s="283">
        <v>22657</v>
      </c>
      <c r="F45" s="283">
        <v>22657</v>
      </c>
      <c r="I45" s="281"/>
    </row>
    <row r="46" spans="2:12" ht="15" thickBot="1">
      <c r="B46" s="284" t="s">
        <v>539</v>
      </c>
      <c r="C46" s="286"/>
      <c r="D46" s="283"/>
      <c r="E46" s="283"/>
      <c r="F46" s="283"/>
      <c r="I46" s="281"/>
    </row>
    <row r="47" spans="2:12" ht="15" thickBot="1">
      <c r="B47" s="282" t="s">
        <v>542</v>
      </c>
      <c r="C47" s="286">
        <f>C48+C49</f>
        <v>20525</v>
      </c>
      <c r="D47" s="283">
        <f>D48+D49</f>
        <v>26408</v>
      </c>
      <c r="E47" s="283">
        <f>E48+E49</f>
        <v>26408</v>
      </c>
      <c r="F47" s="283">
        <f>F48+F49</f>
        <v>26408</v>
      </c>
    </row>
    <row r="48" spans="2:12" ht="15" thickBot="1">
      <c r="B48" s="284" t="s">
        <v>538</v>
      </c>
      <c r="C48" s="285">
        <f>26525-6000</f>
        <v>20525</v>
      </c>
      <c r="D48" s="283">
        <f>26408-6000+6000</f>
        <v>26408</v>
      </c>
      <c r="E48" s="283">
        <f>26408-6000+6000</f>
        <v>26408</v>
      </c>
      <c r="F48" s="283">
        <f>26408-6000+6000</f>
        <v>26408</v>
      </c>
    </row>
    <row r="49" spans="2:13" ht="15" thickBot="1">
      <c r="B49" s="284" t="s">
        <v>539</v>
      </c>
      <c r="C49" s="286"/>
      <c r="D49" s="283"/>
      <c r="E49" s="283"/>
      <c r="F49" s="283"/>
    </row>
    <row r="50" spans="2:13" ht="15" thickBot="1">
      <c r="B50" s="282" t="s">
        <v>543</v>
      </c>
      <c r="C50" s="286"/>
      <c r="D50" s="283"/>
      <c r="E50" s="283"/>
      <c r="F50" s="283"/>
    </row>
    <row r="51" spans="2:13" ht="15" thickBot="1">
      <c r="B51" s="284" t="s">
        <v>538</v>
      </c>
      <c r="C51" s="286"/>
      <c r="D51" s="283"/>
      <c r="E51" s="283"/>
      <c r="F51" s="283"/>
    </row>
    <row r="52" spans="2:13" ht="15" thickBot="1">
      <c r="B52" s="284" t="s">
        <v>539</v>
      </c>
      <c r="C52" s="286"/>
      <c r="D52" s="283"/>
      <c r="E52" s="283"/>
      <c r="F52" s="283"/>
    </row>
    <row r="53" spans="2:13" ht="15" thickBot="1">
      <c r="B53" s="282" t="s">
        <v>549</v>
      </c>
      <c r="C53" s="286"/>
      <c r="D53" s="283"/>
      <c r="E53" s="283"/>
      <c r="F53" s="283"/>
    </row>
    <row r="54" spans="2:13" ht="15" thickBot="1">
      <c r="B54" s="284" t="s">
        <v>538</v>
      </c>
      <c r="C54" s="286"/>
      <c r="D54" s="283"/>
      <c r="E54" s="283"/>
      <c r="F54" s="283"/>
    </row>
    <row r="55" spans="2:13" ht="15" thickBot="1">
      <c r="B55" s="284" t="s">
        <v>539</v>
      </c>
      <c r="C55" s="286"/>
      <c r="D55" s="283"/>
      <c r="E55" s="283"/>
      <c r="F55" s="283"/>
    </row>
    <row r="56" spans="2:13" ht="15" thickBot="1">
      <c r="B56" s="282" t="s">
        <v>553</v>
      </c>
      <c r="C56" s="286">
        <f>C57+C58</f>
        <v>1000</v>
      </c>
      <c r="D56" s="283">
        <f>D57+D58</f>
        <v>1000</v>
      </c>
      <c r="E56" s="283">
        <f>E57+E58</f>
        <v>1000</v>
      </c>
      <c r="F56" s="283">
        <f>F57+F58</f>
        <v>1000</v>
      </c>
    </row>
    <row r="57" spans="2:13" ht="15" thickBot="1">
      <c r="B57" s="284" t="s">
        <v>538</v>
      </c>
      <c r="C57" s="285">
        <v>1000</v>
      </c>
      <c r="D57" s="283">
        <v>1000</v>
      </c>
      <c r="E57" s="287">
        <v>1000</v>
      </c>
      <c r="F57" s="287">
        <v>1000</v>
      </c>
    </row>
    <row r="58" spans="2:13" ht="15" thickBot="1">
      <c r="B58" s="284" t="s">
        <v>539</v>
      </c>
      <c r="C58" s="286"/>
      <c r="D58" s="283"/>
      <c r="E58" s="283"/>
      <c r="F58" s="283"/>
    </row>
    <row r="59" spans="2:13" ht="15" thickBot="1">
      <c r="B59" s="282" t="s">
        <v>554</v>
      </c>
      <c r="C59" s="286">
        <f>C60+C61</f>
        <v>175</v>
      </c>
      <c r="D59" s="286">
        <f>D60+D61</f>
        <v>192</v>
      </c>
      <c r="E59" s="286">
        <f>E60+E61</f>
        <v>192</v>
      </c>
      <c r="F59" s="286">
        <f>F60+F61</f>
        <v>192</v>
      </c>
      <c r="I59" s="288"/>
    </row>
    <row r="60" spans="2:13" ht="15" thickBot="1">
      <c r="B60" s="284" t="s">
        <v>538</v>
      </c>
      <c r="C60" s="286">
        <v>175</v>
      </c>
      <c r="D60" s="289">
        <v>192</v>
      </c>
      <c r="E60" s="289">
        <v>192</v>
      </c>
      <c r="F60" s="289">
        <v>192</v>
      </c>
      <c r="K60" s="290"/>
      <c r="L60" s="290"/>
      <c r="M60" s="290"/>
    </row>
    <row r="61" spans="2:13" ht="15" thickBot="1">
      <c r="B61" s="284" t="s">
        <v>539</v>
      </c>
      <c r="C61" s="286"/>
      <c r="D61" s="291"/>
      <c r="E61" s="292"/>
      <c r="F61" s="292"/>
    </row>
    <row r="62" spans="2:13" ht="15" thickBot="1">
      <c r="B62" s="293" t="s">
        <v>555</v>
      </c>
      <c r="C62" s="286">
        <f>C59+C56+C53+C50+C47+C44+C41</f>
        <v>199862</v>
      </c>
      <c r="D62" s="286">
        <f>D59+D56+D53+D50+D47+D44+D41</f>
        <v>213762</v>
      </c>
      <c r="E62" s="286">
        <f>E59+E56+E53+E50+E47+E44+E41</f>
        <v>213762</v>
      </c>
      <c r="F62" s="286">
        <f>F59+F56+F53+F50+F47+F44+F41</f>
        <v>213762</v>
      </c>
    </row>
    <row r="63" spans="2:13" ht="15" thickBot="1">
      <c r="B63" s="294" t="s">
        <v>556</v>
      </c>
      <c r="C63" s="295">
        <f>IF(C62-C33=0,0,"Error")</f>
        <v>0</v>
      </c>
      <c r="D63" s="295">
        <f>IF(D62-D33=0,0,"Error")</f>
        <v>0</v>
      </c>
      <c r="E63" s="295">
        <f>IF(E62-E33=0,0,"Error")</f>
        <v>0</v>
      </c>
      <c r="F63" s="295">
        <f>IF(F62-F33=0,0,"Error")</f>
        <v>0</v>
      </c>
    </row>
    <row r="64" spans="2:13" ht="15" hidden="1" thickBot="1">
      <c r="B64" s="296" t="s">
        <v>778</v>
      </c>
      <c r="C64" s="1968"/>
      <c r="D64" s="1960"/>
      <c r="E64" s="1960"/>
      <c r="F64" s="1961"/>
    </row>
    <row r="65" spans="2:6" ht="26.25" hidden="1" customHeight="1" thickBot="1">
      <c r="B65" s="270" t="s">
        <v>517</v>
      </c>
      <c r="C65" s="1950"/>
      <c r="D65" s="1951"/>
      <c r="E65" s="1951"/>
      <c r="F65" s="1952"/>
    </row>
    <row r="66" spans="2:6" ht="15" hidden="1" thickBot="1">
      <c r="B66" s="270" t="s">
        <v>21</v>
      </c>
      <c r="C66" s="1965"/>
      <c r="D66" s="1966"/>
      <c r="E66" s="1966"/>
      <c r="F66" s="1967"/>
    </row>
    <row r="67" spans="2:6" ht="12.75" hidden="1" customHeight="1">
      <c r="B67" s="1945"/>
      <c r="C67" s="277">
        <v>2018</v>
      </c>
      <c r="D67" s="277">
        <v>2019</v>
      </c>
      <c r="E67" s="277">
        <v>2026</v>
      </c>
      <c r="F67" s="277">
        <v>2027</v>
      </c>
    </row>
    <row r="68" spans="2:6" ht="9" hidden="1" customHeight="1" thickBot="1">
      <c r="B68" s="1946"/>
      <c r="C68" s="278" t="s">
        <v>22</v>
      </c>
      <c r="D68" s="278" t="s">
        <v>23</v>
      </c>
      <c r="E68" s="278" t="s">
        <v>23</v>
      </c>
      <c r="F68" s="278" t="s">
        <v>23</v>
      </c>
    </row>
    <row r="69" spans="2:6" ht="15" hidden="1" thickBot="1">
      <c r="B69" s="270" t="s">
        <v>33</v>
      </c>
      <c r="C69" s="270"/>
      <c r="D69" s="270"/>
      <c r="E69" s="270"/>
      <c r="F69" s="270"/>
    </row>
    <row r="70" spans="2:6" ht="15" hidden="1" thickBot="1">
      <c r="B70" s="270" t="s">
        <v>529</v>
      </c>
      <c r="C70" s="279">
        <f>C99</f>
        <v>0</v>
      </c>
      <c r="D70" s="279">
        <f>D99</f>
        <v>0</v>
      </c>
      <c r="E70" s="279">
        <f>E99</f>
        <v>0</v>
      </c>
      <c r="F70" s="279">
        <f>F99</f>
        <v>0</v>
      </c>
    </row>
    <row r="71" spans="2:6" ht="15" hidden="1" thickBot="1">
      <c r="B71" s="270" t="s">
        <v>530</v>
      </c>
      <c r="C71" s="279" t="e">
        <f>C70/C69</f>
        <v>#DIV/0!</v>
      </c>
      <c r="D71" s="279" t="e">
        <f>D70/D69</f>
        <v>#DIV/0!</v>
      </c>
      <c r="E71" s="279" t="e">
        <f>E70/E69</f>
        <v>#DIV/0!</v>
      </c>
      <c r="F71" s="279" t="e">
        <f>F70/F69</f>
        <v>#DIV/0!</v>
      </c>
    </row>
    <row r="72" spans="2:6" ht="15" hidden="1" thickBot="1">
      <c r="B72" s="270" t="s">
        <v>532</v>
      </c>
      <c r="C72" s="264"/>
      <c r="D72" s="280" t="e">
        <f t="shared" ref="D72:F74" si="1">D69/C69-1</f>
        <v>#DIV/0!</v>
      </c>
      <c r="E72" s="280" t="e">
        <f t="shared" si="1"/>
        <v>#DIV/0!</v>
      </c>
      <c r="F72" s="280" t="e">
        <f t="shared" si="1"/>
        <v>#DIV/0!</v>
      </c>
    </row>
    <row r="73" spans="2:6" ht="15" hidden="1" thickBot="1">
      <c r="B73" s="270" t="s">
        <v>534</v>
      </c>
      <c r="C73" s="264"/>
      <c r="D73" s="280" t="e">
        <f t="shared" si="1"/>
        <v>#DIV/0!</v>
      </c>
      <c r="E73" s="280" t="e">
        <f t="shared" si="1"/>
        <v>#DIV/0!</v>
      </c>
      <c r="F73" s="280" t="e">
        <f t="shared" si="1"/>
        <v>#DIV/0!</v>
      </c>
    </row>
    <row r="74" spans="2:6" ht="15" hidden="1" thickBot="1">
      <c r="B74" s="270" t="s">
        <v>47</v>
      </c>
      <c r="C74" s="264"/>
      <c r="D74" s="280" t="e">
        <f t="shared" si="1"/>
        <v>#DIV/0!</v>
      </c>
      <c r="E74" s="280" t="e">
        <f t="shared" si="1"/>
        <v>#DIV/0!</v>
      </c>
      <c r="F74" s="280" t="e">
        <f t="shared" si="1"/>
        <v>#DIV/0!</v>
      </c>
    </row>
    <row r="75" spans="2:6" ht="24.75" hidden="1" customHeight="1" thickBot="1">
      <c r="B75" s="1936" t="s">
        <v>779</v>
      </c>
      <c r="C75" s="1937"/>
      <c r="D75" s="1937"/>
      <c r="E75" s="1937"/>
      <c r="F75" s="1938"/>
    </row>
    <row r="76" spans="2:6" ht="12.75" hidden="1" customHeight="1">
      <c r="B76" s="1945"/>
      <c r="C76" s="277">
        <v>2018</v>
      </c>
      <c r="D76" s="277">
        <v>2019</v>
      </c>
      <c r="E76" s="277">
        <v>2026</v>
      </c>
      <c r="F76" s="277">
        <v>2027</v>
      </c>
    </row>
    <row r="77" spans="2:6" ht="9" hidden="1" customHeight="1" thickBot="1">
      <c r="B77" s="1946"/>
      <c r="C77" s="278" t="s">
        <v>22</v>
      </c>
      <c r="D77" s="278" t="s">
        <v>23</v>
      </c>
      <c r="E77" s="278" t="s">
        <v>23</v>
      </c>
      <c r="F77" s="278" t="s">
        <v>23</v>
      </c>
    </row>
    <row r="78" spans="2:6" ht="24.75" hidden="1" customHeight="1" thickBot="1">
      <c r="B78" s="282" t="s">
        <v>537</v>
      </c>
      <c r="C78" s="283"/>
      <c r="D78" s="283"/>
      <c r="E78" s="283"/>
      <c r="F78" s="283"/>
    </row>
    <row r="79" spans="2:6" ht="38.25" hidden="1" customHeight="1" thickBot="1">
      <c r="B79" s="284" t="s">
        <v>538</v>
      </c>
      <c r="C79" s="286"/>
      <c r="D79" s="297"/>
      <c r="E79" s="297"/>
      <c r="F79" s="297"/>
    </row>
    <row r="80" spans="2:6" ht="24.75" hidden="1" customHeight="1" thickBot="1">
      <c r="B80" s="284" t="s">
        <v>539</v>
      </c>
      <c r="C80" s="286"/>
      <c r="D80" s="297"/>
      <c r="E80" s="297"/>
      <c r="F80" s="297"/>
    </row>
    <row r="81" spans="2:6" ht="24.75" hidden="1" customHeight="1" thickBot="1">
      <c r="B81" s="282" t="s">
        <v>540</v>
      </c>
      <c r="C81" s="283"/>
      <c r="D81" s="283"/>
      <c r="E81" s="283"/>
      <c r="F81" s="283"/>
    </row>
    <row r="82" spans="2:6" ht="15" hidden="1" thickBot="1">
      <c r="B82" s="284" t="s">
        <v>538</v>
      </c>
      <c r="C82" s="286"/>
      <c r="D82" s="283"/>
      <c r="E82" s="283"/>
      <c r="F82" s="283"/>
    </row>
    <row r="83" spans="2:6" ht="15" hidden="1" thickBot="1">
      <c r="B83" s="284" t="s">
        <v>539</v>
      </c>
      <c r="C83" s="286"/>
      <c r="D83" s="283"/>
      <c r="E83" s="283"/>
      <c r="F83" s="283"/>
    </row>
    <row r="84" spans="2:6" ht="24.75" hidden="1" customHeight="1" thickBot="1">
      <c r="B84" s="282" t="s">
        <v>542</v>
      </c>
      <c r="C84" s="286">
        <v>0</v>
      </c>
      <c r="D84" s="283">
        <v>0</v>
      </c>
      <c r="E84" s="283">
        <v>0</v>
      </c>
      <c r="F84" s="283">
        <v>0</v>
      </c>
    </row>
    <row r="85" spans="2:6" ht="15" hidden="1" thickBot="1">
      <c r="B85" s="284" t="s">
        <v>538</v>
      </c>
      <c r="C85" s="286"/>
      <c r="D85" s="283"/>
      <c r="E85" s="283"/>
      <c r="F85" s="283"/>
    </row>
    <row r="86" spans="2:6" ht="15" hidden="1" thickBot="1">
      <c r="B86" s="284" t="s">
        <v>539</v>
      </c>
      <c r="C86" s="286"/>
      <c r="D86" s="283"/>
      <c r="E86" s="283"/>
      <c r="F86" s="283"/>
    </row>
    <row r="87" spans="2:6" ht="15" hidden="1" thickBot="1">
      <c r="B87" s="282" t="s">
        <v>543</v>
      </c>
      <c r="C87" s="286"/>
      <c r="D87" s="283"/>
      <c r="E87" s="283"/>
      <c r="F87" s="283"/>
    </row>
    <row r="88" spans="2:6" ht="15" hidden="1" thickBot="1">
      <c r="B88" s="284" t="s">
        <v>538</v>
      </c>
      <c r="C88" s="286"/>
      <c r="D88" s="283"/>
      <c r="E88" s="283"/>
      <c r="F88" s="283"/>
    </row>
    <row r="89" spans="2:6" ht="15" hidden="1" thickBot="1">
      <c r="B89" s="284" t="s">
        <v>539</v>
      </c>
      <c r="C89" s="286"/>
      <c r="D89" s="283"/>
      <c r="E89" s="283"/>
      <c r="F89" s="283"/>
    </row>
    <row r="90" spans="2:6" ht="15" hidden="1" thickBot="1">
      <c r="B90" s="282" t="s">
        <v>549</v>
      </c>
      <c r="C90" s="286"/>
      <c r="D90" s="283"/>
      <c r="E90" s="283"/>
      <c r="F90" s="283"/>
    </row>
    <row r="91" spans="2:6" ht="15" hidden="1" thickBot="1">
      <c r="B91" s="284" t="s">
        <v>538</v>
      </c>
      <c r="C91" s="286"/>
      <c r="D91" s="283"/>
      <c r="E91" s="283"/>
      <c r="F91" s="283"/>
    </row>
    <row r="92" spans="2:6" ht="15" hidden="1" thickBot="1">
      <c r="B92" s="284" t="s">
        <v>539</v>
      </c>
      <c r="C92" s="286"/>
      <c r="D92" s="283"/>
      <c r="E92" s="283"/>
      <c r="F92" s="283"/>
    </row>
    <row r="93" spans="2:6" ht="15" hidden="1" thickBot="1">
      <c r="B93" s="282" t="s">
        <v>553</v>
      </c>
      <c r="C93" s="286"/>
      <c r="D93" s="283"/>
      <c r="E93" s="283"/>
      <c r="F93" s="283"/>
    </row>
    <row r="94" spans="2:6" ht="15" hidden="1" thickBot="1">
      <c r="B94" s="284" t="s">
        <v>538</v>
      </c>
      <c r="C94" s="286"/>
      <c r="D94" s="283"/>
      <c r="E94" s="283"/>
      <c r="F94" s="283"/>
    </row>
    <row r="95" spans="2:6" ht="15" hidden="1" thickBot="1">
      <c r="B95" s="284" t="s">
        <v>539</v>
      </c>
      <c r="C95" s="286"/>
      <c r="D95" s="283"/>
      <c r="E95" s="283"/>
      <c r="F95" s="283"/>
    </row>
    <row r="96" spans="2:6" ht="15" hidden="1" thickBot="1">
      <c r="B96" s="282" t="s">
        <v>554</v>
      </c>
      <c r="C96" s="286"/>
      <c r="D96" s="283"/>
      <c r="E96" s="283"/>
      <c r="F96" s="283"/>
    </row>
    <row r="97" spans="2:6" ht="15" hidden="1" thickBot="1">
      <c r="B97" s="284" t="s">
        <v>538</v>
      </c>
      <c r="C97" s="286"/>
      <c r="D97" s="283"/>
      <c r="E97" s="283"/>
      <c r="F97" s="283"/>
    </row>
    <row r="98" spans="2:6" ht="15" hidden="1" thickBot="1">
      <c r="B98" s="284" t="s">
        <v>539</v>
      </c>
      <c r="C98" s="286"/>
      <c r="D98" s="283"/>
      <c r="E98" s="283"/>
      <c r="F98" s="283"/>
    </row>
    <row r="99" spans="2:6" ht="15" hidden="1" thickBot="1">
      <c r="B99" s="298" t="s">
        <v>614</v>
      </c>
      <c r="C99" s="286">
        <f>C96+C93+C90+C87+C84+C81+C78</f>
        <v>0</v>
      </c>
      <c r="D99" s="286">
        <f>D96+D93+D90+D87+D84+D81+D78</f>
        <v>0</v>
      </c>
      <c r="E99" s="286">
        <f>E96+E93+E90+E87+E84+E81+E78</f>
        <v>0</v>
      </c>
      <c r="F99" s="286">
        <f>F96+F93+F90+F87+F84+F81+F78</f>
        <v>0</v>
      </c>
    </row>
    <row r="100" spans="2:6" ht="17.25" hidden="1" customHeight="1" thickBot="1">
      <c r="B100" s="294" t="s">
        <v>556</v>
      </c>
      <c r="C100" s="295">
        <f>IF(C99-C70=0,0,"Error")</f>
        <v>0</v>
      </c>
      <c r="D100" s="295">
        <f>IF(D99-D70=0,0,"Error")</f>
        <v>0</v>
      </c>
      <c r="E100" s="295">
        <f>IF(E99-E70=0,0,"Error")</f>
        <v>0</v>
      </c>
      <c r="F100" s="295">
        <f>IF(F99-F70=0,0,"Error")</f>
        <v>0</v>
      </c>
    </row>
    <row r="101" spans="2:6" ht="15" hidden="1" thickBot="1">
      <c r="B101" s="296" t="s">
        <v>780</v>
      </c>
      <c r="C101" s="1968"/>
      <c r="D101" s="1960"/>
      <c r="E101" s="1960"/>
      <c r="F101" s="1961"/>
    </row>
    <row r="102" spans="2:6" ht="26.25" hidden="1" customHeight="1" thickBot="1">
      <c r="B102" s="270" t="s">
        <v>517</v>
      </c>
      <c r="C102" s="1950"/>
      <c r="D102" s="1951"/>
      <c r="E102" s="1951"/>
      <c r="F102" s="1952"/>
    </row>
    <row r="103" spans="2:6" ht="15" hidden="1" thickBot="1">
      <c r="B103" s="270" t="s">
        <v>21</v>
      </c>
      <c r="C103" s="1965"/>
      <c r="D103" s="1966"/>
      <c r="E103" s="1966"/>
      <c r="F103" s="1967"/>
    </row>
    <row r="104" spans="2:6" ht="12.75" hidden="1" customHeight="1">
      <c r="B104" s="1945"/>
      <c r="C104" s="277">
        <v>2018</v>
      </c>
      <c r="D104" s="277">
        <v>2019</v>
      </c>
      <c r="E104" s="277">
        <v>2026</v>
      </c>
      <c r="F104" s="277">
        <v>2027</v>
      </c>
    </row>
    <row r="105" spans="2:6" ht="9" hidden="1" customHeight="1" thickBot="1">
      <c r="B105" s="1946"/>
      <c r="C105" s="278" t="s">
        <v>22</v>
      </c>
      <c r="D105" s="278" t="s">
        <v>23</v>
      </c>
      <c r="E105" s="278" t="s">
        <v>23</v>
      </c>
      <c r="F105" s="278" t="s">
        <v>23</v>
      </c>
    </row>
    <row r="106" spans="2:6" ht="15" hidden="1" thickBot="1">
      <c r="B106" s="270" t="s">
        <v>33</v>
      </c>
      <c r="C106" s="299"/>
      <c r="D106" s="299"/>
      <c r="E106" s="299"/>
      <c r="F106" s="299"/>
    </row>
    <row r="107" spans="2:6" ht="15" hidden="1" thickBot="1">
      <c r="B107" s="270" t="s">
        <v>529</v>
      </c>
      <c r="C107" s="279">
        <f>C136</f>
        <v>0</v>
      </c>
      <c r="D107" s="279">
        <f>D136</f>
        <v>0</v>
      </c>
      <c r="E107" s="279">
        <f>E136</f>
        <v>0</v>
      </c>
      <c r="F107" s="279">
        <f>F136</f>
        <v>0</v>
      </c>
    </row>
    <row r="108" spans="2:6" ht="15" hidden="1" thickBot="1">
      <c r="B108" s="270" t="s">
        <v>530</v>
      </c>
      <c r="C108" s="279" t="e">
        <f>C107/C106</f>
        <v>#DIV/0!</v>
      </c>
      <c r="D108" s="279" t="e">
        <f>D107/D106</f>
        <v>#DIV/0!</v>
      </c>
      <c r="E108" s="279" t="e">
        <f>E107/E106</f>
        <v>#DIV/0!</v>
      </c>
      <c r="F108" s="279" t="e">
        <f>F107/F106</f>
        <v>#DIV/0!</v>
      </c>
    </row>
    <row r="109" spans="2:6" ht="15" hidden="1" thickBot="1">
      <c r="B109" s="270" t="s">
        <v>532</v>
      </c>
      <c r="C109" s="264"/>
      <c r="D109" s="280" t="e">
        <f t="shared" ref="D109:F111" si="2">D106/C106-1</f>
        <v>#DIV/0!</v>
      </c>
      <c r="E109" s="280" t="e">
        <f t="shared" si="2"/>
        <v>#DIV/0!</v>
      </c>
      <c r="F109" s="280" t="e">
        <f t="shared" si="2"/>
        <v>#DIV/0!</v>
      </c>
    </row>
    <row r="110" spans="2:6" ht="15" hidden="1" thickBot="1">
      <c r="B110" s="270" t="s">
        <v>534</v>
      </c>
      <c r="C110" s="264"/>
      <c r="D110" s="280" t="e">
        <f t="shared" si="2"/>
        <v>#DIV/0!</v>
      </c>
      <c r="E110" s="280" t="e">
        <f t="shared" si="2"/>
        <v>#DIV/0!</v>
      </c>
      <c r="F110" s="280" t="e">
        <f t="shared" si="2"/>
        <v>#DIV/0!</v>
      </c>
    </row>
    <row r="111" spans="2:6" ht="15" hidden="1" thickBot="1">
      <c r="B111" s="270" t="s">
        <v>47</v>
      </c>
      <c r="C111" s="264"/>
      <c r="D111" s="280" t="e">
        <f t="shared" si="2"/>
        <v>#DIV/0!</v>
      </c>
      <c r="E111" s="280" t="e">
        <f t="shared" si="2"/>
        <v>#DIV/0!</v>
      </c>
      <c r="F111" s="280" t="e">
        <f t="shared" si="2"/>
        <v>#DIV/0!</v>
      </c>
    </row>
    <row r="112" spans="2:6" ht="24.75" hidden="1" customHeight="1" thickBot="1">
      <c r="B112" s="1936" t="s">
        <v>779</v>
      </c>
      <c r="C112" s="1937"/>
      <c r="D112" s="1937"/>
      <c r="E112" s="1937"/>
      <c r="F112" s="1938"/>
    </row>
    <row r="113" spans="2:6" ht="12.75" hidden="1" customHeight="1">
      <c r="B113" s="1945"/>
      <c r="C113" s="277">
        <v>2018</v>
      </c>
      <c r="D113" s="277">
        <v>2019</v>
      </c>
      <c r="E113" s="277">
        <v>2026</v>
      </c>
      <c r="F113" s="277">
        <v>2027</v>
      </c>
    </row>
    <row r="114" spans="2:6" ht="9" hidden="1" customHeight="1" thickBot="1">
      <c r="B114" s="1946"/>
      <c r="C114" s="278" t="s">
        <v>22</v>
      </c>
      <c r="D114" s="278" t="s">
        <v>23</v>
      </c>
      <c r="E114" s="278" t="s">
        <v>23</v>
      </c>
      <c r="F114" s="278" t="s">
        <v>23</v>
      </c>
    </row>
    <row r="115" spans="2:6" ht="24.75" hidden="1" customHeight="1" thickBot="1">
      <c r="B115" s="282" t="s">
        <v>537</v>
      </c>
      <c r="C115" s="283"/>
      <c r="D115" s="283"/>
      <c r="E115" s="283"/>
      <c r="F115" s="283"/>
    </row>
    <row r="116" spans="2:6" ht="15" hidden="1" thickBot="1">
      <c r="B116" s="284" t="s">
        <v>538</v>
      </c>
      <c r="C116" s="286"/>
      <c r="D116" s="297"/>
      <c r="E116" s="297"/>
      <c r="F116" s="297"/>
    </row>
    <row r="117" spans="2:6" ht="15" hidden="1" thickBot="1">
      <c r="B117" s="284" t="s">
        <v>539</v>
      </c>
      <c r="C117" s="286"/>
      <c r="D117" s="297"/>
      <c r="E117" s="297"/>
      <c r="F117" s="297"/>
    </row>
    <row r="118" spans="2:6" ht="24.75" hidden="1" customHeight="1" thickBot="1">
      <c r="B118" s="282" t="s">
        <v>540</v>
      </c>
      <c r="C118" s="283"/>
      <c r="D118" s="283"/>
      <c r="E118" s="283"/>
      <c r="F118" s="283"/>
    </row>
    <row r="119" spans="2:6" ht="15" hidden="1" thickBot="1">
      <c r="B119" s="284" t="s">
        <v>538</v>
      </c>
      <c r="C119" s="286"/>
      <c r="D119" s="283"/>
      <c r="E119" s="283"/>
      <c r="F119" s="283"/>
    </row>
    <row r="120" spans="2:6" ht="15" hidden="1" thickBot="1">
      <c r="B120" s="284" t="s">
        <v>539</v>
      </c>
      <c r="C120" s="286"/>
      <c r="D120" s="283"/>
      <c r="E120" s="283"/>
      <c r="F120" s="283"/>
    </row>
    <row r="121" spans="2:6" ht="24.75" hidden="1" customHeight="1" thickBot="1">
      <c r="B121" s="282" t="s">
        <v>542</v>
      </c>
      <c r="C121" s="286">
        <v>0</v>
      </c>
      <c r="D121" s="283">
        <v>0</v>
      </c>
      <c r="E121" s="283">
        <v>0</v>
      </c>
      <c r="F121" s="283">
        <v>0</v>
      </c>
    </row>
    <row r="122" spans="2:6" ht="15" hidden="1" thickBot="1">
      <c r="B122" s="284" t="s">
        <v>538</v>
      </c>
      <c r="C122" s="286"/>
      <c r="D122" s="283"/>
      <c r="E122" s="283"/>
      <c r="F122" s="283"/>
    </row>
    <row r="123" spans="2:6" ht="15" hidden="1" thickBot="1">
      <c r="B123" s="284" t="s">
        <v>539</v>
      </c>
      <c r="C123" s="286"/>
      <c r="D123" s="283"/>
      <c r="E123" s="283"/>
      <c r="F123" s="283"/>
    </row>
    <row r="124" spans="2:6" ht="15" hidden="1" thickBot="1">
      <c r="B124" s="282" t="s">
        <v>543</v>
      </c>
      <c r="C124" s="286"/>
      <c r="D124" s="283"/>
      <c r="E124" s="283"/>
      <c r="F124" s="283"/>
    </row>
    <row r="125" spans="2:6" ht="15" hidden="1" thickBot="1">
      <c r="B125" s="284" t="s">
        <v>538</v>
      </c>
      <c r="C125" s="286"/>
      <c r="D125" s="283"/>
      <c r="E125" s="283"/>
      <c r="F125" s="283"/>
    </row>
    <row r="126" spans="2:6" ht="15" hidden="1" thickBot="1">
      <c r="B126" s="284" t="s">
        <v>539</v>
      </c>
      <c r="C126" s="286"/>
      <c r="D126" s="283"/>
      <c r="E126" s="283"/>
      <c r="F126" s="283"/>
    </row>
    <row r="127" spans="2:6" ht="15" hidden="1" thickBot="1">
      <c r="B127" s="282" t="s">
        <v>549</v>
      </c>
      <c r="C127" s="286"/>
      <c r="D127" s="283"/>
      <c r="E127" s="283"/>
      <c r="F127" s="283"/>
    </row>
    <row r="128" spans="2:6" ht="15" hidden="1" thickBot="1">
      <c r="B128" s="284" t="s">
        <v>538</v>
      </c>
      <c r="C128" s="286"/>
      <c r="D128" s="283"/>
      <c r="E128" s="283"/>
      <c r="F128" s="283"/>
    </row>
    <row r="129" spans="2:8" ht="15" hidden="1" customHeight="1" thickBot="1">
      <c r="B129" s="284" t="s">
        <v>539</v>
      </c>
      <c r="C129" s="286"/>
      <c r="D129" s="283"/>
      <c r="E129" s="283"/>
      <c r="F129" s="283"/>
    </row>
    <row r="130" spans="2:8" ht="15" hidden="1" thickBot="1">
      <c r="B130" s="282" t="s">
        <v>553</v>
      </c>
      <c r="C130" s="286">
        <v>0</v>
      </c>
      <c r="D130" s="283">
        <v>0</v>
      </c>
      <c r="E130" s="283">
        <v>0</v>
      </c>
      <c r="F130" s="283">
        <v>0</v>
      </c>
    </row>
    <row r="131" spans="2:8" ht="15" hidden="1" thickBot="1">
      <c r="B131" s="284" t="s">
        <v>538</v>
      </c>
      <c r="C131" s="286"/>
      <c r="D131" s="283"/>
      <c r="E131" s="283"/>
      <c r="F131" s="283"/>
    </row>
    <row r="132" spans="2:8" ht="15" hidden="1" thickBot="1">
      <c r="B132" s="284" t="s">
        <v>539</v>
      </c>
      <c r="C132" s="286"/>
      <c r="D132" s="283"/>
      <c r="E132" s="283"/>
      <c r="F132" s="283"/>
    </row>
    <row r="133" spans="2:8" ht="15" hidden="1" thickBot="1">
      <c r="B133" s="282" t="s">
        <v>554</v>
      </c>
      <c r="C133" s="286"/>
      <c r="D133" s="283"/>
      <c r="E133" s="283"/>
      <c r="F133" s="283"/>
    </row>
    <row r="134" spans="2:8" ht="15" hidden="1" thickBot="1">
      <c r="B134" s="284" t="s">
        <v>538</v>
      </c>
      <c r="C134" s="286"/>
      <c r="D134" s="283"/>
      <c r="E134" s="283"/>
      <c r="F134" s="283"/>
    </row>
    <row r="135" spans="2:8" ht="15" hidden="1" thickBot="1">
      <c r="B135" s="284" t="s">
        <v>539</v>
      </c>
      <c r="C135" s="286"/>
      <c r="D135" s="283"/>
      <c r="E135" s="283"/>
      <c r="F135" s="283"/>
    </row>
    <row r="136" spans="2:8" ht="15" hidden="1" thickBot="1">
      <c r="B136" s="298" t="s">
        <v>614</v>
      </c>
      <c r="C136" s="286">
        <f>C133+C130+C127+C124+C121+C118+C115</f>
        <v>0</v>
      </c>
      <c r="D136" s="286">
        <f>D133+D130+D127+D124+D121+D118+D115</f>
        <v>0</v>
      </c>
      <c r="E136" s="286">
        <f>E133+E130+E127+E124+E121+E118+E115</f>
        <v>0</v>
      </c>
      <c r="F136" s="286">
        <f>F133+F130+F127+F124+F121+F118+F115</f>
        <v>0</v>
      </c>
    </row>
    <row r="137" spans="2:8" ht="17.25" hidden="1" customHeight="1" thickBot="1">
      <c r="B137" s="294" t="s">
        <v>556</v>
      </c>
      <c r="C137" s="295">
        <f>IF(C136-C107=0,0,"Error")</f>
        <v>0</v>
      </c>
      <c r="D137" s="295">
        <f>IF(D136-D107=0,0,"Error")</f>
        <v>0</v>
      </c>
      <c r="E137" s="295">
        <f>IF(E136-E107=0,0,"Error")</f>
        <v>0</v>
      </c>
      <c r="F137" s="295">
        <f>IF(F136-F107=0,0,"Error")</f>
        <v>0</v>
      </c>
    </row>
    <row r="138" spans="2:8" ht="18.75" customHeight="1" thickBot="1">
      <c r="B138" s="300" t="s">
        <v>558</v>
      </c>
      <c r="C138" s="1973" t="s">
        <v>781</v>
      </c>
      <c r="D138" s="1974"/>
      <c r="E138" s="1974"/>
      <c r="F138" s="1975"/>
    </row>
    <row r="139" spans="2:8" ht="189.75" customHeight="1" thickBot="1">
      <c r="B139" s="266" t="s">
        <v>517</v>
      </c>
      <c r="C139" s="1976" t="s">
        <v>782</v>
      </c>
      <c r="D139" s="1977"/>
      <c r="E139" s="1977"/>
      <c r="F139" s="1978"/>
    </row>
    <row r="140" spans="2:8" ht="15" thickBot="1">
      <c r="B140" s="266" t="s">
        <v>21</v>
      </c>
      <c r="C140" s="1979" t="s">
        <v>783</v>
      </c>
      <c r="D140" s="1974"/>
      <c r="E140" s="1974"/>
      <c r="F140" s="1975"/>
    </row>
    <row r="141" spans="2:8" ht="15.75" customHeight="1">
      <c r="B141" s="1980"/>
      <c r="C141" s="301">
        <v>2024</v>
      </c>
      <c r="D141" s="301">
        <v>2025</v>
      </c>
      <c r="E141" s="301">
        <v>2026</v>
      </c>
      <c r="F141" s="301">
        <v>2027</v>
      </c>
    </row>
    <row r="142" spans="2:8" ht="12.75" customHeight="1" thickBot="1">
      <c r="B142" s="1981"/>
      <c r="C142" s="303" t="s">
        <v>22</v>
      </c>
      <c r="D142" s="303" t="s">
        <v>23</v>
      </c>
      <c r="E142" s="303" t="s">
        <v>23</v>
      </c>
      <c r="F142" s="303" t="s">
        <v>23</v>
      </c>
    </row>
    <row r="143" spans="2:8" ht="15" thickBot="1">
      <c r="B143" s="266" t="s">
        <v>33</v>
      </c>
      <c r="C143" s="304">
        <v>1</v>
      </c>
      <c r="D143" s="304">
        <v>1</v>
      </c>
      <c r="E143" s="304">
        <v>1</v>
      </c>
      <c r="F143" s="304">
        <v>1</v>
      </c>
    </row>
    <row r="144" spans="2:8" ht="15" thickBot="1">
      <c r="B144" s="266" t="s">
        <v>529</v>
      </c>
      <c r="C144" s="304">
        <f>C173</f>
        <v>6000</v>
      </c>
      <c r="D144" s="304">
        <f>D173</f>
        <v>6000</v>
      </c>
      <c r="E144" s="304">
        <f>E173</f>
        <v>6000</v>
      </c>
      <c r="F144" s="304">
        <f>F173</f>
        <v>6000</v>
      </c>
      <c r="H144" s="305"/>
    </row>
    <row r="145" spans="2:12" ht="15" thickBot="1">
      <c r="B145" s="266" t="s">
        <v>530</v>
      </c>
      <c r="C145" s="304">
        <f>C144/C143</f>
        <v>6000</v>
      </c>
      <c r="D145" s="304">
        <f>D144/D143</f>
        <v>6000</v>
      </c>
      <c r="E145" s="304">
        <f>E144/E143</f>
        <v>6000</v>
      </c>
      <c r="F145" s="304">
        <f>F144/F143</f>
        <v>6000</v>
      </c>
    </row>
    <row r="146" spans="2:12" ht="15" thickBot="1">
      <c r="B146" s="266" t="s">
        <v>532</v>
      </c>
      <c r="C146" s="302" t="s">
        <v>533</v>
      </c>
      <c r="D146" s="306">
        <f>D143/C143-1</f>
        <v>0</v>
      </c>
      <c r="E146" s="306">
        <f t="shared" ref="E146:F148" si="3">E143/D143-1</f>
        <v>0</v>
      </c>
      <c r="F146" s="306">
        <f t="shared" si="3"/>
        <v>0</v>
      </c>
      <c r="H146" s="281"/>
      <c r="I146" s="281"/>
      <c r="J146" s="281"/>
      <c r="K146" s="281"/>
      <c r="L146" s="281"/>
    </row>
    <row r="147" spans="2:12" ht="15" thickBot="1">
      <c r="B147" s="266" t="s">
        <v>534</v>
      </c>
      <c r="C147" s="302" t="s">
        <v>533</v>
      </c>
      <c r="D147" s="306">
        <f>D144/C144-1</f>
        <v>0</v>
      </c>
      <c r="E147" s="306">
        <f t="shared" si="3"/>
        <v>0</v>
      </c>
      <c r="F147" s="306">
        <f t="shared" si="3"/>
        <v>0</v>
      </c>
    </row>
    <row r="148" spans="2:12" ht="15" thickBot="1">
      <c r="B148" s="266" t="s">
        <v>47</v>
      </c>
      <c r="C148" s="302" t="s">
        <v>533</v>
      </c>
      <c r="D148" s="306">
        <f>D145/C145-1</f>
        <v>0</v>
      </c>
      <c r="E148" s="306">
        <f t="shared" si="3"/>
        <v>0</v>
      </c>
      <c r="F148" s="306">
        <f t="shared" si="3"/>
        <v>0</v>
      </c>
    </row>
    <row r="149" spans="2:12" ht="15.75" customHeight="1" thickBot="1">
      <c r="B149" s="1982" t="s">
        <v>784</v>
      </c>
      <c r="C149" s="1983"/>
      <c r="D149" s="1983"/>
      <c r="E149" s="1983"/>
      <c r="F149" s="1984"/>
    </row>
    <row r="150" spans="2:12" ht="12.75" customHeight="1">
      <c r="B150" s="1980"/>
      <c r="C150" s="301">
        <v>2024</v>
      </c>
      <c r="D150" s="301">
        <v>2025</v>
      </c>
      <c r="E150" s="301">
        <v>2026</v>
      </c>
      <c r="F150" s="301">
        <v>2027</v>
      </c>
      <c r="G150" s="281"/>
    </row>
    <row r="151" spans="2:12" ht="13.5" customHeight="1" thickBot="1">
      <c r="B151" s="1981"/>
      <c r="C151" s="303" t="s">
        <v>22</v>
      </c>
      <c r="D151" s="303" t="s">
        <v>23</v>
      </c>
      <c r="E151" s="303" t="s">
        <v>23</v>
      </c>
      <c r="F151" s="303" t="s">
        <v>23</v>
      </c>
    </row>
    <row r="152" spans="2:12" ht="15" thickBot="1">
      <c r="B152" s="307" t="s">
        <v>537</v>
      </c>
      <c r="C152" s="308">
        <f>C153+C154</f>
        <v>0</v>
      </c>
      <c r="D152" s="308">
        <f>D153+D154</f>
        <v>0</v>
      </c>
      <c r="E152" s="308">
        <f>E153+E154</f>
        <v>0</v>
      </c>
      <c r="F152" s="308">
        <f>F153+F154</f>
        <v>0</v>
      </c>
    </row>
    <row r="153" spans="2:12" ht="15" thickBot="1">
      <c r="B153" s="309" t="s">
        <v>538</v>
      </c>
      <c r="C153" s="310">
        <v>0</v>
      </c>
      <c r="D153" s="310">
        <v>0</v>
      </c>
      <c r="E153" s="310">
        <v>0</v>
      </c>
      <c r="F153" s="310">
        <v>0</v>
      </c>
    </row>
    <row r="154" spans="2:12" ht="15" thickBot="1">
      <c r="B154" s="309" t="s">
        <v>539</v>
      </c>
      <c r="C154" s="310"/>
      <c r="D154" s="310"/>
      <c r="E154" s="310"/>
      <c r="F154" s="310"/>
    </row>
    <row r="155" spans="2:12" ht="15" thickBot="1">
      <c r="B155" s="307" t="s">
        <v>540</v>
      </c>
      <c r="C155" s="308">
        <f>C156+C157</f>
        <v>0</v>
      </c>
      <c r="D155" s="308">
        <f>D156+D157</f>
        <v>0</v>
      </c>
      <c r="E155" s="308">
        <f>E156+E157</f>
        <v>0</v>
      </c>
      <c r="F155" s="308">
        <f>F156+F157</f>
        <v>0</v>
      </c>
    </row>
    <row r="156" spans="2:12" ht="15" thickBot="1">
      <c r="B156" s="309" t="s">
        <v>538</v>
      </c>
      <c r="C156" s="310">
        <v>0</v>
      </c>
      <c r="D156" s="310">
        <v>0</v>
      </c>
      <c r="E156" s="310">
        <v>0</v>
      </c>
      <c r="F156" s="310">
        <v>0</v>
      </c>
      <c r="I156" s="281"/>
    </row>
    <row r="157" spans="2:12" ht="15" thickBot="1">
      <c r="B157" s="309" t="s">
        <v>539</v>
      </c>
      <c r="C157" s="310"/>
      <c r="D157" s="308"/>
      <c r="E157" s="308"/>
      <c r="F157" s="308"/>
      <c r="I157" s="281"/>
    </row>
    <row r="158" spans="2:12" ht="15" thickBot="1">
      <c r="B158" s="307" t="s">
        <v>542</v>
      </c>
      <c r="C158" s="310">
        <f>C159+C160</f>
        <v>6000</v>
      </c>
      <c r="D158" s="308">
        <f>D159+D160</f>
        <v>6000</v>
      </c>
      <c r="E158" s="308">
        <f>E159+E160</f>
        <v>6000</v>
      </c>
      <c r="F158" s="308">
        <f>F159+F160</f>
        <v>6000</v>
      </c>
    </row>
    <row r="159" spans="2:12" ht="15" thickBot="1">
      <c r="B159" s="309" t="s">
        <v>538</v>
      </c>
      <c r="C159" s="310">
        <v>6000</v>
      </c>
      <c r="D159" s="310">
        <v>6000</v>
      </c>
      <c r="E159" s="310">
        <v>6000</v>
      </c>
      <c r="F159" s="310">
        <v>6000</v>
      </c>
    </row>
    <row r="160" spans="2:12" ht="15" thickBot="1">
      <c r="B160" s="309" t="s">
        <v>539</v>
      </c>
      <c r="C160" s="310"/>
      <c r="D160" s="308"/>
      <c r="E160" s="308"/>
      <c r="F160" s="308"/>
    </row>
    <row r="161" spans="2:13" ht="15" thickBot="1">
      <c r="B161" s="307" t="s">
        <v>543</v>
      </c>
      <c r="C161" s="310"/>
      <c r="D161" s="308"/>
      <c r="E161" s="308"/>
      <c r="F161" s="308"/>
    </row>
    <row r="162" spans="2:13" ht="15" thickBot="1">
      <c r="B162" s="309" t="s">
        <v>538</v>
      </c>
      <c r="C162" s="310"/>
      <c r="D162" s="308"/>
      <c r="E162" s="308"/>
      <c r="F162" s="308"/>
    </row>
    <row r="163" spans="2:13" ht="15" thickBot="1">
      <c r="B163" s="309" t="s">
        <v>539</v>
      </c>
      <c r="C163" s="310"/>
      <c r="D163" s="308"/>
      <c r="E163" s="308"/>
      <c r="F163" s="308"/>
    </row>
    <row r="164" spans="2:13" ht="15" thickBot="1">
      <c r="B164" s="307" t="s">
        <v>549</v>
      </c>
      <c r="C164" s="310"/>
      <c r="D164" s="308"/>
      <c r="E164" s="308"/>
      <c r="F164" s="308"/>
    </row>
    <row r="165" spans="2:13" ht="15" thickBot="1">
      <c r="B165" s="309" t="s">
        <v>538</v>
      </c>
      <c r="C165" s="310"/>
      <c r="D165" s="308"/>
      <c r="E165" s="308"/>
      <c r="F165" s="308"/>
    </row>
    <row r="166" spans="2:13" ht="15" thickBot="1">
      <c r="B166" s="309" t="s">
        <v>539</v>
      </c>
      <c r="C166" s="310"/>
      <c r="D166" s="308"/>
      <c r="E166" s="308"/>
      <c r="F166" s="308"/>
    </row>
    <row r="167" spans="2:13" ht="15" thickBot="1">
      <c r="B167" s="307" t="s">
        <v>553</v>
      </c>
      <c r="C167" s="310">
        <f>C168+C169</f>
        <v>0</v>
      </c>
      <c r="D167" s="308">
        <f>D168+D169</f>
        <v>0</v>
      </c>
      <c r="E167" s="308">
        <f>E168+E169</f>
        <v>0</v>
      </c>
      <c r="F167" s="308">
        <f>F168+F169</f>
        <v>0</v>
      </c>
    </row>
    <row r="168" spans="2:13" ht="15" thickBot="1">
      <c r="B168" s="309" t="s">
        <v>538</v>
      </c>
      <c r="C168" s="310">
        <v>0</v>
      </c>
      <c r="D168" s="310">
        <v>0</v>
      </c>
      <c r="E168" s="310">
        <v>0</v>
      </c>
      <c r="F168" s="310">
        <v>0</v>
      </c>
    </row>
    <row r="169" spans="2:13" ht="15" thickBot="1">
      <c r="B169" s="309" t="s">
        <v>539</v>
      </c>
      <c r="C169" s="310"/>
      <c r="D169" s="308"/>
      <c r="E169" s="308"/>
      <c r="F169" s="308"/>
    </row>
    <row r="170" spans="2:13" ht="15" thickBot="1">
      <c r="B170" s="307" t="s">
        <v>554</v>
      </c>
      <c r="C170" s="310">
        <v>0</v>
      </c>
      <c r="D170" s="308">
        <v>0</v>
      </c>
      <c r="E170" s="308">
        <f>D170*1.03*0.99</f>
        <v>0</v>
      </c>
      <c r="F170" s="308">
        <f>E170*1.03*0.99</f>
        <v>0</v>
      </c>
      <c r="I170" s="288"/>
    </row>
    <row r="171" spans="2:13" ht="15" thickBot="1">
      <c r="B171" s="309" t="s">
        <v>538</v>
      </c>
      <c r="C171" s="310"/>
      <c r="D171" s="311"/>
      <c r="E171" s="311"/>
      <c r="F171" s="311"/>
      <c r="K171" s="312"/>
      <c r="L171" s="312"/>
      <c r="M171" s="312"/>
    </row>
    <row r="172" spans="2:13" ht="15" thickBot="1">
      <c r="B172" s="309" t="s">
        <v>539</v>
      </c>
      <c r="C172" s="310"/>
      <c r="D172" s="313"/>
      <c r="E172" s="311"/>
      <c r="F172" s="311"/>
    </row>
    <row r="173" spans="2:13" ht="15" thickBot="1">
      <c r="B173" s="314" t="s">
        <v>563</v>
      </c>
      <c r="C173" s="310">
        <f>C170+C167+C164+C161+C158+C155+C152</f>
        <v>6000</v>
      </c>
      <c r="D173" s="310">
        <f>D170+D167+D164+D161+D158+D155+D152</f>
        <v>6000</v>
      </c>
      <c r="E173" s="310">
        <f>E170+E167+E164+E161+E158+E155+E152</f>
        <v>6000</v>
      </c>
      <c r="F173" s="310">
        <f>F170+F167+F164+F161+F158+F155+F152</f>
        <v>6000</v>
      </c>
    </row>
    <row r="174" spans="2:13" ht="15" thickBot="1">
      <c r="B174" s="315" t="s">
        <v>556</v>
      </c>
      <c r="C174" s="316">
        <f>IF(C173-C144=0,0,"Error")</f>
        <v>0</v>
      </c>
      <c r="D174" s="316">
        <f>IF(D173-D144=0,0,"Error")</f>
        <v>0</v>
      </c>
      <c r="E174" s="316">
        <f>IF(E173-E144=0,0,"Error")</f>
        <v>0</v>
      </c>
      <c r="F174" s="316">
        <f>IF(F173-F144=0,0,"Error")</f>
        <v>0</v>
      </c>
    </row>
    <row r="175" spans="2:13" ht="15" thickBot="1">
      <c r="B175" s="1956" t="s">
        <v>572</v>
      </c>
      <c r="C175" s="1957"/>
      <c r="D175" s="1957"/>
      <c r="E175" s="1957"/>
      <c r="F175" s="1958"/>
    </row>
    <row r="176" spans="2:13" ht="15" thickBot="1">
      <c r="B176" s="1956" t="s">
        <v>573</v>
      </c>
      <c r="C176" s="1957"/>
      <c r="D176" s="1957"/>
      <c r="E176" s="1957"/>
      <c r="F176" s="1958"/>
    </row>
    <row r="177" spans="2:12" ht="15" thickBot="1">
      <c r="B177" s="1956" t="s">
        <v>66</v>
      </c>
      <c r="C177" s="1957"/>
      <c r="D177" s="1957"/>
      <c r="E177" s="1957"/>
      <c r="F177" s="1958"/>
    </row>
    <row r="178" spans="2:12" ht="15" thickBot="1">
      <c r="B178" s="1956" t="s">
        <v>615</v>
      </c>
      <c r="C178" s="1957"/>
      <c r="D178" s="1957"/>
      <c r="E178" s="1957"/>
      <c r="F178" s="1958"/>
    </row>
    <row r="179" spans="2:12" ht="15" thickBot="1">
      <c r="B179" s="276" t="s">
        <v>574</v>
      </c>
      <c r="C179" s="1969" t="s">
        <v>785</v>
      </c>
      <c r="D179" s="1970"/>
      <c r="E179" s="1971"/>
      <c r="F179" s="1972"/>
    </row>
    <row r="180" spans="2:12" ht="40.5" customHeight="1" thickBot="1">
      <c r="B180" s="276" t="s">
        <v>576</v>
      </c>
      <c r="C180" s="276" t="s">
        <v>786</v>
      </c>
      <c r="D180" s="317" t="s">
        <v>787</v>
      </c>
      <c r="E180" s="318" t="s">
        <v>785</v>
      </c>
      <c r="F180" s="319"/>
    </row>
    <row r="181" spans="2:12" ht="15" thickBot="1">
      <c r="B181" s="320"/>
      <c r="C181" s="1985"/>
      <c r="D181" s="1986"/>
      <c r="E181" s="1987"/>
      <c r="F181" s="1988"/>
    </row>
    <row r="182" spans="2:12" ht="21.75" customHeight="1" thickBot="1">
      <c r="B182" s="270" t="s">
        <v>517</v>
      </c>
      <c r="C182" s="1950" t="s">
        <v>788</v>
      </c>
      <c r="D182" s="1951"/>
      <c r="E182" s="1951"/>
      <c r="F182" s="1952"/>
    </row>
    <row r="183" spans="2:12" ht="15" thickBot="1">
      <c r="B183" s="270" t="s">
        <v>21</v>
      </c>
      <c r="C183" s="1965" t="s">
        <v>789</v>
      </c>
      <c r="D183" s="1966"/>
      <c r="E183" s="1966"/>
      <c r="F183" s="1967"/>
    </row>
    <row r="184" spans="2:12" ht="12.75" customHeight="1">
      <c r="B184" s="1945"/>
      <c r="C184" s="277">
        <v>2024</v>
      </c>
      <c r="D184" s="277">
        <v>2025</v>
      </c>
      <c r="E184" s="277">
        <v>2026</v>
      </c>
      <c r="F184" s="277">
        <v>2027</v>
      </c>
    </row>
    <row r="185" spans="2:12" ht="11.25" customHeight="1" thickBot="1">
      <c r="B185" s="1946"/>
      <c r="C185" s="278" t="s">
        <v>22</v>
      </c>
      <c r="D185" s="278" t="s">
        <v>23</v>
      </c>
      <c r="E185" s="278" t="s">
        <v>23</v>
      </c>
      <c r="F185" s="278" t="s">
        <v>23</v>
      </c>
    </row>
    <row r="186" spans="2:12" ht="15" thickBot="1">
      <c r="B186" s="270" t="s">
        <v>33</v>
      </c>
      <c r="C186" s="279">
        <v>1</v>
      </c>
      <c r="D186" s="279">
        <v>1</v>
      </c>
      <c r="E186" s="279">
        <v>1</v>
      </c>
      <c r="F186" s="279">
        <v>1</v>
      </c>
      <c r="H186" s="281"/>
      <c r="I186" s="281"/>
      <c r="J186" s="281"/>
      <c r="K186" s="281"/>
      <c r="L186" s="281"/>
    </row>
    <row r="187" spans="2:12" ht="15" thickBot="1">
      <c r="B187" s="270" t="s">
        <v>529</v>
      </c>
      <c r="C187" s="279">
        <f>C205</f>
        <v>43800</v>
      </c>
      <c r="D187" s="279">
        <f>D205</f>
        <v>33800</v>
      </c>
      <c r="E187" s="279">
        <f>E205</f>
        <v>33800</v>
      </c>
      <c r="F187" s="279">
        <f>F205</f>
        <v>53800</v>
      </c>
    </row>
    <row r="188" spans="2:12" ht="15" thickBot="1">
      <c r="B188" s="270" t="s">
        <v>530</v>
      </c>
      <c r="C188" s="279">
        <f>C187/C186</f>
        <v>43800</v>
      </c>
      <c r="D188" s="279">
        <f>D187/D186</f>
        <v>33800</v>
      </c>
      <c r="E188" s="279">
        <f>E187/E186</f>
        <v>33800</v>
      </c>
      <c r="F188" s="279">
        <f>F187/F186</f>
        <v>53800</v>
      </c>
    </row>
    <row r="189" spans="2:12" ht="15" thickBot="1">
      <c r="B189" s="270" t="s">
        <v>532</v>
      </c>
      <c r="C189" s="264" t="s">
        <v>533</v>
      </c>
      <c r="D189" s="280">
        <f>D186/C186-1</f>
        <v>0</v>
      </c>
      <c r="E189" s="280">
        <f t="shared" ref="E189:F191" si="4">E186/D186-1</f>
        <v>0</v>
      </c>
      <c r="F189" s="280">
        <f t="shared" si="4"/>
        <v>0</v>
      </c>
    </row>
    <row r="190" spans="2:12" ht="15" thickBot="1">
      <c r="B190" s="270" t="s">
        <v>534</v>
      </c>
      <c r="C190" s="264" t="s">
        <v>533</v>
      </c>
      <c r="D190" s="280">
        <f>D187/C187-1</f>
        <v>-0.22831050228310501</v>
      </c>
      <c r="E190" s="280">
        <f t="shared" si="4"/>
        <v>0</v>
      </c>
      <c r="F190" s="280">
        <f t="shared" si="4"/>
        <v>0.59171597633136086</v>
      </c>
    </row>
    <row r="191" spans="2:12" ht="15" thickBot="1">
      <c r="B191" s="270" t="s">
        <v>47</v>
      </c>
      <c r="C191" s="264" t="s">
        <v>533</v>
      </c>
      <c r="D191" s="280">
        <f>D188/C188-1</f>
        <v>-0.22831050228310501</v>
      </c>
      <c r="E191" s="280">
        <f t="shared" si="4"/>
        <v>0</v>
      </c>
      <c r="F191" s="280">
        <f t="shared" si="4"/>
        <v>0.59171597633136086</v>
      </c>
    </row>
    <row r="192" spans="2:12" ht="15" thickBot="1">
      <c r="B192" s="1936" t="s">
        <v>790</v>
      </c>
      <c r="C192" s="1937"/>
      <c r="D192" s="1937"/>
      <c r="E192" s="1937"/>
      <c r="F192" s="1938"/>
    </row>
    <row r="193" spans="2:6" ht="12.75" customHeight="1">
      <c r="B193" s="1945"/>
      <c r="C193" s="277">
        <v>2024</v>
      </c>
      <c r="D193" s="277">
        <v>2025</v>
      </c>
      <c r="E193" s="277">
        <v>2026</v>
      </c>
      <c r="F193" s="277">
        <v>2027</v>
      </c>
    </row>
    <row r="194" spans="2:6" ht="12.75" customHeight="1" thickBot="1">
      <c r="B194" s="1946"/>
      <c r="C194" s="278" t="s">
        <v>22</v>
      </c>
      <c r="D194" s="278" t="s">
        <v>23</v>
      </c>
      <c r="E194" s="278" t="s">
        <v>23</v>
      </c>
      <c r="F194" s="278" t="s">
        <v>23</v>
      </c>
    </row>
    <row r="195" spans="2:6" ht="15" thickBot="1">
      <c r="B195" s="282" t="s">
        <v>583</v>
      </c>
      <c r="C195" s="283">
        <f>C196+C197+C198+C199</f>
        <v>0</v>
      </c>
      <c r="D195" s="283">
        <f>D196+D197+D198+D199</f>
        <v>0</v>
      </c>
      <c r="E195" s="283">
        <f>E196+E197+E198+E199</f>
        <v>0</v>
      </c>
      <c r="F195" s="283">
        <f>F196+F197+F198+F199</f>
        <v>0</v>
      </c>
    </row>
    <row r="196" spans="2:6" ht="15" thickBot="1">
      <c r="B196" s="284" t="s">
        <v>538</v>
      </c>
      <c r="C196" s="283"/>
      <c r="D196" s="283"/>
      <c r="E196" s="283"/>
      <c r="F196" s="283"/>
    </row>
    <row r="197" spans="2:6" ht="15" thickBot="1">
      <c r="B197" s="284" t="s">
        <v>584</v>
      </c>
      <c r="C197" s="283"/>
      <c r="D197" s="283"/>
      <c r="E197" s="283"/>
      <c r="F197" s="283"/>
    </row>
    <row r="198" spans="2:6" ht="15" thickBot="1">
      <c r="B198" s="284" t="s">
        <v>585</v>
      </c>
      <c r="C198" s="283"/>
      <c r="D198" s="283"/>
      <c r="E198" s="283"/>
      <c r="F198" s="283"/>
    </row>
    <row r="199" spans="2:6" ht="15" thickBot="1">
      <c r="B199" s="284" t="s">
        <v>586</v>
      </c>
      <c r="C199" s="283"/>
      <c r="D199" s="283"/>
      <c r="E199" s="283"/>
      <c r="F199" s="283"/>
    </row>
    <row r="200" spans="2:6" ht="15" thickBot="1">
      <c r="B200" s="282" t="s">
        <v>587</v>
      </c>
      <c r="C200" s="286">
        <f>C201+C202+C203+C204</f>
        <v>43800</v>
      </c>
      <c r="D200" s="286">
        <v>33800</v>
      </c>
      <c r="E200" s="286">
        <f>E201+E202+E203+E204</f>
        <v>33800</v>
      </c>
      <c r="F200" s="286">
        <f>F201+F202+F203+F204</f>
        <v>53800</v>
      </c>
    </row>
    <row r="201" spans="2:6" ht="15" thickBot="1">
      <c r="B201" s="284" t="s">
        <v>538</v>
      </c>
      <c r="C201" s="286">
        <v>43800</v>
      </c>
      <c r="D201" s="286">
        <v>33800</v>
      </c>
      <c r="E201" s="283">
        <v>33800</v>
      </c>
      <c r="F201" s="283">
        <v>53800</v>
      </c>
    </row>
    <row r="202" spans="2:6" ht="15" thickBot="1">
      <c r="B202" s="284" t="s">
        <v>584</v>
      </c>
      <c r="C202" s="286"/>
      <c r="D202" s="283" t="s">
        <v>791</v>
      </c>
      <c r="E202" s="283"/>
      <c r="F202" s="283"/>
    </row>
    <row r="203" spans="2:6" ht="15" thickBot="1">
      <c r="B203" s="284" t="s">
        <v>585</v>
      </c>
      <c r="C203" s="286"/>
      <c r="D203" s="283"/>
      <c r="E203" s="283"/>
      <c r="F203" s="283"/>
    </row>
    <row r="204" spans="2:6" ht="15" thickBot="1">
      <c r="B204" s="284" t="s">
        <v>586</v>
      </c>
      <c r="C204" s="286"/>
      <c r="D204" s="283"/>
      <c r="E204" s="283"/>
      <c r="F204" s="283"/>
    </row>
    <row r="205" spans="2:6" ht="15" thickBot="1">
      <c r="B205" s="321" t="s">
        <v>555</v>
      </c>
      <c r="C205" s="286">
        <f>C195+C200</f>
        <v>43800</v>
      </c>
      <c r="D205" s="286">
        <f>D195+D200</f>
        <v>33800</v>
      </c>
      <c r="E205" s="286">
        <f>E195+E200</f>
        <v>33800</v>
      </c>
      <c r="F205" s="286">
        <f>F195+F200</f>
        <v>53800</v>
      </c>
    </row>
    <row r="206" spans="2:6" ht="25.5" customHeight="1" thickBot="1">
      <c r="B206" s="322" t="s">
        <v>619</v>
      </c>
      <c r="C206" s="1969" t="s">
        <v>792</v>
      </c>
      <c r="D206" s="1971"/>
      <c r="E206" s="1971"/>
      <c r="F206" s="1972"/>
    </row>
    <row r="207" spans="2:6" ht="51.75" thickBot="1">
      <c r="B207" s="276" t="s">
        <v>558</v>
      </c>
      <c r="C207" s="300" t="s">
        <v>793</v>
      </c>
      <c r="D207" s="317" t="s">
        <v>578</v>
      </c>
      <c r="E207" s="323" t="s">
        <v>792</v>
      </c>
      <c r="F207" s="324"/>
    </row>
    <row r="208" spans="2:6" ht="17.25" customHeight="1" thickBot="1">
      <c r="B208" s="270" t="s">
        <v>517</v>
      </c>
      <c r="C208" s="1950" t="s">
        <v>794</v>
      </c>
      <c r="D208" s="1951"/>
      <c r="E208" s="1951"/>
      <c r="F208" s="1952"/>
    </row>
    <row r="209" spans="2:12" ht="15" thickBot="1">
      <c r="B209" s="270" t="s">
        <v>21</v>
      </c>
      <c r="C209" s="1965" t="s">
        <v>795</v>
      </c>
      <c r="D209" s="1966"/>
      <c r="E209" s="1966"/>
      <c r="F209" s="1967"/>
    </row>
    <row r="210" spans="2:12" ht="12.75" customHeight="1">
      <c r="B210" s="1945"/>
      <c r="C210" s="277">
        <v>2024</v>
      </c>
      <c r="D210" s="277">
        <v>2025</v>
      </c>
      <c r="E210" s="277">
        <v>2026</v>
      </c>
      <c r="F210" s="277">
        <v>2027</v>
      </c>
    </row>
    <row r="211" spans="2:12" ht="14.25" customHeight="1" thickBot="1">
      <c r="B211" s="1946"/>
      <c r="C211" s="278" t="s">
        <v>22</v>
      </c>
      <c r="D211" s="278" t="s">
        <v>23</v>
      </c>
      <c r="E211" s="278" t="s">
        <v>23</v>
      </c>
      <c r="F211" s="278" t="s">
        <v>23</v>
      </c>
    </row>
    <row r="212" spans="2:12" ht="15" thickBot="1">
      <c r="B212" s="270" t="s">
        <v>33</v>
      </c>
      <c r="C212" s="264">
        <v>5</v>
      </c>
      <c r="D212" s="264">
        <v>5</v>
      </c>
      <c r="E212" s="264">
        <v>5</v>
      </c>
      <c r="F212" s="264">
        <v>5</v>
      </c>
      <c r="H212" s="281"/>
      <c r="I212" s="281"/>
      <c r="J212" s="281"/>
      <c r="K212" s="281"/>
      <c r="L212" s="281"/>
    </row>
    <row r="213" spans="2:12" ht="15" thickBot="1">
      <c r="B213" s="270" t="s">
        <v>529</v>
      </c>
      <c r="C213" s="279">
        <f>C231</f>
        <v>1200</v>
      </c>
      <c r="D213" s="279">
        <f>D231</f>
        <v>1200</v>
      </c>
      <c r="E213" s="279">
        <f>E231</f>
        <v>1200</v>
      </c>
      <c r="F213" s="279">
        <f>F231</f>
        <v>1200</v>
      </c>
    </row>
    <row r="214" spans="2:12" ht="15" thickBot="1">
      <c r="B214" s="270" t="s">
        <v>530</v>
      </c>
      <c r="C214" s="279">
        <f>C213/C212</f>
        <v>240</v>
      </c>
      <c r="D214" s="279">
        <f>D213/D212</f>
        <v>240</v>
      </c>
      <c r="E214" s="279">
        <f>E213/E212</f>
        <v>240</v>
      </c>
      <c r="F214" s="279">
        <f>F213/F212</f>
        <v>240</v>
      </c>
    </row>
    <row r="215" spans="2:12" ht="15" thickBot="1">
      <c r="B215" s="270" t="s">
        <v>532</v>
      </c>
      <c r="C215" s="264" t="s">
        <v>533</v>
      </c>
      <c r="D215" s="280">
        <f>D212/C212-1</f>
        <v>0</v>
      </c>
      <c r="E215" s="280">
        <f t="shared" ref="E215:F217" si="5">E212/D212-1</f>
        <v>0</v>
      </c>
      <c r="F215" s="280">
        <f t="shared" si="5"/>
        <v>0</v>
      </c>
    </row>
    <row r="216" spans="2:12" ht="15" thickBot="1">
      <c r="B216" s="270" t="s">
        <v>534</v>
      </c>
      <c r="C216" s="264" t="s">
        <v>533</v>
      </c>
      <c r="D216" s="280">
        <f>D213/C213-1</f>
        <v>0</v>
      </c>
      <c r="E216" s="280">
        <f t="shared" si="5"/>
        <v>0</v>
      </c>
      <c r="F216" s="280">
        <f t="shared" si="5"/>
        <v>0</v>
      </c>
    </row>
    <row r="217" spans="2:12" ht="15" thickBot="1">
      <c r="B217" s="270" t="s">
        <v>47</v>
      </c>
      <c r="C217" s="264" t="s">
        <v>533</v>
      </c>
      <c r="D217" s="280">
        <f>D214/C214-1</f>
        <v>0</v>
      </c>
      <c r="E217" s="280">
        <f t="shared" si="5"/>
        <v>0</v>
      </c>
      <c r="F217" s="280">
        <f t="shared" si="5"/>
        <v>0</v>
      </c>
    </row>
    <row r="218" spans="2:12" ht="15" thickBot="1">
      <c r="B218" s="1936" t="s">
        <v>796</v>
      </c>
      <c r="C218" s="1937"/>
      <c r="D218" s="1937"/>
      <c r="E218" s="1937"/>
      <c r="F218" s="1938"/>
    </row>
    <row r="219" spans="2:12" ht="12.75" customHeight="1">
      <c r="B219" s="1945"/>
      <c r="C219" s="277">
        <v>2024</v>
      </c>
      <c r="D219" s="277">
        <v>2025</v>
      </c>
      <c r="E219" s="277">
        <v>2026</v>
      </c>
      <c r="F219" s="277">
        <v>2027</v>
      </c>
    </row>
    <row r="220" spans="2:12" ht="15" customHeight="1" thickBot="1">
      <c r="B220" s="1946"/>
      <c r="C220" s="278" t="s">
        <v>22</v>
      </c>
      <c r="D220" s="278" t="s">
        <v>23</v>
      </c>
      <c r="E220" s="278" t="s">
        <v>23</v>
      </c>
      <c r="F220" s="278" t="s">
        <v>23</v>
      </c>
    </row>
    <row r="221" spans="2:12" ht="15" thickBot="1">
      <c r="B221" s="282" t="s">
        <v>583</v>
      </c>
      <c r="C221" s="283">
        <f>C222+C223+C224+C225</f>
        <v>0</v>
      </c>
      <c r="D221" s="283">
        <f>D222+D223+D224+D225</f>
        <v>0</v>
      </c>
      <c r="E221" s="283">
        <f>E222+E223+E224+E225</f>
        <v>0</v>
      </c>
      <c r="F221" s="283">
        <f>F222+F223+F224+F225</f>
        <v>0</v>
      </c>
    </row>
    <row r="222" spans="2:12" ht="15" thickBot="1">
      <c r="B222" s="284" t="s">
        <v>538</v>
      </c>
      <c r="C222" s="283"/>
      <c r="D222" s="283"/>
      <c r="E222" s="283"/>
      <c r="F222" s="283"/>
    </row>
    <row r="223" spans="2:12" ht="15" thickBot="1">
      <c r="B223" s="284" t="s">
        <v>584</v>
      </c>
      <c r="C223" s="283"/>
      <c r="D223" s="283"/>
      <c r="E223" s="283"/>
      <c r="F223" s="283"/>
    </row>
    <row r="224" spans="2:12" ht="15" thickBot="1">
      <c r="B224" s="284" t="s">
        <v>585</v>
      </c>
      <c r="C224" s="283"/>
      <c r="D224" s="283"/>
      <c r="E224" s="283"/>
      <c r="F224" s="283"/>
    </row>
    <row r="225" spans="2:12" ht="15" thickBot="1">
      <c r="B225" s="284" t="s">
        <v>586</v>
      </c>
      <c r="C225" s="283"/>
      <c r="D225" s="283"/>
      <c r="E225" s="283"/>
      <c r="F225" s="283"/>
    </row>
    <row r="226" spans="2:12" ht="15" thickBot="1">
      <c r="B226" s="282" t="s">
        <v>587</v>
      </c>
      <c r="C226" s="286">
        <f>C227+C228+C229+C230</f>
        <v>1200</v>
      </c>
      <c r="D226" s="286">
        <f>D227+D228+D229+D230</f>
        <v>1200</v>
      </c>
      <c r="E226" s="286">
        <f>E227+E228+E229+E230</f>
        <v>1200</v>
      </c>
      <c r="F226" s="286">
        <f>F227+F228+F229+F230</f>
        <v>1200</v>
      </c>
    </row>
    <row r="227" spans="2:12" ht="15" thickBot="1">
      <c r="B227" s="284" t="s">
        <v>538</v>
      </c>
      <c r="C227" s="286">
        <v>1200</v>
      </c>
      <c r="D227" s="287">
        <v>1200</v>
      </c>
      <c r="E227" s="283">
        <v>1200</v>
      </c>
      <c r="F227" s="283">
        <v>1200</v>
      </c>
    </row>
    <row r="228" spans="2:12" ht="15" thickBot="1">
      <c r="B228" s="284" t="s">
        <v>584</v>
      </c>
      <c r="C228" s="286"/>
      <c r="D228" s="283"/>
      <c r="E228" s="283"/>
      <c r="F228" s="283"/>
    </row>
    <row r="229" spans="2:12" ht="15" thickBot="1">
      <c r="B229" s="284" t="s">
        <v>585</v>
      </c>
      <c r="C229" s="286"/>
      <c r="D229" s="283"/>
      <c r="E229" s="283"/>
      <c r="F229" s="283"/>
    </row>
    <row r="230" spans="2:12" ht="15" thickBot="1">
      <c r="B230" s="284" t="s">
        <v>586</v>
      </c>
      <c r="C230" s="286"/>
      <c r="D230" s="283"/>
      <c r="E230" s="283"/>
      <c r="F230" s="283"/>
    </row>
    <row r="231" spans="2:12" ht="15" thickBot="1">
      <c r="B231" s="321" t="s">
        <v>660</v>
      </c>
      <c r="C231" s="286">
        <f>C221+C226</f>
        <v>1200</v>
      </c>
      <c r="D231" s="286">
        <f>D221+D226</f>
        <v>1200</v>
      </c>
      <c r="E231" s="286">
        <f>E221+E226</f>
        <v>1200</v>
      </c>
      <c r="F231" s="286">
        <f>F221+F226</f>
        <v>1200</v>
      </c>
    </row>
    <row r="232" spans="2:12" ht="23.25" hidden="1" thickBot="1">
      <c r="B232" s="276" t="s">
        <v>663</v>
      </c>
      <c r="C232" s="325"/>
      <c r="D232" s="326" t="s">
        <v>578</v>
      </c>
      <c r="E232" s="327"/>
      <c r="F232" s="328"/>
    </row>
    <row r="233" spans="2:12" ht="17.25" hidden="1" customHeight="1" thickBot="1">
      <c r="B233" s="270" t="s">
        <v>517</v>
      </c>
      <c r="C233" s="1950"/>
      <c r="D233" s="1951"/>
      <c r="E233" s="1951"/>
      <c r="F233" s="1952"/>
    </row>
    <row r="234" spans="2:12" ht="15" hidden="1" thickBot="1">
      <c r="B234" s="270" t="s">
        <v>21</v>
      </c>
      <c r="C234" s="1965"/>
      <c r="D234" s="1966"/>
      <c r="E234" s="1966"/>
      <c r="F234" s="1967"/>
    </row>
    <row r="235" spans="2:12" ht="12.75" hidden="1" customHeight="1">
      <c r="B235" s="1945"/>
      <c r="C235" s="277">
        <v>2018</v>
      </c>
      <c r="D235" s="277">
        <v>2019</v>
      </c>
      <c r="E235" s="277">
        <v>2026</v>
      </c>
      <c r="F235" s="277">
        <v>2027</v>
      </c>
    </row>
    <row r="236" spans="2:12" ht="9" hidden="1" customHeight="1" thickBot="1">
      <c r="B236" s="1946"/>
      <c r="C236" s="278" t="s">
        <v>22</v>
      </c>
      <c r="D236" s="278" t="s">
        <v>23</v>
      </c>
      <c r="E236" s="278" t="s">
        <v>23</v>
      </c>
      <c r="F236" s="278" t="s">
        <v>23</v>
      </c>
    </row>
    <row r="237" spans="2:12" ht="15" hidden="1" thickBot="1">
      <c r="B237" s="270" t="s">
        <v>33</v>
      </c>
      <c r="C237" s="270"/>
      <c r="D237" s="270"/>
      <c r="E237" s="270"/>
      <c r="F237" s="270"/>
      <c r="H237" s="281"/>
      <c r="I237" s="281"/>
      <c r="J237" s="281"/>
      <c r="K237" s="281"/>
      <c r="L237" s="281"/>
    </row>
    <row r="238" spans="2:12" ht="15" hidden="1" thickBot="1">
      <c r="B238" s="270" t="s">
        <v>529</v>
      </c>
      <c r="C238" s="279">
        <f>C256</f>
        <v>0</v>
      </c>
      <c r="D238" s="279">
        <f>D256</f>
        <v>0</v>
      </c>
      <c r="E238" s="279">
        <f>E256</f>
        <v>0</v>
      </c>
      <c r="F238" s="279">
        <f>F256</f>
        <v>0</v>
      </c>
    </row>
    <row r="239" spans="2:12" ht="15" hidden="1" thickBot="1">
      <c r="B239" s="270" t="s">
        <v>530</v>
      </c>
      <c r="C239" s="279" t="e">
        <f>C238/C237</f>
        <v>#DIV/0!</v>
      </c>
      <c r="D239" s="279" t="e">
        <f>D238/D237</f>
        <v>#DIV/0!</v>
      </c>
      <c r="E239" s="279" t="e">
        <f>E238/E237</f>
        <v>#DIV/0!</v>
      </c>
      <c r="F239" s="279" t="e">
        <f>F238/F237</f>
        <v>#DIV/0!</v>
      </c>
    </row>
    <row r="240" spans="2:12" ht="15" hidden="1" thickBot="1">
      <c r="B240" s="270" t="s">
        <v>532</v>
      </c>
      <c r="C240" s="264" t="s">
        <v>533</v>
      </c>
      <c r="D240" s="280" t="e">
        <f>D237/C237-1</f>
        <v>#DIV/0!</v>
      </c>
      <c r="E240" s="280" t="e">
        <f t="shared" ref="E240:F242" si="6">E237/D237-1</f>
        <v>#DIV/0!</v>
      </c>
      <c r="F240" s="280" t="e">
        <f t="shared" si="6"/>
        <v>#DIV/0!</v>
      </c>
    </row>
    <row r="241" spans="2:6" ht="15" hidden="1" thickBot="1">
      <c r="B241" s="270" t="s">
        <v>534</v>
      </c>
      <c r="C241" s="264" t="s">
        <v>533</v>
      </c>
      <c r="D241" s="280" t="e">
        <f>D238/C238-1</f>
        <v>#DIV/0!</v>
      </c>
      <c r="E241" s="280" t="e">
        <f t="shared" si="6"/>
        <v>#DIV/0!</v>
      </c>
      <c r="F241" s="280" t="e">
        <f t="shared" si="6"/>
        <v>#DIV/0!</v>
      </c>
    </row>
    <row r="242" spans="2:6" ht="15" hidden="1" thickBot="1">
      <c r="B242" s="270" t="s">
        <v>47</v>
      </c>
      <c r="C242" s="264" t="s">
        <v>533</v>
      </c>
      <c r="D242" s="280" t="e">
        <f>D239/C239-1</f>
        <v>#DIV/0!</v>
      </c>
      <c r="E242" s="280" t="e">
        <f t="shared" si="6"/>
        <v>#DIV/0!</v>
      </c>
      <c r="F242" s="280" t="e">
        <f t="shared" si="6"/>
        <v>#DIV/0!</v>
      </c>
    </row>
    <row r="243" spans="2:6" ht="15" hidden="1" thickBot="1">
      <c r="B243" s="1936" t="s">
        <v>797</v>
      </c>
      <c r="C243" s="1937"/>
      <c r="D243" s="1937"/>
      <c r="E243" s="1937"/>
      <c r="F243" s="1938"/>
    </row>
    <row r="244" spans="2:6" ht="12.75" hidden="1" customHeight="1">
      <c r="B244" s="1945"/>
      <c r="C244" s="277">
        <v>2018</v>
      </c>
      <c r="D244" s="277">
        <v>2019</v>
      </c>
      <c r="E244" s="277">
        <v>2026</v>
      </c>
      <c r="F244" s="277">
        <v>2027</v>
      </c>
    </row>
    <row r="245" spans="2:6" ht="9" hidden="1" customHeight="1" thickBot="1">
      <c r="B245" s="1946"/>
      <c r="C245" s="278" t="s">
        <v>22</v>
      </c>
      <c r="D245" s="278" t="s">
        <v>23</v>
      </c>
      <c r="E245" s="278" t="s">
        <v>23</v>
      </c>
      <c r="F245" s="278" t="s">
        <v>23</v>
      </c>
    </row>
    <row r="246" spans="2:6" ht="15" hidden="1" thickBot="1">
      <c r="B246" s="282" t="s">
        <v>583</v>
      </c>
      <c r="C246" s="283">
        <f>C247+C248+C249+C250</f>
        <v>0</v>
      </c>
      <c r="D246" s="283">
        <f>D247+D248+D249+D250</f>
        <v>0</v>
      </c>
      <c r="E246" s="283">
        <f>E247+E248+E249+E250</f>
        <v>0</v>
      </c>
      <c r="F246" s="283">
        <f>F247+F248+F249+F250</f>
        <v>0</v>
      </c>
    </row>
    <row r="247" spans="2:6" ht="15" hidden="1" thickBot="1">
      <c r="B247" s="284" t="s">
        <v>538</v>
      </c>
      <c r="C247" s="283"/>
      <c r="D247" s="283"/>
      <c r="E247" s="283"/>
      <c r="F247" s="283"/>
    </row>
    <row r="248" spans="2:6" ht="15" hidden="1" thickBot="1">
      <c r="B248" s="284" t="s">
        <v>584</v>
      </c>
      <c r="C248" s="283"/>
      <c r="D248" s="283"/>
      <c r="E248" s="283"/>
      <c r="F248" s="283"/>
    </row>
    <row r="249" spans="2:6" ht="15" hidden="1" thickBot="1">
      <c r="B249" s="284" t="s">
        <v>585</v>
      </c>
      <c r="C249" s="283"/>
      <c r="D249" s="283"/>
      <c r="E249" s="283"/>
      <c r="F249" s="283"/>
    </row>
    <row r="250" spans="2:6" ht="15" hidden="1" thickBot="1">
      <c r="B250" s="284" t="s">
        <v>586</v>
      </c>
      <c r="C250" s="283"/>
      <c r="D250" s="283"/>
      <c r="E250" s="283"/>
      <c r="F250" s="283"/>
    </row>
    <row r="251" spans="2:6" ht="15" hidden="1" thickBot="1">
      <c r="B251" s="282" t="s">
        <v>587</v>
      </c>
      <c r="C251" s="286">
        <f>C252+C253+C254+C255</f>
        <v>0</v>
      </c>
      <c r="D251" s="286">
        <f>D252+D253+D254+D255</f>
        <v>0</v>
      </c>
      <c r="E251" s="286">
        <f>E252+E253+E254+E255</f>
        <v>0</v>
      </c>
      <c r="F251" s="286">
        <f>F252+F253+F254+F255</f>
        <v>0</v>
      </c>
    </row>
    <row r="252" spans="2:6" ht="15" hidden="1" thickBot="1">
      <c r="B252" s="284" t="s">
        <v>538</v>
      </c>
      <c r="C252" s="286"/>
      <c r="D252" s="283"/>
      <c r="E252" s="283"/>
      <c r="F252" s="283"/>
    </row>
    <row r="253" spans="2:6" ht="15" hidden="1" thickBot="1">
      <c r="B253" s="284" t="s">
        <v>584</v>
      </c>
      <c r="C253" s="286"/>
      <c r="D253" s="283"/>
      <c r="E253" s="283"/>
      <c r="F253" s="283"/>
    </row>
    <row r="254" spans="2:6" ht="15" hidden="1" thickBot="1">
      <c r="B254" s="284" t="s">
        <v>585</v>
      </c>
      <c r="C254" s="286"/>
      <c r="D254" s="283"/>
      <c r="E254" s="283"/>
      <c r="F254" s="283"/>
    </row>
    <row r="255" spans="2:6" ht="15" hidden="1" thickBot="1">
      <c r="B255" s="284" t="s">
        <v>586</v>
      </c>
      <c r="C255" s="286"/>
      <c r="D255" s="283"/>
      <c r="E255" s="283"/>
      <c r="F255" s="283"/>
    </row>
    <row r="256" spans="2:6" ht="15" hidden="1" thickBot="1">
      <c r="B256" s="293" t="s">
        <v>798</v>
      </c>
      <c r="C256" s="286">
        <f>C246+C251</f>
        <v>0</v>
      </c>
      <c r="D256" s="286">
        <f>D246+D251</f>
        <v>0</v>
      </c>
      <c r="E256" s="286">
        <f>E246+E251</f>
        <v>0</v>
      </c>
      <c r="F256" s="286">
        <f>F246+F251</f>
        <v>0</v>
      </c>
    </row>
    <row r="257" spans="2:12" ht="25.5" customHeight="1" thickBot="1">
      <c r="B257" s="322" t="s">
        <v>619</v>
      </c>
      <c r="C257" s="1969" t="s">
        <v>799</v>
      </c>
      <c r="D257" s="1971"/>
      <c r="E257" s="1971"/>
      <c r="F257" s="1972"/>
    </row>
    <row r="258" spans="2:12" ht="26.25" thickBot="1">
      <c r="B258" s="276" t="s">
        <v>566</v>
      </c>
      <c r="C258" s="300" t="s">
        <v>800</v>
      </c>
      <c r="D258" s="326" t="s">
        <v>578</v>
      </c>
      <c r="E258" s="262" t="s">
        <v>799</v>
      </c>
      <c r="F258" s="328"/>
    </row>
    <row r="259" spans="2:12" ht="33" customHeight="1" thickBot="1">
      <c r="B259" s="270" t="s">
        <v>517</v>
      </c>
      <c r="C259" s="1950" t="s">
        <v>801</v>
      </c>
      <c r="D259" s="1951"/>
      <c r="E259" s="1951"/>
      <c r="F259" s="1952"/>
    </row>
    <row r="260" spans="2:12" ht="15" thickBot="1">
      <c r="B260" s="270" t="s">
        <v>21</v>
      </c>
      <c r="C260" s="1965" t="s">
        <v>795</v>
      </c>
      <c r="D260" s="1966"/>
      <c r="E260" s="1966"/>
      <c r="F260" s="1967"/>
    </row>
    <row r="261" spans="2:12" ht="12.75" customHeight="1">
      <c r="B261" s="1945"/>
      <c r="C261" s="277">
        <v>2024</v>
      </c>
      <c r="D261" s="277">
        <v>2025</v>
      </c>
      <c r="E261" s="277">
        <v>2026</v>
      </c>
      <c r="F261" s="277">
        <v>2027</v>
      </c>
    </row>
    <row r="262" spans="2:12" ht="12.75" customHeight="1" thickBot="1">
      <c r="B262" s="1946"/>
      <c r="C262" s="278" t="s">
        <v>22</v>
      </c>
      <c r="D262" s="278" t="s">
        <v>23</v>
      </c>
      <c r="E262" s="278" t="s">
        <v>23</v>
      </c>
      <c r="F262" s="278" t="s">
        <v>23</v>
      </c>
    </row>
    <row r="263" spans="2:12" ht="15" thickBot="1">
      <c r="B263" s="270" t="s">
        <v>33</v>
      </c>
      <c r="C263" s="264">
        <v>19000</v>
      </c>
      <c r="D263" s="264">
        <v>14374</v>
      </c>
      <c r="E263" s="264">
        <v>14374</v>
      </c>
      <c r="F263" s="264">
        <v>0</v>
      </c>
      <c r="H263" s="281"/>
      <c r="I263" s="281"/>
      <c r="J263" s="281"/>
      <c r="K263" s="281"/>
      <c r="L263" s="281"/>
    </row>
    <row r="264" spans="2:12" ht="15" thickBot="1">
      <c r="B264" s="270" t="s">
        <v>529</v>
      </c>
      <c r="C264" s="279">
        <f>C282</f>
        <v>10000</v>
      </c>
      <c r="D264" s="279">
        <f>D282</f>
        <v>20000</v>
      </c>
      <c r="E264" s="279">
        <f>E282</f>
        <v>20000</v>
      </c>
      <c r="F264" s="279">
        <f>F282</f>
        <v>0</v>
      </c>
    </row>
    <row r="265" spans="2:12" ht="15" thickBot="1">
      <c r="B265" s="270" t="s">
        <v>530</v>
      </c>
      <c r="C265" s="279">
        <f>C264/C263</f>
        <v>0.52631578947368418</v>
      </c>
      <c r="D265" s="279">
        <f>D264/D263</f>
        <v>1.3914011409489355</v>
      </c>
      <c r="E265" s="279">
        <f>E264/E263</f>
        <v>1.3914011409489355</v>
      </c>
      <c r="F265" s="279" t="e">
        <f>F264/F263</f>
        <v>#DIV/0!</v>
      </c>
    </row>
    <row r="266" spans="2:12" ht="15" thickBot="1">
      <c r="B266" s="270" t="s">
        <v>532</v>
      </c>
      <c r="C266" s="264" t="s">
        <v>533</v>
      </c>
      <c r="D266" s="280">
        <f>D263/C263-1</f>
        <v>-0.24347368421052629</v>
      </c>
      <c r="E266" s="280">
        <f t="shared" ref="E266:F268" si="7">E263/D263-1</f>
        <v>0</v>
      </c>
      <c r="F266" s="280">
        <f t="shared" si="7"/>
        <v>-1</v>
      </c>
    </row>
    <row r="267" spans="2:12" ht="15" thickBot="1">
      <c r="B267" s="270" t="s">
        <v>534</v>
      </c>
      <c r="C267" s="264" t="s">
        <v>533</v>
      </c>
      <c r="D267" s="280">
        <f>D264/C264-1</f>
        <v>1</v>
      </c>
      <c r="E267" s="280">
        <f t="shared" si="7"/>
        <v>0</v>
      </c>
      <c r="F267" s="280">
        <f t="shared" si="7"/>
        <v>-1</v>
      </c>
    </row>
    <row r="268" spans="2:12" ht="15" thickBot="1">
      <c r="B268" s="270" t="s">
        <v>47</v>
      </c>
      <c r="C268" s="264" t="s">
        <v>533</v>
      </c>
      <c r="D268" s="280">
        <f>D265/C265-1</f>
        <v>1.6436621678029777</v>
      </c>
      <c r="E268" s="280">
        <f t="shared" si="7"/>
        <v>0</v>
      </c>
      <c r="F268" s="280" t="e">
        <f t="shared" si="7"/>
        <v>#DIV/0!</v>
      </c>
    </row>
    <row r="269" spans="2:12" ht="15" thickBot="1">
      <c r="B269" s="1936" t="s">
        <v>802</v>
      </c>
      <c r="C269" s="1937"/>
      <c r="D269" s="1937"/>
      <c r="E269" s="1937"/>
      <c r="F269" s="1938"/>
    </row>
    <row r="270" spans="2:12" ht="12.75" customHeight="1">
      <c r="B270" s="1945"/>
      <c r="C270" s="277">
        <v>2024</v>
      </c>
      <c r="D270" s="277">
        <v>2025</v>
      </c>
      <c r="E270" s="277">
        <v>2026</v>
      </c>
      <c r="F270" s="277">
        <v>2027</v>
      </c>
    </row>
    <row r="271" spans="2:12" ht="12.75" customHeight="1" thickBot="1">
      <c r="B271" s="1946"/>
      <c r="C271" s="278" t="s">
        <v>22</v>
      </c>
      <c r="D271" s="278" t="s">
        <v>23</v>
      </c>
      <c r="E271" s="278" t="s">
        <v>23</v>
      </c>
      <c r="F271" s="278" t="s">
        <v>23</v>
      </c>
    </row>
    <row r="272" spans="2:12" ht="15" thickBot="1">
      <c r="B272" s="282" t="s">
        <v>583</v>
      </c>
      <c r="C272" s="283">
        <f>C273+C274+C275+C276</f>
        <v>0</v>
      </c>
      <c r="D272" s="283">
        <f>D273+D274+D275+D276</f>
        <v>0</v>
      </c>
      <c r="E272" s="283">
        <f>E273+E274+E275+E276</f>
        <v>0</v>
      </c>
      <c r="F272" s="283">
        <f>F273+F274+F275+F276</f>
        <v>0</v>
      </c>
    </row>
    <row r="273" spans="2:12" ht="15" thickBot="1">
      <c r="B273" s="284" t="s">
        <v>538</v>
      </c>
      <c r="C273" s="283"/>
      <c r="D273" s="283"/>
      <c r="E273" s="283"/>
      <c r="F273" s="283"/>
    </row>
    <row r="274" spans="2:12" ht="15" thickBot="1">
      <c r="B274" s="284" t="s">
        <v>584</v>
      </c>
      <c r="C274" s="283"/>
      <c r="D274" s="283"/>
      <c r="E274" s="283"/>
      <c r="F274" s="283"/>
    </row>
    <row r="275" spans="2:12" ht="15" thickBot="1">
      <c r="B275" s="284" t="s">
        <v>585</v>
      </c>
      <c r="C275" s="283"/>
      <c r="D275" s="283"/>
      <c r="E275" s="283"/>
      <c r="F275" s="283"/>
    </row>
    <row r="276" spans="2:12" ht="15" thickBot="1">
      <c r="B276" s="284" t="s">
        <v>586</v>
      </c>
      <c r="C276" s="283"/>
      <c r="D276" s="283"/>
      <c r="E276" s="283"/>
      <c r="F276" s="283"/>
    </row>
    <row r="277" spans="2:12" ht="15" thickBot="1">
      <c r="B277" s="282" t="s">
        <v>587</v>
      </c>
      <c r="C277" s="286">
        <f>C278+C279+C280+C281</f>
        <v>10000</v>
      </c>
      <c r="D277" s="286">
        <f>D278+D279+D280+D281</f>
        <v>20000</v>
      </c>
      <c r="E277" s="286">
        <f>E278+E279+E280+E281</f>
        <v>20000</v>
      </c>
      <c r="F277" s="286">
        <f>F278+F279+F280+F281</f>
        <v>0</v>
      </c>
    </row>
    <row r="278" spans="2:12" ht="15" thickBot="1">
      <c r="B278" s="284" t="s">
        <v>538</v>
      </c>
      <c r="C278" s="286">
        <v>10000</v>
      </c>
      <c r="D278" s="286">
        <v>20000</v>
      </c>
      <c r="E278" s="286">
        <v>20000</v>
      </c>
      <c r="F278" s="286">
        <v>0</v>
      </c>
    </row>
    <row r="279" spans="2:12" ht="15" thickBot="1">
      <c r="B279" s="284" t="s">
        <v>584</v>
      </c>
      <c r="C279" s="286"/>
      <c r="D279" s="286"/>
      <c r="E279" s="286"/>
      <c r="F279" s="286"/>
    </row>
    <row r="280" spans="2:12" ht="15" thickBot="1">
      <c r="B280" s="284" t="s">
        <v>585</v>
      </c>
      <c r="C280" s="286"/>
      <c r="D280" s="286"/>
      <c r="E280" s="286"/>
      <c r="F280" s="286"/>
    </row>
    <row r="281" spans="2:12" ht="15.75" customHeight="1" thickBot="1">
      <c r="B281" s="284" t="s">
        <v>586</v>
      </c>
      <c r="C281" s="286"/>
      <c r="D281" s="286"/>
      <c r="E281" s="286"/>
      <c r="F281" s="286"/>
      <c r="H281" s="1989" t="s">
        <v>803</v>
      </c>
      <c r="I281" s="1990"/>
      <c r="J281" s="1990"/>
      <c r="K281" s="1990"/>
      <c r="L281" s="1991"/>
    </row>
    <row r="282" spans="2:12" ht="15" thickBot="1">
      <c r="B282" s="293" t="s">
        <v>571</v>
      </c>
      <c r="C282" s="286">
        <f>C272+C277</f>
        <v>10000</v>
      </c>
      <c r="D282" s="286">
        <f>D272+D277</f>
        <v>20000</v>
      </c>
      <c r="E282" s="286">
        <f>E272+E277</f>
        <v>20000</v>
      </c>
      <c r="F282" s="286">
        <f>F272+F277</f>
        <v>0</v>
      </c>
      <c r="H282" s="1992"/>
      <c r="I282" s="1993"/>
      <c r="J282" s="1993"/>
      <c r="K282" s="1993"/>
      <c r="L282" s="1994"/>
    </row>
    <row r="283" spans="2:12" ht="15" thickBot="1">
      <c r="B283" s="276" t="s">
        <v>574</v>
      </c>
      <c r="C283" s="1998" t="s">
        <v>804</v>
      </c>
      <c r="D283" s="1999"/>
      <c r="E283" s="1999"/>
      <c r="F283" s="2000"/>
      <c r="H283" s="1995"/>
      <c r="I283" s="1996"/>
      <c r="J283" s="1996"/>
      <c r="K283" s="1996"/>
      <c r="L283" s="1997"/>
    </row>
    <row r="284" spans="2:12" ht="30.75" customHeight="1" thickBot="1">
      <c r="B284" s="276" t="s">
        <v>759</v>
      </c>
      <c r="C284" s="276" t="s">
        <v>805</v>
      </c>
      <c r="D284" s="317" t="s">
        <v>578</v>
      </c>
      <c r="E284" s="2001" t="s">
        <v>806</v>
      </c>
      <c r="F284" s="2002"/>
    </row>
    <row r="285" spans="2:12" ht="15" thickBot="1">
      <c r="B285" s="320"/>
      <c r="C285" s="1985"/>
      <c r="D285" s="1986"/>
      <c r="E285" s="1987"/>
      <c r="F285" s="1988"/>
    </row>
    <row r="286" spans="2:12" ht="39.75" customHeight="1" thickBot="1">
      <c r="B286" s="270" t="s">
        <v>517</v>
      </c>
      <c r="C286" s="1950" t="s">
        <v>807</v>
      </c>
      <c r="D286" s="1951"/>
      <c r="E286" s="1951"/>
      <c r="F286" s="1952"/>
    </row>
    <row r="287" spans="2:12" ht="15" thickBot="1">
      <c r="B287" s="270" t="s">
        <v>21</v>
      </c>
      <c r="C287" s="1965" t="s">
        <v>808</v>
      </c>
      <c r="D287" s="1966"/>
      <c r="E287" s="1966"/>
      <c r="F287" s="1967"/>
    </row>
    <row r="288" spans="2:12" ht="12.75" customHeight="1">
      <c r="B288" s="1945"/>
      <c r="C288" s="277">
        <v>2024</v>
      </c>
      <c r="D288" s="277">
        <v>2025</v>
      </c>
      <c r="E288" s="277">
        <v>2026</v>
      </c>
      <c r="F288" s="277">
        <v>2027</v>
      </c>
    </row>
    <row r="289" spans="2:12" ht="15" customHeight="1" thickBot="1">
      <c r="B289" s="1946"/>
      <c r="C289" s="278" t="s">
        <v>22</v>
      </c>
      <c r="D289" s="278" t="s">
        <v>23</v>
      </c>
      <c r="E289" s="278" t="s">
        <v>23</v>
      </c>
      <c r="F289" s="278" t="s">
        <v>23</v>
      </c>
    </row>
    <row r="290" spans="2:12" ht="15" thickBot="1">
      <c r="B290" s="270" t="s">
        <v>33</v>
      </c>
      <c r="C290" s="279">
        <v>1</v>
      </c>
      <c r="D290" s="279">
        <v>1</v>
      </c>
      <c r="E290" s="279">
        <v>1</v>
      </c>
      <c r="F290" s="279">
        <v>1</v>
      </c>
      <c r="H290" s="281"/>
      <c r="I290" s="281"/>
      <c r="J290" s="281"/>
      <c r="K290" s="281"/>
      <c r="L290" s="281"/>
    </row>
    <row r="291" spans="2:12" ht="15" thickBot="1">
      <c r="B291" s="270" t="s">
        <v>529</v>
      </c>
      <c r="C291" s="279">
        <f>C309</f>
        <v>22000</v>
      </c>
      <c r="D291" s="279">
        <f>D309</f>
        <v>30000</v>
      </c>
      <c r="E291" s="279">
        <f>E309</f>
        <v>30000</v>
      </c>
      <c r="F291" s="279">
        <f>F309</f>
        <v>30000</v>
      </c>
    </row>
    <row r="292" spans="2:12" ht="15" thickBot="1">
      <c r="B292" s="270" t="s">
        <v>530</v>
      </c>
      <c r="C292" s="279">
        <f>C291/C290</f>
        <v>22000</v>
      </c>
      <c r="D292" s="279">
        <f>D291/D290</f>
        <v>30000</v>
      </c>
      <c r="E292" s="279">
        <f>E291/E290</f>
        <v>30000</v>
      </c>
      <c r="F292" s="279">
        <f>F291/F290</f>
        <v>30000</v>
      </c>
    </row>
    <row r="293" spans="2:12" ht="15" thickBot="1">
      <c r="B293" s="270" t="s">
        <v>532</v>
      </c>
      <c r="C293" s="264" t="s">
        <v>533</v>
      </c>
      <c r="D293" s="280">
        <f>D290/C290-1</f>
        <v>0</v>
      </c>
      <c r="E293" s="280">
        <f t="shared" ref="E293:F295" si="8">E290/D290-1</f>
        <v>0</v>
      </c>
      <c r="F293" s="280">
        <f t="shared" si="8"/>
        <v>0</v>
      </c>
    </row>
    <row r="294" spans="2:12" ht="15" thickBot="1">
      <c r="B294" s="270" t="s">
        <v>534</v>
      </c>
      <c r="C294" s="264" t="s">
        <v>533</v>
      </c>
      <c r="D294" s="280">
        <f>D291/C291-1</f>
        <v>0.36363636363636354</v>
      </c>
      <c r="E294" s="280">
        <f>E291/D291-1</f>
        <v>0</v>
      </c>
      <c r="F294" s="280">
        <f t="shared" si="8"/>
        <v>0</v>
      </c>
    </row>
    <row r="295" spans="2:12" ht="15" thickBot="1">
      <c r="B295" s="270" t="s">
        <v>47</v>
      </c>
      <c r="C295" s="264" t="s">
        <v>533</v>
      </c>
      <c r="D295" s="280">
        <f>D292/C292-1</f>
        <v>0.36363636363636354</v>
      </c>
      <c r="E295" s="280">
        <f t="shared" si="8"/>
        <v>0</v>
      </c>
      <c r="F295" s="280">
        <f t="shared" si="8"/>
        <v>0</v>
      </c>
    </row>
    <row r="296" spans="2:12" ht="15" thickBot="1">
      <c r="B296" s="1936" t="s">
        <v>790</v>
      </c>
      <c r="C296" s="1937"/>
      <c r="D296" s="1937"/>
      <c r="E296" s="1937"/>
      <c r="F296" s="1938"/>
    </row>
    <row r="297" spans="2:12" ht="12.75" customHeight="1">
      <c r="B297" s="1945"/>
      <c r="C297" s="277">
        <v>2024</v>
      </c>
      <c r="D297" s="277">
        <v>2025</v>
      </c>
      <c r="E297" s="277">
        <v>2026</v>
      </c>
      <c r="F297" s="277">
        <v>2027</v>
      </c>
    </row>
    <row r="298" spans="2:12" ht="15" customHeight="1" thickBot="1">
      <c r="B298" s="1946"/>
      <c r="C298" s="278" t="s">
        <v>22</v>
      </c>
      <c r="D298" s="278" t="s">
        <v>23</v>
      </c>
      <c r="E298" s="278" t="s">
        <v>23</v>
      </c>
      <c r="F298" s="278" t="s">
        <v>23</v>
      </c>
    </row>
    <row r="299" spans="2:12" ht="15" thickBot="1">
      <c r="B299" s="282" t="s">
        <v>583</v>
      </c>
      <c r="C299" s="283">
        <f>C300+C301+C302+C303</f>
        <v>0</v>
      </c>
      <c r="D299" s="283">
        <f>D300+D301+D302+D303</f>
        <v>0</v>
      </c>
      <c r="E299" s="283">
        <f>E300+E301+E302+E303</f>
        <v>0</v>
      </c>
      <c r="F299" s="283">
        <f>F300+F301+F302+F303</f>
        <v>0</v>
      </c>
    </row>
    <row r="300" spans="2:12" ht="15" thickBot="1">
      <c r="B300" s="284" t="s">
        <v>538</v>
      </c>
      <c r="C300" s="283"/>
      <c r="D300" s="283"/>
      <c r="E300" s="283"/>
      <c r="F300" s="283"/>
    </row>
    <row r="301" spans="2:12" ht="15" thickBot="1">
      <c r="B301" s="284" t="s">
        <v>584</v>
      </c>
      <c r="C301" s="283"/>
      <c r="D301" s="283"/>
      <c r="E301" s="283"/>
      <c r="F301" s="283"/>
    </row>
    <row r="302" spans="2:12" ht="15" thickBot="1">
      <c r="B302" s="284" t="s">
        <v>585</v>
      </c>
      <c r="C302" s="283"/>
      <c r="D302" s="283"/>
      <c r="E302" s="283"/>
      <c r="F302" s="283"/>
    </row>
    <row r="303" spans="2:12" ht="15" thickBot="1">
      <c r="B303" s="284" t="s">
        <v>586</v>
      </c>
      <c r="C303" s="283"/>
      <c r="D303" s="283"/>
      <c r="E303" s="283"/>
      <c r="F303" s="283"/>
    </row>
    <row r="304" spans="2:12" ht="15" thickBot="1">
      <c r="B304" s="282" t="s">
        <v>587</v>
      </c>
      <c r="C304" s="286">
        <f>C305+C306+C307+C308</f>
        <v>22000</v>
      </c>
      <c r="D304" s="286">
        <f>D305+D306+D307+D308</f>
        <v>30000</v>
      </c>
      <c r="E304" s="286">
        <f>E305+E306+E307+E308</f>
        <v>30000</v>
      </c>
      <c r="F304" s="286">
        <f>F305+F306+F307+F308</f>
        <v>30000</v>
      </c>
    </row>
    <row r="305" spans="2:12" ht="15" thickBot="1">
      <c r="B305" s="284" t="s">
        <v>538</v>
      </c>
      <c r="C305" s="286">
        <v>22000</v>
      </c>
      <c r="D305" s="283">
        <v>30000</v>
      </c>
      <c r="E305" s="283">
        <v>30000</v>
      </c>
      <c r="F305" s="283">
        <v>30000</v>
      </c>
    </row>
    <row r="306" spans="2:12" ht="15" thickBot="1">
      <c r="B306" s="284" t="s">
        <v>584</v>
      </c>
      <c r="C306" s="286"/>
      <c r="D306" s="283"/>
      <c r="E306" s="283"/>
      <c r="F306" s="283"/>
    </row>
    <row r="307" spans="2:12" ht="15" thickBot="1">
      <c r="B307" s="284" t="s">
        <v>585</v>
      </c>
      <c r="C307" s="286"/>
      <c r="D307" s="283"/>
      <c r="E307" s="283"/>
      <c r="F307" s="283"/>
    </row>
    <row r="308" spans="2:12" ht="15" thickBot="1">
      <c r="B308" s="284" t="s">
        <v>586</v>
      </c>
      <c r="C308" s="286"/>
      <c r="D308" s="283"/>
      <c r="E308" s="283"/>
      <c r="F308" s="283"/>
    </row>
    <row r="309" spans="2:12" ht="15" thickBot="1">
      <c r="B309" s="321" t="s">
        <v>670</v>
      </c>
      <c r="C309" s="286">
        <f>C299+C304</f>
        <v>22000</v>
      </c>
      <c r="D309" s="286">
        <f>D299+D304</f>
        <v>30000</v>
      </c>
      <c r="E309" s="286">
        <f>E299+E304</f>
        <v>30000</v>
      </c>
      <c r="F309" s="286">
        <f>F299+F304</f>
        <v>30000</v>
      </c>
    </row>
    <row r="310" spans="2:12" ht="18" customHeight="1" thickBot="1">
      <c r="B310" s="276" t="s">
        <v>574</v>
      </c>
      <c r="C310" s="1998" t="s">
        <v>809</v>
      </c>
      <c r="D310" s="1999"/>
      <c r="E310" s="1999"/>
      <c r="F310" s="2000"/>
    </row>
    <row r="311" spans="2:12" ht="69" customHeight="1" thickBot="1">
      <c r="B311" s="276" t="s">
        <v>671</v>
      </c>
      <c r="C311" s="329" t="s">
        <v>810</v>
      </c>
      <c r="D311" s="317" t="s">
        <v>578</v>
      </c>
      <c r="E311" s="2001" t="s">
        <v>809</v>
      </c>
      <c r="F311" s="2002"/>
    </row>
    <row r="312" spans="2:12" ht="24.75" customHeight="1" thickBot="1">
      <c r="B312" s="270" t="s">
        <v>517</v>
      </c>
      <c r="C312" s="1950" t="s">
        <v>810</v>
      </c>
      <c r="D312" s="1951"/>
      <c r="E312" s="1951"/>
      <c r="F312" s="1952"/>
    </row>
    <row r="313" spans="2:12" ht="15" thickBot="1">
      <c r="B313" s="270" t="s">
        <v>21</v>
      </c>
      <c r="C313" s="1965" t="s">
        <v>795</v>
      </c>
      <c r="D313" s="1966"/>
      <c r="E313" s="1966"/>
      <c r="F313" s="1967"/>
    </row>
    <row r="314" spans="2:12" ht="12.75" customHeight="1">
      <c r="B314" s="1945"/>
      <c r="C314" s="277">
        <v>2024</v>
      </c>
      <c r="D314" s="277">
        <v>2025</v>
      </c>
      <c r="E314" s="277">
        <v>2026</v>
      </c>
      <c r="F314" s="277">
        <v>2027</v>
      </c>
    </row>
    <row r="315" spans="2:12" ht="11.25" customHeight="1" thickBot="1">
      <c r="B315" s="1946"/>
      <c r="C315" s="278" t="s">
        <v>22</v>
      </c>
      <c r="D315" s="278" t="s">
        <v>23</v>
      </c>
      <c r="E315" s="278" t="s">
        <v>23</v>
      </c>
      <c r="F315" s="278" t="s">
        <v>23</v>
      </c>
    </row>
    <row r="316" spans="2:12" ht="15" thickBot="1">
      <c r="B316" s="270" t="s">
        <v>33</v>
      </c>
      <c r="C316" s="264">
        <v>5</v>
      </c>
      <c r="D316" s="270"/>
      <c r="E316" s="270"/>
      <c r="F316" s="270"/>
      <c r="H316" s="281"/>
      <c r="I316" s="281"/>
      <c r="J316" s="281"/>
      <c r="K316" s="281"/>
      <c r="L316" s="281"/>
    </row>
    <row r="317" spans="2:12" ht="15" thickBot="1">
      <c r="B317" s="270" t="s">
        <v>529</v>
      </c>
      <c r="C317" s="279">
        <f>C335</f>
        <v>8000</v>
      </c>
      <c r="D317" s="279">
        <f>D335</f>
        <v>0</v>
      </c>
      <c r="E317" s="279">
        <f>E335</f>
        <v>0</v>
      </c>
      <c r="F317" s="279">
        <f>F335</f>
        <v>0</v>
      </c>
    </row>
    <row r="318" spans="2:12" ht="15" thickBot="1">
      <c r="B318" s="270" t="s">
        <v>530</v>
      </c>
      <c r="C318" s="279">
        <f>C317/C316</f>
        <v>1600</v>
      </c>
      <c r="D318" s="279" t="e">
        <f>D317/D316</f>
        <v>#DIV/0!</v>
      </c>
      <c r="E318" s="279" t="e">
        <f>E317/E316</f>
        <v>#DIV/0!</v>
      </c>
      <c r="F318" s="279" t="e">
        <f>F317/F316</f>
        <v>#DIV/0!</v>
      </c>
    </row>
    <row r="319" spans="2:12" ht="15" thickBot="1">
      <c r="B319" s="270" t="s">
        <v>532</v>
      </c>
      <c r="C319" s="264" t="s">
        <v>533</v>
      </c>
      <c r="D319" s="280">
        <f>D316/C316-1</f>
        <v>-1</v>
      </c>
      <c r="E319" s="280" t="e">
        <f t="shared" ref="E319:F321" si="9">E316/D316-1</f>
        <v>#DIV/0!</v>
      </c>
      <c r="F319" s="280" t="e">
        <f t="shared" si="9"/>
        <v>#DIV/0!</v>
      </c>
    </row>
    <row r="320" spans="2:12" ht="15" thickBot="1">
      <c r="B320" s="270" t="s">
        <v>534</v>
      </c>
      <c r="C320" s="264" t="s">
        <v>533</v>
      </c>
      <c r="D320" s="280">
        <f>D317/C317-1</f>
        <v>-1</v>
      </c>
      <c r="E320" s="280" t="e">
        <f t="shared" si="9"/>
        <v>#DIV/0!</v>
      </c>
      <c r="F320" s="280" t="e">
        <f t="shared" si="9"/>
        <v>#DIV/0!</v>
      </c>
    </row>
    <row r="321" spans="2:6" ht="15" thickBot="1">
      <c r="B321" s="270" t="s">
        <v>47</v>
      </c>
      <c r="C321" s="264" t="s">
        <v>533</v>
      </c>
      <c r="D321" s="280" t="e">
        <f>D318/C318-1</f>
        <v>#DIV/0!</v>
      </c>
      <c r="E321" s="280" t="e">
        <f t="shared" si="9"/>
        <v>#DIV/0!</v>
      </c>
      <c r="F321" s="280" t="e">
        <f t="shared" si="9"/>
        <v>#DIV/0!</v>
      </c>
    </row>
    <row r="322" spans="2:6" ht="15" thickBot="1">
      <c r="B322" s="1936" t="s">
        <v>796</v>
      </c>
      <c r="C322" s="1937"/>
      <c r="D322" s="1937"/>
      <c r="E322" s="1937"/>
      <c r="F322" s="1938"/>
    </row>
    <row r="323" spans="2:6" ht="12.75" customHeight="1">
      <c r="B323" s="1945"/>
      <c r="C323" s="277">
        <v>2024</v>
      </c>
      <c r="D323" s="277">
        <v>2025</v>
      </c>
      <c r="E323" s="277">
        <v>2026</v>
      </c>
      <c r="F323" s="277">
        <v>2027</v>
      </c>
    </row>
    <row r="324" spans="2:6" ht="11.25" customHeight="1" thickBot="1">
      <c r="B324" s="1946"/>
      <c r="C324" s="278" t="s">
        <v>22</v>
      </c>
      <c r="D324" s="278" t="s">
        <v>23</v>
      </c>
      <c r="E324" s="278" t="s">
        <v>23</v>
      </c>
      <c r="F324" s="278" t="s">
        <v>23</v>
      </c>
    </row>
    <row r="325" spans="2:6" ht="15" thickBot="1">
      <c r="B325" s="282" t="s">
        <v>583</v>
      </c>
      <c r="C325" s="283">
        <f>C326+C327+C328+C329</f>
        <v>0</v>
      </c>
      <c r="D325" s="283">
        <f>D326+D327+D328+D329</f>
        <v>0</v>
      </c>
      <c r="E325" s="283">
        <f>E326+E327+E328+E329</f>
        <v>0</v>
      </c>
      <c r="F325" s="283">
        <f>F326+F327+F328+F329</f>
        <v>0</v>
      </c>
    </row>
    <row r="326" spans="2:6" ht="15" thickBot="1">
      <c r="B326" s="284" t="s">
        <v>538</v>
      </c>
      <c r="C326" s="283"/>
      <c r="D326" s="283"/>
      <c r="E326" s="283"/>
      <c r="F326" s="283"/>
    </row>
    <row r="327" spans="2:6" ht="15" thickBot="1">
      <c r="B327" s="284" t="s">
        <v>584</v>
      </c>
      <c r="C327" s="283"/>
      <c r="D327" s="283"/>
      <c r="E327" s="283"/>
      <c r="F327" s="283"/>
    </row>
    <row r="328" spans="2:6" ht="15" thickBot="1">
      <c r="B328" s="284" t="s">
        <v>585</v>
      </c>
      <c r="C328" s="283"/>
      <c r="D328" s="283"/>
      <c r="E328" s="283"/>
      <c r="F328" s="283"/>
    </row>
    <row r="329" spans="2:6" ht="15" thickBot="1">
      <c r="B329" s="284" t="s">
        <v>586</v>
      </c>
      <c r="C329" s="283"/>
      <c r="D329" s="283"/>
      <c r="E329" s="283"/>
      <c r="F329" s="283"/>
    </row>
    <row r="330" spans="2:6" ht="15" thickBot="1">
      <c r="B330" s="282" t="s">
        <v>587</v>
      </c>
      <c r="C330" s="286">
        <f>C331+C332+C333+C334</f>
        <v>8000</v>
      </c>
      <c r="D330" s="286">
        <f>D331+D332+D333+D334</f>
        <v>0</v>
      </c>
      <c r="E330" s="286">
        <f>E331+E332+E333+E334</f>
        <v>0</v>
      </c>
      <c r="F330" s="286">
        <f>F331+F332+F333+F334</f>
        <v>0</v>
      </c>
    </row>
    <row r="331" spans="2:6" ht="15" thickBot="1">
      <c r="B331" s="284" t="s">
        <v>538</v>
      </c>
      <c r="C331" s="286">
        <v>8000</v>
      </c>
      <c r="D331" s="283">
        <v>0</v>
      </c>
      <c r="E331" s="283">
        <v>0</v>
      </c>
      <c r="F331" s="283">
        <v>0</v>
      </c>
    </row>
    <row r="332" spans="2:6" ht="15" thickBot="1">
      <c r="B332" s="284" t="s">
        <v>584</v>
      </c>
      <c r="C332" s="286"/>
      <c r="D332" s="283"/>
      <c r="E332" s="283"/>
      <c r="F332" s="283"/>
    </row>
    <row r="333" spans="2:6" ht="15" thickBot="1">
      <c r="B333" s="284" t="s">
        <v>585</v>
      </c>
      <c r="C333" s="286"/>
      <c r="D333" s="283"/>
      <c r="E333" s="283"/>
      <c r="F333" s="283"/>
    </row>
    <row r="334" spans="2:6" ht="15" thickBot="1">
      <c r="B334" s="284" t="s">
        <v>586</v>
      </c>
      <c r="C334" s="286"/>
      <c r="D334" s="283"/>
      <c r="E334" s="283"/>
      <c r="F334" s="283"/>
    </row>
    <row r="335" spans="2:6" ht="15" thickBot="1">
      <c r="B335" s="321" t="s">
        <v>811</v>
      </c>
      <c r="C335" s="286">
        <f>C325+C330</f>
        <v>8000</v>
      </c>
      <c r="D335" s="286">
        <f>D325+D330</f>
        <v>0</v>
      </c>
      <c r="E335" s="286">
        <f>E325+E330</f>
        <v>0</v>
      </c>
      <c r="F335" s="286">
        <f>F325+F330</f>
        <v>0</v>
      </c>
    </row>
    <row r="336" spans="2:6" ht="15" thickBot="1">
      <c r="B336" s="330"/>
      <c r="C336" s="331"/>
      <c r="D336" s="331"/>
      <c r="E336" s="331"/>
      <c r="F336" s="331"/>
    </row>
    <row r="337" spans="2:6" ht="27" customHeight="1" thickBot="1">
      <c r="B337" s="268" t="s">
        <v>588</v>
      </c>
      <c r="C337" s="332">
        <f>+C264+C187+C70+C33+C213+C107+C317+C291+C238</f>
        <v>284862</v>
      </c>
      <c r="D337" s="332">
        <f>+D264+D187+D70+D33+D213+D107+D317+D291+D238</f>
        <v>298762</v>
      </c>
      <c r="E337" s="332">
        <f>+E264+E187+E70+E33+E213+E107+E317+E291+E238</f>
        <v>298762</v>
      </c>
      <c r="F337" s="332">
        <f>+F264+F187+F70+F33+F213+F107+F317+F291+F238</f>
        <v>298762</v>
      </c>
    </row>
    <row r="338" spans="2:6" ht="24.75" thickBot="1">
      <c r="B338" s="268" t="s">
        <v>589</v>
      </c>
      <c r="C338" s="332">
        <f>+C282+C256+C136+C99+C62+C335+C309+C231+C205</f>
        <v>284862</v>
      </c>
      <c r="D338" s="332">
        <f>+D282+D256+D136+D99+D62+D335+D309+D231+D205</f>
        <v>298762</v>
      </c>
      <c r="E338" s="332">
        <f>+E282+E256+E136+E99+E62+E335+E309+E231+E205</f>
        <v>298762</v>
      </c>
      <c r="F338" s="332">
        <f>+F282+F256+F136+F99+F62+F335+F309+F231+F205</f>
        <v>298762</v>
      </c>
    </row>
    <row r="339" spans="2:6" ht="15" thickBot="1">
      <c r="B339" s="282" t="s">
        <v>537</v>
      </c>
      <c r="C339" s="333">
        <f>C340+C341</f>
        <v>155505</v>
      </c>
      <c r="D339" s="333">
        <f>D340+D341</f>
        <v>163505</v>
      </c>
      <c r="E339" s="333">
        <f>E340+E341</f>
        <v>163505</v>
      </c>
      <c r="F339" s="333">
        <f>F340+F341</f>
        <v>163505</v>
      </c>
    </row>
    <row r="340" spans="2:6" ht="15" thickBot="1">
      <c r="B340" s="284" t="s">
        <v>538</v>
      </c>
      <c r="C340" s="286">
        <f t="shared" ref="C340:F341" si="10">C42+C79+C116</f>
        <v>155505</v>
      </c>
      <c r="D340" s="286">
        <f t="shared" si="10"/>
        <v>163505</v>
      </c>
      <c r="E340" s="286">
        <f t="shared" si="10"/>
        <v>163505</v>
      </c>
      <c r="F340" s="286">
        <f t="shared" si="10"/>
        <v>163505</v>
      </c>
    </row>
    <row r="341" spans="2:6" ht="15" thickBot="1">
      <c r="B341" s="284" t="s">
        <v>590</v>
      </c>
      <c r="C341" s="286">
        <f t="shared" si="10"/>
        <v>0</v>
      </c>
      <c r="D341" s="286">
        <f t="shared" si="10"/>
        <v>0</v>
      </c>
      <c r="E341" s="286">
        <f t="shared" si="10"/>
        <v>0</v>
      </c>
      <c r="F341" s="286">
        <f t="shared" si="10"/>
        <v>0</v>
      </c>
    </row>
    <row r="342" spans="2:6" ht="15" thickBot="1">
      <c r="B342" s="282" t="s">
        <v>540</v>
      </c>
      <c r="C342" s="333">
        <f>C343+C344</f>
        <v>22657</v>
      </c>
      <c r="D342" s="333">
        <f>D343+D344</f>
        <v>22657</v>
      </c>
      <c r="E342" s="333">
        <f>E343+E344</f>
        <v>22657</v>
      </c>
      <c r="F342" s="333">
        <f>F343+F344</f>
        <v>22657</v>
      </c>
    </row>
    <row r="343" spans="2:6" ht="15" thickBot="1">
      <c r="B343" s="284" t="s">
        <v>538</v>
      </c>
      <c r="C343" s="283">
        <f>C45+C82+C119</f>
        <v>22657</v>
      </c>
      <c r="D343" s="283">
        <f>D45+D82+D119</f>
        <v>22657</v>
      </c>
      <c r="E343" s="283">
        <f>E45+E82+E119</f>
        <v>22657</v>
      </c>
      <c r="F343" s="283">
        <f>F45+F82+F119</f>
        <v>22657</v>
      </c>
    </row>
    <row r="344" spans="2:6" ht="15" thickBot="1">
      <c r="B344" s="284" t="s">
        <v>590</v>
      </c>
      <c r="C344" s="286">
        <f>C46+C83+C117</f>
        <v>0</v>
      </c>
      <c r="D344" s="286">
        <f>D46+D83+D117</f>
        <v>0</v>
      </c>
      <c r="E344" s="286">
        <f>E46+E83+E117</f>
        <v>0</v>
      </c>
      <c r="F344" s="286">
        <f>F46+F83+F117</f>
        <v>0</v>
      </c>
    </row>
    <row r="345" spans="2:6" ht="15" thickBot="1">
      <c r="B345" s="282" t="s">
        <v>542</v>
      </c>
      <c r="C345" s="333">
        <f>C346+C347</f>
        <v>20525</v>
      </c>
      <c r="D345" s="333">
        <f>D346+D347</f>
        <v>26408</v>
      </c>
      <c r="E345" s="333">
        <f>E346+E347</f>
        <v>26408</v>
      </c>
      <c r="F345" s="333">
        <f>F346+F347</f>
        <v>26408</v>
      </c>
    </row>
    <row r="346" spans="2:6" ht="15" thickBot="1">
      <c r="B346" s="284" t="s">
        <v>538</v>
      </c>
      <c r="C346" s="286">
        <f t="shared" ref="C346:F347" si="11">C48+C85+C122</f>
        <v>20525</v>
      </c>
      <c r="D346" s="286">
        <f t="shared" si="11"/>
        <v>26408</v>
      </c>
      <c r="E346" s="286">
        <f t="shared" si="11"/>
        <v>26408</v>
      </c>
      <c r="F346" s="286">
        <f t="shared" si="11"/>
        <v>26408</v>
      </c>
    </row>
    <row r="347" spans="2:6" ht="15" thickBot="1">
      <c r="B347" s="284" t="s">
        <v>590</v>
      </c>
      <c r="C347" s="286">
        <f t="shared" si="11"/>
        <v>0</v>
      </c>
      <c r="D347" s="286">
        <f t="shared" si="11"/>
        <v>0</v>
      </c>
      <c r="E347" s="286">
        <f t="shared" si="11"/>
        <v>0</v>
      </c>
      <c r="F347" s="286">
        <f t="shared" si="11"/>
        <v>0</v>
      </c>
    </row>
    <row r="348" spans="2:6" ht="15" thickBot="1">
      <c r="B348" s="282" t="s">
        <v>543</v>
      </c>
      <c r="C348" s="333">
        <f>C349+C350</f>
        <v>0</v>
      </c>
      <c r="D348" s="333">
        <f>D349+D350</f>
        <v>0</v>
      </c>
      <c r="E348" s="333">
        <f>E349+E350</f>
        <v>0</v>
      </c>
      <c r="F348" s="333">
        <f>F349+F350</f>
        <v>0</v>
      </c>
    </row>
    <row r="349" spans="2:6" ht="15" thickBot="1">
      <c r="B349" s="284" t="s">
        <v>538</v>
      </c>
      <c r="C349" s="283">
        <f t="shared" ref="C349:F350" si="12">C51+C88+C125</f>
        <v>0</v>
      </c>
      <c r="D349" s="283">
        <f t="shared" si="12"/>
        <v>0</v>
      </c>
      <c r="E349" s="283">
        <f t="shared" si="12"/>
        <v>0</v>
      </c>
      <c r="F349" s="283">
        <f t="shared" si="12"/>
        <v>0</v>
      </c>
    </row>
    <row r="350" spans="2:6" ht="15" thickBot="1">
      <c r="B350" s="284" t="s">
        <v>590</v>
      </c>
      <c r="C350" s="286">
        <f t="shared" si="12"/>
        <v>0</v>
      </c>
      <c r="D350" s="286">
        <f t="shared" si="12"/>
        <v>0</v>
      </c>
      <c r="E350" s="286">
        <f t="shared" si="12"/>
        <v>0</v>
      </c>
      <c r="F350" s="286">
        <f t="shared" si="12"/>
        <v>0</v>
      </c>
    </row>
    <row r="351" spans="2:6" ht="15" thickBot="1">
      <c r="B351" s="282" t="s">
        <v>549</v>
      </c>
      <c r="C351" s="333">
        <f>C352+C353</f>
        <v>0</v>
      </c>
      <c r="D351" s="333">
        <f>D352+D353</f>
        <v>0</v>
      </c>
      <c r="E351" s="333">
        <f>E352+E353</f>
        <v>0</v>
      </c>
      <c r="F351" s="333">
        <f>F352+F353</f>
        <v>0</v>
      </c>
    </row>
    <row r="352" spans="2:6" ht="15" thickBot="1">
      <c r="B352" s="284" t="s">
        <v>538</v>
      </c>
      <c r="C352" s="283">
        <f t="shared" ref="C352:F353" si="13">C54+C91+C128</f>
        <v>0</v>
      </c>
      <c r="D352" s="283">
        <f t="shared" si="13"/>
        <v>0</v>
      </c>
      <c r="E352" s="283">
        <f t="shared" si="13"/>
        <v>0</v>
      </c>
      <c r="F352" s="283">
        <f t="shared" si="13"/>
        <v>0</v>
      </c>
    </row>
    <row r="353" spans="2:6" ht="15" thickBot="1">
      <c r="B353" s="284" t="s">
        <v>590</v>
      </c>
      <c r="C353" s="286">
        <f t="shared" si="13"/>
        <v>0</v>
      </c>
      <c r="D353" s="286">
        <f t="shared" si="13"/>
        <v>0</v>
      </c>
      <c r="E353" s="286">
        <f t="shared" si="13"/>
        <v>0</v>
      </c>
      <c r="F353" s="286">
        <f t="shared" si="13"/>
        <v>0</v>
      </c>
    </row>
    <row r="354" spans="2:6" ht="15" thickBot="1">
      <c r="B354" s="282" t="s">
        <v>553</v>
      </c>
      <c r="C354" s="333">
        <f>C355+C356</f>
        <v>1000</v>
      </c>
      <c r="D354" s="333">
        <f>D355+D356</f>
        <v>1000</v>
      </c>
      <c r="E354" s="333">
        <f>E355+E356</f>
        <v>1000</v>
      </c>
      <c r="F354" s="333">
        <f>F355+F356</f>
        <v>1000</v>
      </c>
    </row>
    <row r="355" spans="2:6" ht="15" thickBot="1">
      <c r="B355" s="284" t="s">
        <v>538</v>
      </c>
      <c r="C355" s="283">
        <f t="shared" ref="C355:F356" si="14">C57+C94+C131</f>
        <v>1000</v>
      </c>
      <c r="D355" s="283">
        <f t="shared" si="14"/>
        <v>1000</v>
      </c>
      <c r="E355" s="283">
        <f t="shared" si="14"/>
        <v>1000</v>
      </c>
      <c r="F355" s="283">
        <f t="shared" si="14"/>
        <v>1000</v>
      </c>
    </row>
    <row r="356" spans="2:6" ht="15" thickBot="1">
      <c r="B356" s="284" t="s">
        <v>590</v>
      </c>
      <c r="C356" s="286">
        <f t="shared" si="14"/>
        <v>0</v>
      </c>
      <c r="D356" s="286">
        <f t="shared" si="14"/>
        <v>0</v>
      </c>
      <c r="E356" s="286">
        <f t="shared" si="14"/>
        <v>0</v>
      </c>
      <c r="F356" s="286">
        <f t="shared" si="14"/>
        <v>0</v>
      </c>
    </row>
    <row r="357" spans="2:6" ht="15" thickBot="1">
      <c r="B357" s="282" t="s">
        <v>554</v>
      </c>
      <c r="C357" s="333">
        <f>C96+C59</f>
        <v>175</v>
      </c>
      <c r="D357" s="333">
        <f>D96+D59</f>
        <v>192</v>
      </c>
      <c r="E357" s="333">
        <f>E96+E59</f>
        <v>192</v>
      </c>
      <c r="F357" s="333">
        <f>F96+F59</f>
        <v>192</v>
      </c>
    </row>
    <row r="358" spans="2:6" ht="15" thickBot="1">
      <c r="B358" s="284" t="s">
        <v>538</v>
      </c>
      <c r="C358" s="283">
        <f>C60+C97+C134</f>
        <v>175</v>
      </c>
      <c r="D358" s="283">
        <f t="shared" ref="C358:F359" si="15">D60+D97+D134</f>
        <v>192</v>
      </c>
      <c r="E358" s="283">
        <f t="shared" si="15"/>
        <v>192</v>
      </c>
      <c r="F358" s="283">
        <f t="shared" si="15"/>
        <v>192</v>
      </c>
    </row>
    <row r="359" spans="2:6" ht="15" thickBot="1">
      <c r="B359" s="284" t="s">
        <v>590</v>
      </c>
      <c r="C359" s="286">
        <f t="shared" si="15"/>
        <v>0</v>
      </c>
      <c r="D359" s="286">
        <f t="shared" si="15"/>
        <v>0</v>
      </c>
      <c r="E359" s="286">
        <f t="shared" si="15"/>
        <v>0</v>
      </c>
      <c r="F359" s="286">
        <f t="shared" si="15"/>
        <v>0</v>
      </c>
    </row>
    <row r="360" spans="2:6" ht="15" thickBot="1">
      <c r="B360" s="282" t="s">
        <v>591</v>
      </c>
      <c r="C360" s="333">
        <f>C361+C362+C363+C364</f>
        <v>0</v>
      </c>
      <c r="D360" s="333">
        <f>D361+D362+D363+D364</f>
        <v>0</v>
      </c>
      <c r="E360" s="333">
        <f>E361+E362+E363+E364</f>
        <v>0</v>
      </c>
      <c r="F360" s="333">
        <f>F361+F362+F363+F364</f>
        <v>0</v>
      </c>
    </row>
    <row r="361" spans="2:6" ht="15" thickBot="1">
      <c r="B361" s="284" t="s">
        <v>538</v>
      </c>
      <c r="C361" s="283">
        <f>C196+C222+C247+C273+C300+C326</f>
        <v>0</v>
      </c>
      <c r="D361" s="283">
        <f>D196+D222+D247+D273+D300+D326</f>
        <v>0</v>
      </c>
      <c r="E361" s="283">
        <f>E196+E222+E247+E273+E300+E326</f>
        <v>0</v>
      </c>
      <c r="F361" s="283">
        <f>F196+F222+F247+F273+F300+F326</f>
        <v>0</v>
      </c>
    </row>
    <row r="362" spans="2:6" ht="15" thickBot="1">
      <c r="B362" s="284" t="s">
        <v>592</v>
      </c>
      <c r="C362" s="283">
        <f t="shared" ref="C362:F369" si="16">C197+C223+C248+C274+C301+C327</f>
        <v>0</v>
      </c>
      <c r="D362" s="283">
        <f t="shared" si="16"/>
        <v>0</v>
      </c>
      <c r="E362" s="283">
        <f t="shared" si="16"/>
        <v>0</v>
      </c>
      <c r="F362" s="283">
        <f t="shared" si="16"/>
        <v>0</v>
      </c>
    </row>
    <row r="363" spans="2:6" ht="15" thickBot="1">
      <c r="B363" s="284" t="s">
        <v>585</v>
      </c>
      <c r="C363" s="283">
        <f t="shared" si="16"/>
        <v>0</v>
      </c>
      <c r="D363" s="283">
        <f t="shared" si="16"/>
        <v>0</v>
      </c>
      <c r="E363" s="283">
        <f t="shared" si="16"/>
        <v>0</v>
      </c>
      <c r="F363" s="283">
        <f t="shared" si="16"/>
        <v>0</v>
      </c>
    </row>
    <row r="364" spans="2:6" ht="15" thickBot="1">
      <c r="B364" s="284" t="s">
        <v>586</v>
      </c>
      <c r="C364" s="283">
        <f t="shared" si="16"/>
        <v>0</v>
      </c>
      <c r="D364" s="283">
        <f t="shared" si="16"/>
        <v>0</v>
      </c>
      <c r="E364" s="283">
        <f t="shared" si="16"/>
        <v>0</v>
      </c>
      <c r="F364" s="283">
        <f t="shared" si="16"/>
        <v>0</v>
      </c>
    </row>
    <row r="365" spans="2:6" ht="15" thickBot="1">
      <c r="B365" s="282" t="s">
        <v>593</v>
      </c>
      <c r="C365" s="283">
        <f>C200+C226+C251+C277+C304+C330</f>
        <v>85000</v>
      </c>
      <c r="D365" s="283">
        <f>D200+D226+D251+D277+D304+D330</f>
        <v>85000</v>
      </c>
      <c r="E365" s="283">
        <f t="shared" si="16"/>
        <v>85000</v>
      </c>
      <c r="F365" s="283">
        <f t="shared" si="16"/>
        <v>85000</v>
      </c>
    </row>
    <row r="366" spans="2:6" ht="15" thickBot="1">
      <c r="B366" s="284" t="s">
        <v>538</v>
      </c>
      <c r="C366" s="283">
        <f t="shared" si="16"/>
        <v>85000</v>
      </c>
      <c r="D366" s="283">
        <f>D201+D227+D252+D278+D305+D331</f>
        <v>85000</v>
      </c>
      <c r="E366" s="283">
        <f t="shared" si="16"/>
        <v>85000</v>
      </c>
      <c r="F366" s="283">
        <f t="shared" si="16"/>
        <v>85000</v>
      </c>
    </row>
    <row r="367" spans="2:6" ht="15" thickBot="1">
      <c r="B367" s="284" t="s">
        <v>592</v>
      </c>
      <c r="C367" s="283">
        <f>C202+C228+C253+C279+C306+C332</f>
        <v>0</v>
      </c>
      <c r="D367" s="283">
        <v>0</v>
      </c>
      <c r="E367" s="283">
        <f t="shared" si="16"/>
        <v>0</v>
      </c>
      <c r="F367" s="283">
        <f t="shared" si="16"/>
        <v>0</v>
      </c>
    </row>
    <row r="368" spans="2:6" ht="15" thickBot="1">
      <c r="B368" s="284" t="s">
        <v>585</v>
      </c>
      <c r="C368" s="283">
        <f t="shared" si="16"/>
        <v>0</v>
      </c>
      <c r="D368" s="283">
        <f t="shared" si="16"/>
        <v>0</v>
      </c>
      <c r="E368" s="283">
        <f t="shared" si="16"/>
        <v>0</v>
      </c>
      <c r="F368" s="283">
        <f t="shared" si="16"/>
        <v>0</v>
      </c>
    </row>
    <row r="369" spans="1:6" ht="15" thickBot="1">
      <c r="B369" s="284" t="s">
        <v>586</v>
      </c>
      <c r="C369" s="283">
        <f t="shared" si="16"/>
        <v>0</v>
      </c>
      <c r="D369" s="283">
        <f t="shared" si="16"/>
        <v>0</v>
      </c>
      <c r="E369" s="283">
        <f t="shared" si="16"/>
        <v>0</v>
      </c>
      <c r="F369" s="283">
        <f t="shared" si="16"/>
        <v>0</v>
      </c>
    </row>
    <row r="370" spans="1:6" ht="15" thickBot="1">
      <c r="B370" s="294" t="s">
        <v>556</v>
      </c>
      <c r="C370" s="295">
        <f>IF(C338-C337=0,0,"Error")</f>
        <v>0</v>
      </c>
      <c r="D370" s="295">
        <f>IF(D338-D337=0,0,"Error")</f>
        <v>0</v>
      </c>
      <c r="E370" s="295">
        <f>IF(E338-E337=0,0,"Error")</f>
        <v>0</v>
      </c>
      <c r="F370" s="295">
        <f>IF(F338-F337=0,0,"Error")</f>
        <v>0</v>
      </c>
    </row>
    <row r="371" spans="1:6">
      <c r="B371" s="334"/>
      <c r="C371" s="335"/>
      <c r="D371" s="335"/>
      <c r="E371" s="335"/>
      <c r="F371" s="335"/>
    </row>
    <row r="375" spans="1:6">
      <c r="A375" s="1456" t="s">
        <v>3066</v>
      </c>
    </row>
  </sheetData>
  <mergeCells count="81">
    <mergeCell ref="B322:F322"/>
    <mergeCell ref="B323:B324"/>
    <mergeCell ref="B297:B298"/>
    <mergeCell ref="C310:F310"/>
    <mergeCell ref="E311:F311"/>
    <mergeCell ref="C312:F312"/>
    <mergeCell ref="C313:F313"/>
    <mergeCell ref="B314:B315"/>
    <mergeCell ref="B296:F296"/>
    <mergeCell ref="C259:F259"/>
    <mergeCell ref="C260:F260"/>
    <mergeCell ref="B261:B262"/>
    <mergeCell ref="B269:F269"/>
    <mergeCell ref="B270:B271"/>
    <mergeCell ref="E284:F284"/>
    <mergeCell ref="C285:F285"/>
    <mergeCell ref="C286:F286"/>
    <mergeCell ref="C287:F287"/>
    <mergeCell ref="B288:B289"/>
    <mergeCell ref="H281:L283"/>
    <mergeCell ref="C283:F283"/>
    <mergeCell ref="C233:F233"/>
    <mergeCell ref="C234:F234"/>
    <mergeCell ref="B235:B236"/>
    <mergeCell ref="B243:F243"/>
    <mergeCell ref="B244:B245"/>
    <mergeCell ref="C257:F257"/>
    <mergeCell ref="B219:B220"/>
    <mergeCell ref="C181:F181"/>
    <mergeCell ref="C182:F182"/>
    <mergeCell ref="C183:F183"/>
    <mergeCell ref="B184:B185"/>
    <mergeCell ref="B192:F192"/>
    <mergeCell ref="B193:B194"/>
    <mergeCell ref="C206:F206"/>
    <mergeCell ref="C208:F208"/>
    <mergeCell ref="C209:F209"/>
    <mergeCell ref="B210:B211"/>
    <mergeCell ref="B218:F218"/>
    <mergeCell ref="C179:F179"/>
    <mergeCell ref="B113:B114"/>
    <mergeCell ref="C138:F138"/>
    <mergeCell ref="C139:F139"/>
    <mergeCell ref="C140:F140"/>
    <mergeCell ref="B141:B142"/>
    <mergeCell ref="B149:F149"/>
    <mergeCell ref="B150:B151"/>
    <mergeCell ref="B175:F175"/>
    <mergeCell ref="B176:F176"/>
    <mergeCell ref="B177:F177"/>
    <mergeCell ref="B178:F178"/>
    <mergeCell ref="B112:F112"/>
    <mergeCell ref="B39:B40"/>
    <mergeCell ref="C64:F64"/>
    <mergeCell ref="C65:F65"/>
    <mergeCell ref="C66:F66"/>
    <mergeCell ref="B67:B68"/>
    <mergeCell ref="B75:F75"/>
    <mergeCell ref="B76:B77"/>
    <mergeCell ref="C101:F101"/>
    <mergeCell ref="C102:F102"/>
    <mergeCell ref="C103:F103"/>
    <mergeCell ref="B104:B105"/>
    <mergeCell ref="B38:F38"/>
    <mergeCell ref="B9:F11"/>
    <mergeCell ref="C12:F12"/>
    <mergeCell ref="B13:B14"/>
    <mergeCell ref="C21:F21"/>
    <mergeCell ref="B22:F22"/>
    <mergeCell ref="B25:F25"/>
    <mergeCell ref="B26:F26"/>
    <mergeCell ref="C27:F27"/>
    <mergeCell ref="C28:F28"/>
    <mergeCell ref="C29:F29"/>
    <mergeCell ref="B30:B31"/>
    <mergeCell ref="B8:F8"/>
    <mergeCell ref="A2:G2"/>
    <mergeCell ref="B3:F3"/>
    <mergeCell ref="C5:F5"/>
    <mergeCell ref="C6:F6"/>
    <mergeCell ref="C7:F7"/>
  </mergeCells>
  <pageMargins left="0.7" right="0.7" top="0.75" bottom="0.75" header="0.3" footer="0.3"/>
  <pageSetup paperSize="9" scale="62" fitToHeight="0" orientation="portrait" r:id="rId1"/>
  <rowBreaks count="2" manualBreakCount="2">
    <brk id="63" max="6" man="1"/>
    <brk id="176" max="6"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G446"/>
  <sheetViews>
    <sheetView zoomScaleNormal="100" zoomScaleSheetLayoutView="51" workbookViewId="0">
      <selection activeCell="E364" sqref="E364"/>
    </sheetView>
  </sheetViews>
  <sheetFormatPr defaultColWidth="9.125" defaultRowHeight="14.25"/>
  <cols>
    <col min="1" max="1" width="15" style="1273" customWidth="1"/>
    <col min="2" max="2" width="26.125" style="1273" customWidth="1"/>
    <col min="3" max="3" width="18.875" style="1273" customWidth="1"/>
    <col min="4" max="4" width="25.125" style="1273" customWidth="1"/>
    <col min="5" max="5" width="22.5" style="1273" customWidth="1"/>
    <col min="6" max="6" width="26.75" style="1273" customWidth="1"/>
    <col min="7" max="7" width="7.375" style="1355" customWidth="1"/>
    <col min="8" max="16384" width="9.125" style="1273"/>
  </cols>
  <sheetData>
    <row r="2" spans="1:7" ht="18" customHeight="1">
      <c r="A2" s="2006" t="s">
        <v>1218</v>
      </c>
      <c r="B2" s="2006"/>
      <c r="C2" s="2006"/>
      <c r="D2" s="2006"/>
      <c r="E2" s="2006"/>
      <c r="F2" s="2006"/>
      <c r="G2" s="2006"/>
    </row>
    <row r="3" spans="1:7" ht="15.75">
      <c r="A3" s="1272"/>
      <c r="B3" s="2007" t="s">
        <v>496</v>
      </c>
      <c r="C3" s="2007"/>
      <c r="D3" s="2007"/>
      <c r="E3" s="2007"/>
      <c r="F3" s="2007"/>
      <c r="G3" s="1352"/>
    </row>
    <row r="4" spans="1:7" ht="16.5" thickBot="1">
      <c r="A4" s="1274"/>
      <c r="B4" s="1274"/>
      <c r="C4" s="1274"/>
      <c r="D4" s="1274"/>
      <c r="E4" s="1274"/>
      <c r="F4" s="1274"/>
      <c r="G4" s="1353"/>
    </row>
    <row r="5" spans="1:7" ht="32.25" thickBot="1">
      <c r="A5" s="1274"/>
      <c r="B5" s="1275" t="s">
        <v>6</v>
      </c>
      <c r="C5" s="2008" t="s">
        <v>629</v>
      </c>
      <c r="D5" s="2008"/>
      <c r="E5" s="2008"/>
      <c r="F5" s="2008"/>
      <c r="G5" s="1353"/>
    </row>
    <row r="6" spans="1:7" ht="16.5" thickBot="1">
      <c r="A6" s="1274"/>
      <c r="B6" s="1275" t="s">
        <v>8</v>
      </c>
      <c r="C6" s="2009" t="s">
        <v>630</v>
      </c>
      <c r="D6" s="2010"/>
      <c r="E6" s="2010"/>
      <c r="F6" s="2011"/>
      <c r="G6" s="1353"/>
    </row>
    <row r="7" spans="1:7" ht="32.25" thickBot="1">
      <c r="A7" s="1274"/>
      <c r="B7" s="1275" t="s">
        <v>10</v>
      </c>
      <c r="C7" s="2012" t="s">
        <v>499</v>
      </c>
      <c r="D7" s="2013"/>
      <c r="E7" s="2013"/>
      <c r="F7" s="2014"/>
      <c r="G7" s="1354"/>
    </row>
    <row r="8" spans="1:7" ht="20.25" customHeight="1" thickBot="1">
      <c r="A8" s="1274"/>
      <c r="B8" s="2015" t="s">
        <v>12</v>
      </c>
      <c r="C8" s="2016"/>
      <c r="D8" s="2016"/>
      <c r="E8" s="2016"/>
      <c r="F8" s="2017"/>
      <c r="G8" s="1353"/>
    </row>
    <row r="9" spans="1:7" ht="68.25" customHeight="1" thickBot="1">
      <c r="A9" s="1274"/>
      <c r="B9" s="2018" t="s">
        <v>629</v>
      </c>
      <c r="C9" s="2019"/>
      <c r="D9" s="2019"/>
      <c r="E9" s="2019"/>
      <c r="F9" s="2020"/>
      <c r="G9" s="1353"/>
    </row>
    <row r="10" spans="1:7" ht="23.25" hidden="1" customHeight="1" thickBot="1">
      <c r="A10" s="1274"/>
      <c r="B10" s="2018"/>
      <c r="C10" s="2019"/>
      <c r="D10" s="2019"/>
      <c r="E10" s="2019"/>
      <c r="F10" s="2020"/>
      <c r="G10" s="1353"/>
    </row>
    <row r="11" spans="1:7" ht="16.5" hidden="1" customHeight="1" thickBot="1">
      <c r="A11" s="1274"/>
      <c r="B11" s="2018"/>
      <c r="C11" s="2019"/>
      <c r="D11" s="2019"/>
      <c r="E11" s="2019"/>
      <c r="F11" s="2020"/>
      <c r="G11" s="1353"/>
    </row>
    <row r="12" spans="1:7" ht="90.75" customHeight="1" thickBot="1">
      <c r="A12" s="1274"/>
      <c r="B12" s="1277" t="s">
        <v>14</v>
      </c>
      <c r="C12" s="2021" t="s">
        <v>1219</v>
      </c>
      <c r="D12" s="2022"/>
      <c r="E12" s="2022"/>
      <c r="F12" s="2023"/>
      <c r="G12" s="1353"/>
    </row>
    <row r="13" spans="1:7" ht="15.75">
      <c r="A13" s="1274"/>
      <c r="B13" s="2024" t="s">
        <v>841</v>
      </c>
      <c r="C13" s="1278">
        <v>2024</v>
      </c>
      <c r="D13" s="1278">
        <v>2025</v>
      </c>
      <c r="E13" s="1278">
        <v>2026</v>
      </c>
      <c r="F13" s="1278">
        <v>2027</v>
      </c>
      <c r="G13" s="1353"/>
    </row>
    <row r="14" spans="1:7" ht="16.5" thickBot="1">
      <c r="A14" s="1274"/>
      <c r="B14" s="2025"/>
      <c r="C14" s="1280" t="s">
        <v>22</v>
      </c>
      <c r="D14" s="1280" t="s">
        <v>23</v>
      </c>
      <c r="E14" s="1280" t="s">
        <v>23</v>
      </c>
      <c r="F14" s="1280" t="s">
        <v>23</v>
      </c>
      <c r="G14" s="1353"/>
    </row>
    <row r="15" spans="1:7" ht="63.75" thickBot="1">
      <c r="A15" s="1274"/>
      <c r="B15" s="1281" t="s">
        <v>2993</v>
      </c>
      <c r="C15" s="1282">
        <v>46</v>
      </c>
      <c r="D15" s="1283">
        <v>60</v>
      </c>
      <c r="E15" s="1283">
        <v>70</v>
      </c>
      <c r="F15" s="1283">
        <v>78</v>
      </c>
      <c r="G15" s="1353"/>
    </row>
    <row r="16" spans="1:7" ht="48" thickBot="1">
      <c r="A16" s="1276"/>
      <c r="B16" s="1281" t="s">
        <v>2994</v>
      </c>
      <c r="C16" s="1283">
        <v>53</v>
      </c>
      <c r="D16" s="1284">
        <v>110</v>
      </c>
      <c r="E16" s="1284">
        <v>135</v>
      </c>
      <c r="F16" s="1284">
        <v>159</v>
      </c>
      <c r="G16" s="1353"/>
    </row>
    <row r="17" spans="1:7" ht="79.5" thickBot="1">
      <c r="A17" s="1276"/>
      <c r="B17" s="1281" t="s">
        <v>2995</v>
      </c>
      <c r="C17" s="1283">
        <v>15</v>
      </c>
      <c r="D17" s="1283">
        <v>30</v>
      </c>
      <c r="E17" s="1283">
        <v>70</v>
      </c>
      <c r="F17" s="1283">
        <v>100</v>
      </c>
      <c r="G17" s="1353"/>
    </row>
    <row r="18" spans="1:7" ht="79.5" thickBot="1">
      <c r="A18" s="1274"/>
      <c r="B18" s="1281" t="s">
        <v>2996</v>
      </c>
      <c r="C18" s="1284" t="s">
        <v>2997</v>
      </c>
      <c r="D18" s="1284" t="s">
        <v>2997</v>
      </c>
      <c r="E18" s="1284" t="s">
        <v>2997</v>
      </c>
      <c r="F18" s="1284" t="s">
        <v>2997</v>
      </c>
      <c r="G18" s="1353"/>
    </row>
    <row r="19" spans="1:7" ht="95.25" thickBot="1">
      <c r="A19" s="1274"/>
      <c r="B19" s="1285" t="s">
        <v>2998</v>
      </c>
      <c r="C19" s="1286" t="s">
        <v>2999</v>
      </c>
      <c r="D19" s="1286" t="s">
        <v>3000</v>
      </c>
      <c r="E19" s="1286" t="s">
        <v>3001</v>
      </c>
      <c r="F19" s="1286" t="s">
        <v>3001</v>
      </c>
      <c r="G19" s="1353"/>
    </row>
    <row r="20" spans="1:7" ht="95.25" thickBot="1">
      <c r="B20" s="1285" t="s">
        <v>3002</v>
      </c>
      <c r="C20" s="1286" t="s">
        <v>3003</v>
      </c>
      <c r="D20" s="1286" t="s">
        <v>3004</v>
      </c>
      <c r="E20" s="1286" t="s">
        <v>3005</v>
      </c>
      <c r="F20" s="1286" t="s">
        <v>3005</v>
      </c>
      <c r="G20" s="1353"/>
    </row>
    <row r="21" spans="1:7" ht="63.75" thickBot="1">
      <c r="B21" s="1285" t="s">
        <v>3006</v>
      </c>
      <c r="C21" s="1286">
        <v>13</v>
      </c>
      <c r="D21" s="1286">
        <v>50</v>
      </c>
      <c r="E21" s="1286">
        <v>50</v>
      </c>
      <c r="F21" s="1286">
        <v>55</v>
      </c>
      <c r="G21" s="1353"/>
    </row>
    <row r="22" spans="1:7" ht="32.25" thickBot="1">
      <c r="B22" s="1281" t="s">
        <v>3007</v>
      </c>
      <c r="C22" s="1284">
        <v>176</v>
      </c>
      <c r="D22" s="1284">
        <v>300</v>
      </c>
      <c r="E22" s="1284">
        <v>320</v>
      </c>
      <c r="F22" s="1284">
        <v>350</v>
      </c>
      <c r="G22" s="1353"/>
    </row>
    <row r="23" spans="1:7" ht="32.25" thickBot="1">
      <c r="B23" s="1281" t="s">
        <v>3008</v>
      </c>
      <c r="C23" s="1284">
        <v>10675</v>
      </c>
      <c r="D23" s="1284">
        <v>16000</v>
      </c>
      <c r="E23" s="1284">
        <v>16000</v>
      </c>
      <c r="F23" s="1284">
        <v>16000</v>
      </c>
      <c r="G23" s="1353"/>
    </row>
    <row r="24" spans="1:7" ht="32.25" thickBot="1">
      <c r="B24" s="1281" t="s">
        <v>3009</v>
      </c>
      <c r="C24" s="1284" t="s">
        <v>3010</v>
      </c>
      <c r="D24" s="1284" t="s">
        <v>3011</v>
      </c>
      <c r="E24" s="1284" t="s">
        <v>3012</v>
      </c>
      <c r="F24" s="1284" t="s">
        <v>1220</v>
      </c>
      <c r="G24" s="1353"/>
    </row>
    <row r="25" spans="1:7" ht="59.25" customHeight="1" thickBot="1">
      <c r="A25" s="1274"/>
      <c r="B25" s="1287" t="s">
        <v>503</v>
      </c>
      <c r="C25" s="2026" t="s">
        <v>3013</v>
      </c>
      <c r="D25" s="2027"/>
      <c r="E25" s="2027"/>
      <c r="F25" s="2028"/>
      <c r="G25" s="1353"/>
    </row>
    <row r="26" spans="1:7" ht="16.5" thickBot="1">
      <c r="A26" s="1274"/>
      <c r="B26" s="2012" t="s">
        <v>505</v>
      </c>
      <c r="C26" s="2013"/>
      <c r="D26" s="2013"/>
      <c r="E26" s="2013"/>
      <c r="F26" s="2014"/>
      <c r="G26" s="1353"/>
    </row>
    <row r="27" spans="1:7" ht="31.5" customHeight="1" thickBot="1">
      <c r="A27" s="1274"/>
      <c r="B27" s="1288" t="s">
        <v>3014</v>
      </c>
      <c r="C27" s="1289">
        <v>0.5</v>
      </c>
      <c r="D27" s="1289">
        <v>0.5</v>
      </c>
      <c r="E27" s="1289">
        <v>0.5</v>
      </c>
      <c r="F27" s="1289">
        <v>0.5</v>
      </c>
      <c r="G27" s="1353"/>
    </row>
    <row r="28" spans="1:7" ht="16.5" thickBot="1">
      <c r="A28" s="1274"/>
      <c r="B28" s="1288"/>
      <c r="C28" s="1290"/>
      <c r="D28" s="1291"/>
      <c r="E28" s="1291"/>
      <c r="F28" s="1291"/>
      <c r="G28" s="1353"/>
    </row>
    <row r="29" spans="1:7" ht="16.5" thickBot="1">
      <c r="A29" s="1274"/>
      <c r="B29" s="1288"/>
      <c r="C29" s="1292"/>
      <c r="D29" s="1293"/>
      <c r="E29" s="1293"/>
      <c r="F29" s="1294"/>
      <c r="G29" s="1353"/>
    </row>
    <row r="30" spans="1:7" ht="16.5" thickBot="1">
      <c r="A30" s="1274"/>
      <c r="B30" s="2003" t="s">
        <v>511</v>
      </c>
      <c r="C30" s="2004"/>
      <c r="D30" s="2004"/>
      <c r="E30" s="2004"/>
      <c r="F30" s="2005"/>
      <c r="G30" s="1353"/>
    </row>
    <row r="31" spans="1:7" ht="21.75" customHeight="1" thickBot="1">
      <c r="A31" s="1274"/>
      <c r="B31" s="2032" t="s">
        <v>512</v>
      </c>
      <c r="C31" s="2033"/>
      <c r="D31" s="2033"/>
      <c r="E31" s="2033"/>
      <c r="F31" s="2034"/>
      <c r="G31" s="1353"/>
    </row>
    <row r="32" spans="1:7" ht="19.5" customHeight="1" thickBot="1">
      <c r="A32" s="1274"/>
      <c r="B32" s="1295" t="s">
        <v>515</v>
      </c>
      <c r="C32" s="2035" t="s">
        <v>1221</v>
      </c>
      <c r="D32" s="2022"/>
      <c r="E32" s="2022"/>
      <c r="F32" s="2023"/>
      <c r="G32" s="1353"/>
    </row>
    <row r="33" spans="1:7" ht="58.5" customHeight="1" thickBot="1">
      <c r="A33" s="1274"/>
      <c r="B33" s="1296" t="s">
        <v>517</v>
      </c>
      <c r="C33" s="2036" t="s">
        <v>1221</v>
      </c>
      <c r="D33" s="2037"/>
      <c r="E33" s="2037"/>
      <c r="F33" s="2038"/>
      <c r="G33" s="1353"/>
    </row>
    <row r="34" spans="1:7" ht="16.5" thickBot="1">
      <c r="A34" s="1274"/>
      <c r="B34" s="1297" t="s">
        <v>21</v>
      </c>
      <c r="C34" s="2039"/>
      <c r="D34" s="2040"/>
      <c r="E34" s="2040"/>
      <c r="F34" s="2041"/>
      <c r="G34" s="1353"/>
    </row>
    <row r="35" spans="1:7" ht="15.75">
      <c r="A35" s="1274"/>
      <c r="B35" s="2024"/>
      <c r="C35" s="1298">
        <v>2024</v>
      </c>
      <c r="D35" s="1298">
        <v>2025</v>
      </c>
      <c r="E35" s="1298">
        <v>2026</v>
      </c>
      <c r="F35" s="1298">
        <v>2027</v>
      </c>
      <c r="G35" s="1353"/>
    </row>
    <row r="36" spans="1:7" ht="16.5" thickBot="1">
      <c r="A36" s="1274"/>
      <c r="B36" s="2025"/>
      <c r="C36" s="1299" t="s">
        <v>22</v>
      </c>
      <c r="D36" s="1299" t="s">
        <v>23</v>
      </c>
      <c r="E36" s="1299" t="s">
        <v>23</v>
      </c>
      <c r="F36" s="1299" t="s">
        <v>23</v>
      </c>
      <c r="G36" s="1353"/>
    </row>
    <row r="37" spans="1:7" ht="16.5" thickBot="1">
      <c r="A37" s="1274"/>
      <c r="B37" s="1297" t="s">
        <v>33</v>
      </c>
      <c r="C37" s="1300">
        <v>85</v>
      </c>
      <c r="D37" s="1300">
        <v>85</v>
      </c>
      <c r="E37" s="1300">
        <v>85</v>
      </c>
      <c r="F37" s="1300">
        <v>85</v>
      </c>
      <c r="G37" s="1353"/>
    </row>
    <row r="38" spans="1:7" ht="16.5" thickBot="1">
      <c r="A38" s="1274"/>
      <c r="B38" s="1297" t="s">
        <v>529</v>
      </c>
      <c r="C38" s="1301">
        <f>C67</f>
        <v>303454</v>
      </c>
      <c r="D38" s="1301">
        <f>D67</f>
        <v>417408</v>
      </c>
      <c r="E38" s="1301">
        <f>E67</f>
        <v>417408</v>
      </c>
      <c r="F38" s="1301">
        <f>F67</f>
        <v>417408</v>
      </c>
      <c r="G38" s="1353"/>
    </row>
    <row r="39" spans="1:7" ht="26.25" customHeight="1" thickBot="1">
      <c r="A39" s="1274"/>
      <c r="B39" s="1297" t="s">
        <v>530</v>
      </c>
      <c r="C39" s="1301">
        <f>C38/C37</f>
        <v>3570.0470588235294</v>
      </c>
      <c r="D39" s="1301">
        <f>D38/D37</f>
        <v>4910.6823529411768</v>
      </c>
      <c r="E39" s="1301">
        <f>E38/E37</f>
        <v>4910.6823529411768</v>
      </c>
      <c r="F39" s="1301">
        <f>F38/F37</f>
        <v>4910.6823529411768</v>
      </c>
      <c r="G39" s="1353"/>
    </row>
    <row r="40" spans="1:7" ht="21" customHeight="1" thickBot="1">
      <c r="A40" s="1274"/>
      <c r="B40" s="1297" t="s">
        <v>532</v>
      </c>
      <c r="C40" s="1279" t="s">
        <v>533</v>
      </c>
      <c r="D40" s="1302">
        <f>D37/C37-1</f>
        <v>0</v>
      </c>
      <c r="E40" s="1302">
        <f t="shared" ref="E40:F42" si="0">E37/D37-1</f>
        <v>0</v>
      </c>
      <c r="F40" s="1302">
        <f t="shared" si="0"/>
        <v>0</v>
      </c>
      <c r="G40" s="1353"/>
    </row>
    <row r="41" spans="1:7" ht="21" customHeight="1" thickBot="1">
      <c r="A41" s="1274"/>
      <c r="B41" s="1297" t="s">
        <v>534</v>
      </c>
      <c r="C41" s="1279" t="s">
        <v>533</v>
      </c>
      <c r="D41" s="1302">
        <f>D38/C38-1</f>
        <v>0.37552314354070138</v>
      </c>
      <c r="E41" s="1302">
        <f t="shared" si="0"/>
        <v>0</v>
      </c>
      <c r="F41" s="1302">
        <f t="shared" si="0"/>
        <v>0</v>
      </c>
      <c r="G41" s="1353"/>
    </row>
    <row r="42" spans="1:7" ht="32.25" thickBot="1">
      <c r="A42" s="1274"/>
      <c r="B42" s="1297" t="s">
        <v>47</v>
      </c>
      <c r="C42" s="1279" t="s">
        <v>533</v>
      </c>
      <c r="D42" s="1302">
        <f>D39/C39-1</f>
        <v>0.3755231435407016</v>
      </c>
      <c r="E42" s="1302">
        <f t="shared" si="0"/>
        <v>0</v>
      </c>
      <c r="F42" s="1302">
        <f t="shared" si="0"/>
        <v>0</v>
      </c>
      <c r="G42" s="1353"/>
    </row>
    <row r="43" spans="1:7" ht="27" customHeight="1" thickBot="1">
      <c r="A43" s="1274"/>
      <c r="B43" s="2042" t="s">
        <v>859</v>
      </c>
      <c r="C43" s="2043"/>
      <c r="D43" s="2043"/>
      <c r="E43" s="2043"/>
      <c r="F43" s="2044"/>
      <c r="G43" s="1353"/>
    </row>
    <row r="44" spans="1:7" ht="15.75">
      <c r="A44" s="1274"/>
      <c r="B44" s="2024"/>
      <c r="C44" s="1298">
        <v>2024</v>
      </c>
      <c r="D44" s="1298">
        <v>2025</v>
      </c>
      <c r="E44" s="1298">
        <v>2026</v>
      </c>
      <c r="F44" s="1298">
        <v>2027</v>
      </c>
      <c r="G44" s="1353"/>
    </row>
    <row r="45" spans="1:7" ht="16.5" thickBot="1">
      <c r="A45" s="1274"/>
      <c r="B45" s="2025"/>
      <c r="C45" s="1299" t="s">
        <v>22</v>
      </c>
      <c r="D45" s="1299" t="s">
        <v>23</v>
      </c>
      <c r="E45" s="1299" t="s">
        <v>23</v>
      </c>
      <c r="F45" s="1299" t="s">
        <v>23</v>
      </c>
      <c r="G45" s="1353"/>
    </row>
    <row r="46" spans="1:7" ht="16.5" thickBot="1">
      <c r="A46" s="1274"/>
      <c r="B46" s="1303" t="s">
        <v>537</v>
      </c>
      <c r="C46" s="1304">
        <f>C47+C48</f>
        <v>250596</v>
      </c>
      <c r="D46" s="1304">
        <f>D47+D48</f>
        <v>260596</v>
      </c>
      <c r="E46" s="1304">
        <f>E47+E48</f>
        <v>260596</v>
      </c>
      <c r="F46" s="1304">
        <f>F47+F48</f>
        <v>260596</v>
      </c>
      <c r="G46" s="1353"/>
    </row>
    <row r="47" spans="1:7" ht="16.5" thickBot="1">
      <c r="A47" s="1274"/>
      <c r="B47" s="1305" t="s">
        <v>538</v>
      </c>
      <c r="C47" s="1306">
        <v>250596</v>
      </c>
      <c r="D47" s="1307">
        <v>260596</v>
      </c>
      <c r="E47" s="1307">
        <v>260596</v>
      </c>
      <c r="F47" s="1307">
        <v>260596</v>
      </c>
      <c r="G47" s="1353"/>
    </row>
    <row r="48" spans="1:7" ht="16.5" thickBot="1">
      <c r="A48" s="1274"/>
      <c r="B48" s="1305" t="s">
        <v>539</v>
      </c>
      <c r="C48" s="1307"/>
      <c r="D48" s="1307"/>
      <c r="E48" s="1307"/>
      <c r="F48" s="1307"/>
      <c r="G48" s="1353"/>
    </row>
    <row r="49" spans="1:7" ht="32.25" thickBot="1">
      <c r="A49" s="1274"/>
      <c r="B49" s="1303" t="s">
        <v>540</v>
      </c>
      <c r="C49" s="1304">
        <f>C50+C51</f>
        <v>30202</v>
      </c>
      <c r="D49" s="1304">
        <f>D50+D51</f>
        <v>30642</v>
      </c>
      <c r="E49" s="1304">
        <f>E50+E51</f>
        <v>30642</v>
      </c>
      <c r="F49" s="1304">
        <f>F50+F51</f>
        <v>30642</v>
      </c>
      <c r="G49" s="1353"/>
    </row>
    <row r="50" spans="1:7" ht="16.5" thickBot="1">
      <c r="A50" s="1274"/>
      <c r="B50" s="1305" t="s">
        <v>538</v>
      </c>
      <c r="C50" s="1306">
        <v>30202</v>
      </c>
      <c r="D50" s="1304">
        <v>30642</v>
      </c>
      <c r="E50" s="1304">
        <v>30642</v>
      </c>
      <c r="F50" s="1304">
        <v>30642</v>
      </c>
      <c r="G50" s="1353"/>
    </row>
    <row r="51" spans="1:7" ht="16.5" thickBot="1">
      <c r="A51" s="1274"/>
      <c r="B51" s="1305" t="s">
        <v>539</v>
      </c>
      <c r="C51" s="1304"/>
      <c r="D51" s="1304"/>
      <c r="E51" s="1304"/>
      <c r="F51" s="1304"/>
      <c r="G51" s="1353"/>
    </row>
    <row r="52" spans="1:7" ht="16.5" thickBot="1">
      <c r="A52" s="1274"/>
      <c r="B52" s="1303" t="s">
        <v>542</v>
      </c>
      <c r="C52" s="1304">
        <f>C53+C54</f>
        <v>22082</v>
      </c>
      <c r="D52" s="1304">
        <f>D53+D54</f>
        <v>126000</v>
      </c>
      <c r="E52" s="1304">
        <f>E53+E54</f>
        <v>126000</v>
      </c>
      <c r="F52" s="1304">
        <f>F53+F54</f>
        <v>126000</v>
      </c>
      <c r="G52" s="1353"/>
    </row>
    <row r="53" spans="1:7" ht="16.5" thickBot="1">
      <c r="A53" s="1274"/>
      <c r="B53" s="1305" t="s">
        <v>538</v>
      </c>
      <c r="C53" s="1304">
        <v>22082</v>
      </c>
      <c r="D53" s="1308">
        <v>126000</v>
      </c>
      <c r="E53" s="1308">
        <v>126000</v>
      </c>
      <c r="F53" s="1308">
        <v>126000</v>
      </c>
      <c r="G53" s="1353"/>
    </row>
    <row r="54" spans="1:7" ht="16.5" thickBot="1">
      <c r="A54" s="1274"/>
      <c r="B54" s="1305" t="s">
        <v>539</v>
      </c>
      <c r="C54" s="1304"/>
      <c r="D54" s="1304"/>
      <c r="E54" s="1304"/>
      <c r="F54" s="1309"/>
      <c r="G54" s="1353"/>
    </row>
    <row r="55" spans="1:7" ht="24.75" customHeight="1" thickBot="1">
      <c r="A55" s="1274"/>
      <c r="B55" s="1303" t="s">
        <v>543</v>
      </c>
      <c r="C55" s="1304"/>
      <c r="D55" s="1304"/>
      <c r="E55" s="1304"/>
      <c r="F55" s="1309"/>
      <c r="G55" s="1353"/>
    </row>
    <row r="56" spans="1:7" ht="16.5" thickBot="1">
      <c r="A56" s="1274"/>
      <c r="B56" s="1305" t="s">
        <v>538</v>
      </c>
      <c r="C56" s="1304"/>
      <c r="D56" s="1304"/>
      <c r="E56" s="1304"/>
      <c r="F56" s="1309"/>
      <c r="G56" s="1353"/>
    </row>
    <row r="57" spans="1:7" ht="12.75" customHeight="1" thickBot="1">
      <c r="A57" s="1274"/>
      <c r="B57" s="1305" t="s">
        <v>539</v>
      </c>
      <c r="C57" s="1304"/>
      <c r="D57" s="1304"/>
      <c r="E57" s="1304"/>
      <c r="F57" s="1309"/>
      <c r="G57" s="1353"/>
    </row>
    <row r="58" spans="1:7" ht="15" customHeight="1" thickBot="1">
      <c r="A58" s="1274"/>
      <c r="B58" s="1303" t="s">
        <v>549</v>
      </c>
      <c r="C58" s="1304"/>
      <c r="D58" s="1304"/>
      <c r="E58" s="1304"/>
      <c r="F58" s="1309"/>
      <c r="G58" s="1353"/>
    </row>
    <row r="59" spans="1:7" ht="16.5" thickBot="1">
      <c r="A59" s="1274"/>
      <c r="B59" s="1305" t="s">
        <v>538</v>
      </c>
      <c r="C59" s="1304"/>
      <c r="D59" s="1304"/>
      <c r="E59" s="1304"/>
      <c r="F59" s="1309"/>
      <c r="G59" s="1353"/>
    </row>
    <row r="60" spans="1:7" ht="16.5" thickBot="1">
      <c r="A60" s="1274"/>
      <c r="B60" s="1305" t="s">
        <v>539</v>
      </c>
      <c r="C60" s="1304"/>
      <c r="D60" s="1304"/>
      <c r="E60" s="1304"/>
      <c r="F60" s="1309"/>
      <c r="G60" s="1353"/>
    </row>
    <row r="61" spans="1:7" ht="16.5" thickBot="1">
      <c r="A61" s="1274"/>
      <c r="B61" s="1303" t="s">
        <v>553</v>
      </c>
      <c r="C61" s="1304">
        <f>C62+C63</f>
        <v>330</v>
      </c>
      <c r="D61" s="1304">
        <f>D62+D63</f>
        <v>170</v>
      </c>
      <c r="E61" s="1304">
        <f>E62+E63</f>
        <v>170</v>
      </c>
      <c r="F61" s="1304">
        <f>F62+F63</f>
        <v>170</v>
      </c>
      <c r="G61" s="1353"/>
    </row>
    <row r="62" spans="1:7" ht="16.5" thickBot="1">
      <c r="A62" s="1274"/>
      <c r="B62" s="1305" t="s">
        <v>538</v>
      </c>
      <c r="C62" s="1304">
        <v>330</v>
      </c>
      <c r="D62" s="1304">
        <v>170</v>
      </c>
      <c r="E62" s="1304">
        <v>170</v>
      </c>
      <c r="F62" s="1304">
        <v>170</v>
      </c>
      <c r="G62" s="1353"/>
    </row>
    <row r="63" spans="1:7" ht="16.5" thickBot="1">
      <c r="A63" s="1274"/>
      <c r="B63" s="1305" t="s">
        <v>539</v>
      </c>
      <c r="C63" s="1304"/>
      <c r="D63" s="1304"/>
      <c r="E63" s="1304"/>
      <c r="F63" s="1304"/>
      <c r="G63" s="1353"/>
    </row>
    <row r="64" spans="1:7" ht="32.25" thickBot="1">
      <c r="A64" s="1274"/>
      <c r="B64" s="1303" t="s">
        <v>554</v>
      </c>
      <c r="C64" s="1307">
        <f>C65</f>
        <v>244</v>
      </c>
      <c r="D64" s="1307">
        <f>D65</f>
        <v>0</v>
      </c>
      <c r="E64" s="1307">
        <f>E65</f>
        <v>0</v>
      </c>
      <c r="F64" s="1307">
        <f>F65</f>
        <v>0</v>
      </c>
      <c r="G64" s="1353"/>
    </row>
    <row r="65" spans="1:7" ht="15.75" customHeight="1" thickBot="1">
      <c r="A65" s="1274"/>
      <c r="B65" s="1305" t="s">
        <v>538</v>
      </c>
      <c r="C65" s="1310">
        <v>244</v>
      </c>
      <c r="D65" s="1310"/>
      <c r="E65" s="1310"/>
      <c r="F65" s="1310"/>
      <c r="G65" s="1353"/>
    </row>
    <row r="66" spans="1:7" ht="12.75" customHeight="1" thickBot="1">
      <c r="A66" s="1274"/>
      <c r="B66" s="1305" t="s">
        <v>539</v>
      </c>
      <c r="C66" s="208"/>
      <c r="D66" s="206"/>
      <c r="E66" s="206"/>
      <c r="F66" s="393"/>
      <c r="G66" s="1353"/>
    </row>
    <row r="67" spans="1:7" ht="36.75" customHeight="1" thickBot="1">
      <c r="A67" s="1274"/>
      <c r="B67" s="1311" t="s">
        <v>555</v>
      </c>
      <c r="C67" s="1312">
        <f>C64+C61+C58+C55+C52+C49+C46</f>
        <v>303454</v>
      </c>
      <c r="D67" s="1312">
        <f>D64+D61+D58+D55+D52+D49+D46</f>
        <v>417408</v>
      </c>
      <c r="E67" s="1312">
        <f>E64+E61+E58+E55+E52+E49+E46</f>
        <v>417408</v>
      </c>
      <c r="F67" s="1312">
        <f>F64+F61+F58+F55+F52+F49+F46</f>
        <v>417408</v>
      </c>
      <c r="G67" s="1353"/>
    </row>
    <row r="68" spans="1:7" ht="22.5" customHeight="1" thickBot="1">
      <c r="A68" s="1274"/>
      <c r="B68" s="1313" t="s">
        <v>556</v>
      </c>
      <c r="C68" s="1314">
        <f>IF(C67-C38=0,0,"Error")</f>
        <v>0</v>
      </c>
      <c r="D68" s="1314">
        <f>IF(D67-D38=0,0,"Error")</f>
        <v>0</v>
      </c>
      <c r="E68" s="1314">
        <f>IF(E67-E38=0,0,"Error")</f>
        <v>0</v>
      </c>
      <c r="F68" s="1314">
        <f>IF(F67-F38=0,0,"Error")</f>
        <v>0</v>
      </c>
      <c r="G68" s="1353"/>
    </row>
    <row r="69" spans="1:7" ht="16.5" thickBot="1">
      <c r="A69" s="1274"/>
      <c r="B69" s="2032" t="s">
        <v>572</v>
      </c>
      <c r="C69" s="2033"/>
      <c r="D69" s="2033"/>
      <c r="E69" s="2033"/>
      <c r="F69" s="2034"/>
      <c r="G69" s="1353"/>
    </row>
    <row r="70" spans="1:7" ht="34.5" customHeight="1" thickBot="1">
      <c r="A70" s="1274"/>
      <c r="B70" s="2032" t="s">
        <v>573</v>
      </c>
      <c r="C70" s="2033"/>
      <c r="D70" s="2033"/>
      <c r="E70" s="2033"/>
      <c r="F70" s="2034"/>
      <c r="G70" s="1353"/>
    </row>
    <row r="71" spans="1:7" ht="32.25" thickBot="1">
      <c r="B71" s="1315" t="s">
        <v>574</v>
      </c>
      <c r="C71" s="2045"/>
      <c r="D71" s="2046"/>
      <c r="E71" s="2046"/>
      <c r="F71" s="2047"/>
    </row>
    <row r="72" spans="1:7" ht="37.5" customHeight="1" thickBot="1">
      <c r="B72" s="1315" t="s">
        <v>576</v>
      </c>
      <c r="C72" s="1315" t="s">
        <v>1084</v>
      </c>
      <c r="D72" s="1316" t="s">
        <v>578</v>
      </c>
      <c r="E72" s="2048" t="s">
        <v>1085</v>
      </c>
      <c r="F72" s="2049"/>
    </row>
    <row r="73" spans="1:7" ht="16.5" thickBot="1">
      <c r="B73" s="1317"/>
      <c r="C73" s="2029"/>
      <c r="D73" s="2030"/>
      <c r="E73" s="2030"/>
      <c r="F73" s="2031"/>
    </row>
    <row r="74" spans="1:7" ht="17.25" customHeight="1" thickBot="1">
      <c r="B74" s="1318" t="s">
        <v>517</v>
      </c>
      <c r="C74" s="2052" t="s">
        <v>1222</v>
      </c>
      <c r="D74" s="2053"/>
      <c r="E74" s="2053"/>
      <c r="F74" s="2054"/>
    </row>
    <row r="75" spans="1:7" ht="16.5" thickBot="1">
      <c r="B75" s="1318" t="s">
        <v>21</v>
      </c>
      <c r="C75" s="2055" t="s">
        <v>240</v>
      </c>
      <c r="D75" s="2056"/>
      <c r="E75" s="2056"/>
      <c r="F75" s="2057"/>
    </row>
    <row r="76" spans="1:7" ht="12.75" customHeight="1">
      <c r="B76" s="2058"/>
      <c r="C76" s="1298">
        <v>2024</v>
      </c>
      <c r="D76" s="1298">
        <v>2025</v>
      </c>
      <c r="E76" s="1298">
        <v>2026</v>
      </c>
      <c r="F76" s="1298">
        <v>2027</v>
      </c>
    </row>
    <row r="77" spans="1:7" ht="16.5" thickBot="1">
      <c r="B77" s="2059"/>
      <c r="C77" s="1320" t="s">
        <v>22</v>
      </c>
      <c r="D77" s="1320" t="s">
        <v>23</v>
      </c>
      <c r="E77" s="1320" t="s">
        <v>23</v>
      </c>
      <c r="F77" s="1320" t="s">
        <v>23</v>
      </c>
    </row>
    <row r="78" spans="1:7" ht="16.5" thickBot="1">
      <c r="B78" s="1318" t="s">
        <v>33</v>
      </c>
      <c r="C78" s="1321">
        <v>40</v>
      </c>
      <c r="D78" s="1321"/>
      <c r="E78" s="1321">
        <v>0</v>
      </c>
      <c r="F78" s="1321">
        <v>0</v>
      </c>
    </row>
    <row r="79" spans="1:7" ht="16.5" thickBot="1">
      <c r="B79" s="1318" t="s">
        <v>529</v>
      </c>
      <c r="C79" s="1321">
        <f>C97</f>
        <v>2000</v>
      </c>
      <c r="D79" s="1321">
        <f>D97</f>
        <v>0</v>
      </c>
      <c r="E79" s="1321">
        <f>E97</f>
        <v>0</v>
      </c>
      <c r="F79" s="1321">
        <f>F97</f>
        <v>0</v>
      </c>
    </row>
    <row r="80" spans="1:7" ht="16.5" thickBot="1">
      <c r="B80" s="1318" t="s">
        <v>530</v>
      </c>
      <c r="C80" s="1321">
        <f>C79/C78</f>
        <v>50</v>
      </c>
      <c r="D80" s="1321" t="e">
        <f>D79/D78</f>
        <v>#DIV/0!</v>
      </c>
      <c r="E80" s="1321" t="e">
        <f>E79/E78</f>
        <v>#DIV/0!</v>
      </c>
      <c r="F80" s="1321" t="e">
        <f>F79/F78</f>
        <v>#DIV/0!</v>
      </c>
    </row>
    <row r="81" spans="2:6" ht="16.5" thickBot="1">
      <c r="B81" s="1318" t="s">
        <v>532</v>
      </c>
      <c r="C81" s="1319" t="s">
        <v>533</v>
      </c>
      <c r="D81" s="1322">
        <f t="shared" ref="D81:F83" si="1">D78/C78-1</f>
        <v>-1</v>
      </c>
      <c r="E81" s="1322" t="e">
        <f t="shared" si="1"/>
        <v>#DIV/0!</v>
      </c>
      <c r="F81" s="1322" t="e">
        <f t="shared" si="1"/>
        <v>#DIV/0!</v>
      </c>
    </row>
    <row r="82" spans="2:6" ht="32.25" thickBot="1">
      <c r="B82" s="1318" t="s">
        <v>534</v>
      </c>
      <c r="C82" s="1319" t="s">
        <v>533</v>
      </c>
      <c r="D82" s="1322">
        <f t="shared" si="1"/>
        <v>-1</v>
      </c>
      <c r="E82" s="1322" t="e">
        <f t="shared" si="1"/>
        <v>#DIV/0!</v>
      </c>
      <c r="F82" s="1322" t="e">
        <f t="shared" si="1"/>
        <v>#DIV/0!</v>
      </c>
    </row>
    <row r="83" spans="2:6" ht="32.25" thickBot="1">
      <c r="B83" s="1318" t="s">
        <v>47</v>
      </c>
      <c r="C83" s="1319" t="s">
        <v>533</v>
      </c>
      <c r="D83" s="1322" t="e">
        <f t="shared" si="1"/>
        <v>#DIV/0!</v>
      </c>
      <c r="E83" s="1322" t="e">
        <f t="shared" si="1"/>
        <v>#DIV/0!</v>
      </c>
      <c r="F83" s="1322" t="e">
        <f t="shared" si="1"/>
        <v>#DIV/0!</v>
      </c>
    </row>
    <row r="84" spans="2:6" ht="16.5" thickBot="1">
      <c r="B84" s="2060" t="s">
        <v>650</v>
      </c>
      <c r="C84" s="2061"/>
      <c r="D84" s="2061"/>
      <c r="E84" s="2061"/>
      <c r="F84" s="2062"/>
    </row>
    <row r="85" spans="2:6" ht="12.75" customHeight="1">
      <c r="B85" s="2058"/>
      <c r="C85" s="1298">
        <v>2024</v>
      </c>
      <c r="D85" s="1298">
        <v>2025</v>
      </c>
      <c r="E85" s="1298">
        <v>2026</v>
      </c>
      <c r="F85" s="1298">
        <v>2027</v>
      </c>
    </row>
    <row r="86" spans="2:6" ht="16.5" thickBot="1">
      <c r="B86" s="2059"/>
      <c r="C86" s="1320" t="s">
        <v>22</v>
      </c>
      <c r="D86" s="1320" t="s">
        <v>23</v>
      </c>
      <c r="E86" s="1320" t="s">
        <v>23</v>
      </c>
      <c r="F86" s="1320" t="s">
        <v>23</v>
      </c>
    </row>
    <row r="87" spans="2:6" ht="16.5" thickBot="1">
      <c r="B87" s="1323" t="s">
        <v>583</v>
      </c>
      <c r="C87" s="1304">
        <f>C88+C89+C90+C91</f>
        <v>0</v>
      </c>
      <c r="D87" s="1304">
        <f>D88+D89+D90+D91</f>
        <v>0</v>
      </c>
      <c r="E87" s="1304">
        <f>E88+E89+E90+E91</f>
        <v>0</v>
      </c>
      <c r="F87" s="1304">
        <f>F88+F89+F90+F91</f>
        <v>0</v>
      </c>
    </row>
    <row r="88" spans="2:6" ht="16.5" thickBot="1">
      <c r="B88" s="1324" t="s">
        <v>538</v>
      </c>
      <c r="C88" s="1304"/>
      <c r="D88" s="1304"/>
      <c r="E88" s="1304"/>
      <c r="F88" s="1304"/>
    </row>
    <row r="89" spans="2:6" ht="16.5" thickBot="1">
      <c r="B89" s="1324" t="s">
        <v>584</v>
      </c>
      <c r="C89" s="1304"/>
      <c r="D89" s="1304"/>
      <c r="E89" s="1304"/>
      <c r="F89" s="1304"/>
    </row>
    <row r="90" spans="2:6" ht="16.5" thickBot="1">
      <c r="B90" s="1324" t="s">
        <v>585</v>
      </c>
      <c r="C90" s="1304"/>
      <c r="D90" s="1304"/>
      <c r="E90" s="1304"/>
      <c r="F90" s="1304"/>
    </row>
    <row r="91" spans="2:6" ht="16.5" thickBot="1">
      <c r="B91" s="1324" t="s">
        <v>586</v>
      </c>
      <c r="C91" s="1304"/>
      <c r="D91" s="1304"/>
      <c r="E91" s="1304"/>
      <c r="F91" s="1304"/>
    </row>
    <row r="92" spans="2:6" ht="16.5" thickBot="1">
      <c r="B92" s="1323" t="s">
        <v>587</v>
      </c>
      <c r="C92" s="1307">
        <f>C93+C94+C95+C96</f>
        <v>2000</v>
      </c>
      <c r="D92" s="1307">
        <f>D93+D94+D95+D96</f>
        <v>0</v>
      </c>
      <c r="E92" s="1307">
        <f>E93+E94+E95+E96</f>
        <v>0</v>
      </c>
      <c r="F92" s="1307">
        <f>F93+F94+F95+F96</f>
        <v>0</v>
      </c>
    </row>
    <row r="93" spans="2:6" ht="16.5" thickBot="1">
      <c r="B93" s="1324" t="s">
        <v>538</v>
      </c>
      <c r="C93" s="1304">
        <v>2000</v>
      </c>
      <c r="D93" s="1304"/>
      <c r="E93" s="1304"/>
      <c r="F93" s="1304"/>
    </row>
    <row r="94" spans="2:6" ht="16.5" thickBot="1">
      <c r="B94" s="1324" t="s">
        <v>584</v>
      </c>
      <c r="C94" s="1307"/>
      <c r="D94" s="1304"/>
      <c r="E94" s="1304"/>
      <c r="F94" s="1304"/>
    </row>
    <row r="95" spans="2:6" ht="16.5" thickBot="1">
      <c r="B95" s="1324" t="s">
        <v>585</v>
      </c>
      <c r="C95" s="1307"/>
      <c r="D95" s="1304"/>
      <c r="E95" s="1304"/>
      <c r="F95" s="1304"/>
    </row>
    <row r="96" spans="2:6" ht="16.5" thickBot="1">
      <c r="B96" s="1324" t="s">
        <v>586</v>
      </c>
      <c r="C96" s="1307"/>
      <c r="D96" s="1304"/>
      <c r="E96" s="1304"/>
      <c r="F96" s="1304"/>
    </row>
    <row r="97" spans="2:6" ht="16.5" thickBot="1">
      <c r="B97" s="1325" t="s">
        <v>555</v>
      </c>
      <c r="C97" s="1307">
        <f>C87+C92</f>
        <v>2000</v>
      </c>
      <c r="D97" s="1307">
        <f>D87+D92</f>
        <v>0</v>
      </c>
      <c r="E97" s="1307">
        <f>E87+E92</f>
        <v>0</v>
      </c>
      <c r="F97" s="1307">
        <f>F87+F92</f>
        <v>0</v>
      </c>
    </row>
    <row r="98" spans="2:6" ht="32.25" thickBot="1">
      <c r="B98" s="1315" t="s">
        <v>558</v>
      </c>
      <c r="C98" s="1315" t="s">
        <v>1223</v>
      </c>
      <c r="D98" s="1316" t="s">
        <v>578</v>
      </c>
      <c r="E98" s="2030" t="s">
        <v>1224</v>
      </c>
      <c r="F98" s="2031"/>
    </row>
    <row r="99" spans="2:6" ht="17.25" customHeight="1" thickBot="1">
      <c r="B99" s="1318" t="s">
        <v>517</v>
      </c>
      <c r="C99" s="2052" t="s">
        <v>3015</v>
      </c>
      <c r="D99" s="2053"/>
      <c r="E99" s="2053"/>
      <c r="F99" s="2054"/>
    </row>
    <row r="100" spans="2:6" ht="16.5" thickBot="1">
      <c r="B100" s="1318" t="s">
        <v>21</v>
      </c>
      <c r="C100" s="2055" t="s">
        <v>240</v>
      </c>
      <c r="D100" s="2056"/>
      <c r="E100" s="2056"/>
      <c r="F100" s="2057"/>
    </row>
    <row r="101" spans="2:6" ht="12.75" customHeight="1">
      <c r="B101" s="2058"/>
      <c r="C101" s="1298">
        <v>2024</v>
      </c>
      <c r="D101" s="1298">
        <v>2025</v>
      </c>
      <c r="E101" s="1298">
        <v>2026</v>
      </c>
      <c r="F101" s="1298">
        <v>2027</v>
      </c>
    </row>
    <row r="102" spans="2:6" ht="16.5" thickBot="1">
      <c r="B102" s="2059"/>
      <c r="C102" s="1320" t="s">
        <v>22</v>
      </c>
      <c r="D102" s="1320" t="s">
        <v>23</v>
      </c>
      <c r="E102" s="1320" t="s">
        <v>23</v>
      </c>
      <c r="F102" s="1320" t="s">
        <v>23</v>
      </c>
    </row>
    <row r="103" spans="2:6" ht="16.5" thickBot="1">
      <c r="B103" s="1318" t="s">
        <v>33</v>
      </c>
      <c r="C103" s="1319">
        <v>70</v>
      </c>
      <c r="D103" s="1319">
        <v>4</v>
      </c>
      <c r="E103" s="1319"/>
      <c r="F103" s="1319"/>
    </row>
    <row r="104" spans="2:6" ht="16.5" thickBot="1">
      <c r="B104" s="1318" t="s">
        <v>529</v>
      </c>
      <c r="C104" s="1356">
        <v>30900</v>
      </c>
      <c r="D104" s="1357">
        <v>4000</v>
      </c>
      <c r="E104" s="1356">
        <v>4000</v>
      </c>
      <c r="F104" s="1321"/>
    </row>
    <row r="105" spans="2:6" ht="16.5" thickBot="1">
      <c r="B105" s="1318" t="s">
        <v>530</v>
      </c>
      <c r="C105" s="1321">
        <f>C104/C103</f>
        <v>441.42857142857144</v>
      </c>
      <c r="D105" s="1321">
        <f>D104/D103</f>
        <v>1000</v>
      </c>
      <c r="E105" s="1321" t="e">
        <f>E104/E103</f>
        <v>#DIV/0!</v>
      </c>
      <c r="F105" s="1321" t="e">
        <f>F104/F103</f>
        <v>#DIV/0!</v>
      </c>
    </row>
    <row r="106" spans="2:6" ht="16.5" thickBot="1">
      <c r="B106" s="1318" t="s">
        <v>532</v>
      </c>
      <c r="C106" s="1319" t="s">
        <v>533</v>
      </c>
      <c r="D106" s="1322">
        <f t="shared" ref="D106:F108" si="2">D103/C103-1</f>
        <v>-0.94285714285714284</v>
      </c>
      <c r="E106" s="1322">
        <f t="shared" si="2"/>
        <v>-1</v>
      </c>
      <c r="F106" s="1322" t="e">
        <f t="shared" si="2"/>
        <v>#DIV/0!</v>
      </c>
    </row>
    <row r="107" spans="2:6" ht="32.25" thickBot="1">
      <c r="B107" s="1318" t="s">
        <v>534</v>
      </c>
      <c r="C107" s="1319" t="s">
        <v>533</v>
      </c>
      <c r="D107" s="1322">
        <f t="shared" si="2"/>
        <v>-0.87055016181229772</v>
      </c>
      <c r="E107" s="1322">
        <f t="shared" si="2"/>
        <v>0</v>
      </c>
      <c r="F107" s="1322">
        <f t="shared" si="2"/>
        <v>-1</v>
      </c>
    </row>
    <row r="108" spans="2:6" ht="32.25" thickBot="1">
      <c r="B108" s="1318" t="s">
        <v>47</v>
      </c>
      <c r="C108" s="1319" t="s">
        <v>533</v>
      </c>
      <c r="D108" s="1322">
        <f t="shared" si="2"/>
        <v>1.2653721682847894</v>
      </c>
      <c r="E108" s="1322" t="e">
        <f t="shared" si="2"/>
        <v>#DIV/0!</v>
      </c>
      <c r="F108" s="1322" t="e">
        <f t="shared" si="2"/>
        <v>#DIV/0!</v>
      </c>
    </row>
    <row r="109" spans="2:6" ht="16.5" thickBot="1">
      <c r="B109" s="2060" t="s">
        <v>659</v>
      </c>
      <c r="C109" s="2061"/>
      <c r="D109" s="2061"/>
      <c r="E109" s="2061"/>
      <c r="F109" s="2062"/>
    </row>
    <row r="110" spans="2:6" ht="12.75" customHeight="1">
      <c r="B110" s="2058"/>
      <c r="C110" s="1298">
        <v>2024</v>
      </c>
      <c r="D110" s="1298">
        <v>2025</v>
      </c>
      <c r="E110" s="1298">
        <v>2026</v>
      </c>
      <c r="F110" s="1298">
        <v>2027</v>
      </c>
    </row>
    <row r="111" spans="2:6" ht="16.5" thickBot="1">
      <c r="B111" s="2059"/>
      <c r="C111" s="1320" t="s">
        <v>22</v>
      </c>
      <c r="D111" s="1320" t="s">
        <v>23</v>
      </c>
      <c r="E111" s="1320" t="s">
        <v>23</v>
      </c>
      <c r="F111" s="1320" t="s">
        <v>23</v>
      </c>
    </row>
    <row r="112" spans="2:6" ht="16.5" thickBot="1">
      <c r="B112" s="1323" t="s">
        <v>583</v>
      </c>
      <c r="C112" s="1304">
        <f>C113+C114+C115+C116</f>
        <v>0</v>
      </c>
      <c r="D112" s="1304">
        <f>D113+D114+D115+D116</f>
        <v>0</v>
      </c>
      <c r="E112" s="1304">
        <f>E113+E114+E115+E116</f>
        <v>0</v>
      </c>
      <c r="F112" s="1304">
        <f>F113+F114+F115+F116</f>
        <v>0</v>
      </c>
    </row>
    <row r="113" spans="2:6" ht="16.5" thickBot="1">
      <c r="B113" s="1324" t="s">
        <v>538</v>
      </c>
      <c r="C113" s="1304"/>
      <c r="D113" s="1304"/>
      <c r="E113" s="1304"/>
      <c r="F113" s="1304"/>
    </row>
    <row r="114" spans="2:6" ht="16.5" thickBot="1">
      <c r="B114" s="1324" t="s">
        <v>584</v>
      </c>
      <c r="C114" s="1304"/>
      <c r="D114" s="1304"/>
      <c r="E114" s="1304"/>
      <c r="F114" s="1304"/>
    </row>
    <row r="115" spans="2:6" ht="16.5" thickBot="1">
      <c r="B115" s="1324" t="s">
        <v>585</v>
      </c>
      <c r="C115" s="1304"/>
      <c r="D115" s="1304"/>
      <c r="E115" s="1304"/>
      <c r="F115" s="1304"/>
    </row>
    <row r="116" spans="2:6" ht="16.5" thickBot="1">
      <c r="B116" s="1324" t="s">
        <v>586</v>
      </c>
      <c r="C116" s="1304"/>
      <c r="D116" s="1304"/>
      <c r="E116" s="1304"/>
      <c r="F116" s="1304"/>
    </row>
    <row r="117" spans="2:6" ht="16.5" thickBot="1">
      <c r="B117" s="1323" t="s">
        <v>587</v>
      </c>
      <c r="C117" s="1307">
        <f>C118+C119+C120+C121</f>
        <v>30900</v>
      </c>
      <c r="D117" s="1326">
        <f>D118+D119+D120+D121</f>
        <v>4000</v>
      </c>
      <c r="E117" s="1307">
        <f>E118+E119+E120+E121</f>
        <v>4000</v>
      </c>
      <c r="F117" s="1307">
        <f>F118+F119+F120+F121</f>
        <v>0</v>
      </c>
    </row>
    <row r="118" spans="2:6" ht="16.5" thickBot="1">
      <c r="B118" s="1324" t="s">
        <v>538</v>
      </c>
      <c r="C118" s="1304">
        <v>30900</v>
      </c>
      <c r="D118" s="1358">
        <v>4000</v>
      </c>
      <c r="E118" s="1304">
        <v>4000</v>
      </c>
      <c r="F118" s="1304"/>
    </row>
    <row r="119" spans="2:6" ht="16.5" thickBot="1">
      <c r="B119" s="1324" t="s">
        <v>584</v>
      </c>
      <c r="C119" s="1307"/>
      <c r="D119" s="1304"/>
      <c r="E119" s="1304"/>
      <c r="F119" s="1304"/>
    </row>
    <row r="120" spans="2:6" ht="16.5" thickBot="1">
      <c r="B120" s="1324" t="s">
        <v>585</v>
      </c>
      <c r="C120" s="1307"/>
      <c r="D120" s="1304"/>
      <c r="E120" s="1304"/>
      <c r="F120" s="1304"/>
    </row>
    <row r="121" spans="2:6" ht="16.5" thickBot="1">
      <c r="B121" s="1324" t="s">
        <v>586</v>
      </c>
      <c r="C121" s="1307"/>
      <c r="D121" s="1304"/>
      <c r="E121" s="1304"/>
      <c r="F121" s="1304"/>
    </row>
    <row r="122" spans="2:6" ht="16.5" thickBot="1">
      <c r="B122" s="1325" t="s">
        <v>660</v>
      </c>
      <c r="C122" s="1307">
        <f>C112+C117</f>
        <v>30900</v>
      </c>
      <c r="D122" s="1307">
        <f>D112+D117</f>
        <v>4000</v>
      </c>
      <c r="E122" s="1307">
        <f>E112+E117</f>
        <v>4000</v>
      </c>
      <c r="F122" s="1307">
        <f>F112+F117</f>
        <v>0</v>
      </c>
    </row>
    <row r="123" spans="2:6" ht="32.25" thickBot="1">
      <c r="B123" s="1315" t="s">
        <v>566</v>
      </c>
      <c r="C123" s="1327" t="s">
        <v>3016</v>
      </c>
      <c r="D123" s="1328" t="s">
        <v>578</v>
      </c>
      <c r="E123" s="2050" t="s">
        <v>3017</v>
      </c>
      <c r="F123" s="2051"/>
    </row>
    <row r="124" spans="2:6" ht="17.25" customHeight="1" thickBot="1">
      <c r="B124" s="1318" t="s">
        <v>517</v>
      </c>
      <c r="C124" s="2052" t="s">
        <v>3016</v>
      </c>
      <c r="D124" s="2053"/>
      <c r="E124" s="2053"/>
      <c r="F124" s="2054"/>
    </row>
    <row r="125" spans="2:6" ht="16.5" thickBot="1">
      <c r="B125" s="1318" t="s">
        <v>21</v>
      </c>
      <c r="C125" s="2055" t="s">
        <v>918</v>
      </c>
      <c r="D125" s="2056"/>
      <c r="E125" s="2056"/>
      <c r="F125" s="2057"/>
    </row>
    <row r="126" spans="2:6" ht="12.75" customHeight="1">
      <c r="B126" s="2058"/>
      <c r="C126" s="1298">
        <v>2024</v>
      </c>
      <c r="D126" s="1298">
        <v>2025</v>
      </c>
      <c r="E126" s="1298">
        <v>2026</v>
      </c>
      <c r="F126" s="1298">
        <v>2027</v>
      </c>
    </row>
    <row r="127" spans="2:6" ht="16.5" thickBot="1">
      <c r="B127" s="2059"/>
      <c r="C127" s="1320" t="s">
        <v>22</v>
      </c>
      <c r="D127" s="1320" t="s">
        <v>23</v>
      </c>
      <c r="E127" s="1320" t="s">
        <v>23</v>
      </c>
      <c r="F127" s="1320" t="s">
        <v>23</v>
      </c>
    </row>
    <row r="128" spans="2:6" ht="16.5" thickBot="1">
      <c r="B128" s="1318" t="s">
        <v>33</v>
      </c>
      <c r="C128" s="1329">
        <v>1</v>
      </c>
      <c r="D128" s="1319"/>
      <c r="E128" s="1319">
        <v>0</v>
      </c>
      <c r="F128" s="1319">
        <v>0</v>
      </c>
    </row>
    <row r="129" spans="2:6" ht="16.5" thickBot="1">
      <c r="B129" s="1318" t="s">
        <v>529</v>
      </c>
      <c r="C129" s="1321">
        <f>C147</f>
        <v>5000</v>
      </c>
      <c r="D129" s="1321">
        <f>D147</f>
        <v>0</v>
      </c>
      <c r="E129" s="1321">
        <f>E147</f>
        <v>0</v>
      </c>
      <c r="F129" s="1321">
        <f>F147</f>
        <v>0</v>
      </c>
    </row>
    <row r="130" spans="2:6" ht="16.5" thickBot="1">
      <c r="B130" s="1318" t="s">
        <v>530</v>
      </c>
      <c r="C130" s="1321">
        <f>C129/C128</f>
        <v>5000</v>
      </c>
      <c r="D130" s="1321" t="e">
        <f>D129/D128</f>
        <v>#DIV/0!</v>
      </c>
      <c r="E130" s="1321" t="e">
        <f>E129/E128</f>
        <v>#DIV/0!</v>
      </c>
      <c r="F130" s="1321" t="e">
        <f>F129/F128</f>
        <v>#DIV/0!</v>
      </c>
    </row>
    <row r="131" spans="2:6" ht="16.5" thickBot="1">
      <c r="B131" s="1318" t="s">
        <v>532</v>
      </c>
      <c r="C131" s="1319" t="s">
        <v>533</v>
      </c>
      <c r="D131" s="1322">
        <f t="shared" ref="D131:F133" si="3">D128/C128-1</f>
        <v>-1</v>
      </c>
      <c r="E131" s="1322" t="e">
        <f t="shared" si="3"/>
        <v>#DIV/0!</v>
      </c>
      <c r="F131" s="1322" t="e">
        <f t="shared" si="3"/>
        <v>#DIV/0!</v>
      </c>
    </row>
    <row r="132" spans="2:6" ht="32.25" thickBot="1">
      <c r="B132" s="1318" t="s">
        <v>534</v>
      </c>
      <c r="C132" s="1319" t="s">
        <v>533</v>
      </c>
      <c r="D132" s="1322">
        <f t="shared" si="3"/>
        <v>-1</v>
      </c>
      <c r="E132" s="1322" t="e">
        <f t="shared" si="3"/>
        <v>#DIV/0!</v>
      </c>
      <c r="F132" s="1322" t="e">
        <f t="shared" si="3"/>
        <v>#DIV/0!</v>
      </c>
    </row>
    <row r="133" spans="2:6" ht="32.25" thickBot="1">
      <c r="B133" s="1318" t="s">
        <v>47</v>
      </c>
      <c r="C133" s="1319" t="s">
        <v>533</v>
      </c>
      <c r="D133" s="1322" t="e">
        <f t="shared" si="3"/>
        <v>#DIV/0!</v>
      </c>
      <c r="E133" s="1322" t="e">
        <f t="shared" si="3"/>
        <v>#DIV/0!</v>
      </c>
      <c r="F133" s="1322" t="e">
        <f t="shared" si="3"/>
        <v>#DIV/0!</v>
      </c>
    </row>
    <row r="134" spans="2:6" ht="16.5" thickBot="1">
      <c r="B134" s="2060" t="s">
        <v>662</v>
      </c>
      <c r="C134" s="2061"/>
      <c r="D134" s="2061"/>
      <c r="E134" s="2061"/>
      <c r="F134" s="2062"/>
    </row>
    <row r="135" spans="2:6" ht="12.75" customHeight="1">
      <c r="B135" s="2058"/>
      <c r="C135" s="1298">
        <v>2024</v>
      </c>
      <c r="D135" s="1298">
        <v>2025</v>
      </c>
      <c r="E135" s="1298">
        <v>2026</v>
      </c>
      <c r="F135" s="1298">
        <v>2027</v>
      </c>
    </row>
    <row r="136" spans="2:6" ht="16.5" thickBot="1">
      <c r="B136" s="2059"/>
      <c r="C136" s="1320" t="s">
        <v>22</v>
      </c>
      <c r="D136" s="1320" t="s">
        <v>23</v>
      </c>
      <c r="E136" s="1320" t="s">
        <v>23</v>
      </c>
      <c r="F136" s="1320" t="s">
        <v>23</v>
      </c>
    </row>
    <row r="137" spans="2:6" ht="16.5" thickBot="1">
      <c r="B137" s="1323" t="s">
        <v>583</v>
      </c>
      <c r="C137" s="1304">
        <f>C138+C139+C140+C141</f>
        <v>0</v>
      </c>
      <c r="D137" s="1304">
        <f>D138+D139+D140+D141</f>
        <v>0</v>
      </c>
      <c r="E137" s="1304">
        <f>E138+E139+E140+E141</f>
        <v>0</v>
      </c>
      <c r="F137" s="1304">
        <f>F138+F139+F140+F141</f>
        <v>0</v>
      </c>
    </row>
    <row r="138" spans="2:6" ht="16.5" thickBot="1">
      <c r="B138" s="1324" t="s">
        <v>538</v>
      </c>
      <c r="C138" s="1304"/>
      <c r="D138" s="1304"/>
      <c r="E138" s="1304"/>
      <c r="F138" s="1304"/>
    </row>
    <row r="139" spans="2:6" ht="16.5" thickBot="1">
      <c r="B139" s="1324" t="s">
        <v>584</v>
      </c>
      <c r="C139" s="1304"/>
      <c r="D139" s="1304"/>
      <c r="E139" s="1304"/>
      <c r="F139" s="1304"/>
    </row>
    <row r="140" spans="2:6" ht="16.5" thickBot="1">
      <c r="B140" s="1324" t="s">
        <v>585</v>
      </c>
      <c r="C140" s="1304"/>
      <c r="D140" s="1304"/>
      <c r="E140" s="1304"/>
      <c r="F140" s="1304"/>
    </row>
    <row r="141" spans="2:6" ht="16.5" thickBot="1">
      <c r="B141" s="1324" t="s">
        <v>586</v>
      </c>
      <c r="C141" s="1304"/>
      <c r="D141" s="1304"/>
      <c r="E141" s="1304"/>
      <c r="F141" s="1304"/>
    </row>
    <row r="142" spans="2:6" ht="16.5" thickBot="1">
      <c r="B142" s="1323" t="s">
        <v>587</v>
      </c>
      <c r="C142" s="1307">
        <f>C143+C144+C145+C146</f>
        <v>5000</v>
      </c>
      <c r="D142" s="1307">
        <f>D143+D144+D145+D146</f>
        <v>0</v>
      </c>
      <c r="E142" s="1307">
        <f>E143+E144+E145+E146</f>
        <v>0</v>
      </c>
      <c r="F142" s="1307">
        <f>F143+F144+F145+F146</f>
        <v>0</v>
      </c>
    </row>
    <row r="143" spans="2:6" ht="16.5" thickBot="1">
      <c r="B143" s="1324" t="s">
        <v>538</v>
      </c>
      <c r="C143" s="1307">
        <v>5000</v>
      </c>
      <c r="D143" s="1307"/>
      <c r="E143" s="1307">
        <v>0</v>
      </c>
      <c r="F143" s="1307"/>
    </row>
    <row r="144" spans="2:6" ht="16.5" thickBot="1">
      <c r="B144" s="1324" t="s">
        <v>584</v>
      </c>
      <c r="C144" s="1307"/>
      <c r="D144" s="1304"/>
      <c r="E144" s="1304"/>
      <c r="F144" s="1304"/>
    </row>
    <row r="145" spans="2:6" ht="16.5" thickBot="1">
      <c r="B145" s="1324" t="s">
        <v>585</v>
      </c>
      <c r="C145" s="1307"/>
      <c r="D145" s="1304"/>
      <c r="E145" s="1304"/>
      <c r="F145" s="1304"/>
    </row>
    <row r="146" spans="2:6" ht="16.5" thickBot="1">
      <c r="B146" s="1324" t="s">
        <v>586</v>
      </c>
      <c r="C146" s="1307"/>
      <c r="D146" s="1304"/>
      <c r="E146" s="1304"/>
      <c r="F146" s="1304"/>
    </row>
    <row r="147" spans="2:6" ht="16.5" thickBot="1">
      <c r="B147" s="1330" t="s">
        <v>1225</v>
      </c>
      <c r="C147" s="1307">
        <f>C137+C142</f>
        <v>5000</v>
      </c>
      <c r="D147" s="1307">
        <f>D137+D142</f>
        <v>0</v>
      </c>
      <c r="E147" s="1307">
        <f>E137+E142</f>
        <v>0</v>
      </c>
      <c r="F147" s="1307">
        <f>F137+F142</f>
        <v>0</v>
      </c>
    </row>
    <row r="148" spans="2:6" ht="63.75" thickBot="1">
      <c r="B148" s="1315" t="s">
        <v>759</v>
      </c>
      <c r="C148" s="1327" t="s">
        <v>3018</v>
      </c>
      <c r="D148" s="1328" t="s">
        <v>578</v>
      </c>
      <c r="E148" s="2050" t="s">
        <v>3019</v>
      </c>
      <c r="F148" s="2051"/>
    </row>
    <row r="149" spans="2:6" ht="17.25" customHeight="1" thickBot="1">
      <c r="B149" s="1318" t="s">
        <v>517</v>
      </c>
      <c r="C149" s="2052" t="s">
        <v>3018</v>
      </c>
      <c r="D149" s="2053"/>
      <c r="E149" s="2053"/>
      <c r="F149" s="2054"/>
    </row>
    <row r="150" spans="2:6" ht="16.5" thickBot="1">
      <c r="B150" s="1318" t="s">
        <v>21</v>
      </c>
      <c r="C150" s="2055" t="s">
        <v>918</v>
      </c>
      <c r="D150" s="2056"/>
      <c r="E150" s="2056"/>
      <c r="F150" s="2057"/>
    </row>
    <row r="151" spans="2:6" ht="12.75" customHeight="1">
      <c r="B151" s="2058"/>
      <c r="C151" s="1298">
        <v>2024</v>
      </c>
      <c r="D151" s="1298">
        <v>2025</v>
      </c>
      <c r="E151" s="1298">
        <v>2026</v>
      </c>
      <c r="F151" s="1298">
        <v>2027</v>
      </c>
    </row>
    <row r="152" spans="2:6" ht="16.5" thickBot="1">
      <c r="B152" s="2059"/>
      <c r="C152" s="1320" t="s">
        <v>22</v>
      </c>
      <c r="D152" s="1320" t="s">
        <v>23</v>
      </c>
      <c r="E152" s="1320" t="s">
        <v>23</v>
      </c>
      <c r="F152" s="1320" t="s">
        <v>23</v>
      </c>
    </row>
    <row r="153" spans="2:6" ht="16.5" thickBot="1">
      <c r="B153" s="1318" t="s">
        <v>33</v>
      </c>
      <c r="C153" s="1329">
        <v>10</v>
      </c>
      <c r="D153" s="1319"/>
      <c r="E153" s="1319">
        <v>0</v>
      </c>
      <c r="F153" s="1319">
        <v>0</v>
      </c>
    </row>
    <row r="154" spans="2:6" ht="16.5" thickBot="1">
      <c r="B154" s="1318" t="s">
        <v>529</v>
      </c>
      <c r="C154" s="1321">
        <f>C172</f>
        <v>20000</v>
      </c>
      <c r="D154" s="1321">
        <f>D172</f>
        <v>0</v>
      </c>
      <c r="E154" s="1321">
        <f>E172</f>
        <v>0</v>
      </c>
      <c r="F154" s="1321">
        <f>F172</f>
        <v>0</v>
      </c>
    </row>
    <row r="155" spans="2:6" ht="16.5" thickBot="1">
      <c r="B155" s="1318" t="s">
        <v>530</v>
      </c>
      <c r="C155" s="1321">
        <f>C154/C153</f>
        <v>2000</v>
      </c>
      <c r="D155" s="1321" t="e">
        <f>D154/D153</f>
        <v>#DIV/0!</v>
      </c>
      <c r="E155" s="1321" t="e">
        <f>E154/E153</f>
        <v>#DIV/0!</v>
      </c>
      <c r="F155" s="1321" t="e">
        <f>F154/F153</f>
        <v>#DIV/0!</v>
      </c>
    </row>
    <row r="156" spans="2:6" ht="16.5" thickBot="1">
      <c r="B156" s="1318" t="s">
        <v>532</v>
      </c>
      <c r="C156" s="1319" t="s">
        <v>533</v>
      </c>
      <c r="D156" s="1322">
        <f t="shared" ref="D156:F158" si="4">D153/C153-1</f>
        <v>-1</v>
      </c>
      <c r="E156" s="1322" t="e">
        <f t="shared" si="4"/>
        <v>#DIV/0!</v>
      </c>
      <c r="F156" s="1322" t="e">
        <f t="shared" si="4"/>
        <v>#DIV/0!</v>
      </c>
    </row>
    <row r="157" spans="2:6" ht="32.25" thickBot="1">
      <c r="B157" s="1318" t="s">
        <v>534</v>
      </c>
      <c r="C157" s="1319" t="s">
        <v>533</v>
      </c>
      <c r="D157" s="1322">
        <f t="shared" si="4"/>
        <v>-1</v>
      </c>
      <c r="E157" s="1322" t="e">
        <f t="shared" si="4"/>
        <v>#DIV/0!</v>
      </c>
      <c r="F157" s="1322" t="e">
        <f t="shared" si="4"/>
        <v>#DIV/0!</v>
      </c>
    </row>
    <row r="158" spans="2:6" ht="32.25" thickBot="1">
      <c r="B158" s="1318" t="s">
        <v>47</v>
      </c>
      <c r="C158" s="1319" t="s">
        <v>533</v>
      </c>
      <c r="D158" s="1322" t="e">
        <f t="shared" si="4"/>
        <v>#DIV/0!</v>
      </c>
      <c r="E158" s="1322" t="e">
        <f t="shared" si="4"/>
        <v>#DIV/0!</v>
      </c>
      <c r="F158" s="1322" t="e">
        <f t="shared" si="4"/>
        <v>#DIV/0!</v>
      </c>
    </row>
    <row r="159" spans="2:6" ht="16.5" thickBot="1">
      <c r="B159" s="2060" t="s">
        <v>669</v>
      </c>
      <c r="C159" s="2061"/>
      <c r="D159" s="2061"/>
      <c r="E159" s="2061"/>
      <c r="F159" s="2062"/>
    </row>
    <row r="160" spans="2:6" ht="12.75" customHeight="1">
      <c r="B160" s="2058"/>
      <c r="C160" s="1298">
        <v>2024</v>
      </c>
      <c r="D160" s="1298">
        <v>2025</v>
      </c>
      <c r="E160" s="1298">
        <v>2026</v>
      </c>
      <c r="F160" s="1298">
        <v>2027</v>
      </c>
    </row>
    <row r="161" spans="2:6" ht="16.5" thickBot="1">
      <c r="B161" s="2059"/>
      <c r="C161" s="1320" t="s">
        <v>22</v>
      </c>
      <c r="D161" s="1320" t="s">
        <v>23</v>
      </c>
      <c r="E161" s="1320" t="s">
        <v>23</v>
      </c>
      <c r="F161" s="1320" t="s">
        <v>23</v>
      </c>
    </row>
    <row r="162" spans="2:6" ht="16.5" thickBot="1">
      <c r="B162" s="1323" t="s">
        <v>583</v>
      </c>
      <c r="C162" s="1304">
        <f>C163+C164+C165+C166</f>
        <v>0</v>
      </c>
      <c r="D162" s="1304">
        <f>D163+D164+D165+D166</f>
        <v>0</v>
      </c>
      <c r="E162" s="1304">
        <f>E163+E164+E165+E166</f>
        <v>0</v>
      </c>
      <c r="F162" s="1304">
        <f>F163+F164+F165+F166</f>
        <v>0</v>
      </c>
    </row>
    <row r="163" spans="2:6" ht="16.5" thickBot="1">
      <c r="B163" s="1324" t="s">
        <v>538</v>
      </c>
      <c r="C163" s="1304"/>
      <c r="D163" s="1304"/>
      <c r="E163" s="1304"/>
      <c r="F163" s="1304"/>
    </row>
    <row r="164" spans="2:6" ht="16.5" thickBot="1">
      <c r="B164" s="1324" t="s">
        <v>584</v>
      </c>
      <c r="C164" s="1304"/>
      <c r="D164" s="1304"/>
      <c r="E164" s="1304"/>
      <c r="F164" s="1304"/>
    </row>
    <row r="165" spans="2:6" ht="16.5" thickBot="1">
      <c r="B165" s="1324" t="s">
        <v>585</v>
      </c>
      <c r="C165" s="1304"/>
      <c r="D165" s="1304"/>
      <c r="E165" s="1304"/>
      <c r="F165" s="1304"/>
    </row>
    <row r="166" spans="2:6" ht="16.5" thickBot="1">
      <c r="B166" s="1324" t="s">
        <v>586</v>
      </c>
      <c r="C166" s="1304"/>
      <c r="D166" s="1304"/>
      <c r="E166" s="1304"/>
      <c r="F166" s="1304"/>
    </row>
    <row r="167" spans="2:6" ht="16.5" thickBot="1">
      <c r="B167" s="1323" t="s">
        <v>587</v>
      </c>
      <c r="C167" s="1307">
        <f>C168+C169+C170+C171</f>
        <v>20000</v>
      </c>
      <c r="D167" s="1307">
        <f>D168+D169+D170+D171</f>
        <v>0</v>
      </c>
      <c r="E167" s="1307">
        <f>E168+E169+E170+E171</f>
        <v>0</v>
      </c>
      <c r="F167" s="1307">
        <f>F168+F169+F170+F171</f>
        <v>0</v>
      </c>
    </row>
    <row r="168" spans="2:6" ht="16.5" thickBot="1">
      <c r="B168" s="1324" t="s">
        <v>538</v>
      </c>
      <c r="C168" s="1307">
        <v>20000</v>
      </c>
      <c r="D168" s="1307"/>
      <c r="E168" s="1307">
        <v>0</v>
      </c>
      <c r="F168" s="1307"/>
    </row>
    <row r="169" spans="2:6" ht="16.5" thickBot="1">
      <c r="B169" s="1324" t="s">
        <v>584</v>
      </c>
      <c r="C169" s="1307"/>
      <c r="D169" s="1304"/>
      <c r="E169" s="1304"/>
      <c r="F169" s="1304"/>
    </row>
    <row r="170" spans="2:6" ht="16.5" thickBot="1">
      <c r="B170" s="1324" t="s">
        <v>585</v>
      </c>
      <c r="C170" s="1307"/>
      <c r="D170" s="1304"/>
      <c r="E170" s="1304"/>
      <c r="F170" s="1304"/>
    </row>
    <row r="171" spans="2:6" ht="16.5" thickBot="1">
      <c r="B171" s="1324" t="s">
        <v>586</v>
      </c>
      <c r="C171" s="1307"/>
      <c r="D171" s="1304"/>
      <c r="E171" s="1304"/>
      <c r="F171" s="1304"/>
    </row>
    <row r="172" spans="2:6" ht="16.5" thickBot="1">
      <c r="B172" s="1330" t="s">
        <v>3020</v>
      </c>
      <c r="C172" s="1307">
        <f>C162+C167</f>
        <v>20000</v>
      </c>
      <c r="D172" s="1307">
        <f>D162+D167</f>
        <v>0</v>
      </c>
      <c r="E172" s="1307">
        <f>E162+E167</f>
        <v>0</v>
      </c>
      <c r="F172" s="1307">
        <f>F162+F167</f>
        <v>0</v>
      </c>
    </row>
    <row r="173" spans="2:6" ht="25.5" customHeight="1" thickBot="1">
      <c r="B173" s="1331" t="s">
        <v>619</v>
      </c>
      <c r="C173" s="2029"/>
      <c r="D173" s="2030"/>
      <c r="E173" s="2030"/>
      <c r="F173" s="2031"/>
    </row>
    <row r="174" spans="2:6" ht="32.25" thickBot="1">
      <c r="B174" s="1315" t="s">
        <v>671</v>
      </c>
      <c r="C174" s="1327" t="s">
        <v>3021</v>
      </c>
      <c r="D174" s="1328" t="s">
        <v>578</v>
      </c>
      <c r="E174" s="2050" t="s">
        <v>692</v>
      </c>
      <c r="F174" s="2051"/>
    </row>
    <row r="175" spans="2:6" ht="17.25" customHeight="1" thickBot="1">
      <c r="B175" s="1318" t="s">
        <v>517</v>
      </c>
      <c r="C175" s="2052" t="s">
        <v>3021</v>
      </c>
      <c r="D175" s="2053"/>
      <c r="E175" s="2053"/>
      <c r="F175" s="2054"/>
    </row>
    <row r="176" spans="2:6" ht="16.5" thickBot="1">
      <c r="B176" s="1318" t="s">
        <v>21</v>
      </c>
      <c r="C176" s="2055" t="s">
        <v>918</v>
      </c>
      <c r="D176" s="2056"/>
      <c r="E176" s="2056"/>
      <c r="F176" s="2057"/>
    </row>
    <row r="177" spans="2:6" ht="12.75" customHeight="1">
      <c r="B177" s="2058"/>
      <c r="C177" s="1298">
        <v>2024</v>
      </c>
      <c r="D177" s="1298">
        <v>2025</v>
      </c>
      <c r="E177" s="1298">
        <v>2026</v>
      </c>
      <c r="F177" s="1298">
        <v>2027</v>
      </c>
    </row>
    <row r="178" spans="2:6" ht="16.5" thickBot="1">
      <c r="B178" s="2059"/>
      <c r="C178" s="1320" t="s">
        <v>22</v>
      </c>
      <c r="D178" s="1320" t="s">
        <v>23</v>
      </c>
      <c r="E178" s="1320" t="s">
        <v>23</v>
      </c>
      <c r="F178" s="1320" t="s">
        <v>23</v>
      </c>
    </row>
    <row r="179" spans="2:6" ht="16.5" thickBot="1">
      <c r="B179" s="1318" t="s">
        <v>33</v>
      </c>
      <c r="C179" s="1329">
        <v>1</v>
      </c>
      <c r="D179" s="1329"/>
      <c r="E179" s="1319">
        <v>0</v>
      </c>
      <c r="F179" s="1318">
        <v>0</v>
      </c>
    </row>
    <row r="180" spans="2:6" ht="16.5" thickBot="1">
      <c r="B180" s="1318" t="s">
        <v>529</v>
      </c>
      <c r="C180" s="1321">
        <f>C198</f>
        <v>4000</v>
      </c>
      <c r="D180" s="1321">
        <f>D198</f>
        <v>0</v>
      </c>
      <c r="E180" s="1321">
        <f>E198</f>
        <v>0</v>
      </c>
      <c r="F180" s="1321">
        <f>F198</f>
        <v>0</v>
      </c>
    </row>
    <row r="181" spans="2:6" ht="16.5" thickBot="1">
      <c r="B181" s="1318" t="s">
        <v>530</v>
      </c>
      <c r="C181" s="1321">
        <f>C180/C179</f>
        <v>4000</v>
      </c>
      <c r="D181" s="1321" t="e">
        <f>D180/D179</f>
        <v>#DIV/0!</v>
      </c>
      <c r="E181" s="1321" t="e">
        <f>E180/E179</f>
        <v>#DIV/0!</v>
      </c>
      <c r="F181" s="1321" t="e">
        <f>F180/F179</f>
        <v>#DIV/0!</v>
      </c>
    </row>
    <row r="182" spans="2:6" ht="16.5" thickBot="1">
      <c r="B182" s="1318" t="s">
        <v>532</v>
      </c>
      <c r="C182" s="1319" t="s">
        <v>533</v>
      </c>
      <c r="D182" s="1322">
        <f t="shared" ref="D182:F184" si="5">D179/C179-1</f>
        <v>-1</v>
      </c>
      <c r="E182" s="1322" t="e">
        <f t="shared" si="5"/>
        <v>#DIV/0!</v>
      </c>
      <c r="F182" s="1322" t="e">
        <f t="shared" si="5"/>
        <v>#DIV/0!</v>
      </c>
    </row>
    <row r="183" spans="2:6" ht="32.25" thickBot="1">
      <c r="B183" s="1318" t="s">
        <v>534</v>
      </c>
      <c r="C183" s="1319" t="s">
        <v>533</v>
      </c>
      <c r="D183" s="1322">
        <f t="shared" si="5"/>
        <v>-1</v>
      </c>
      <c r="E183" s="1322" t="e">
        <f t="shared" si="5"/>
        <v>#DIV/0!</v>
      </c>
      <c r="F183" s="1322" t="e">
        <f t="shared" si="5"/>
        <v>#DIV/0!</v>
      </c>
    </row>
    <row r="184" spans="2:6" ht="32.25" thickBot="1">
      <c r="B184" s="1318" t="s">
        <v>47</v>
      </c>
      <c r="C184" s="1319" t="s">
        <v>533</v>
      </c>
      <c r="D184" s="1322" t="e">
        <f t="shared" si="5"/>
        <v>#DIV/0!</v>
      </c>
      <c r="E184" s="1322" t="e">
        <f t="shared" si="5"/>
        <v>#DIV/0!</v>
      </c>
      <c r="F184" s="1322" t="e">
        <f t="shared" si="5"/>
        <v>#DIV/0!</v>
      </c>
    </row>
    <row r="185" spans="2:6" ht="16.5" thickBot="1">
      <c r="B185" s="2060" t="s">
        <v>3022</v>
      </c>
      <c r="C185" s="2061"/>
      <c r="D185" s="2061"/>
      <c r="E185" s="2061"/>
      <c r="F185" s="2062"/>
    </row>
    <row r="186" spans="2:6" ht="12.75" customHeight="1">
      <c r="B186" s="2058"/>
      <c r="C186" s="1298">
        <v>2024</v>
      </c>
      <c r="D186" s="1298">
        <v>2025</v>
      </c>
      <c r="E186" s="1298">
        <v>2026</v>
      </c>
      <c r="F186" s="1298">
        <v>2027</v>
      </c>
    </row>
    <row r="187" spans="2:6" ht="16.5" thickBot="1">
      <c r="B187" s="2059"/>
      <c r="C187" s="1320" t="s">
        <v>22</v>
      </c>
      <c r="D187" s="1320" t="s">
        <v>23</v>
      </c>
      <c r="E187" s="1320" t="s">
        <v>23</v>
      </c>
      <c r="F187" s="1320" t="s">
        <v>23</v>
      </c>
    </row>
    <row r="188" spans="2:6" ht="16.5" thickBot="1">
      <c r="B188" s="1323" t="s">
        <v>583</v>
      </c>
      <c r="C188" s="1304">
        <f>C189+C190+C191+C192</f>
        <v>0</v>
      </c>
      <c r="D188" s="1304">
        <f>D189+D190+D191+D192</f>
        <v>0</v>
      </c>
      <c r="E188" s="1304">
        <f>E189+E190+E191+E192</f>
        <v>0</v>
      </c>
      <c r="F188" s="1304">
        <f>F189+F190+F191+F192</f>
        <v>0</v>
      </c>
    </row>
    <row r="189" spans="2:6" ht="16.5" thickBot="1">
      <c r="B189" s="1324" t="s">
        <v>538</v>
      </c>
      <c r="C189" s="1304"/>
      <c r="D189" s="1304"/>
      <c r="E189" s="1304"/>
      <c r="F189" s="1304"/>
    </row>
    <row r="190" spans="2:6" ht="16.5" thickBot="1">
      <c r="B190" s="1324" t="s">
        <v>584</v>
      </c>
      <c r="C190" s="1304"/>
      <c r="D190" s="1304"/>
      <c r="E190" s="1304"/>
      <c r="F190" s="1304"/>
    </row>
    <row r="191" spans="2:6" ht="16.5" thickBot="1">
      <c r="B191" s="1324" t="s">
        <v>585</v>
      </c>
      <c r="C191" s="1304"/>
      <c r="D191" s="1304"/>
      <c r="E191" s="1304"/>
      <c r="F191" s="1304"/>
    </row>
    <row r="192" spans="2:6" ht="16.5" thickBot="1">
      <c r="B192" s="1324" t="s">
        <v>586</v>
      </c>
      <c r="C192" s="1304"/>
      <c r="D192" s="1304"/>
      <c r="E192" s="1304"/>
      <c r="F192" s="1304"/>
    </row>
    <row r="193" spans="2:6" ht="16.5" thickBot="1">
      <c r="B193" s="1323" t="s">
        <v>587</v>
      </c>
      <c r="C193" s="1307">
        <f>C194+C195+C196+C197</f>
        <v>4000</v>
      </c>
      <c r="D193" s="1307">
        <f>D194+D195+D196+D197</f>
        <v>0</v>
      </c>
      <c r="E193" s="1307">
        <f>E194+E195+E196+E197</f>
        <v>0</v>
      </c>
      <c r="F193" s="1307">
        <f>F194+F195+F196+F197</f>
        <v>0</v>
      </c>
    </row>
    <row r="194" spans="2:6" ht="16.5" thickBot="1">
      <c r="B194" s="1324" t="s">
        <v>538</v>
      </c>
      <c r="C194" s="1307">
        <v>4000</v>
      </c>
      <c r="D194" s="1307"/>
      <c r="E194" s="1307">
        <v>0</v>
      </c>
      <c r="F194" s="1307"/>
    </row>
    <row r="195" spans="2:6" ht="16.5" thickBot="1">
      <c r="B195" s="1324" t="s">
        <v>584</v>
      </c>
      <c r="C195" s="1307"/>
      <c r="D195" s="1307"/>
      <c r="E195" s="1307"/>
      <c r="F195" s="1307"/>
    </row>
    <row r="196" spans="2:6" ht="16.5" thickBot="1">
      <c r="B196" s="1324" t="s">
        <v>585</v>
      </c>
      <c r="C196" s="1307"/>
      <c r="D196" s="1307"/>
      <c r="E196" s="1307"/>
      <c r="F196" s="1307"/>
    </row>
    <row r="197" spans="2:6" ht="16.5" thickBot="1">
      <c r="B197" s="1324" t="s">
        <v>586</v>
      </c>
      <c r="C197" s="1307"/>
      <c r="D197" s="1307"/>
      <c r="E197" s="1307"/>
      <c r="F197" s="1307"/>
    </row>
    <row r="198" spans="2:6" ht="16.5" thickBot="1">
      <c r="B198" s="1330" t="s">
        <v>675</v>
      </c>
      <c r="C198" s="1307">
        <f>C188+C193</f>
        <v>4000</v>
      </c>
      <c r="D198" s="1307">
        <f>D188+D193</f>
        <v>0</v>
      </c>
      <c r="E198" s="1307">
        <f>E188+E193</f>
        <v>0</v>
      </c>
      <c r="F198" s="1307">
        <f>F188+F193</f>
        <v>0</v>
      </c>
    </row>
    <row r="199" spans="2:6" ht="16.5" thickBot="1">
      <c r="B199" s="2063" t="s">
        <v>66</v>
      </c>
      <c r="C199" s="2064"/>
      <c r="D199" s="2064"/>
      <c r="E199" s="2064"/>
      <c r="F199" s="2065"/>
    </row>
    <row r="200" spans="2:6" ht="16.5" thickBot="1">
      <c r="B200" s="2063" t="s">
        <v>615</v>
      </c>
      <c r="C200" s="2064"/>
      <c r="D200" s="2064"/>
      <c r="E200" s="2064"/>
      <c r="F200" s="2065"/>
    </row>
    <row r="201" spans="2:6" ht="32.25" thickBot="1">
      <c r="B201" s="1315" t="s">
        <v>574</v>
      </c>
      <c r="C201" s="2066"/>
      <c r="D201" s="2067"/>
      <c r="E201" s="2067"/>
      <c r="F201" s="2068"/>
    </row>
    <row r="202" spans="2:6" ht="48" thickBot="1">
      <c r="B202" s="1315" t="s">
        <v>515</v>
      </c>
      <c r="C202" s="1315" t="s">
        <v>1226</v>
      </c>
      <c r="D202" s="1316" t="s">
        <v>578</v>
      </c>
      <c r="E202" s="2069" t="s">
        <v>1227</v>
      </c>
      <c r="F202" s="2070"/>
    </row>
    <row r="203" spans="2:6" ht="17.25" customHeight="1" thickBot="1">
      <c r="B203" s="1318" t="s">
        <v>517</v>
      </c>
      <c r="C203" s="2052" t="s">
        <v>1226</v>
      </c>
      <c r="D203" s="2053"/>
      <c r="E203" s="2053"/>
      <c r="F203" s="2054"/>
    </row>
    <row r="204" spans="2:6" ht="16.5" thickBot="1">
      <c r="B204" s="1318" t="s">
        <v>21</v>
      </c>
      <c r="C204" s="2055" t="s">
        <v>1228</v>
      </c>
      <c r="D204" s="2056"/>
      <c r="E204" s="2056"/>
      <c r="F204" s="2057"/>
    </row>
    <row r="205" spans="2:6" ht="12.75" customHeight="1">
      <c r="B205" s="2058"/>
      <c r="C205" s="1298">
        <v>2024</v>
      </c>
      <c r="D205" s="1298">
        <v>2025</v>
      </c>
      <c r="E205" s="1298">
        <v>2026</v>
      </c>
      <c r="F205" s="1298">
        <v>2027</v>
      </c>
    </row>
    <row r="206" spans="2:6" ht="16.5" thickBot="1">
      <c r="B206" s="2059"/>
      <c r="C206" s="1320" t="s">
        <v>22</v>
      </c>
      <c r="D206" s="1320" t="s">
        <v>23</v>
      </c>
      <c r="E206" s="1320" t="s">
        <v>23</v>
      </c>
      <c r="F206" s="1320" t="s">
        <v>23</v>
      </c>
    </row>
    <row r="207" spans="2:6" ht="16.5" thickBot="1">
      <c r="B207" s="1318" t="s">
        <v>33</v>
      </c>
      <c r="C207" s="1318">
        <v>1</v>
      </c>
      <c r="D207" s="1318"/>
      <c r="E207" s="1318"/>
      <c r="F207" s="1318"/>
    </row>
    <row r="208" spans="2:6" ht="16.5" thickBot="1">
      <c r="B208" s="1318" t="s">
        <v>529</v>
      </c>
      <c r="C208" s="1321">
        <f>C226</f>
        <v>151200</v>
      </c>
      <c r="D208" s="1321">
        <f>D226</f>
        <v>0</v>
      </c>
      <c r="E208" s="1321"/>
      <c r="F208" s="1321"/>
    </row>
    <row r="209" spans="2:6" ht="16.5" thickBot="1">
      <c r="B209" s="1318" t="s">
        <v>530</v>
      </c>
      <c r="C209" s="1321">
        <f>C208/C207</f>
        <v>151200</v>
      </c>
      <c r="D209" s="1321" t="e">
        <f>D208/D207</f>
        <v>#DIV/0!</v>
      </c>
      <c r="E209" s="1321" t="e">
        <f>E208/E207</f>
        <v>#DIV/0!</v>
      </c>
      <c r="F209" s="1321" t="e">
        <f>F208/F207</f>
        <v>#DIV/0!</v>
      </c>
    </row>
    <row r="210" spans="2:6" ht="16.5" thickBot="1">
      <c r="B210" s="1318" t="s">
        <v>532</v>
      </c>
      <c r="C210" s="1319" t="s">
        <v>533</v>
      </c>
      <c r="D210" s="1322">
        <f t="shared" ref="D210:F212" si="6">D207/C207-1</f>
        <v>-1</v>
      </c>
      <c r="E210" s="1322" t="e">
        <f t="shared" si="6"/>
        <v>#DIV/0!</v>
      </c>
      <c r="F210" s="1322" t="e">
        <f t="shared" si="6"/>
        <v>#DIV/0!</v>
      </c>
    </row>
    <row r="211" spans="2:6" ht="32.25" thickBot="1">
      <c r="B211" s="1318" t="s">
        <v>534</v>
      </c>
      <c r="C211" s="1319" t="s">
        <v>533</v>
      </c>
      <c r="D211" s="1322">
        <f t="shared" si="6"/>
        <v>-1</v>
      </c>
      <c r="E211" s="1322" t="e">
        <f t="shared" si="6"/>
        <v>#DIV/0!</v>
      </c>
      <c r="F211" s="1322" t="e">
        <f t="shared" si="6"/>
        <v>#DIV/0!</v>
      </c>
    </row>
    <row r="212" spans="2:6" ht="32.25" thickBot="1">
      <c r="B212" s="1318" t="s">
        <v>47</v>
      </c>
      <c r="C212" s="1319" t="s">
        <v>533</v>
      </c>
      <c r="D212" s="1322" t="e">
        <f t="shared" si="6"/>
        <v>#DIV/0!</v>
      </c>
      <c r="E212" s="1322" t="e">
        <f t="shared" si="6"/>
        <v>#DIV/0!</v>
      </c>
      <c r="F212" s="1322" t="e">
        <f t="shared" si="6"/>
        <v>#DIV/0!</v>
      </c>
    </row>
    <row r="213" spans="2:6" ht="16.5" thickBot="1">
      <c r="B213" s="2060" t="s">
        <v>650</v>
      </c>
      <c r="C213" s="2061"/>
      <c r="D213" s="2061"/>
      <c r="E213" s="2061"/>
      <c r="F213" s="2062"/>
    </row>
    <row r="214" spans="2:6" ht="12.75" customHeight="1">
      <c r="B214" s="2058"/>
      <c r="C214" s="1298">
        <v>2024</v>
      </c>
      <c r="D214" s="1298">
        <v>2025</v>
      </c>
      <c r="E214" s="1298">
        <v>2026</v>
      </c>
      <c r="F214" s="1298">
        <v>2027</v>
      </c>
    </row>
    <row r="215" spans="2:6" ht="16.5" thickBot="1">
      <c r="B215" s="2059"/>
      <c r="C215" s="1320" t="s">
        <v>22</v>
      </c>
      <c r="D215" s="1320" t="s">
        <v>23</v>
      </c>
      <c r="E215" s="1320" t="s">
        <v>23</v>
      </c>
      <c r="F215" s="1320" t="s">
        <v>23</v>
      </c>
    </row>
    <row r="216" spans="2:6" ht="16.5" thickBot="1">
      <c r="B216" s="1323" t="s">
        <v>583</v>
      </c>
      <c r="C216" s="1304">
        <f>C217+C218+C219+C220</f>
        <v>0</v>
      </c>
      <c r="D216" s="1304">
        <f>D217+D218+D219+D220</f>
        <v>0</v>
      </c>
      <c r="E216" s="1304">
        <f>E217+E218+E219+E220</f>
        <v>0</v>
      </c>
      <c r="F216" s="1304">
        <f>F217+F218+F219+F220</f>
        <v>0</v>
      </c>
    </row>
    <row r="217" spans="2:6" ht="16.5" thickBot="1">
      <c r="B217" s="1324" t="s">
        <v>538</v>
      </c>
      <c r="C217" s="1304"/>
      <c r="D217" s="1304"/>
      <c r="E217" s="1304"/>
      <c r="F217" s="1304"/>
    </row>
    <row r="218" spans="2:6" ht="16.5" thickBot="1">
      <c r="B218" s="1324" t="s">
        <v>584</v>
      </c>
      <c r="C218" s="1304"/>
      <c r="D218" s="1304"/>
      <c r="E218" s="1304"/>
      <c r="F218" s="1304"/>
    </row>
    <row r="219" spans="2:6" ht="16.5" thickBot="1">
      <c r="B219" s="1324" t="s">
        <v>585</v>
      </c>
      <c r="C219" s="1304"/>
      <c r="D219" s="1304"/>
      <c r="E219" s="1304"/>
      <c r="F219" s="1304"/>
    </row>
    <row r="220" spans="2:6" ht="16.5" thickBot="1">
      <c r="B220" s="1324" t="s">
        <v>586</v>
      </c>
      <c r="C220" s="1304"/>
      <c r="D220" s="1304"/>
      <c r="E220" s="1304"/>
      <c r="F220" s="1304"/>
    </row>
    <row r="221" spans="2:6" ht="16.5" thickBot="1">
      <c r="B221" s="1323" t="s">
        <v>587</v>
      </c>
      <c r="C221" s="1307">
        <f>C222+C223+C224+C225</f>
        <v>151200</v>
      </c>
      <c r="D221" s="1307">
        <f>D222+D223+D224+D225</f>
        <v>0</v>
      </c>
      <c r="E221" s="1307">
        <f>E222+E223+E224+E225</f>
        <v>0</v>
      </c>
      <c r="F221" s="1307">
        <f>F222+F223+F224+F225</f>
        <v>0</v>
      </c>
    </row>
    <row r="222" spans="2:6" ht="16.5" thickBot="1">
      <c r="B222" s="1324" t="s">
        <v>538</v>
      </c>
      <c r="C222" s="1304">
        <v>151200</v>
      </c>
      <c r="D222" s="1304"/>
      <c r="E222" s="1304"/>
      <c r="F222" s="1304"/>
    </row>
    <row r="223" spans="2:6" ht="16.5" thickBot="1">
      <c r="B223" s="1324" t="s">
        <v>584</v>
      </c>
      <c r="C223" s="1307"/>
      <c r="D223" s="1304"/>
      <c r="E223" s="1304"/>
      <c r="F223" s="1304"/>
    </row>
    <row r="224" spans="2:6" ht="16.5" thickBot="1">
      <c r="B224" s="1324" t="s">
        <v>585</v>
      </c>
      <c r="C224" s="1307"/>
      <c r="D224" s="1304"/>
      <c r="E224" s="1304"/>
      <c r="F224" s="1304"/>
    </row>
    <row r="225" spans="2:6" ht="16.5" thickBot="1">
      <c r="B225" s="1324" t="s">
        <v>586</v>
      </c>
      <c r="C225" s="1307"/>
      <c r="D225" s="1304"/>
      <c r="E225" s="1304"/>
      <c r="F225" s="1304"/>
    </row>
    <row r="226" spans="2:6" ht="16.5" thickBot="1">
      <c r="B226" s="1325" t="s">
        <v>3023</v>
      </c>
      <c r="C226" s="1307">
        <f>C216+C221</f>
        <v>151200</v>
      </c>
      <c r="D226" s="1307">
        <f>D216+D221</f>
        <v>0</v>
      </c>
      <c r="E226" s="1307">
        <f>E216+E221</f>
        <v>0</v>
      </c>
      <c r="F226" s="1307">
        <f>F216+F221</f>
        <v>0</v>
      </c>
    </row>
    <row r="227" spans="2:6" ht="63.75" thickBot="1">
      <c r="B227" s="1315" t="s">
        <v>558</v>
      </c>
      <c r="C227" s="1327" t="s">
        <v>3024</v>
      </c>
      <c r="D227" s="1328" t="s">
        <v>578</v>
      </c>
      <c r="E227" s="2050" t="s">
        <v>3025</v>
      </c>
      <c r="F227" s="2051"/>
    </row>
    <row r="228" spans="2:6" ht="33" customHeight="1" thickBot="1">
      <c r="B228" s="1318" t="s">
        <v>517</v>
      </c>
      <c r="C228" s="2052" t="s">
        <v>3024</v>
      </c>
      <c r="D228" s="2053"/>
      <c r="E228" s="2053"/>
      <c r="F228" s="2054"/>
    </row>
    <row r="229" spans="2:6" ht="16.5" thickBot="1">
      <c r="B229" s="1318" t="s">
        <v>21</v>
      </c>
      <c r="C229" s="2055" t="s">
        <v>1228</v>
      </c>
      <c r="D229" s="2056"/>
      <c r="E229" s="2056"/>
      <c r="F229" s="2057"/>
    </row>
    <row r="230" spans="2:6" ht="12.75" customHeight="1">
      <c r="B230" s="2058"/>
      <c r="C230" s="1298">
        <v>2024</v>
      </c>
      <c r="D230" s="1298">
        <v>2025</v>
      </c>
      <c r="E230" s="1298">
        <v>2026</v>
      </c>
      <c r="F230" s="1298">
        <v>2027</v>
      </c>
    </row>
    <row r="231" spans="2:6" ht="16.5" thickBot="1">
      <c r="B231" s="2059"/>
      <c r="C231" s="1320" t="s">
        <v>22</v>
      </c>
      <c r="D231" s="1320" t="s">
        <v>23</v>
      </c>
      <c r="E231" s="1320" t="s">
        <v>23</v>
      </c>
      <c r="F231" s="1320" t="s">
        <v>23</v>
      </c>
    </row>
    <row r="232" spans="2:6" ht="16.5" thickBot="1">
      <c r="B232" s="1318" t="s">
        <v>33</v>
      </c>
      <c r="C232" s="1318">
        <v>1</v>
      </c>
      <c r="D232" s="1318"/>
      <c r="E232" s="1318"/>
      <c r="F232" s="1318"/>
    </row>
    <row r="233" spans="2:6" ht="16.5" thickBot="1">
      <c r="B233" s="1318" t="s">
        <v>529</v>
      </c>
      <c r="C233" s="1356">
        <v>0</v>
      </c>
      <c r="D233" s="1321">
        <f>D251</f>
        <v>0</v>
      </c>
      <c r="E233" s="1321">
        <f>E251</f>
        <v>0</v>
      </c>
      <c r="F233" s="1321">
        <f>F251</f>
        <v>0</v>
      </c>
    </row>
    <row r="234" spans="2:6" ht="16.5" thickBot="1">
      <c r="B234" s="1318" t="s">
        <v>530</v>
      </c>
      <c r="C234" s="1356">
        <f>C233/C232</f>
        <v>0</v>
      </c>
      <c r="D234" s="1321" t="e">
        <f>D233/D232</f>
        <v>#DIV/0!</v>
      </c>
      <c r="E234" s="1321" t="e">
        <f>E233/E232</f>
        <v>#DIV/0!</v>
      </c>
      <c r="F234" s="1321" t="e">
        <f>F233/F232</f>
        <v>#DIV/0!</v>
      </c>
    </row>
    <row r="235" spans="2:6" ht="16.5" thickBot="1">
      <c r="B235" s="1318" t="s">
        <v>532</v>
      </c>
      <c r="C235" s="1319" t="s">
        <v>533</v>
      </c>
      <c r="D235" s="1322">
        <f t="shared" ref="D235:F237" si="7">D232/C232-1</f>
        <v>-1</v>
      </c>
      <c r="E235" s="1322" t="e">
        <f t="shared" si="7"/>
        <v>#DIV/0!</v>
      </c>
      <c r="F235" s="1322" t="e">
        <f t="shared" si="7"/>
        <v>#DIV/0!</v>
      </c>
    </row>
    <row r="236" spans="2:6" ht="32.25" thickBot="1">
      <c r="B236" s="1318" t="s">
        <v>534</v>
      </c>
      <c r="C236" s="1319" t="s">
        <v>533</v>
      </c>
      <c r="D236" s="1322" t="e">
        <f t="shared" si="7"/>
        <v>#DIV/0!</v>
      </c>
      <c r="E236" s="1322" t="e">
        <f t="shared" si="7"/>
        <v>#DIV/0!</v>
      </c>
      <c r="F236" s="1322" t="e">
        <f t="shared" si="7"/>
        <v>#DIV/0!</v>
      </c>
    </row>
    <row r="237" spans="2:6" ht="32.25" thickBot="1">
      <c r="B237" s="1318" t="s">
        <v>47</v>
      </c>
      <c r="C237" s="1319" t="s">
        <v>533</v>
      </c>
      <c r="D237" s="1322" t="e">
        <f t="shared" si="7"/>
        <v>#DIV/0!</v>
      </c>
      <c r="E237" s="1322" t="e">
        <f t="shared" si="7"/>
        <v>#DIV/0!</v>
      </c>
      <c r="F237" s="1322" t="e">
        <f t="shared" si="7"/>
        <v>#DIV/0!</v>
      </c>
    </row>
    <row r="238" spans="2:6" ht="16.5" thickBot="1">
      <c r="B238" s="2060" t="s">
        <v>623</v>
      </c>
      <c r="C238" s="2061"/>
      <c r="D238" s="2061"/>
      <c r="E238" s="2061"/>
      <c r="F238" s="2062"/>
    </row>
    <row r="239" spans="2:6" ht="12.75" customHeight="1">
      <c r="B239" s="2058"/>
      <c r="C239" s="1298">
        <v>2024</v>
      </c>
      <c r="D239" s="1298">
        <v>2025</v>
      </c>
      <c r="E239" s="1298">
        <v>2026</v>
      </c>
      <c r="F239" s="1298">
        <v>2027</v>
      </c>
    </row>
    <row r="240" spans="2:6" ht="14.25" customHeight="1" thickBot="1">
      <c r="B240" s="2059"/>
      <c r="C240" s="1320" t="s">
        <v>22</v>
      </c>
      <c r="D240" s="1320" t="s">
        <v>23</v>
      </c>
      <c r="E240" s="1320" t="s">
        <v>23</v>
      </c>
      <c r="F240" s="1320" t="s">
        <v>23</v>
      </c>
    </row>
    <row r="241" spans="2:6" ht="16.5" thickBot="1">
      <c r="B241" s="1323" t="s">
        <v>583</v>
      </c>
      <c r="C241" s="1304">
        <f>C242+C243+C244+C245</f>
        <v>0</v>
      </c>
      <c r="D241" s="1304">
        <f>D242+D243+D244+D245</f>
        <v>0</v>
      </c>
      <c r="E241" s="1304">
        <f>E242+E243+E244+E245</f>
        <v>0</v>
      </c>
      <c r="F241" s="1304">
        <f>F242+F243+F244+F245</f>
        <v>0</v>
      </c>
    </row>
    <row r="242" spans="2:6" ht="16.5" thickBot="1">
      <c r="B242" s="1324" t="s">
        <v>538</v>
      </c>
      <c r="C242" s="1304"/>
      <c r="D242" s="1304"/>
      <c r="E242" s="1304"/>
      <c r="F242" s="1304"/>
    </row>
    <row r="243" spans="2:6" ht="16.5" thickBot="1">
      <c r="B243" s="1324" t="s">
        <v>584</v>
      </c>
      <c r="C243" s="1304"/>
      <c r="D243" s="1304"/>
      <c r="E243" s="1304"/>
      <c r="F243" s="1304"/>
    </row>
    <row r="244" spans="2:6" ht="16.5" thickBot="1">
      <c r="B244" s="1324" t="s">
        <v>585</v>
      </c>
      <c r="C244" s="1304"/>
      <c r="D244" s="1304"/>
      <c r="E244" s="1304"/>
      <c r="F244" s="1304"/>
    </row>
    <row r="245" spans="2:6" ht="16.5" thickBot="1">
      <c r="B245" s="1324" t="s">
        <v>586</v>
      </c>
      <c r="C245" s="1304"/>
      <c r="D245" s="1304"/>
      <c r="E245" s="1304"/>
      <c r="F245" s="1304"/>
    </row>
    <row r="246" spans="2:6" ht="16.5" thickBot="1">
      <c r="B246" s="1323" t="s">
        <v>587</v>
      </c>
      <c r="C246" s="1307">
        <f>C247+C248+C249+C250</f>
        <v>0</v>
      </c>
      <c r="D246" s="1307">
        <f>D247+D248+D249+D250</f>
        <v>0</v>
      </c>
      <c r="E246" s="1307">
        <f>E247+E248+E249+E250</f>
        <v>0</v>
      </c>
      <c r="F246" s="1307">
        <f>F247+F248+F249+F250</f>
        <v>0</v>
      </c>
    </row>
    <row r="247" spans="2:6" ht="16.5" thickBot="1">
      <c r="B247" s="1324" t="s">
        <v>538</v>
      </c>
      <c r="C247" s="1307">
        <v>0</v>
      </c>
      <c r="D247" s="1307"/>
      <c r="E247" s="1307"/>
      <c r="F247" s="1307"/>
    </row>
    <row r="248" spans="2:6" ht="16.5" thickBot="1">
      <c r="B248" s="1324" t="s">
        <v>584</v>
      </c>
      <c r="C248" s="1307"/>
      <c r="D248" s="1307"/>
      <c r="E248" s="1307"/>
      <c r="F248" s="1307"/>
    </row>
    <row r="249" spans="2:6" ht="16.5" thickBot="1">
      <c r="B249" s="1324" t="s">
        <v>585</v>
      </c>
      <c r="C249" s="1307"/>
      <c r="D249" s="1307"/>
      <c r="E249" s="1307"/>
      <c r="F249" s="1307"/>
    </row>
    <row r="250" spans="2:6" ht="16.5" thickBot="1">
      <c r="B250" s="1324" t="s">
        <v>586</v>
      </c>
      <c r="C250" s="1307"/>
      <c r="D250" s="1307"/>
      <c r="E250" s="1307"/>
      <c r="F250" s="1307"/>
    </row>
    <row r="251" spans="2:6" ht="16.5" thickBot="1">
      <c r="B251" s="1330" t="s">
        <v>563</v>
      </c>
      <c r="C251" s="1307">
        <f>C241+C246</f>
        <v>0</v>
      </c>
      <c r="D251" s="1307">
        <f>D241+D246</f>
        <v>0</v>
      </c>
      <c r="E251" s="1307">
        <f>E241+E246</f>
        <v>0</v>
      </c>
      <c r="F251" s="1307">
        <f>F241+F246</f>
        <v>0</v>
      </c>
    </row>
    <row r="252" spans="2:6" ht="111" thickBot="1">
      <c r="B252" s="1315" t="s">
        <v>566</v>
      </c>
      <c r="C252" s="1327" t="s">
        <v>3026</v>
      </c>
      <c r="D252" s="1328" t="s">
        <v>578</v>
      </c>
      <c r="E252" s="2050" t="s">
        <v>1230</v>
      </c>
      <c r="F252" s="2051"/>
    </row>
    <row r="253" spans="2:6" ht="33" customHeight="1" thickBot="1">
      <c r="B253" s="1318" t="s">
        <v>517</v>
      </c>
      <c r="C253" s="2052" t="s">
        <v>3026</v>
      </c>
      <c r="D253" s="2053"/>
      <c r="E253" s="2053"/>
      <c r="F253" s="2054"/>
    </row>
    <row r="254" spans="2:6" ht="16.5" thickBot="1">
      <c r="B254" s="1318" t="s">
        <v>21</v>
      </c>
      <c r="C254" s="2055" t="s">
        <v>1228</v>
      </c>
      <c r="D254" s="2056"/>
      <c r="E254" s="2056"/>
      <c r="F254" s="2057"/>
    </row>
    <row r="255" spans="2:6" ht="12.75" customHeight="1">
      <c r="B255" s="2058"/>
      <c r="C255" s="1298">
        <v>2024</v>
      </c>
      <c r="D255" s="1298">
        <v>2025</v>
      </c>
      <c r="E255" s="1298">
        <v>2026</v>
      </c>
      <c r="F255" s="1298">
        <v>2027</v>
      </c>
    </row>
    <row r="256" spans="2:6" ht="16.5" thickBot="1">
      <c r="B256" s="2059"/>
      <c r="C256" s="1320" t="s">
        <v>22</v>
      </c>
      <c r="D256" s="1320" t="s">
        <v>23</v>
      </c>
      <c r="E256" s="1320" t="s">
        <v>23</v>
      </c>
      <c r="F256" s="1320" t="s">
        <v>23</v>
      </c>
    </row>
    <row r="257" spans="2:6" ht="16.5" thickBot="1">
      <c r="B257" s="1318" t="s">
        <v>33</v>
      </c>
      <c r="C257" s="1318">
        <v>1</v>
      </c>
      <c r="D257" s="1318"/>
      <c r="E257" s="1318"/>
      <c r="F257" s="1318"/>
    </row>
    <row r="258" spans="2:6" ht="16.5" thickBot="1">
      <c r="B258" s="1318" t="s">
        <v>529</v>
      </c>
      <c r="C258" s="1321">
        <f>C276</f>
        <v>120900</v>
      </c>
      <c r="D258" s="1321">
        <f>D276</f>
        <v>0</v>
      </c>
      <c r="E258" s="1321">
        <f>E276</f>
        <v>0</v>
      </c>
      <c r="F258" s="1321">
        <f>F276</f>
        <v>0</v>
      </c>
    </row>
    <row r="259" spans="2:6" ht="16.5" thickBot="1">
      <c r="B259" s="1318" t="s">
        <v>530</v>
      </c>
      <c r="C259" s="1321">
        <f>C258/C257</f>
        <v>120900</v>
      </c>
      <c r="D259" s="1321" t="e">
        <f>D258/D257</f>
        <v>#DIV/0!</v>
      </c>
      <c r="E259" s="1321" t="e">
        <f>E258/E257</f>
        <v>#DIV/0!</v>
      </c>
      <c r="F259" s="1321" t="e">
        <f>F258/F257</f>
        <v>#DIV/0!</v>
      </c>
    </row>
    <row r="260" spans="2:6" ht="16.5" thickBot="1">
      <c r="B260" s="1318" t="s">
        <v>532</v>
      </c>
      <c r="C260" s="1319" t="s">
        <v>533</v>
      </c>
      <c r="D260" s="1322">
        <f t="shared" ref="D260:F262" si="8">D257/C257-1</f>
        <v>-1</v>
      </c>
      <c r="E260" s="1322" t="e">
        <f t="shared" si="8"/>
        <v>#DIV/0!</v>
      </c>
      <c r="F260" s="1322" t="e">
        <f t="shared" si="8"/>
        <v>#DIV/0!</v>
      </c>
    </row>
    <row r="261" spans="2:6" ht="32.25" thickBot="1">
      <c r="B261" s="1318" t="s">
        <v>534</v>
      </c>
      <c r="C261" s="1319" t="s">
        <v>533</v>
      </c>
      <c r="D261" s="1322">
        <f t="shared" si="8"/>
        <v>-1</v>
      </c>
      <c r="E261" s="1322" t="e">
        <f t="shared" si="8"/>
        <v>#DIV/0!</v>
      </c>
      <c r="F261" s="1322" t="e">
        <f t="shared" si="8"/>
        <v>#DIV/0!</v>
      </c>
    </row>
    <row r="262" spans="2:6" ht="32.25" thickBot="1">
      <c r="B262" s="1318" t="s">
        <v>47</v>
      </c>
      <c r="C262" s="1319" t="s">
        <v>533</v>
      </c>
      <c r="D262" s="1322" t="e">
        <f t="shared" si="8"/>
        <v>#DIV/0!</v>
      </c>
      <c r="E262" s="1322" t="e">
        <f t="shared" si="8"/>
        <v>#DIV/0!</v>
      </c>
      <c r="F262" s="1322" t="e">
        <f t="shared" si="8"/>
        <v>#DIV/0!</v>
      </c>
    </row>
    <row r="263" spans="2:6" ht="16.5" thickBot="1">
      <c r="B263" s="2060" t="s">
        <v>623</v>
      </c>
      <c r="C263" s="2061"/>
      <c r="D263" s="2061"/>
      <c r="E263" s="2061"/>
      <c r="F263" s="2062"/>
    </row>
    <row r="264" spans="2:6" ht="12.75" customHeight="1">
      <c r="B264" s="2058"/>
      <c r="C264" s="1298">
        <v>2024</v>
      </c>
      <c r="D264" s="1298">
        <v>2025</v>
      </c>
      <c r="E264" s="1298">
        <v>2026</v>
      </c>
      <c r="F264" s="1298">
        <v>2027</v>
      </c>
    </row>
    <row r="265" spans="2:6" ht="14.25" customHeight="1" thickBot="1">
      <c r="B265" s="2059"/>
      <c r="C265" s="1320" t="s">
        <v>22</v>
      </c>
      <c r="D265" s="1320" t="s">
        <v>23</v>
      </c>
      <c r="E265" s="1320" t="s">
        <v>23</v>
      </c>
      <c r="F265" s="1320" t="s">
        <v>23</v>
      </c>
    </row>
    <row r="266" spans="2:6" ht="16.5" thickBot="1">
      <c r="B266" s="1323" t="s">
        <v>583</v>
      </c>
      <c r="C266" s="1304">
        <f>C267+C268+C269+C270</f>
        <v>0</v>
      </c>
      <c r="D266" s="1304">
        <f>D267+D268+D269+D270</f>
        <v>0</v>
      </c>
      <c r="E266" s="1304">
        <f>E267+E268+E269+E270</f>
        <v>0</v>
      </c>
      <c r="F266" s="1304">
        <f>F267+F268+F269+F270</f>
        <v>0</v>
      </c>
    </row>
    <row r="267" spans="2:6" ht="16.5" thickBot="1">
      <c r="B267" s="1324" t="s">
        <v>538</v>
      </c>
      <c r="C267" s="1304"/>
      <c r="D267" s="1304"/>
      <c r="E267" s="1304"/>
      <c r="F267" s="1304"/>
    </row>
    <row r="268" spans="2:6" ht="16.5" thickBot="1">
      <c r="B268" s="1324" t="s">
        <v>584</v>
      </c>
      <c r="C268" s="1304"/>
      <c r="D268" s="1304"/>
      <c r="E268" s="1304"/>
      <c r="F268" s="1304"/>
    </row>
    <row r="269" spans="2:6" ht="16.5" thickBot="1">
      <c r="B269" s="1324" t="s">
        <v>585</v>
      </c>
      <c r="C269" s="1304"/>
      <c r="D269" s="1304"/>
      <c r="E269" s="1304"/>
      <c r="F269" s="1304"/>
    </row>
    <row r="270" spans="2:6" ht="16.5" thickBot="1">
      <c r="B270" s="1324" t="s">
        <v>586</v>
      </c>
      <c r="C270" s="1304"/>
      <c r="D270" s="1304"/>
      <c r="E270" s="1304"/>
      <c r="F270" s="1304"/>
    </row>
    <row r="271" spans="2:6" ht="16.5" thickBot="1">
      <c r="B271" s="1323" t="s">
        <v>587</v>
      </c>
      <c r="C271" s="1307">
        <f>C272+C273+C274+C275</f>
        <v>120900</v>
      </c>
      <c r="D271" s="1307">
        <f>D272+D273+D274+D275</f>
        <v>0</v>
      </c>
      <c r="E271" s="1307">
        <f>E272+E273+E274+E275</f>
        <v>0</v>
      </c>
      <c r="F271" s="1307">
        <f>F272+F273+F274+F275</f>
        <v>0</v>
      </c>
    </row>
    <row r="272" spans="2:6" ht="16.5" thickBot="1">
      <c r="B272" s="1324" t="s">
        <v>538</v>
      </c>
      <c r="C272" s="1307">
        <v>120900</v>
      </c>
      <c r="D272" s="1307"/>
      <c r="E272" s="1307"/>
      <c r="F272" s="1307"/>
    </row>
    <row r="273" spans="2:7" ht="16.5" thickBot="1">
      <c r="B273" s="1324" t="s">
        <v>584</v>
      </c>
      <c r="C273" s="1307"/>
      <c r="D273" s="1307"/>
      <c r="E273" s="1307"/>
      <c r="F273" s="1307"/>
    </row>
    <row r="274" spans="2:7" ht="16.5" thickBot="1">
      <c r="B274" s="1324" t="s">
        <v>585</v>
      </c>
      <c r="C274" s="1307"/>
      <c r="D274" s="1307"/>
      <c r="E274" s="1307"/>
      <c r="F274" s="1307"/>
    </row>
    <row r="275" spans="2:7" ht="16.5" thickBot="1">
      <c r="B275" s="1324" t="s">
        <v>586</v>
      </c>
      <c r="C275" s="1307"/>
      <c r="D275" s="1307"/>
      <c r="E275" s="1307"/>
      <c r="F275" s="1307"/>
    </row>
    <row r="276" spans="2:7" ht="16.5" thickBot="1">
      <c r="B276" s="1330" t="s">
        <v>571</v>
      </c>
      <c r="C276" s="1307">
        <f>C266+C271</f>
        <v>120900</v>
      </c>
      <c r="D276" s="1307">
        <f>D266+D271</f>
        <v>0</v>
      </c>
      <c r="E276" s="1307">
        <f>E266+E271</f>
        <v>0</v>
      </c>
      <c r="F276" s="1307">
        <f>F266+F271</f>
        <v>0</v>
      </c>
    </row>
    <row r="277" spans="2:7" ht="79.5" thickBot="1">
      <c r="B277" s="1315" t="s">
        <v>759</v>
      </c>
      <c r="C277" s="1327" t="s">
        <v>1229</v>
      </c>
      <c r="D277" s="1328" t="s">
        <v>578</v>
      </c>
      <c r="E277" s="2050"/>
      <c r="F277" s="2051"/>
      <c r="G277" s="1359"/>
    </row>
    <row r="278" spans="2:7" ht="33" customHeight="1" thickBot="1">
      <c r="B278" s="1318" t="s">
        <v>517</v>
      </c>
      <c r="C278" s="2052" t="s">
        <v>1229</v>
      </c>
      <c r="D278" s="2053"/>
      <c r="E278" s="2053"/>
      <c r="F278" s="2054"/>
    </row>
    <row r="279" spans="2:7" ht="16.5" thickBot="1">
      <c r="B279" s="1318" t="s">
        <v>21</v>
      </c>
      <c r="C279" s="2055" t="s">
        <v>1228</v>
      </c>
      <c r="D279" s="2056"/>
      <c r="E279" s="2056"/>
      <c r="F279" s="2057"/>
    </row>
    <row r="280" spans="2:7" ht="12.75" customHeight="1">
      <c r="B280" s="2058"/>
      <c r="C280" s="1298">
        <v>2024</v>
      </c>
      <c r="D280" s="1298">
        <v>2025</v>
      </c>
      <c r="E280" s="1298">
        <v>2026</v>
      </c>
      <c r="F280" s="1298">
        <v>2027</v>
      </c>
    </row>
    <row r="281" spans="2:7" ht="16.5" thickBot="1">
      <c r="B281" s="2059"/>
      <c r="C281" s="1320" t="s">
        <v>22</v>
      </c>
      <c r="D281" s="1320" t="s">
        <v>23</v>
      </c>
      <c r="E281" s="1320" t="s">
        <v>23</v>
      </c>
      <c r="F281" s="1320" t="s">
        <v>23</v>
      </c>
    </row>
    <row r="282" spans="2:7" ht="16.5" thickBot="1">
      <c r="B282" s="1318" t="s">
        <v>33</v>
      </c>
      <c r="C282" s="1318"/>
      <c r="D282" s="1318">
        <v>1</v>
      </c>
      <c r="E282" s="1318"/>
      <c r="F282" s="1318"/>
    </row>
    <row r="283" spans="2:7" ht="16.5" thickBot="1">
      <c r="B283" s="1318" t="s">
        <v>529</v>
      </c>
      <c r="C283" s="1321">
        <f>C301</f>
        <v>0</v>
      </c>
      <c r="D283" s="1356">
        <v>0</v>
      </c>
      <c r="E283" s="1321">
        <f>E301</f>
        <v>0</v>
      </c>
      <c r="F283" s="1321">
        <f>F301</f>
        <v>0</v>
      </c>
    </row>
    <row r="284" spans="2:7" ht="16.5" thickBot="1">
      <c r="B284" s="1318" t="s">
        <v>530</v>
      </c>
      <c r="C284" s="1321" t="e">
        <f>C283/C282</f>
        <v>#DIV/0!</v>
      </c>
      <c r="D284" s="1356">
        <f>D283/D282</f>
        <v>0</v>
      </c>
      <c r="E284" s="1321" t="e">
        <f>E283/E282</f>
        <v>#DIV/0!</v>
      </c>
      <c r="F284" s="1321" t="e">
        <f>F283/F282</f>
        <v>#DIV/0!</v>
      </c>
    </row>
    <row r="285" spans="2:7" ht="16.5" thickBot="1">
      <c r="B285" s="1318" t="s">
        <v>532</v>
      </c>
      <c r="C285" s="1319" t="s">
        <v>533</v>
      </c>
      <c r="D285" s="1322" t="e">
        <f t="shared" ref="D285:F287" si="9">D282/C282-1</f>
        <v>#DIV/0!</v>
      </c>
      <c r="E285" s="1322">
        <f t="shared" si="9"/>
        <v>-1</v>
      </c>
      <c r="F285" s="1322" t="e">
        <f t="shared" si="9"/>
        <v>#DIV/0!</v>
      </c>
    </row>
    <row r="286" spans="2:7" ht="32.25" thickBot="1">
      <c r="B286" s="1318" t="s">
        <v>534</v>
      </c>
      <c r="C286" s="1319" t="s">
        <v>533</v>
      </c>
      <c r="D286" s="1322" t="e">
        <f t="shared" si="9"/>
        <v>#DIV/0!</v>
      </c>
      <c r="E286" s="1322" t="e">
        <f t="shared" si="9"/>
        <v>#DIV/0!</v>
      </c>
      <c r="F286" s="1322" t="e">
        <f t="shared" si="9"/>
        <v>#DIV/0!</v>
      </c>
    </row>
    <row r="287" spans="2:7" ht="32.25" thickBot="1">
      <c r="B287" s="1318" t="s">
        <v>47</v>
      </c>
      <c r="C287" s="1319" t="s">
        <v>533</v>
      </c>
      <c r="D287" s="1322" t="e">
        <f t="shared" si="9"/>
        <v>#DIV/0!</v>
      </c>
      <c r="E287" s="1322" t="e">
        <f t="shared" si="9"/>
        <v>#DIV/0!</v>
      </c>
      <c r="F287" s="1322" t="e">
        <f t="shared" si="9"/>
        <v>#DIV/0!</v>
      </c>
    </row>
    <row r="288" spans="2:7" ht="16.5" thickBot="1">
      <c r="B288" s="2060" t="s">
        <v>3027</v>
      </c>
      <c r="C288" s="2061"/>
      <c r="D288" s="2061"/>
      <c r="E288" s="2061"/>
      <c r="F288" s="2062"/>
    </row>
    <row r="289" spans="2:6" ht="12.75" customHeight="1">
      <c r="B289" s="2058"/>
      <c r="C289" s="1298">
        <v>2024</v>
      </c>
      <c r="D289" s="1298">
        <v>2025</v>
      </c>
      <c r="E289" s="1298">
        <v>2026</v>
      </c>
      <c r="F289" s="1298">
        <v>2027</v>
      </c>
    </row>
    <row r="290" spans="2:6" ht="14.25" customHeight="1" thickBot="1">
      <c r="B290" s="2059"/>
      <c r="C290" s="1320" t="s">
        <v>22</v>
      </c>
      <c r="D290" s="1320" t="s">
        <v>23</v>
      </c>
      <c r="E290" s="1320" t="s">
        <v>23</v>
      </c>
      <c r="F290" s="1320" t="s">
        <v>23</v>
      </c>
    </row>
    <row r="291" spans="2:6" ht="16.5" thickBot="1">
      <c r="B291" s="1323" t="s">
        <v>583</v>
      </c>
      <c r="C291" s="1304">
        <f>C292+C293+C294+C295</f>
        <v>0</v>
      </c>
      <c r="D291" s="1304">
        <f>D292+D293+D294+D295</f>
        <v>0</v>
      </c>
      <c r="E291" s="1304">
        <f>E292+E293+E294+E295</f>
        <v>0</v>
      </c>
      <c r="F291" s="1304">
        <f>F292+F293+F294+F295</f>
        <v>0</v>
      </c>
    </row>
    <row r="292" spans="2:6" ht="16.5" thickBot="1">
      <c r="B292" s="1324" t="s">
        <v>538</v>
      </c>
      <c r="C292" s="1304"/>
      <c r="D292" s="1304"/>
      <c r="E292" s="1304"/>
      <c r="F292" s="1304"/>
    </row>
    <row r="293" spans="2:6" ht="16.5" thickBot="1">
      <c r="B293" s="1324" t="s">
        <v>584</v>
      </c>
      <c r="C293" s="1304"/>
      <c r="D293" s="1304"/>
      <c r="E293" s="1304"/>
      <c r="F293" s="1304"/>
    </row>
    <row r="294" spans="2:6" ht="16.5" thickBot="1">
      <c r="B294" s="1324" t="s">
        <v>585</v>
      </c>
      <c r="C294" s="1304"/>
      <c r="D294" s="1304"/>
      <c r="E294" s="1304"/>
      <c r="F294" s="1304"/>
    </row>
    <row r="295" spans="2:6" ht="16.5" thickBot="1">
      <c r="B295" s="1324" t="s">
        <v>586</v>
      </c>
      <c r="C295" s="1304"/>
      <c r="D295" s="1304"/>
      <c r="E295" s="1304"/>
      <c r="F295" s="1304"/>
    </row>
    <row r="296" spans="2:6" ht="16.5" thickBot="1">
      <c r="B296" s="1323" t="s">
        <v>587</v>
      </c>
      <c r="C296" s="1307">
        <f>C297+C298+C299+C300</f>
        <v>0</v>
      </c>
      <c r="D296" s="1307">
        <f>D297+D298+D299+D300</f>
        <v>0</v>
      </c>
      <c r="E296" s="1307">
        <f>E297+E298+E299+E300</f>
        <v>0</v>
      </c>
      <c r="F296" s="1307">
        <f>F297+F298+F299+F300</f>
        <v>0</v>
      </c>
    </row>
    <row r="297" spans="2:6" ht="16.5" thickBot="1">
      <c r="B297" s="1324" t="s">
        <v>538</v>
      </c>
      <c r="C297" s="1307"/>
      <c r="D297" s="1307">
        <v>0</v>
      </c>
      <c r="E297" s="1307"/>
      <c r="F297" s="1307"/>
    </row>
    <row r="298" spans="2:6" ht="16.5" thickBot="1">
      <c r="B298" s="1324" t="s">
        <v>584</v>
      </c>
      <c r="C298" s="1307"/>
      <c r="D298" s="1307"/>
      <c r="E298" s="1307"/>
      <c r="F298" s="1307"/>
    </row>
    <row r="299" spans="2:6" ht="16.5" thickBot="1">
      <c r="B299" s="1324" t="s">
        <v>585</v>
      </c>
      <c r="C299" s="1307"/>
      <c r="D299" s="1307"/>
      <c r="E299" s="1307"/>
      <c r="F299" s="1307"/>
    </row>
    <row r="300" spans="2:6" ht="16.5" thickBot="1">
      <c r="B300" s="1324" t="s">
        <v>586</v>
      </c>
      <c r="C300" s="1307"/>
      <c r="D300" s="1307"/>
      <c r="E300" s="1307"/>
      <c r="F300" s="1307"/>
    </row>
    <row r="301" spans="2:6" ht="16.5" thickBot="1">
      <c r="B301" s="1330" t="s">
        <v>670</v>
      </c>
      <c r="C301" s="1307">
        <f>C291+C296</f>
        <v>0</v>
      </c>
      <c r="D301" s="1307">
        <f>D291+D296</f>
        <v>0</v>
      </c>
      <c r="E301" s="1307">
        <f>E291+E296</f>
        <v>0</v>
      </c>
      <c r="F301" s="1307">
        <f>F291+F296</f>
        <v>0</v>
      </c>
    </row>
    <row r="302" spans="2:6" ht="63.75" thickBot="1">
      <c r="B302" s="1315" t="s">
        <v>671</v>
      </c>
      <c r="C302" s="1327" t="s">
        <v>3028</v>
      </c>
      <c r="D302" s="1328" t="s">
        <v>578</v>
      </c>
      <c r="E302" s="2050"/>
      <c r="F302" s="2051"/>
    </row>
    <row r="303" spans="2:6" ht="33" customHeight="1" thickBot="1">
      <c r="B303" s="1318" t="s">
        <v>517</v>
      </c>
      <c r="C303" s="2052" t="s">
        <v>3028</v>
      </c>
      <c r="D303" s="2053"/>
      <c r="E303" s="2053"/>
      <c r="F303" s="2054"/>
    </row>
    <row r="304" spans="2:6" ht="16.5" thickBot="1">
      <c r="B304" s="1318" t="s">
        <v>21</v>
      </c>
      <c r="C304" s="2055" t="s">
        <v>1228</v>
      </c>
      <c r="D304" s="2056"/>
      <c r="E304" s="2056"/>
      <c r="F304" s="2057"/>
    </row>
    <row r="305" spans="2:6" ht="12.75" customHeight="1">
      <c r="B305" s="2058"/>
      <c r="C305" s="1298">
        <v>2024</v>
      </c>
      <c r="D305" s="1298">
        <v>2025</v>
      </c>
      <c r="E305" s="1298">
        <v>2026</v>
      </c>
      <c r="F305" s="1298">
        <v>2027</v>
      </c>
    </row>
    <row r="306" spans="2:6" ht="16.5" thickBot="1">
      <c r="B306" s="2059"/>
      <c r="C306" s="1320" t="s">
        <v>22</v>
      </c>
      <c r="D306" s="1320" t="s">
        <v>23</v>
      </c>
      <c r="E306" s="1320" t="s">
        <v>23</v>
      </c>
      <c r="F306" s="1320" t="s">
        <v>23</v>
      </c>
    </row>
    <row r="307" spans="2:6" ht="16.5" thickBot="1">
      <c r="B307" s="1318" t="s">
        <v>33</v>
      </c>
      <c r="C307" s="1318"/>
      <c r="D307" s="1318">
        <v>1</v>
      </c>
      <c r="E307" s="1318"/>
      <c r="F307" s="1318"/>
    </row>
    <row r="308" spans="2:6" ht="16.5" thickBot="1">
      <c r="B308" s="1318" t="s">
        <v>529</v>
      </c>
      <c r="C308" s="1321">
        <f>C326</f>
        <v>0</v>
      </c>
      <c r="D308" s="1321">
        <f>D326</f>
        <v>136000</v>
      </c>
      <c r="E308" s="1321">
        <f>E326</f>
        <v>0</v>
      </c>
      <c r="F308" s="1321">
        <f>F326</f>
        <v>0</v>
      </c>
    </row>
    <row r="309" spans="2:6" ht="16.5" thickBot="1">
      <c r="B309" s="1318" t="s">
        <v>530</v>
      </c>
      <c r="C309" s="1321" t="e">
        <f>C308/C307</f>
        <v>#DIV/0!</v>
      </c>
      <c r="D309" s="1321">
        <f>D308/D307</f>
        <v>136000</v>
      </c>
      <c r="E309" s="1321" t="e">
        <f>E308/E307</f>
        <v>#DIV/0!</v>
      </c>
      <c r="F309" s="1321" t="e">
        <f>F308/F307</f>
        <v>#DIV/0!</v>
      </c>
    </row>
    <row r="310" spans="2:6" ht="16.5" thickBot="1">
      <c r="B310" s="1318" t="s">
        <v>532</v>
      </c>
      <c r="C310" s="1319" t="s">
        <v>533</v>
      </c>
      <c r="D310" s="1322" t="e">
        <f t="shared" ref="D310:F312" si="10">D307/C307-1</f>
        <v>#DIV/0!</v>
      </c>
      <c r="E310" s="1322">
        <f t="shared" si="10"/>
        <v>-1</v>
      </c>
      <c r="F310" s="1322" t="e">
        <f t="shared" si="10"/>
        <v>#DIV/0!</v>
      </c>
    </row>
    <row r="311" spans="2:6" ht="32.25" thickBot="1">
      <c r="B311" s="1318" t="s">
        <v>534</v>
      </c>
      <c r="C311" s="1319" t="s">
        <v>533</v>
      </c>
      <c r="D311" s="1322" t="e">
        <f t="shared" si="10"/>
        <v>#DIV/0!</v>
      </c>
      <c r="E311" s="1322">
        <f t="shared" si="10"/>
        <v>-1</v>
      </c>
      <c r="F311" s="1322" t="e">
        <f t="shared" si="10"/>
        <v>#DIV/0!</v>
      </c>
    </row>
    <row r="312" spans="2:6" ht="32.25" thickBot="1">
      <c r="B312" s="1318" t="s">
        <v>47</v>
      </c>
      <c r="C312" s="1319" t="s">
        <v>533</v>
      </c>
      <c r="D312" s="1322" t="e">
        <f t="shared" si="10"/>
        <v>#DIV/0!</v>
      </c>
      <c r="E312" s="1322" t="e">
        <f t="shared" si="10"/>
        <v>#DIV/0!</v>
      </c>
      <c r="F312" s="1322" t="e">
        <f t="shared" si="10"/>
        <v>#DIV/0!</v>
      </c>
    </row>
    <row r="313" spans="2:6" ht="16.5" thickBot="1">
      <c r="B313" s="2060" t="s">
        <v>674</v>
      </c>
      <c r="C313" s="2061"/>
      <c r="D313" s="2061"/>
      <c r="E313" s="2061"/>
      <c r="F313" s="2062"/>
    </row>
    <row r="314" spans="2:6" ht="12.75" customHeight="1">
      <c r="B314" s="2058"/>
      <c r="C314" s="1298">
        <v>2024</v>
      </c>
      <c r="D314" s="1298">
        <v>2025</v>
      </c>
      <c r="E314" s="1298">
        <v>2026</v>
      </c>
      <c r="F314" s="1298">
        <v>2027</v>
      </c>
    </row>
    <row r="315" spans="2:6" ht="14.25" customHeight="1" thickBot="1">
      <c r="B315" s="2059"/>
      <c r="C315" s="1320" t="s">
        <v>22</v>
      </c>
      <c r="D315" s="1320" t="s">
        <v>23</v>
      </c>
      <c r="E315" s="1320" t="s">
        <v>23</v>
      </c>
      <c r="F315" s="1320" t="s">
        <v>23</v>
      </c>
    </row>
    <row r="316" spans="2:6" ht="16.5" thickBot="1">
      <c r="B316" s="1323" t="s">
        <v>583</v>
      </c>
      <c r="C316" s="1304">
        <f>C317+C318+C319+C320</f>
        <v>0</v>
      </c>
      <c r="D316" s="1304">
        <f>D317+D318+D319+D320</f>
        <v>0</v>
      </c>
      <c r="E316" s="1304">
        <f>E317+E318+E319+E320</f>
        <v>0</v>
      </c>
      <c r="F316" s="1304">
        <f>F317+F318+F319+F320</f>
        <v>0</v>
      </c>
    </row>
    <row r="317" spans="2:6" ht="16.5" thickBot="1">
      <c r="B317" s="1324" t="s">
        <v>538</v>
      </c>
      <c r="C317" s="1304"/>
      <c r="D317" s="1304"/>
      <c r="E317" s="1304"/>
      <c r="F317" s="1304"/>
    </row>
    <row r="318" spans="2:6" ht="16.5" thickBot="1">
      <c r="B318" s="1324" t="s">
        <v>584</v>
      </c>
      <c r="C318" s="1304"/>
      <c r="D318" s="1304"/>
      <c r="E318" s="1304"/>
      <c r="F318" s="1304"/>
    </row>
    <row r="319" spans="2:6" ht="16.5" thickBot="1">
      <c r="B319" s="1324" t="s">
        <v>585</v>
      </c>
      <c r="C319" s="1304"/>
      <c r="D319" s="1304"/>
      <c r="E319" s="1304"/>
      <c r="F319" s="1304"/>
    </row>
    <row r="320" spans="2:6" ht="16.5" thickBot="1">
      <c r="B320" s="1324" t="s">
        <v>586</v>
      </c>
      <c r="C320" s="1304"/>
      <c r="D320" s="1304"/>
      <c r="E320" s="1304"/>
      <c r="F320" s="1304"/>
    </row>
    <row r="321" spans="2:6" ht="16.5" thickBot="1">
      <c r="B321" s="1323" t="s">
        <v>587</v>
      </c>
      <c r="C321" s="1307">
        <f>C322+C323+C324+C325</f>
        <v>0</v>
      </c>
      <c r="D321" s="1307">
        <f>D322+D323+D324+D325</f>
        <v>136000</v>
      </c>
      <c r="E321" s="1307">
        <f>E322+E323+E324+E325</f>
        <v>0</v>
      </c>
      <c r="F321" s="1307">
        <f>F322+F323+F324+F325</f>
        <v>0</v>
      </c>
    </row>
    <row r="322" spans="2:6" ht="16.5" thickBot="1">
      <c r="B322" s="1324" t="s">
        <v>538</v>
      </c>
      <c r="C322" s="1307"/>
      <c r="D322" s="1307">
        <v>136000</v>
      </c>
      <c r="E322" s="1307"/>
      <c r="F322" s="1307"/>
    </row>
    <row r="323" spans="2:6" ht="16.5" thickBot="1">
      <c r="B323" s="1324" t="s">
        <v>584</v>
      </c>
      <c r="C323" s="1307"/>
      <c r="D323" s="1307"/>
      <c r="E323" s="1307"/>
      <c r="F323" s="1307"/>
    </row>
    <row r="324" spans="2:6" ht="16.5" thickBot="1">
      <c r="B324" s="1324" t="s">
        <v>585</v>
      </c>
      <c r="C324" s="1307"/>
      <c r="D324" s="1307"/>
      <c r="E324" s="1307"/>
      <c r="F324" s="1307"/>
    </row>
    <row r="325" spans="2:6" ht="16.5" thickBot="1">
      <c r="B325" s="1324" t="s">
        <v>586</v>
      </c>
      <c r="C325" s="1307"/>
      <c r="D325" s="1307"/>
      <c r="E325" s="1307"/>
      <c r="F325" s="1307"/>
    </row>
    <row r="326" spans="2:6" ht="16.5" thickBot="1">
      <c r="B326" s="1330" t="s">
        <v>675</v>
      </c>
      <c r="C326" s="1307">
        <f>C316+C321</f>
        <v>0</v>
      </c>
      <c r="D326" s="1307">
        <f>D316+D321</f>
        <v>136000</v>
      </c>
      <c r="E326" s="1307">
        <f>E316+E321</f>
        <v>0</v>
      </c>
      <c r="F326" s="1307">
        <f>F316+F321</f>
        <v>0</v>
      </c>
    </row>
    <row r="327" spans="2:6" ht="48" thickBot="1">
      <c r="B327" s="1315" t="s">
        <v>676</v>
      </c>
      <c r="C327" s="1327" t="s">
        <v>3050</v>
      </c>
      <c r="D327" s="1328" t="s">
        <v>578</v>
      </c>
      <c r="E327" s="2050"/>
      <c r="F327" s="2051"/>
    </row>
    <row r="328" spans="2:6" ht="33" customHeight="1" thickBot="1">
      <c r="B328" s="1318" t="s">
        <v>517</v>
      </c>
      <c r="C328" s="2052" t="s">
        <v>3028</v>
      </c>
      <c r="D328" s="2053"/>
      <c r="E328" s="2053"/>
      <c r="F328" s="2054"/>
    </row>
    <row r="329" spans="2:6" ht="16.5" thickBot="1">
      <c r="B329" s="1318" t="s">
        <v>21</v>
      </c>
      <c r="C329" s="2055" t="s">
        <v>1228</v>
      </c>
      <c r="D329" s="2056"/>
      <c r="E329" s="2056"/>
      <c r="F329" s="2057"/>
    </row>
    <row r="330" spans="2:6" ht="12.75" customHeight="1">
      <c r="B330" s="2058"/>
      <c r="C330" s="1298">
        <v>2024</v>
      </c>
      <c r="D330" s="1298">
        <v>2025</v>
      </c>
      <c r="E330" s="1298">
        <v>2026</v>
      </c>
      <c r="F330" s="1298">
        <v>2027</v>
      </c>
    </row>
    <row r="331" spans="2:6" ht="16.5" thickBot="1">
      <c r="B331" s="2059"/>
      <c r="C331" s="1320" t="s">
        <v>22</v>
      </c>
      <c r="D331" s="1320" t="s">
        <v>23</v>
      </c>
      <c r="E331" s="1320" t="s">
        <v>23</v>
      </c>
      <c r="F331" s="1320" t="s">
        <v>23</v>
      </c>
    </row>
    <row r="332" spans="2:6" ht="16.5" thickBot="1">
      <c r="B332" s="1318" t="s">
        <v>33</v>
      </c>
      <c r="C332" s="1318">
        <v>0</v>
      </c>
      <c r="D332" s="1318">
        <v>1</v>
      </c>
      <c r="E332" s="1318">
        <v>1</v>
      </c>
      <c r="F332" s="1318">
        <v>1</v>
      </c>
    </row>
    <row r="333" spans="2:6" ht="16.5" thickBot="1">
      <c r="B333" s="1318" t="s">
        <v>529</v>
      </c>
      <c r="C333" s="1321">
        <v>0</v>
      </c>
      <c r="D333" s="1321">
        <v>184000</v>
      </c>
      <c r="E333" s="1321">
        <v>200000</v>
      </c>
      <c r="F333" s="1321">
        <v>200000</v>
      </c>
    </row>
    <row r="334" spans="2:6" ht="16.5" thickBot="1">
      <c r="B334" s="1318" t="s">
        <v>530</v>
      </c>
      <c r="C334" s="1321" t="e">
        <f>C333/C332</f>
        <v>#DIV/0!</v>
      </c>
      <c r="D334" s="1321">
        <f t="shared" ref="D334:F334" si="11">D333/D332</f>
        <v>184000</v>
      </c>
      <c r="E334" s="1321">
        <f t="shared" si="11"/>
        <v>200000</v>
      </c>
      <c r="F334" s="1321">
        <f t="shared" si="11"/>
        <v>200000</v>
      </c>
    </row>
    <row r="335" spans="2:6" ht="16.5" thickBot="1">
      <c r="B335" s="1318" t="s">
        <v>532</v>
      </c>
      <c r="C335" s="1319" t="s">
        <v>533</v>
      </c>
      <c r="D335" s="1322" t="e">
        <f t="shared" ref="D335:F337" si="12">D332/C332-1</f>
        <v>#DIV/0!</v>
      </c>
      <c r="E335" s="1322">
        <f t="shared" si="12"/>
        <v>0</v>
      </c>
      <c r="F335" s="1322">
        <f t="shared" si="12"/>
        <v>0</v>
      </c>
    </row>
    <row r="336" spans="2:6" ht="32.25" thickBot="1">
      <c r="B336" s="1318" t="s">
        <v>534</v>
      </c>
      <c r="C336" s="1319" t="s">
        <v>533</v>
      </c>
      <c r="D336" s="1322" t="e">
        <f t="shared" si="12"/>
        <v>#DIV/0!</v>
      </c>
      <c r="E336" s="1322">
        <f t="shared" si="12"/>
        <v>8.6956521739130377E-2</v>
      </c>
      <c r="F336" s="1322">
        <f t="shared" si="12"/>
        <v>0</v>
      </c>
    </row>
    <row r="337" spans="2:6" ht="32.25" thickBot="1">
      <c r="B337" s="1318" t="s">
        <v>47</v>
      </c>
      <c r="C337" s="1319" t="s">
        <v>533</v>
      </c>
      <c r="D337" s="1322" t="e">
        <f t="shared" si="12"/>
        <v>#DIV/0!</v>
      </c>
      <c r="E337" s="1322">
        <f t="shared" si="12"/>
        <v>8.6956521739130377E-2</v>
      </c>
      <c r="F337" s="1322">
        <f t="shared" si="12"/>
        <v>0</v>
      </c>
    </row>
    <row r="338" spans="2:6" ht="16.5" thickBot="1">
      <c r="B338" s="2060" t="s">
        <v>679</v>
      </c>
      <c r="C338" s="2061"/>
      <c r="D338" s="2061"/>
      <c r="E338" s="2061"/>
      <c r="F338" s="2062"/>
    </row>
    <row r="339" spans="2:6" ht="12.75" customHeight="1">
      <c r="B339" s="2058"/>
      <c r="C339" s="1298">
        <v>2024</v>
      </c>
      <c r="D339" s="1298">
        <v>2025</v>
      </c>
      <c r="E339" s="1298">
        <v>2026</v>
      </c>
      <c r="F339" s="1298">
        <v>2027</v>
      </c>
    </row>
    <row r="340" spans="2:6" ht="14.25" customHeight="1" thickBot="1">
      <c r="B340" s="2059"/>
      <c r="C340" s="1320" t="s">
        <v>22</v>
      </c>
      <c r="D340" s="1320" t="s">
        <v>23</v>
      </c>
      <c r="E340" s="1320" t="s">
        <v>23</v>
      </c>
      <c r="F340" s="1320" t="s">
        <v>23</v>
      </c>
    </row>
    <row r="341" spans="2:6" ht="16.5" thickBot="1">
      <c r="B341" s="1323" t="s">
        <v>583</v>
      </c>
      <c r="C341" s="1304">
        <f>C342+C343+C344+C345</f>
        <v>0</v>
      </c>
      <c r="D341" s="1304">
        <f>D342+D343+D344+D345</f>
        <v>0</v>
      </c>
      <c r="E341" s="1304">
        <f>E342+E343+E344+E345</f>
        <v>0</v>
      </c>
      <c r="F341" s="1304">
        <f>F342+F343+F344+F345</f>
        <v>0</v>
      </c>
    </row>
    <row r="342" spans="2:6" ht="16.5" thickBot="1">
      <c r="B342" s="1324" t="s">
        <v>538</v>
      </c>
      <c r="C342" s="1304"/>
      <c r="D342" s="1304"/>
      <c r="E342" s="1304"/>
      <c r="F342" s="1304"/>
    </row>
    <row r="343" spans="2:6" ht="16.5" thickBot="1">
      <c r="B343" s="1324" t="s">
        <v>584</v>
      </c>
      <c r="C343" s="1304"/>
      <c r="D343" s="1304"/>
      <c r="E343" s="1304"/>
      <c r="F343" s="1304"/>
    </row>
    <row r="344" spans="2:6" ht="16.5" thickBot="1">
      <c r="B344" s="1324" t="s">
        <v>585</v>
      </c>
      <c r="C344" s="1304"/>
      <c r="D344" s="1304"/>
      <c r="E344" s="1304"/>
      <c r="F344" s="1304"/>
    </row>
    <row r="345" spans="2:6" ht="16.5" thickBot="1">
      <c r="B345" s="1324" t="s">
        <v>586</v>
      </c>
      <c r="C345" s="1304"/>
      <c r="D345" s="1304"/>
      <c r="E345" s="1304"/>
      <c r="F345" s="1304"/>
    </row>
    <row r="346" spans="2:6" ht="16.5" thickBot="1">
      <c r="B346" s="1323" t="s">
        <v>587</v>
      </c>
      <c r="C346" s="1307">
        <f>C347+C348+C349+C350</f>
        <v>0</v>
      </c>
      <c r="D346" s="1307">
        <f>D347+D348+D349+D350</f>
        <v>184000</v>
      </c>
      <c r="E346" s="1307">
        <f>E347+E348+E349+E350</f>
        <v>200000</v>
      </c>
      <c r="F346" s="1307">
        <f>F347+F348+F349+F350</f>
        <v>200000</v>
      </c>
    </row>
    <row r="347" spans="2:6" ht="16.5" thickBot="1">
      <c r="B347" s="1324" t="s">
        <v>538</v>
      </c>
      <c r="C347" s="1307"/>
      <c r="D347" s="1307">
        <v>184000</v>
      </c>
      <c r="E347" s="1307">
        <v>200000</v>
      </c>
      <c r="F347" s="1307">
        <v>200000</v>
      </c>
    </row>
    <row r="348" spans="2:6" ht="16.5" thickBot="1">
      <c r="B348" s="1324" t="s">
        <v>584</v>
      </c>
      <c r="C348" s="1307"/>
      <c r="D348" s="1307"/>
      <c r="E348" s="1307"/>
      <c r="F348" s="1307"/>
    </row>
    <row r="349" spans="2:6" ht="16.5" thickBot="1">
      <c r="B349" s="1324" t="s">
        <v>585</v>
      </c>
      <c r="C349" s="1307"/>
      <c r="D349" s="1307"/>
      <c r="E349" s="1307"/>
      <c r="F349" s="1307"/>
    </row>
    <row r="350" spans="2:6" ht="16.5" thickBot="1">
      <c r="B350" s="1324" t="s">
        <v>586</v>
      </c>
      <c r="C350" s="1307"/>
      <c r="D350" s="1307"/>
      <c r="E350" s="1307"/>
      <c r="F350" s="1307"/>
    </row>
    <row r="351" spans="2:6" ht="16.5" thickBot="1">
      <c r="B351" s="1330" t="s">
        <v>675</v>
      </c>
      <c r="C351" s="1307">
        <f>C341+C346</f>
        <v>0</v>
      </c>
      <c r="D351" s="1307">
        <f>D341+D346</f>
        <v>184000</v>
      </c>
      <c r="E351" s="1307">
        <f>E341+E346</f>
        <v>200000</v>
      </c>
      <c r="F351" s="1307">
        <f>F341+F346</f>
        <v>200000</v>
      </c>
    </row>
    <row r="352" spans="2:6" ht="16.5" thickBot="1">
      <c r="B352" s="1332"/>
      <c r="C352" s="1333"/>
      <c r="D352" s="1333"/>
      <c r="E352" s="1333"/>
      <c r="F352" s="1333"/>
    </row>
    <row r="353" spans="2:6" ht="48" thickBot="1">
      <c r="B353" s="1334" t="s">
        <v>588</v>
      </c>
      <c r="C353" s="1335">
        <f>C67+C97+C122+C147+C198+C226+C251+C276+C172+C301+C326+C351</f>
        <v>637454</v>
      </c>
      <c r="D353" s="1335">
        <f t="shared" ref="D353:F353" si="13">D67+D97+D122+D147+D198+D226+D251+D276+D172+D301+D326+D351</f>
        <v>741408</v>
      </c>
      <c r="E353" s="1335">
        <f t="shared" si="13"/>
        <v>621408</v>
      </c>
      <c r="F353" s="1335">
        <f t="shared" si="13"/>
        <v>617408</v>
      </c>
    </row>
    <row r="354" spans="2:6" ht="48" thickBot="1">
      <c r="B354" s="1334" t="s">
        <v>589</v>
      </c>
      <c r="C354" s="1335">
        <f>C355+C358+C361+C370+C373+C381</f>
        <v>637454</v>
      </c>
      <c r="D354" s="1335">
        <f>D355+D358+D361+D370+D373+D381</f>
        <v>741408</v>
      </c>
      <c r="E354" s="1335">
        <f>E355+E358+E361+E370+E373+E381</f>
        <v>621408</v>
      </c>
      <c r="F354" s="1335">
        <f>F355+F358+F361+F370+F373+F381</f>
        <v>617408</v>
      </c>
    </row>
    <row r="355" spans="2:6" ht="16.5" thickBot="1">
      <c r="B355" s="1323" t="s">
        <v>537</v>
      </c>
      <c r="C355" s="1336">
        <f>C356+C357</f>
        <v>250596</v>
      </c>
      <c r="D355" s="1336">
        <f>D356+D357</f>
        <v>260596</v>
      </c>
      <c r="E355" s="1336">
        <f>E356+E357</f>
        <v>260596</v>
      </c>
      <c r="F355" s="1336">
        <f>F356+F357</f>
        <v>260596</v>
      </c>
    </row>
    <row r="356" spans="2:6" ht="16.5" thickBot="1">
      <c r="B356" s="1324" t="s">
        <v>538</v>
      </c>
      <c r="C356" s="1307">
        <f>C47</f>
        <v>250596</v>
      </c>
      <c r="D356" s="1307">
        <f t="shared" ref="D356:F357" si="14">D47</f>
        <v>260596</v>
      </c>
      <c r="E356" s="1307">
        <f t="shared" si="14"/>
        <v>260596</v>
      </c>
      <c r="F356" s="1307">
        <f t="shared" si="14"/>
        <v>260596</v>
      </c>
    </row>
    <row r="357" spans="2:6" ht="16.5" thickBot="1">
      <c r="B357" s="1324" t="s">
        <v>590</v>
      </c>
      <c r="C357" s="1307">
        <f>C48</f>
        <v>0</v>
      </c>
      <c r="D357" s="1307">
        <f t="shared" si="14"/>
        <v>0</v>
      </c>
      <c r="E357" s="1307">
        <f t="shared" si="14"/>
        <v>0</v>
      </c>
      <c r="F357" s="1307">
        <f t="shared" si="14"/>
        <v>0</v>
      </c>
    </row>
    <row r="358" spans="2:6" ht="32.25" thickBot="1">
      <c r="B358" s="1323" t="s">
        <v>540</v>
      </c>
      <c r="C358" s="1336">
        <f>C359+C360</f>
        <v>30202</v>
      </c>
      <c r="D358" s="1336">
        <f>D359+D360</f>
        <v>30642</v>
      </c>
      <c r="E358" s="1336">
        <f>E359+E360</f>
        <v>30642</v>
      </c>
      <c r="F358" s="1336">
        <f>F359+F360</f>
        <v>30642</v>
      </c>
    </row>
    <row r="359" spans="2:6" ht="16.5" thickBot="1">
      <c r="B359" s="1324" t="s">
        <v>538</v>
      </c>
      <c r="C359" s="1304">
        <f>C50</f>
        <v>30202</v>
      </c>
      <c r="D359" s="1304">
        <f t="shared" ref="D359:F360" si="15">D50</f>
        <v>30642</v>
      </c>
      <c r="E359" s="1304">
        <f t="shared" si="15"/>
        <v>30642</v>
      </c>
      <c r="F359" s="1304">
        <f t="shared" si="15"/>
        <v>30642</v>
      </c>
    </row>
    <row r="360" spans="2:6" ht="16.5" thickBot="1">
      <c r="B360" s="1324" t="s">
        <v>590</v>
      </c>
      <c r="C360" s="1307">
        <f>C51</f>
        <v>0</v>
      </c>
      <c r="D360" s="1307">
        <f t="shared" si="15"/>
        <v>0</v>
      </c>
      <c r="E360" s="1307">
        <f t="shared" si="15"/>
        <v>0</v>
      </c>
      <c r="F360" s="1307">
        <f t="shared" si="15"/>
        <v>0</v>
      </c>
    </row>
    <row r="361" spans="2:6" ht="16.5" thickBot="1">
      <c r="B361" s="1323" t="s">
        <v>542</v>
      </c>
      <c r="C361" s="1336">
        <f>C362+C363</f>
        <v>22082</v>
      </c>
      <c r="D361" s="1336">
        <f>D362+D363</f>
        <v>126000</v>
      </c>
      <c r="E361" s="1336">
        <f>E362+E363</f>
        <v>126000</v>
      </c>
      <c r="F361" s="1336">
        <f>F362+F363</f>
        <v>126000</v>
      </c>
    </row>
    <row r="362" spans="2:6" ht="16.5" thickBot="1">
      <c r="B362" s="1324" t="s">
        <v>538</v>
      </c>
      <c r="C362" s="1307">
        <f>C53</f>
        <v>22082</v>
      </c>
      <c r="D362" s="1307">
        <f t="shared" ref="D362:F363" si="16">D53</f>
        <v>126000</v>
      </c>
      <c r="E362" s="1307">
        <f t="shared" si="16"/>
        <v>126000</v>
      </c>
      <c r="F362" s="1307">
        <f t="shared" si="16"/>
        <v>126000</v>
      </c>
    </row>
    <row r="363" spans="2:6" ht="16.5" thickBot="1">
      <c r="B363" s="1324" t="s">
        <v>590</v>
      </c>
      <c r="C363" s="1307">
        <f>C54</f>
        <v>0</v>
      </c>
      <c r="D363" s="1307">
        <f t="shared" si="16"/>
        <v>0</v>
      </c>
      <c r="E363" s="1307">
        <f t="shared" si="16"/>
        <v>0</v>
      </c>
      <c r="F363" s="1307">
        <f t="shared" si="16"/>
        <v>0</v>
      </c>
    </row>
    <row r="364" spans="2:6" ht="16.5" thickBot="1">
      <c r="B364" s="1323" t="s">
        <v>543</v>
      </c>
      <c r="C364" s="1336">
        <f>C365+C366</f>
        <v>0</v>
      </c>
      <c r="D364" s="1336">
        <f>D365+D366</f>
        <v>0</v>
      </c>
      <c r="E364" s="1336">
        <f>E365+E366</f>
        <v>0</v>
      </c>
      <c r="F364" s="1336">
        <f>F365+F366</f>
        <v>0</v>
      </c>
    </row>
    <row r="365" spans="2:6" ht="16.5" thickBot="1">
      <c r="B365" s="1324" t="s">
        <v>538</v>
      </c>
      <c r="C365" s="1304">
        <f>C56</f>
        <v>0</v>
      </c>
      <c r="D365" s="1304">
        <f t="shared" ref="D365:F366" si="17">D56</f>
        <v>0</v>
      </c>
      <c r="E365" s="1304">
        <f t="shared" si="17"/>
        <v>0</v>
      </c>
      <c r="F365" s="1304">
        <f t="shared" si="17"/>
        <v>0</v>
      </c>
    </row>
    <row r="366" spans="2:6" ht="16.5" thickBot="1">
      <c r="B366" s="1324" t="s">
        <v>590</v>
      </c>
      <c r="C366" s="1304">
        <f>C57</f>
        <v>0</v>
      </c>
      <c r="D366" s="1304">
        <f t="shared" si="17"/>
        <v>0</v>
      </c>
      <c r="E366" s="1304">
        <f t="shared" si="17"/>
        <v>0</v>
      </c>
      <c r="F366" s="1304">
        <f t="shared" si="17"/>
        <v>0</v>
      </c>
    </row>
    <row r="367" spans="2:6" ht="32.25" thickBot="1">
      <c r="B367" s="1323" t="s">
        <v>549</v>
      </c>
      <c r="C367" s="1336">
        <f>C368+C369</f>
        <v>0</v>
      </c>
      <c r="D367" s="1336">
        <f>D368+D369</f>
        <v>0</v>
      </c>
      <c r="E367" s="1336">
        <f>E368+E369</f>
        <v>0</v>
      </c>
      <c r="F367" s="1336">
        <f>F368+F369</f>
        <v>0</v>
      </c>
    </row>
    <row r="368" spans="2:6" ht="16.5" thickBot="1">
      <c r="B368" s="1324" t="s">
        <v>538</v>
      </c>
      <c r="C368" s="1304">
        <f>C59</f>
        <v>0</v>
      </c>
      <c r="D368" s="1304">
        <f t="shared" ref="D368:F369" si="18">D59</f>
        <v>0</v>
      </c>
      <c r="E368" s="1304">
        <f t="shared" si="18"/>
        <v>0</v>
      </c>
      <c r="F368" s="1304">
        <f t="shared" si="18"/>
        <v>0</v>
      </c>
    </row>
    <row r="369" spans="2:6" ht="16.5" thickBot="1">
      <c r="B369" s="1324" t="s">
        <v>590</v>
      </c>
      <c r="C369" s="1304">
        <f>C60</f>
        <v>0</v>
      </c>
      <c r="D369" s="1304">
        <f t="shared" si="18"/>
        <v>0</v>
      </c>
      <c r="E369" s="1304">
        <f t="shared" si="18"/>
        <v>0</v>
      </c>
      <c r="F369" s="1304">
        <f t="shared" si="18"/>
        <v>0</v>
      </c>
    </row>
    <row r="370" spans="2:6" ht="16.5" thickBot="1">
      <c r="B370" s="1323" t="s">
        <v>553</v>
      </c>
      <c r="C370" s="1336">
        <f>C371+C372</f>
        <v>330</v>
      </c>
      <c r="D370" s="1336">
        <f>D371+D372</f>
        <v>170</v>
      </c>
      <c r="E370" s="1336">
        <f>E371+E372</f>
        <v>170</v>
      </c>
      <c r="F370" s="1336">
        <f>F371+F372</f>
        <v>170</v>
      </c>
    </row>
    <row r="371" spans="2:6" ht="16.5" thickBot="1">
      <c r="B371" s="1324" t="s">
        <v>538</v>
      </c>
      <c r="C371" s="1304">
        <f>C62</f>
        <v>330</v>
      </c>
      <c r="D371" s="1304">
        <f t="shared" ref="D371:F372" si="19">D62</f>
        <v>170</v>
      </c>
      <c r="E371" s="1304">
        <f t="shared" si="19"/>
        <v>170</v>
      </c>
      <c r="F371" s="1304">
        <f t="shared" si="19"/>
        <v>170</v>
      </c>
    </row>
    <row r="372" spans="2:6" ht="16.5" thickBot="1">
      <c r="B372" s="1324" t="s">
        <v>590</v>
      </c>
      <c r="C372" s="1304">
        <f>C63</f>
        <v>0</v>
      </c>
      <c r="D372" s="1304">
        <f t="shared" si="19"/>
        <v>0</v>
      </c>
      <c r="E372" s="1304">
        <f t="shared" si="19"/>
        <v>0</v>
      </c>
      <c r="F372" s="1304">
        <f t="shared" si="19"/>
        <v>0</v>
      </c>
    </row>
    <row r="373" spans="2:6" ht="32.25" thickBot="1">
      <c r="B373" s="1323" t="s">
        <v>554</v>
      </c>
      <c r="C373" s="1336">
        <f>C374+C375</f>
        <v>244</v>
      </c>
      <c r="D373" s="1336">
        <f>D374+D375</f>
        <v>0</v>
      </c>
      <c r="E373" s="1336">
        <f>E374+E375</f>
        <v>0</v>
      </c>
      <c r="F373" s="1336">
        <f>F374+F375</f>
        <v>0</v>
      </c>
    </row>
    <row r="374" spans="2:6" ht="16.5" thickBot="1">
      <c r="B374" s="1324" t="s">
        <v>538</v>
      </c>
      <c r="C374" s="1304">
        <f>C65</f>
        <v>244</v>
      </c>
      <c r="D374" s="1304">
        <f t="shared" ref="D374:F375" si="20">D65</f>
        <v>0</v>
      </c>
      <c r="E374" s="1304">
        <f t="shared" si="20"/>
        <v>0</v>
      </c>
      <c r="F374" s="1304">
        <f t="shared" si="20"/>
        <v>0</v>
      </c>
    </row>
    <row r="375" spans="2:6" ht="16.5" thickBot="1">
      <c r="B375" s="1324" t="s">
        <v>590</v>
      </c>
      <c r="C375" s="1304">
        <f>C66</f>
        <v>0</v>
      </c>
      <c r="D375" s="1304">
        <f t="shared" si="20"/>
        <v>0</v>
      </c>
      <c r="E375" s="1304">
        <f t="shared" si="20"/>
        <v>0</v>
      </c>
      <c r="F375" s="1304">
        <f t="shared" si="20"/>
        <v>0</v>
      </c>
    </row>
    <row r="376" spans="2:6" ht="16.5" thickBot="1">
      <c r="B376" s="1323" t="s">
        <v>591</v>
      </c>
      <c r="C376" s="1336">
        <f>C377+C378+C379+C380</f>
        <v>0</v>
      </c>
      <c r="D376" s="1336">
        <f>D377+D378+D379+D380</f>
        <v>0</v>
      </c>
      <c r="E376" s="1336">
        <f>E377+E378+E379+E380</f>
        <v>0</v>
      </c>
      <c r="F376" s="1336">
        <f>F377+F378+F379+F380</f>
        <v>0</v>
      </c>
    </row>
    <row r="377" spans="2:6" ht="16.5" thickBot="1">
      <c r="B377" s="1324" t="s">
        <v>538</v>
      </c>
      <c r="C377" s="1304">
        <f>C88+C113+C138+C189+C217+C242</f>
        <v>0</v>
      </c>
      <c r="D377" s="1304">
        <f t="shared" ref="D377:F380" si="21">D88+D113+D138+D189+D217+D242</f>
        <v>0</v>
      </c>
      <c r="E377" s="1304">
        <f t="shared" si="21"/>
        <v>0</v>
      </c>
      <c r="F377" s="1304">
        <f t="shared" si="21"/>
        <v>0</v>
      </c>
    </row>
    <row r="378" spans="2:6" ht="16.5" thickBot="1">
      <c r="B378" s="1324" t="s">
        <v>592</v>
      </c>
      <c r="C378" s="1304">
        <f>C89+C114+C139+C190+C218+C243</f>
        <v>0</v>
      </c>
      <c r="D378" s="1304">
        <f t="shared" si="21"/>
        <v>0</v>
      </c>
      <c r="E378" s="1304">
        <f t="shared" si="21"/>
        <v>0</v>
      </c>
      <c r="F378" s="1304">
        <f t="shared" si="21"/>
        <v>0</v>
      </c>
    </row>
    <row r="379" spans="2:6" ht="16.5" thickBot="1">
      <c r="B379" s="1324" t="s">
        <v>585</v>
      </c>
      <c r="C379" s="1304">
        <f>C90+C115+C140+C191+C219+C244</f>
        <v>0</v>
      </c>
      <c r="D379" s="1304">
        <f t="shared" si="21"/>
        <v>0</v>
      </c>
      <c r="E379" s="1304">
        <f t="shared" si="21"/>
        <v>0</v>
      </c>
      <c r="F379" s="1304">
        <f t="shared" si="21"/>
        <v>0</v>
      </c>
    </row>
    <row r="380" spans="2:6" ht="16.5" thickBot="1">
      <c r="B380" s="1324" t="s">
        <v>586</v>
      </c>
      <c r="C380" s="1304">
        <f>C91+C116+C141+C192+C220+C245</f>
        <v>0</v>
      </c>
      <c r="D380" s="1304">
        <f t="shared" si="21"/>
        <v>0</v>
      </c>
      <c r="E380" s="1304">
        <f t="shared" si="21"/>
        <v>0</v>
      </c>
      <c r="F380" s="1304">
        <f t="shared" si="21"/>
        <v>0</v>
      </c>
    </row>
    <row r="381" spans="2:6" ht="16.5" thickBot="1">
      <c r="B381" s="1323" t="s">
        <v>593</v>
      </c>
      <c r="C381" s="1336">
        <f>C382+C383+C384+C385</f>
        <v>334000</v>
      </c>
      <c r="D381" s="1336">
        <f>D382+D383+D384+D385</f>
        <v>324000</v>
      </c>
      <c r="E381" s="1336">
        <f>E382+E383+E384+E385</f>
        <v>204000</v>
      </c>
      <c r="F381" s="1336">
        <f>F382+F383+F384+F385</f>
        <v>200000</v>
      </c>
    </row>
    <row r="382" spans="2:6" ht="16.5" thickBot="1">
      <c r="B382" s="1324" t="s">
        <v>538</v>
      </c>
      <c r="C382" s="1304">
        <f>C93+C118+C143+C194+C222+C247+C272+C168+C297+C322+C347</f>
        <v>334000</v>
      </c>
      <c r="D382" s="1304">
        <f t="shared" ref="D382:F382" si="22">D93+D118+D143+D194+D222+D247+D272+D168+D297+D322+D347</f>
        <v>324000</v>
      </c>
      <c r="E382" s="1304">
        <f t="shared" si="22"/>
        <v>204000</v>
      </c>
      <c r="F382" s="1304">
        <f t="shared" si="22"/>
        <v>200000</v>
      </c>
    </row>
    <row r="383" spans="2:6" ht="16.5" thickBot="1">
      <c r="B383" s="1324" t="s">
        <v>592</v>
      </c>
      <c r="C383" s="1304">
        <f t="shared" ref="C383:F385" si="23">C94+C119+C144+C195+C223+C248</f>
        <v>0</v>
      </c>
      <c r="D383" s="1304">
        <f t="shared" si="23"/>
        <v>0</v>
      </c>
      <c r="E383" s="1304">
        <f t="shared" si="23"/>
        <v>0</v>
      </c>
      <c r="F383" s="1304">
        <f t="shared" si="23"/>
        <v>0</v>
      </c>
    </row>
    <row r="384" spans="2:6" ht="16.5" thickBot="1">
      <c r="B384" s="1324" t="s">
        <v>585</v>
      </c>
      <c r="C384" s="1304">
        <f t="shared" si="23"/>
        <v>0</v>
      </c>
      <c r="D384" s="1304">
        <f t="shared" si="23"/>
        <v>0</v>
      </c>
      <c r="E384" s="1304">
        <f t="shared" si="23"/>
        <v>0</v>
      </c>
      <c r="F384" s="1304">
        <f t="shared" si="23"/>
        <v>0</v>
      </c>
    </row>
    <row r="385" spans="1:7" ht="16.5" thickBot="1">
      <c r="B385" s="1324" t="s">
        <v>586</v>
      </c>
      <c r="C385" s="1304">
        <f t="shared" si="23"/>
        <v>0</v>
      </c>
      <c r="D385" s="1304">
        <f t="shared" si="23"/>
        <v>0</v>
      </c>
      <c r="E385" s="1304">
        <f t="shared" si="23"/>
        <v>0</v>
      </c>
      <c r="F385" s="1304">
        <f t="shared" si="23"/>
        <v>0</v>
      </c>
    </row>
    <row r="386" spans="1:7" ht="16.5" thickBot="1">
      <c r="B386" s="1337" t="s">
        <v>556</v>
      </c>
      <c r="C386" s="1338">
        <f>IF(C354-C353=0,0,"Error")</f>
        <v>0</v>
      </c>
      <c r="D386" s="1338">
        <f>IF(D354-D353=0,0,"Error")</f>
        <v>0</v>
      </c>
      <c r="E386" s="1338">
        <f>IF(E354-E353=0,0,"Error")</f>
        <v>0</v>
      </c>
      <c r="F386" s="1338">
        <f>IF(F354-F353=0,0,"Error")</f>
        <v>0</v>
      </c>
    </row>
    <row r="387" spans="1:7" ht="34.5" customHeight="1">
      <c r="A387" s="1274"/>
      <c r="B387" s="1339"/>
      <c r="C387" s="1340"/>
      <c r="D387" s="1340"/>
      <c r="E387" s="1340"/>
      <c r="F387" s="1340"/>
      <c r="G387" s="1353"/>
    </row>
    <row r="388" spans="1:7" ht="34.5" customHeight="1"/>
    <row r="389" spans="1:7" ht="34.5" customHeight="1">
      <c r="A389" s="1458" t="s">
        <v>3066</v>
      </c>
    </row>
    <row r="390" spans="1:7" ht="34.5" customHeight="1"/>
    <row r="391" spans="1:7" ht="34.5" customHeight="1"/>
    <row r="392" spans="1:7" ht="34.5" customHeight="1"/>
    <row r="393" spans="1:7" ht="34.5" customHeight="1"/>
    <row r="394" spans="1:7" ht="34.5" customHeight="1"/>
    <row r="395" spans="1:7" ht="34.5" customHeight="1"/>
    <row r="396" spans="1:7" ht="34.5" customHeight="1"/>
    <row r="397" spans="1:7" ht="34.5" customHeight="1"/>
    <row r="398" spans="1:7" ht="34.5" customHeight="1"/>
    <row r="399" spans="1:7" ht="34.5" customHeight="1"/>
    <row r="400" spans="1:7" ht="34.5" customHeight="1"/>
    <row r="401" ht="34.5" customHeight="1"/>
    <row r="402" ht="34.5" customHeight="1"/>
    <row r="403" ht="34.5" customHeight="1"/>
    <row r="404" ht="34.5" customHeight="1"/>
    <row r="405" ht="34.5" customHeight="1"/>
    <row r="406" ht="34.5" customHeight="1"/>
    <row r="407" ht="34.5" customHeight="1"/>
    <row r="408" ht="34.5" customHeight="1"/>
    <row r="409" ht="34.5" customHeight="1"/>
    <row r="410" ht="34.5" customHeight="1"/>
    <row r="411" ht="34.5" customHeight="1"/>
    <row r="412" ht="34.5" customHeight="1"/>
    <row r="413" ht="34.5" customHeight="1"/>
    <row r="414" ht="34.5" customHeight="1"/>
    <row r="415" ht="34.5" customHeight="1"/>
    <row r="416" ht="34.5" customHeight="1"/>
    <row r="417" ht="34.5" customHeight="1"/>
    <row r="418" ht="34.5" customHeight="1"/>
    <row r="419" ht="34.5" customHeight="1"/>
    <row r="420" ht="34.5" customHeight="1"/>
    <row r="421" ht="34.5" customHeight="1"/>
    <row r="422" ht="34.5" customHeight="1"/>
    <row r="423" ht="34.5" customHeight="1"/>
    <row r="424" ht="34.5" customHeight="1"/>
    <row r="425" ht="34.5" customHeight="1"/>
    <row r="426" ht="34.5" customHeight="1"/>
    <row r="427" ht="34.5" customHeight="1"/>
    <row r="428" ht="34.5" customHeight="1"/>
    <row r="429" ht="34.5" customHeight="1"/>
    <row r="430" ht="34.5" customHeight="1"/>
    <row r="431" ht="34.5" customHeight="1"/>
    <row r="432" ht="34.5" customHeight="1"/>
    <row r="433" ht="34.5" customHeight="1"/>
    <row r="434" ht="34.5" customHeight="1"/>
    <row r="435" ht="34.5" customHeight="1"/>
    <row r="436" ht="34.5" customHeight="1"/>
    <row r="437" ht="34.5" customHeight="1"/>
    <row r="438" ht="34.5" customHeight="1"/>
    <row r="439" ht="34.5" customHeight="1"/>
    <row r="440" ht="34.5" customHeight="1"/>
    <row r="441" ht="34.5" customHeight="1"/>
    <row r="442" ht="34.5" customHeight="1"/>
    <row r="443" ht="34.5" customHeight="1"/>
    <row r="444" ht="34.5" customHeight="1"/>
    <row r="445" ht="34.5" customHeight="1"/>
    <row r="446" ht="34.5" customHeight="1"/>
  </sheetData>
  <mergeCells count="93">
    <mergeCell ref="B330:B331"/>
    <mergeCell ref="B338:F338"/>
    <mergeCell ref="B339:B340"/>
    <mergeCell ref="B305:B306"/>
    <mergeCell ref="B313:F313"/>
    <mergeCell ref="B314:B315"/>
    <mergeCell ref="E327:F327"/>
    <mergeCell ref="C328:F328"/>
    <mergeCell ref="C329:F329"/>
    <mergeCell ref="C304:F304"/>
    <mergeCell ref="B255:B256"/>
    <mergeCell ref="B263:F263"/>
    <mergeCell ref="B264:B265"/>
    <mergeCell ref="E277:F277"/>
    <mergeCell ref="C278:F278"/>
    <mergeCell ref="C279:F279"/>
    <mergeCell ref="B280:B281"/>
    <mergeCell ref="B288:F288"/>
    <mergeCell ref="B289:B290"/>
    <mergeCell ref="E302:F302"/>
    <mergeCell ref="C303:F303"/>
    <mergeCell ref="C254:F254"/>
    <mergeCell ref="B205:B206"/>
    <mergeCell ref="B213:F213"/>
    <mergeCell ref="B214:B215"/>
    <mergeCell ref="E227:F227"/>
    <mergeCell ref="C228:F228"/>
    <mergeCell ref="C229:F229"/>
    <mergeCell ref="B230:B231"/>
    <mergeCell ref="B238:F238"/>
    <mergeCell ref="B239:B240"/>
    <mergeCell ref="E252:F252"/>
    <mergeCell ref="C253:F253"/>
    <mergeCell ref="C204:F204"/>
    <mergeCell ref="E174:F174"/>
    <mergeCell ref="C175:F175"/>
    <mergeCell ref="C176:F176"/>
    <mergeCell ref="B177:B178"/>
    <mergeCell ref="B185:F185"/>
    <mergeCell ref="B186:B187"/>
    <mergeCell ref="B199:F199"/>
    <mergeCell ref="B200:F200"/>
    <mergeCell ref="C201:F201"/>
    <mergeCell ref="E202:F202"/>
    <mergeCell ref="C203:F203"/>
    <mergeCell ref="C173:F173"/>
    <mergeCell ref="C124:F124"/>
    <mergeCell ref="C125:F125"/>
    <mergeCell ref="B126:B127"/>
    <mergeCell ref="B134:F134"/>
    <mergeCell ref="B135:B136"/>
    <mergeCell ref="E148:F148"/>
    <mergeCell ref="C149:F149"/>
    <mergeCell ref="C150:F150"/>
    <mergeCell ref="B151:B152"/>
    <mergeCell ref="B159:F159"/>
    <mergeCell ref="B160:B161"/>
    <mergeCell ref="E123:F123"/>
    <mergeCell ref="C74:F74"/>
    <mergeCell ref="C75:F75"/>
    <mergeCell ref="B76:B77"/>
    <mergeCell ref="B84:F84"/>
    <mergeCell ref="B85:B86"/>
    <mergeCell ref="E98:F98"/>
    <mergeCell ref="C99:F99"/>
    <mergeCell ref="C100:F100"/>
    <mergeCell ref="B101:B102"/>
    <mergeCell ref="B109:F109"/>
    <mergeCell ref="B110:B111"/>
    <mergeCell ref="C73:F73"/>
    <mergeCell ref="B31:F31"/>
    <mergeCell ref="C32:F32"/>
    <mergeCell ref="C33:F33"/>
    <mergeCell ref="C34:F34"/>
    <mergeCell ref="B35:B36"/>
    <mergeCell ref="B43:F43"/>
    <mergeCell ref="B44:B45"/>
    <mergeCell ref="B69:F69"/>
    <mergeCell ref="B70:F70"/>
    <mergeCell ref="C71:F71"/>
    <mergeCell ref="E72:F72"/>
    <mergeCell ref="B30:F30"/>
    <mergeCell ref="A2:G2"/>
    <mergeCell ref="B3:F3"/>
    <mergeCell ref="C5:F5"/>
    <mergeCell ref="C6:F6"/>
    <mergeCell ref="C7:F7"/>
    <mergeCell ref="B8:F8"/>
    <mergeCell ref="B9:F11"/>
    <mergeCell ref="C12:F12"/>
    <mergeCell ref="B13:B14"/>
    <mergeCell ref="C25:F25"/>
    <mergeCell ref="B26:F26"/>
  </mergeCells>
  <printOptions horizontalCentered="1" verticalCentered="1"/>
  <pageMargins left="0.7" right="0.7" top="0.75" bottom="0.75" header="0.3" footer="0.3"/>
  <pageSetup scale="58" fitToHeight="0" orientation="portrait" r:id="rId1"/>
  <rowBreaks count="2" manualBreakCount="2">
    <brk id="50" max="16383" man="1"/>
    <brk id="387" max="6"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M390"/>
  <sheetViews>
    <sheetView zoomScaleNormal="100" workbookViewId="0">
      <selection activeCell="D14" sqref="D14"/>
    </sheetView>
  </sheetViews>
  <sheetFormatPr defaultRowHeight="14.25"/>
  <cols>
    <col min="1" max="1" width="12.875" style="259" customWidth="1"/>
    <col min="2" max="2" width="30" style="259" customWidth="1"/>
    <col min="3" max="3" width="21" style="259" customWidth="1"/>
    <col min="4" max="4" width="19.375" style="259" customWidth="1"/>
    <col min="5" max="5" width="24.25" style="259" customWidth="1"/>
    <col min="6" max="6" width="20.875" style="259" customWidth="1"/>
    <col min="7" max="7" width="10.875" style="259" customWidth="1"/>
    <col min="8" max="8" width="9.125" style="259"/>
    <col min="9" max="9" width="11" style="259" customWidth="1"/>
    <col min="10" max="10" width="15.875" style="259" customWidth="1"/>
    <col min="11" max="11" width="9.125" style="259"/>
    <col min="12" max="12" width="15.25" style="259" customWidth="1"/>
    <col min="13" max="256" width="9.125" style="259"/>
    <col min="257" max="257" width="12.875" style="259" customWidth="1"/>
    <col min="258" max="258" width="30" style="259" customWidth="1"/>
    <col min="259" max="259" width="21" style="259" customWidth="1"/>
    <col min="260" max="260" width="19.375" style="259" customWidth="1"/>
    <col min="261" max="261" width="24.25" style="259" customWidth="1"/>
    <col min="262" max="262" width="23.75" style="259" customWidth="1"/>
    <col min="263" max="263" width="20.625" style="259" customWidth="1"/>
    <col min="264" max="264" width="9.125" style="259"/>
    <col min="265" max="265" width="11" style="259" customWidth="1"/>
    <col min="266" max="266" width="15.875" style="259" customWidth="1"/>
    <col min="267" max="267" width="9.125" style="259"/>
    <col min="268" max="268" width="15.25" style="259" customWidth="1"/>
    <col min="269" max="512" width="9.125" style="259"/>
    <col min="513" max="513" width="12.875" style="259" customWidth="1"/>
    <col min="514" max="514" width="30" style="259" customWidth="1"/>
    <col min="515" max="515" width="21" style="259" customWidth="1"/>
    <col min="516" max="516" width="19.375" style="259" customWidth="1"/>
    <col min="517" max="517" width="24.25" style="259" customWidth="1"/>
    <col min="518" max="518" width="23.75" style="259" customWidth="1"/>
    <col min="519" max="519" width="20.625" style="259" customWidth="1"/>
    <col min="520" max="520" width="9.125" style="259"/>
    <col min="521" max="521" width="11" style="259" customWidth="1"/>
    <col min="522" max="522" width="15.875" style="259" customWidth="1"/>
    <col min="523" max="523" width="9.125" style="259"/>
    <col min="524" max="524" width="15.25" style="259" customWidth="1"/>
    <col min="525" max="768" width="9.125" style="259"/>
    <col min="769" max="769" width="12.875" style="259" customWidth="1"/>
    <col min="770" max="770" width="30" style="259" customWidth="1"/>
    <col min="771" max="771" width="21" style="259" customWidth="1"/>
    <col min="772" max="772" width="19.375" style="259" customWidth="1"/>
    <col min="773" max="773" width="24.25" style="259" customWidth="1"/>
    <col min="774" max="774" width="23.75" style="259" customWidth="1"/>
    <col min="775" max="775" width="20.625" style="259" customWidth="1"/>
    <col min="776" max="776" width="9.125" style="259"/>
    <col min="777" max="777" width="11" style="259" customWidth="1"/>
    <col min="778" max="778" width="15.875" style="259" customWidth="1"/>
    <col min="779" max="779" width="9.125" style="259"/>
    <col min="780" max="780" width="15.25" style="259" customWidth="1"/>
    <col min="781" max="1024" width="9.125" style="259"/>
    <col min="1025" max="1025" width="12.875" style="259" customWidth="1"/>
    <col min="1026" max="1026" width="30" style="259" customWidth="1"/>
    <col min="1027" max="1027" width="21" style="259" customWidth="1"/>
    <col min="1028" max="1028" width="19.375" style="259" customWidth="1"/>
    <col min="1029" max="1029" width="24.25" style="259" customWidth="1"/>
    <col min="1030" max="1030" width="23.75" style="259" customWidth="1"/>
    <col min="1031" max="1031" width="20.625" style="259" customWidth="1"/>
    <col min="1032" max="1032" width="9.125" style="259"/>
    <col min="1033" max="1033" width="11" style="259" customWidth="1"/>
    <col min="1034" max="1034" width="15.875" style="259" customWidth="1"/>
    <col min="1035" max="1035" width="9.125" style="259"/>
    <col min="1036" max="1036" width="15.25" style="259" customWidth="1"/>
    <col min="1037" max="1280" width="9.125" style="259"/>
    <col min="1281" max="1281" width="12.875" style="259" customWidth="1"/>
    <col min="1282" max="1282" width="30" style="259" customWidth="1"/>
    <col min="1283" max="1283" width="21" style="259" customWidth="1"/>
    <col min="1284" max="1284" width="19.375" style="259" customWidth="1"/>
    <col min="1285" max="1285" width="24.25" style="259" customWidth="1"/>
    <col min="1286" max="1286" width="23.75" style="259" customWidth="1"/>
    <col min="1287" max="1287" width="20.625" style="259" customWidth="1"/>
    <col min="1288" max="1288" width="9.125" style="259"/>
    <col min="1289" max="1289" width="11" style="259" customWidth="1"/>
    <col min="1290" max="1290" width="15.875" style="259" customWidth="1"/>
    <col min="1291" max="1291" width="9.125" style="259"/>
    <col min="1292" max="1292" width="15.25" style="259" customWidth="1"/>
    <col min="1293" max="1536" width="9.125" style="259"/>
    <col min="1537" max="1537" width="12.875" style="259" customWidth="1"/>
    <col min="1538" max="1538" width="30" style="259" customWidth="1"/>
    <col min="1539" max="1539" width="21" style="259" customWidth="1"/>
    <col min="1540" max="1540" width="19.375" style="259" customWidth="1"/>
    <col min="1541" max="1541" width="24.25" style="259" customWidth="1"/>
    <col min="1542" max="1542" width="23.75" style="259" customWidth="1"/>
    <col min="1543" max="1543" width="20.625" style="259" customWidth="1"/>
    <col min="1544" max="1544" width="9.125" style="259"/>
    <col min="1545" max="1545" width="11" style="259" customWidth="1"/>
    <col min="1546" max="1546" width="15.875" style="259" customWidth="1"/>
    <col min="1547" max="1547" width="9.125" style="259"/>
    <col min="1548" max="1548" width="15.25" style="259" customWidth="1"/>
    <col min="1549" max="1792" width="9.125" style="259"/>
    <col min="1793" max="1793" width="12.875" style="259" customWidth="1"/>
    <col min="1794" max="1794" width="30" style="259" customWidth="1"/>
    <col min="1795" max="1795" width="21" style="259" customWidth="1"/>
    <col min="1796" max="1796" width="19.375" style="259" customWidth="1"/>
    <col min="1797" max="1797" width="24.25" style="259" customWidth="1"/>
    <col min="1798" max="1798" width="23.75" style="259" customWidth="1"/>
    <col min="1799" max="1799" width="20.625" style="259" customWidth="1"/>
    <col min="1800" max="1800" width="9.125" style="259"/>
    <col min="1801" max="1801" width="11" style="259" customWidth="1"/>
    <col min="1802" max="1802" width="15.875" style="259" customWidth="1"/>
    <col min="1803" max="1803" width="9.125" style="259"/>
    <col min="1804" max="1804" width="15.25" style="259" customWidth="1"/>
    <col min="1805" max="2048" width="9.125" style="259"/>
    <col min="2049" max="2049" width="12.875" style="259" customWidth="1"/>
    <col min="2050" max="2050" width="30" style="259" customWidth="1"/>
    <col min="2051" max="2051" width="21" style="259" customWidth="1"/>
    <col min="2052" max="2052" width="19.375" style="259" customWidth="1"/>
    <col min="2053" max="2053" width="24.25" style="259" customWidth="1"/>
    <col min="2054" max="2054" width="23.75" style="259" customWidth="1"/>
    <col min="2055" max="2055" width="20.625" style="259" customWidth="1"/>
    <col min="2056" max="2056" width="9.125" style="259"/>
    <col min="2057" max="2057" width="11" style="259" customWidth="1"/>
    <col min="2058" max="2058" width="15.875" style="259" customWidth="1"/>
    <col min="2059" max="2059" width="9.125" style="259"/>
    <col min="2060" max="2060" width="15.25" style="259" customWidth="1"/>
    <col min="2061" max="2304" width="9.125" style="259"/>
    <col min="2305" max="2305" width="12.875" style="259" customWidth="1"/>
    <col min="2306" max="2306" width="30" style="259" customWidth="1"/>
    <col min="2307" max="2307" width="21" style="259" customWidth="1"/>
    <col min="2308" max="2308" width="19.375" style="259" customWidth="1"/>
    <col min="2309" max="2309" width="24.25" style="259" customWidth="1"/>
    <col min="2310" max="2310" width="23.75" style="259" customWidth="1"/>
    <col min="2311" max="2311" width="20.625" style="259" customWidth="1"/>
    <col min="2312" max="2312" width="9.125" style="259"/>
    <col min="2313" max="2313" width="11" style="259" customWidth="1"/>
    <col min="2314" max="2314" width="15.875" style="259" customWidth="1"/>
    <col min="2315" max="2315" width="9.125" style="259"/>
    <col min="2316" max="2316" width="15.25" style="259" customWidth="1"/>
    <col min="2317" max="2560" width="9.125" style="259"/>
    <col min="2561" max="2561" width="12.875" style="259" customWidth="1"/>
    <col min="2562" max="2562" width="30" style="259" customWidth="1"/>
    <col min="2563" max="2563" width="21" style="259" customWidth="1"/>
    <col min="2564" max="2564" width="19.375" style="259" customWidth="1"/>
    <col min="2565" max="2565" width="24.25" style="259" customWidth="1"/>
    <col min="2566" max="2566" width="23.75" style="259" customWidth="1"/>
    <col min="2567" max="2567" width="20.625" style="259" customWidth="1"/>
    <col min="2568" max="2568" width="9.125" style="259"/>
    <col min="2569" max="2569" width="11" style="259" customWidth="1"/>
    <col min="2570" max="2570" width="15.875" style="259" customWidth="1"/>
    <col min="2571" max="2571" width="9.125" style="259"/>
    <col min="2572" max="2572" width="15.25" style="259" customWidth="1"/>
    <col min="2573" max="2816" width="9.125" style="259"/>
    <col min="2817" max="2817" width="12.875" style="259" customWidth="1"/>
    <col min="2818" max="2818" width="30" style="259" customWidth="1"/>
    <col min="2819" max="2819" width="21" style="259" customWidth="1"/>
    <col min="2820" max="2820" width="19.375" style="259" customWidth="1"/>
    <col min="2821" max="2821" width="24.25" style="259" customWidth="1"/>
    <col min="2822" max="2822" width="23.75" style="259" customWidth="1"/>
    <col min="2823" max="2823" width="20.625" style="259" customWidth="1"/>
    <col min="2824" max="2824" width="9.125" style="259"/>
    <col min="2825" max="2825" width="11" style="259" customWidth="1"/>
    <col min="2826" max="2826" width="15.875" style="259" customWidth="1"/>
    <col min="2827" max="2827" width="9.125" style="259"/>
    <col min="2828" max="2828" width="15.25" style="259" customWidth="1"/>
    <col min="2829" max="3072" width="9.125" style="259"/>
    <col min="3073" max="3073" width="12.875" style="259" customWidth="1"/>
    <col min="3074" max="3074" width="30" style="259" customWidth="1"/>
    <col min="3075" max="3075" width="21" style="259" customWidth="1"/>
    <col min="3076" max="3076" width="19.375" style="259" customWidth="1"/>
    <col min="3077" max="3077" width="24.25" style="259" customWidth="1"/>
    <col min="3078" max="3078" width="23.75" style="259" customWidth="1"/>
    <col min="3079" max="3079" width="20.625" style="259" customWidth="1"/>
    <col min="3080" max="3080" width="9.125" style="259"/>
    <col min="3081" max="3081" width="11" style="259" customWidth="1"/>
    <col min="3082" max="3082" width="15.875" style="259" customWidth="1"/>
    <col min="3083" max="3083" width="9.125" style="259"/>
    <col min="3084" max="3084" width="15.25" style="259" customWidth="1"/>
    <col min="3085" max="3328" width="9.125" style="259"/>
    <col min="3329" max="3329" width="12.875" style="259" customWidth="1"/>
    <col min="3330" max="3330" width="30" style="259" customWidth="1"/>
    <col min="3331" max="3331" width="21" style="259" customWidth="1"/>
    <col min="3332" max="3332" width="19.375" style="259" customWidth="1"/>
    <col min="3333" max="3333" width="24.25" style="259" customWidth="1"/>
    <col min="3334" max="3334" width="23.75" style="259" customWidth="1"/>
    <col min="3335" max="3335" width="20.625" style="259" customWidth="1"/>
    <col min="3336" max="3336" width="9.125" style="259"/>
    <col min="3337" max="3337" width="11" style="259" customWidth="1"/>
    <col min="3338" max="3338" width="15.875" style="259" customWidth="1"/>
    <col min="3339" max="3339" width="9.125" style="259"/>
    <col min="3340" max="3340" width="15.25" style="259" customWidth="1"/>
    <col min="3341" max="3584" width="9.125" style="259"/>
    <col min="3585" max="3585" width="12.875" style="259" customWidth="1"/>
    <col min="3586" max="3586" width="30" style="259" customWidth="1"/>
    <col min="3587" max="3587" width="21" style="259" customWidth="1"/>
    <col min="3588" max="3588" width="19.375" style="259" customWidth="1"/>
    <col min="3589" max="3589" width="24.25" style="259" customWidth="1"/>
    <col min="3590" max="3590" width="23.75" style="259" customWidth="1"/>
    <col min="3591" max="3591" width="20.625" style="259" customWidth="1"/>
    <col min="3592" max="3592" width="9.125" style="259"/>
    <col min="3593" max="3593" width="11" style="259" customWidth="1"/>
    <col min="3594" max="3594" width="15.875" style="259" customWidth="1"/>
    <col min="3595" max="3595" width="9.125" style="259"/>
    <col min="3596" max="3596" width="15.25" style="259" customWidth="1"/>
    <col min="3597" max="3840" width="9.125" style="259"/>
    <col min="3841" max="3841" width="12.875" style="259" customWidth="1"/>
    <col min="3842" max="3842" width="30" style="259" customWidth="1"/>
    <col min="3843" max="3843" width="21" style="259" customWidth="1"/>
    <col min="3844" max="3844" width="19.375" style="259" customWidth="1"/>
    <col min="3845" max="3845" width="24.25" style="259" customWidth="1"/>
    <col min="3846" max="3846" width="23.75" style="259" customWidth="1"/>
    <col min="3847" max="3847" width="20.625" style="259" customWidth="1"/>
    <col min="3848" max="3848" width="9.125" style="259"/>
    <col min="3849" max="3849" width="11" style="259" customWidth="1"/>
    <col min="3850" max="3850" width="15.875" style="259" customWidth="1"/>
    <col min="3851" max="3851" width="9.125" style="259"/>
    <col min="3852" max="3852" width="15.25" style="259" customWidth="1"/>
    <col min="3853" max="4096" width="9.125" style="259"/>
    <col min="4097" max="4097" width="12.875" style="259" customWidth="1"/>
    <col min="4098" max="4098" width="30" style="259" customWidth="1"/>
    <col min="4099" max="4099" width="21" style="259" customWidth="1"/>
    <col min="4100" max="4100" width="19.375" style="259" customWidth="1"/>
    <col min="4101" max="4101" width="24.25" style="259" customWidth="1"/>
    <col min="4102" max="4102" width="23.75" style="259" customWidth="1"/>
    <col min="4103" max="4103" width="20.625" style="259" customWidth="1"/>
    <col min="4104" max="4104" width="9.125" style="259"/>
    <col min="4105" max="4105" width="11" style="259" customWidth="1"/>
    <col min="4106" max="4106" width="15.875" style="259" customWidth="1"/>
    <col min="4107" max="4107" width="9.125" style="259"/>
    <col min="4108" max="4108" width="15.25" style="259" customWidth="1"/>
    <col min="4109" max="4352" width="9.125" style="259"/>
    <col min="4353" max="4353" width="12.875" style="259" customWidth="1"/>
    <col min="4354" max="4354" width="30" style="259" customWidth="1"/>
    <col min="4355" max="4355" width="21" style="259" customWidth="1"/>
    <col min="4356" max="4356" width="19.375" style="259" customWidth="1"/>
    <col min="4357" max="4357" width="24.25" style="259" customWidth="1"/>
    <col min="4358" max="4358" width="23.75" style="259" customWidth="1"/>
    <col min="4359" max="4359" width="20.625" style="259" customWidth="1"/>
    <col min="4360" max="4360" width="9.125" style="259"/>
    <col min="4361" max="4361" width="11" style="259" customWidth="1"/>
    <col min="4362" max="4362" width="15.875" style="259" customWidth="1"/>
    <col min="4363" max="4363" width="9.125" style="259"/>
    <col min="4364" max="4364" width="15.25" style="259" customWidth="1"/>
    <col min="4365" max="4608" width="9.125" style="259"/>
    <col min="4609" max="4609" width="12.875" style="259" customWidth="1"/>
    <col min="4610" max="4610" width="30" style="259" customWidth="1"/>
    <col min="4611" max="4611" width="21" style="259" customWidth="1"/>
    <col min="4612" max="4612" width="19.375" style="259" customWidth="1"/>
    <col min="4613" max="4613" width="24.25" style="259" customWidth="1"/>
    <col min="4614" max="4614" width="23.75" style="259" customWidth="1"/>
    <col min="4615" max="4615" width="20.625" style="259" customWidth="1"/>
    <col min="4616" max="4616" width="9.125" style="259"/>
    <col min="4617" max="4617" width="11" style="259" customWidth="1"/>
    <col min="4618" max="4618" width="15.875" style="259" customWidth="1"/>
    <col min="4619" max="4619" width="9.125" style="259"/>
    <col min="4620" max="4620" width="15.25" style="259" customWidth="1"/>
    <col min="4621" max="4864" width="9.125" style="259"/>
    <col min="4865" max="4865" width="12.875" style="259" customWidth="1"/>
    <col min="4866" max="4866" width="30" style="259" customWidth="1"/>
    <col min="4867" max="4867" width="21" style="259" customWidth="1"/>
    <col min="4868" max="4868" width="19.375" style="259" customWidth="1"/>
    <col min="4869" max="4869" width="24.25" style="259" customWidth="1"/>
    <col min="4870" max="4870" width="23.75" style="259" customWidth="1"/>
    <col min="4871" max="4871" width="20.625" style="259" customWidth="1"/>
    <col min="4872" max="4872" width="9.125" style="259"/>
    <col min="4873" max="4873" width="11" style="259" customWidth="1"/>
    <col min="4874" max="4874" width="15.875" style="259" customWidth="1"/>
    <col min="4875" max="4875" width="9.125" style="259"/>
    <col min="4876" max="4876" width="15.25" style="259" customWidth="1"/>
    <col min="4877" max="5120" width="9.125" style="259"/>
    <col min="5121" max="5121" width="12.875" style="259" customWidth="1"/>
    <col min="5122" max="5122" width="30" style="259" customWidth="1"/>
    <col min="5123" max="5123" width="21" style="259" customWidth="1"/>
    <col min="5124" max="5124" width="19.375" style="259" customWidth="1"/>
    <col min="5125" max="5125" width="24.25" style="259" customWidth="1"/>
    <col min="5126" max="5126" width="23.75" style="259" customWidth="1"/>
    <col min="5127" max="5127" width="20.625" style="259" customWidth="1"/>
    <col min="5128" max="5128" width="9.125" style="259"/>
    <col min="5129" max="5129" width="11" style="259" customWidth="1"/>
    <col min="5130" max="5130" width="15.875" style="259" customWidth="1"/>
    <col min="5131" max="5131" width="9.125" style="259"/>
    <col min="5132" max="5132" width="15.25" style="259" customWidth="1"/>
    <col min="5133" max="5376" width="9.125" style="259"/>
    <col min="5377" max="5377" width="12.875" style="259" customWidth="1"/>
    <col min="5378" max="5378" width="30" style="259" customWidth="1"/>
    <col min="5379" max="5379" width="21" style="259" customWidth="1"/>
    <col min="5380" max="5380" width="19.375" style="259" customWidth="1"/>
    <col min="5381" max="5381" width="24.25" style="259" customWidth="1"/>
    <col min="5382" max="5382" width="23.75" style="259" customWidth="1"/>
    <col min="5383" max="5383" width="20.625" style="259" customWidth="1"/>
    <col min="5384" max="5384" width="9.125" style="259"/>
    <col min="5385" max="5385" width="11" style="259" customWidth="1"/>
    <col min="5386" max="5386" width="15.875" style="259" customWidth="1"/>
    <col min="5387" max="5387" width="9.125" style="259"/>
    <col min="5388" max="5388" width="15.25" style="259" customWidth="1"/>
    <col min="5389" max="5632" width="9.125" style="259"/>
    <col min="5633" max="5633" width="12.875" style="259" customWidth="1"/>
    <col min="5634" max="5634" width="30" style="259" customWidth="1"/>
    <col min="5635" max="5635" width="21" style="259" customWidth="1"/>
    <col min="5636" max="5636" width="19.375" style="259" customWidth="1"/>
    <col min="5637" max="5637" width="24.25" style="259" customWidth="1"/>
    <col min="5638" max="5638" width="23.75" style="259" customWidth="1"/>
    <col min="5639" max="5639" width="20.625" style="259" customWidth="1"/>
    <col min="5640" max="5640" width="9.125" style="259"/>
    <col min="5641" max="5641" width="11" style="259" customWidth="1"/>
    <col min="5642" max="5642" width="15.875" style="259" customWidth="1"/>
    <col min="5643" max="5643" width="9.125" style="259"/>
    <col min="5644" max="5644" width="15.25" style="259" customWidth="1"/>
    <col min="5645" max="5888" width="9.125" style="259"/>
    <col min="5889" max="5889" width="12.875" style="259" customWidth="1"/>
    <col min="5890" max="5890" width="30" style="259" customWidth="1"/>
    <col min="5891" max="5891" width="21" style="259" customWidth="1"/>
    <col min="5892" max="5892" width="19.375" style="259" customWidth="1"/>
    <col min="5893" max="5893" width="24.25" style="259" customWidth="1"/>
    <col min="5894" max="5894" width="23.75" style="259" customWidth="1"/>
    <col min="5895" max="5895" width="20.625" style="259" customWidth="1"/>
    <col min="5896" max="5896" width="9.125" style="259"/>
    <col min="5897" max="5897" width="11" style="259" customWidth="1"/>
    <col min="5898" max="5898" width="15.875" style="259" customWidth="1"/>
    <col min="5899" max="5899" width="9.125" style="259"/>
    <col min="5900" max="5900" width="15.25" style="259" customWidth="1"/>
    <col min="5901" max="6144" width="9.125" style="259"/>
    <col min="6145" max="6145" width="12.875" style="259" customWidth="1"/>
    <col min="6146" max="6146" width="30" style="259" customWidth="1"/>
    <col min="6147" max="6147" width="21" style="259" customWidth="1"/>
    <col min="6148" max="6148" width="19.375" style="259" customWidth="1"/>
    <col min="6149" max="6149" width="24.25" style="259" customWidth="1"/>
    <col min="6150" max="6150" width="23.75" style="259" customWidth="1"/>
    <col min="6151" max="6151" width="20.625" style="259" customWidth="1"/>
    <col min="6152" max="6152" width="9.125" style="259"/>
    <col min="6153" max="6153" width="11" style="259" customWidth="1"/>
    <col min="6154" max="6154" width="15.875" style="259" customWidth="1"/>
    <col min="6155" max="6155" width="9.125" style="259"/>
    <col min="6156" max="6156" width="15.25" style="259" customWidth="1"/>
    <col min="6157" max="6400" width="9.125" style="259"/>
    <col min="6401" max="6401" width="12.875" style="259" customWidth="1"/>
    <col min="6402" max="6402" width="30" style="259" customWidth="1"/>
    <col min="6403" max="6403" width="21" style="259" customWidth="1"/>
    <col min="6404" max="6404" width="19.375" style="259" customWidth="1"/>
    <col min="6405" max="6405" width="24.25" style="259" customWidth="1"/>
    <col min="6406" max="6406" width="23.75" style="259" customWidth="1"/>
    <col min="6407" max="6407" width="20.625" style="259" customWidth="1"/>
    <col min="6408" max="6408" width="9.125" style="259"/>
    <col min="6409" max="6409" width="11" style="259" customWidth="1"/>
    <col min="6410" max="6410" width="15.875" style="259" customWidth="1"/>
    <col min="6411" max="6411" width="9.125" style="259"/>
    <col min="6412" max="6412" width="15.25" style="259" customWidth="1"/>
    <col min="6413" max="6656" width="9.125" style="259"/>
    <col min="6657" max="6657" width="12.875" style="259" customWidth="1"/>
    <col min="6658" max="6658" width="30" style="259" customWidth="1"/>
    <col min="6659" max="6659" width="21" style="259" customWidth="1"/>
    <col min="6660" max="6660" width="19.375" style="259" customWidth="1"/>
    <col min="6661" max="6661" width="24.25" style="259" customWidth="1"/>
    <col min="6662" max="6662" width="23.75" style="259" customWidth="1"/>
    <col min="6663" max="6663" width="20.625" style="259" customWidth="1"/>
    <col min="6664" max="6664" width="9.125" style="259"/>
    <col min="6665" max="6665" width="11" style="259" customWidth="1"/>
    <col min="6666" max="6666" width="15.875" style="259" customWidth="1"/>
    <col min="6667" max="6667" width="9.125" style="259"/>
    <col min="6668" max="6668" width="15.25" style="259" customWidth="1"/>
    <col min="6669" max="6912" width="9.125" style="259"/>
    <col min="6913" max="6913" width="12.875" style="259" customWidth="1"/>
    <col min="6914" max="6914" width="30" style="259" customWidth="1"/>
    <col min="6915" max="6915" width="21" style="259" customWidth="1"/>
    <col min="6916" max="6916" width="19.375" style="259" customWidth="1"/>
    <col min="6917" max="6917" width="24.25" style="259" customWidth="1"/>
    <col min="6918" max="6918" width="23.75" style="259" customWidth="1"/>
    <col min="6919" max="6919" width="20.625" style="259" customWidth="1"/>
    <col min="6920" max="6920" width="9.125" style="259"/>
    <col min="6921" max="6921" width="11" style="259" customWidth="1"/>
    <col min="6922" max="6922" width="15.875" style="259" customWidth="1"/>
    <col min="6923" max="6923" width="9.125" style="259"/>
    <col min="6924" max="6924" width="15.25" style="259" customWidth="1"/>
    <col min="6925" max="7168" width="9.125" style="259"/>
    <col min="7169" max="7169" width="12.875" style="259" customWidth="1"/>
    <col min="7170" max="7170" width="30" style="259" customWidth="1"/>
    <col min="7171" max="7171" width="21" style="259" customWidth="1"/>
    <col min="7172" max="7172" width="19.375" style="259" customWidth="1"/>
    <col min="7173" max="7173" width="24.25" style="259" customWidth="1"/>
    <col min="7174" max="7174" width="23.75" style="259" customWidth="1"/>
    <col min="7175" max="7175" width="20.625" style="259" customWidth="1"/>
    <col min="7176" max="7176" width="9.125" style="259"/>
    <col min="7177" max="7177" width="11" style="259" customWidth="1"/>
    <col min="7178" max="7178" width="15.875" style="259" customWidth="1"/>
    <col min="7179" max="7179" width="9.125" style="259"/>
    <col min="7180" max="7180" width="15.25" style="259" customWidth="1"/>
    <col min="7181" max="7424" width="9.125" style="259"/>
    <col min="7425" max="7425" width="12.875" style="259" customWidth="1"/>
    <col min="7426" max="7426" width="30" style="259" customWidth="1"/>
    <col min="7427" max="7427" width="21" style="259" customWidth="1"/>
    <col min="7428" max="7428" width="19.375" style="259" customWidth="1"/>
    <col min="7429" max="7429" width="24.25" style="259" customWidth="1"/>
    <col min="7430" max="7430" width="23.75" style="259" customWidth="1"/>
    <col min="7431" max="7431" width="20.625" style="259" customWidth="1"/>
    <col min="7432" max="7432" width="9.125" style="259"/>
    <col min="7433" max="7433" width="11" style="259" customWidth="1"/>
    <col min="7434" max="7434" width="15.875" style="259" customWidth="1"/>
    <col min="7435" max="7435" width="9.125" style="259"/>
    <col min="7436" max="7436" width="15.25" style="259" customWidth="1"/>
    <col min="7437" max="7680" width="9.125" style="259"/>
    <col min="7681" max="7681" width="12.875" style="259" customWidth="1"/>
    <col min="7682" max="7682" width="30" style="259" customWidth="1"/>
    <col min="7683" max="7683" width="21" style="259" customWidth="1"/>
    <col min="7684" max="7684" width="19.375" style="259" customWidth="1"/>
    <col min="7685" max="7685" width="24.25" style="259" customWidth="1"/>
    <col min="7686" max="7686" width="23.75" style="259" customWidth="1"/>
    <col min="7687" max="7687" width="20.625" style="259" customWidth="1"/>
    <col min="7688" max="7688" width="9.125" style="259"/>
    <col min="7689" max="7689" width="11" style="259" customWidth="1"/>
    <col min="7690" max="7690" width="15.875" style="259" customWidth="1"/>
    <col min="7691" max="7691" width="9.125" style="259"/>
    <col min="7692" max="7692" width="15.25" style="259" customWidth="1"/>
    <col min="7693" max="7936" width="9.125" style="259"/>
    <col min="7937" max="7937" width="12.875" style="259" customWidth="1"/>
    <col min="7938" max="7938" width="30" style="259" customWidth="1"/>
    <col min="7939" max="7939" width="21" style="259" customWidth="1"/>
    <col min="7940" max="7940" width="19.375" style="259" customWidth="1"/>
    <col min="7941" max="7941" width="24.25" style="259" customWidth="1"/>
    <col min="7942" max="7942" width="23.75" style="259" customWidth="1"/>
    <col min="7943" max="7943" width="20.625" style="259" customWidth="1"/>
    <col min="7944" max="7944" width="9.125" style="259"/>
    <col min="7945" max="7945" width="11" style="259" customWidth="1"/>
    <col min="7946" max="7946" width="15.875" style="259" customWidth="1"/>
    <col min="7947" max="7947" width="9.125" style="259"/>
    <col min="7948" max="7948" width="15.25" style="259" customWidth="1"/>
    <col min="7949" max="8192" width="9.125" style="259"/>
    <col min="8193" max="8193" width="12.875" style="259" customWidth="1"/>
    <col min="8194" max="8194" width="30" style="259" customWidth="1"/>
    <col min="8195" max="8195" width="21" style="259" customWidth="1"/>
    <col min="8196" max="8196" width="19.375" style="259" customWidth="1"/>
    <col min="8197" max="8197" width="24.25" style="259" customWidth="1"/>
    <col min="8198" max="8198" width="23.75" style="259" customWidth="1"/>
    <col min="8199" max="8199" width="20.625" style="259" customWidth="1"/>
    <col min="8200" max="8200" width="9.125" style="259"/>
    <col min="8201" max="8201" width="11" style="259" customWidth="1"/>
    <col min="8202" max="8202" width="15.875" style="259" customWidth="1"/>
    <col min="8203" max="8203" width="9.125" style="259"/>
    <col min="8204" max="8204" width="15.25" style="259" customWidth="1"/>
    <col min="8205" max="8448" width="9.125" style="259"/>
    <col min="8449" max="8449" width="12.875" style="259" customWidth="1"/>
    <col min="8450" max="8450" width="30" style="259" customWidth="1"/>
    <col min="8451" max="8451" width="21" style="259" customWidth="1"/>
    <col min="8452" max="8452" width="19.375" style="259" customWidth="1"/>
    <col min="8453" max="8453" width="24.25" style="259" customWidth="1"/>
    <col min="8454" max="8454" width="23.75" style="259" customWidth="1"/>
    <col min="8455" max="8455" width="20.625" style="259" customWidth="1"/>
    <col min="8456" max="8456" width="9.125" style="259"/>
    <col min="8457" max="8457" width="11" style="259" customWidth="1"/>
    <col min="8458" max="8458" width="15.875" style="259" customWidth="1"/>
    <col min="8459" max="8459" width="9.125" style="259"/>
    <col min="8460" max="8460" width="15.25" style="259" customWidth="1"/>
    <col min="8461" max="8704" width="9.125" style="259"/>
    <col min="8705" max="8705" width="12.875" style="259" customWidth="1"/>
    <col min="8706" max="8706" width="30" style="259" customWidth="1"/>
    <col min="8707" max="8707" width="21" style="259" customWidth="1"/>
    <col min="8708" max="8708" width="19.375" style="259" customWidth="1"/>
    <col min="8709" max="8709" width="24.25" style="259" customWidth="1"/>
    <col min="8710" max="8710" width="23.75" style="259" customWidth="1"/>
    <col min="8711" max="8711" width="20.625" style="259" customWidth="1"/>
    <col min="8712" max="8712" width="9.125" style="259"/>
    <col min="8713" max="8713" width="11" style="259" customWidth="1"/>
    <col min="8714" max="8714" width="15.875" style="259" customWidth="1"/>
    <col min="8715" max="8715" width="9.125" style="259"/>
    <col min="8716" max="8716" width="15.25" style="259" customWidth="1"/>
    <col min="8717" max="8960" width="9.125" style="259"/>
    <col min="8961" max="8961" width="12.875" style="259" customWidth="1"/>
    <col min="8962" max="8962" width="30" style="259" customWidth="1"/>
    <col min="8963" max="8963" width="21" style="259" customWidth="1"/>
    <col min="8964" max="8964" width="19.375" style="259" customWidth="1"/>
    <col min="8965" max="8965" width="24.25" style="259" customWidth="1"/>
    <col min="8966" max="8966" width="23.75" style="259" customWidth="1"/>
    <col min="8967" max="8967" width="20.625" style="259" customWidth="1"/>
    <col min="8968" max="8968" width="9.125" style="259"/>
    <col min="8969" max="8969" width="11" style="259" customWidth="1"/>
    <col min="8970" max="8970" width="15.875" style="259" customWidth="1"/>
    <col min="8971" max="8971" width="9.125" style="259"/>
    <col min="8972" max="8972" width="15.25" style="259" customWidth="1"/>
    <col min="8973" max="9216" width="9.125" style="259"/>
    <col min="9217" max="9217" width="12.875" style="259" customWidth="1"/>
    <col min="9218" max="9218" width="30" style="259" customWidth="1"/>
    <col min="9219" max="9219" width="21" style="259" customWidth="1"/>
    <col min="9220" max="9220" width="19.375" style="259" customWidth="1"/>
    <col min="9221" max="9221" width="24.25" style="259" customWidth="1"/>
    <col min="9222" max="9222" width="23.75" style="259" customWidth="1"/>
    <col min="9223" max="9223" width="20.625" style="259" customWidth="1"/>
    <col min="9224" max="9224" width="9.125" style="259"/>
    <col min="9225" max="9225" width="11" style="259" customWidth="1"/>
    <col min="9226" max="9226" width="15.875" style="259" customWidth="1"/>
    <col min="9227" max="9227" width="9.125" style="259"/>
    <col min="9228" max="9228" width="15.25" style="259" customWidth="1"/>
    <col min="9229" max="9472" width="9.125" style="259"/>
    <col min="9473" max="9473" width="12.875" style="259" customWidth="1"/>
    <col min="9474" max="9474" width="30" style="259" customWidth="1"/>
    <col min="9475" max="9475" width="21" style="259" customWidth="1"/>
    <col min="9476" max="9476" width="19.375" style="259" customWidth="1"/>
    <col min="9477" max="9477" width="24.25" style="259" customWidth="1"/>
    <col min="9478" max="9478" width="23.75" style="259" customWidth="1"/>
    <col min="9479" max="9479" width="20.625" style="259" customWidth="1"/>
    <col min="9480" max="9480" width="9.125" style="259"/>
    <col min="9481" max="9481" width="11" style="259" customWidth="1"/>
    <col min="9482" max="9482" width="15.875" style="259" customWidth="1"/>
    <col min="9483" max="9483" width="9.125" style="259"/>
    <col min="9484" max="9484" width="15.25" style="259" customWidth="1"/>
    <col min="9485" max="9728" width="9.125" style="259"/>
    <col min="9729" max="9729" width="12.875" style="259" customWidth="1"/>
    <col min="9730" max="9730" width="30" style="259" customWidth="1"/>
    <col min="9731" max="9731" width="21" style="259" customWidth="1"/>
    <col min="9732" max="9732" width="19.375" style="259" customWidth="1"/>
    <col min="9733" max="9733" width="24.25" style="259" customWidth="1"/>
    <col min="9734" max="9734" width="23.75" style="259" customWidth="1"/>
    <col min="9735" max="9735" width="20.625" style="259" customWidth="1"/>
    <col min="9736" max="9736" width="9.125" style="259"/>
    <col min="9737" max="9737" width="11" style="259" customWidth="1"/>
    <col min="9738" max="9738" width="15.875" style="259" customWidth="1"/>
    <col min="9739" max="9739" width="9.125" style="259"/>
    <col min="9740" max="9740" width="15.25" style="259" customWidth="1"/>
    <col min="9741" max="9984" width="9.125" style="259"/>
    <col min="9985" max="9985" width="12.875" style="259" customWidth="1"/>
    <col min="9986" max="9986" width="30" style="259" customWidth="1"/>
    <col min="9987" max="9987" width="21" style="259" customWidth="1"/>
    <col min="9988" max="9988" width="19.375" style="259" customWidth="1"/>
    <col min="9989" max="9989" width="24.25" style="259" customWidth="1"/>
    <col min="9990" max="9990" width="23.75" style="259" customWidth="1"/>
    <col min="9991" max="9991" width="20.625" style="259" customWidth="1"/>
    <col min="9992" max="9992" width="9.125" style="259"/>
    <col min="9993" max="9993" width="11" style="259" customWidth="1"/>
    <col min="9994" max="9994" width="15.875" style="259" customWidth="1"/>
    <col min="9995" max="9995" width="9.125" style="259"/>
    <col min="9996" max="9996" width="15.25" style="259" customWidth="1"/>
    <col min="9997" max="10240" width="9.125" style="259"/>
    <col min="10241" max="10241" width="12.875" style="259" customWidth="1"/>
    <col min="10242" max="10242" width="30" style="259" customWidth="1"/>
    <col min="10243" max="10243" width="21" style="259" customWidth="1"/>
    <col min="10244" max="10244" width="19.375" style="259" customWidth="1"/>
    <col min="10245" max="10245" width="24.25" style="259" customWidth="1"/>
    <col min="10246" max="10246" width="23.75" style="259" customWidth="1"/>
    <col min="10247" max="10247" width="20.625" style="259" customWidth="1"/>
    <col min="10248" max="10248" width="9.125" style="259"/>
    <col min="10249" max="10249" width="11" style="259" customWidth="1"/>
    <col min="10250" max="10250" width="15.875" style="259" customWidth="1"/>
    <col min="10251" max="10251" width="9.125" style="259"/>
    <col min="10252" max="10252" width="15.25" style="259" customWidth="1"/>
    <col min="10253" max="10496" width="9.125" style="259"/>
    <col min="10497" max="10497" width="12.875" style="259" customWidth="1"/>
    <col min="10498" max="10498" width="30" style="259" customWidth="1"/>
    <col min="10499" max="10499" width="21" style="259" customWidth="1"/>
    <col min="10500" max="10500" width="19.375" style="259" customWidth="1"/>
    <col min="10501" max="10501" width="24.25" style="259" customWidth="1"/>
    <col min="10502" max="10502" width="23.75" style="259" customWidth="1"/>
    <col min="10503" max="10503" width="20.625" style="259" customWidth="1"/>
    <col min="10504" max="10504" width="9.125" style="259"/>
    <col min="10505" max="10505" width="11" style="259" customWidth="1"/>
    <col min="10506" max="10506" width="15.875" style="259" customWidth="1"/>
    <col min="10507" max="10507" width="9.125" style="259"/>
    <col min="10508" max="10508" width="15.25" style="259" customWidth="1"/>
    <col min="10509" max="10752" width="9.125" style="259"/>
    <col min="10753" max="10753" width="12.875" style="259" customWidth="1"/>
    <col min="10754" max="10754" width="30" style="259" customWidth="1"/>
    <col min="10755" max="10755" width="21" style="259" customWidth="1"/>
    <col min="10756" max="10756" width="19.375" style="259" customWidth="1"/>
    <col min="10757" max="10757" width="24.25" style="259" customWidth="1"/>
    <col min="10758" max="10758" width="23.75" style="259" customWidth="1"/>
    <col min="10759" max="10759" width="20.625" style="259" customWidth="1"/>
    <col min="10760" max="10760" width="9.125" style="259"/>
    <col min="10761" max="10761" width="11" style="259" customWidth="1"/>
    <col min="10762" max="10762" width="15.875" style="259" customWidth="1"/>
    <col min="10763" max="10763" width="9.125" style="259"/>
    <col min="10764" max="10764" width="15.25" style="259" customWidth="1"/>
    <col min="10765" max="11008" width="9.125" style="259"/>
    <col min="11009" max="11009" width="12.875" style="259" customWidth="1"/>
    <col min="11010" max="11010" width="30" style="259" customWidth="1"/>
    <col min="11011" max="11011" width="21" style="259" customWidth="1"/>
    <col min="11012" max="11012" width="19.375" style="259" customWidth="1"/>
    <col min="11013" max="11013" width="24.25" style="259" customWidth="1"/>
    <col min="11014" max="11014" width="23.75" style="259" customWidth="1"/>
    <col min="11015" max="11015" width="20.625" style="259" customWidth="1"/>
    <col min="11016" max="11016" width="9.125" style="259"/>
    <col min="11017" max="11017" width="11" style="259" customWidth="1"/>
    <col min="11018" max="11018" width="15.875" style="259" customWidth="1"/>
    <col min="11019" max="11019" width="9.125" style="259"/>
    <col min="11020" max="11020" width="15.25" style="259" customWidth="1"/>
    <col min="11021" max="11264" width="9.125" style="259"/>
    <col min="11265" max="11265" width="12.875" style="259" customWidth="1"/>
    <col min="11266" max="11266" width="30" style="259" customWidth="1"/>
    <col min="11267" max="11267" width="21" style="259" customWidth="1"/>
    <col min="11268" max="11268" width="19.375" style="259" customWidth="1"/>
    <col min="11269" max="11269" width="24.25" style="259" customWidth="1"/>
    <col min="11270" max="11270" width="23.75" style="259" customWidth="1"/>
    <col min="11271" max="11271" width="20.625" style="259" customWidth="1"/>
    <col min="11272" max="11272" width="9.125" style="259"/>
    <col min="11273" max="11273" width="11" style="259" customWidth="1"/>
    <col min="11274" max="11274" width="15.875" style="259" customWidth="1"/>
    <col min="11275" max="11275" width="9.125" style="259"/>
    <col min="11276" max="11276" width="15.25" style="259" customWidth="1"/>
    <col min="11277" max="11520" width="9.125" style="259"/>
    <col min="11521" max="11521" width="12.875" style="259" customWidth="1"/>
    <col min="11522" max="11522" width="30" style="259" customWidth="1"/>
    <col min="11523" max="11523" width="21" style="259" customWidth="1"/>
    <col min="11524" max="11524" width="19.375" style="259" customWidth="1"/>
    <col min="11525" max="11525" width="24.25" style="259" customWidth="1"/>
    <col min="11526" max="11526" width="23.75" style="259" customWidth="1"/>
    <col min="11527" max="11527" width="20.625" style="259" customWidth="1"/>
    <col min="11528" max="11528" width="9.125" style="259"/>
    <col min="11529" max="11529" width="11" style="259" customWidth="1"/>
    <col min="11530" max="11530" width="15.875" style="259" customWidth="1"/>
    <col min="11531" max="11531" width="9.125" style="259"/>
    <col min="11532" max="11532" width="15.25" style="259" customWidth="1"/>
    <col min="11533" max="11776" width="9.125" style="259"/>
    <col min="11777" max="11777" width="12.875" style="259" customWidth="1"/>
    <col min="11778" max="11778" width="30" style="259" customWidth="1"/>
    <col min="11779" max="11779" width="21" style="259" customWidth="1"/>
    <col min="11780" max="11780" width="19.375" style="259" customWidth="1"/>
    <col min="11781" max="11781" width="24.25" style="259" customWidth="1"/>
    <col min="11782" max="11782" width="23.75" style="259" customWidth="1"/>
    <col min="11783" max="11783" width="20.625" style="259" customWidth="1"/>
    <col min="11784" max="11784" width="9.125" style="259"/>
    <col min="11785" max="11785" width="11" style="259" customWidth="1"/>
    <col min="11786" max="11786" width="15.875" style="259" customWidth="1"/>
    <col min="11787" max="11787" width="9.125" style="259"/>
    <col min="11788" max="11788" width="15.25" style="259" customWidth="1"/>
    <col min="11789" max="12032" width="9.125" style="259"/>
    <col min="12033" max="12033" width="12.875" style="259" customWidth="1"/>
    <col min="12034" max="12034" width="30" style="259" customWidth="1"/>
    <col min="12035" max="12035" width="21" style="259" customWidth="1"/>
    <col min="12036" max="12036" width="19.375" style="259" customWidth="1"/>
    <col min="12037" max="12037" width="24.25" style="259" customWidth="1"/>
    <col min="12038" max="12038" width="23.75" style="259" customWidth="1"/>
    <col min="12039" max="12039" width="20.625" style="259" customWidth="1"/>
    <col min="12040" max="12040" width="9.125" style="259"/>
    <col min="12041" max="12041" width="11" style="259" customWidth="1"/>
    <col min="12042" max="12042" width="15.875" style="259" customWidth="1"/>
    <col min="12043" max="12043" width="9.125" style="259"/>
    <col min="12044" max="12044" width="15.25" style="259" customWidth="1"/>
    <col min="12045" max="12288" width="9.125" style="259"/>
    <col min="12289" max="12289" width="12.875" style="259" customWidth="1"/>
    <col min="12290" max="12290" width="30" style="259" customWidth="1"/>
    <col min="12291" max="12291" width="21" style="259" customWidth="1"/>
    <col min="12292" max="12292" width="19.375" style="259" customWidth="1"/>
    <col min="12293" max="12293" width="24.25" style="259" customWidth="1"/>
    <col min="12294" max="12294" width="23.75" style="259" customWidth="1"/>
    <col min="12295" max="12295" width="20.625" style="259" customWidth="1"/>
    <col min="12296" max="12296" width="9.125" style="259"/>
    <col min="12297" max="12297" width="11" style="259" customWidth="1"/>
    <col min="12298" max="12298" width="15.875" style="259" customWidth="1"/>
    <col min="12299" max="12299" width="9.125" style="259"/>
    <col min="12300" max="12300" width="15.25" style="259" customWidth="1"/>
    <col min="12301" max="12544" width="9.125" style="259"/>
    <col min="12545" max="12545" width="12.875" style="259" customWidth="1"/>
    <col min="12546" max="12546" width="30" style="259" customWidth="1"/>
    <col min="12547" max="12547" width="21" style="259" customWidth="1"/>
    <col min="12548" max="12548" width="19.375" style="259" customWidth="1"/>
    <col min="12549" max="12549" width="24.25" style="259" customWidth="1"/>
    <col min="12550" max="12550" width="23.75" style="259" customWidth="1"/>
    <col min="12551" max="12551" width="20.625" style="259" customWidth="1"/>
    <col min="12552" max="12552" width="9.125" style="259"/>
    <col min="12553" max="12553" width="11" style="259" customWidth="1"/>
    <col min="12554" max="12554" width="15.875" style="259" customWidth="1"/>
    <col min="12555" max="12555" width="9.125" style="259"/>
    <col min="12556" max="12556" width="15.25" style="259" customWidth="1"/>
    <col min="12557" max="12800" width="9.125" style="259"/>
    <col min="12801" max="12801" width="12.875" style="259" customWidth="1"/>
    <col min="12802" max="12802" width="30" style="259" customWidth="1"/>
    <col min="12803" max="12803" width="21" style="259" customWidth="1"/>
    <col min="12804" max="12804" width="19.375" style="259" customWidth="1"/>
    <col min="12805" max="12805" width="24.25" style="259" customWidth="1"/>
    <col min="12806" max="12806" width="23.75" style="259" customWidth="1"/>
    <col min="12807" max="12807" width="20.625" style="259" customWidth="1"/>
    <col min="12808" max="12808" width="9.125" style="259"/>
    <col min="12809" max="12809" width="11" style="259" customWidth="1"/>
    <col min="12810" max="12810" width="15.875" style="259" customWidth="1"/>
    <col min="12811" max="12811" width="9.125" style="259"/>
    <col min="12812" max="12812" width="15.25" style="259" customWidth="1"/>
    <col min="12813" max="13056" width="9.125" style="259"/>
    <col min="13057" max="13057" width="12.875" style="259" customWidth="1"/>
    <col min="13058" max="13058" width="30" style="259" customWidth="1"/>
    <col min="13059" max="13059" width="21" style="259" customWidth="1"/>
    <col min="13060" max="13060" width="19.375" style="259" customWidth="1"/>
    <col min="13061" max="13061" width="24.25" style="259" customWidth="1"/>
    <col min="13062" max="13062" width="23.75" style="259" customWidth="1"/>
    <col min="13063" max="13063" width="20.625" style="259" customWidth="1"/>
    <col min="13064" max="13064" width="9.125" style="259"/>
    <col min="13065" max="13065" width="11" style="259" customWidth="1"/>
    <col min="13066" max="13066" width="15.875" style="259" customWidth="1"/>
    <col min="13067" max="13067" width="9.125" style="259"/>
    <col min="13068" max="13068" width="15.25" style="259" customWidth="1"/>
    <col min="13069" max="13312" width="9.125" style="259"/>
    <col min="13313" max="13313" width="12.875" style="259" customWidth="1"/>
    <col min="13314" max="13314" width="30" style="259" customWidth="1"/>
    <col min="13315" max="13315" width="21" style="259" customWidth="1"/>
    <col min="13316" max="13316" width="19.375" style="259" customWidth="1"/>
    <col min="13317" max="13317" width="24.25" style="259" customWidth="1"/>
    <col min="13318" max="13318" width="23.75" style="259" customWidth="1"/>
    <col min="13319" max="13319" width="20.625" style="259" customWidth="1"/>
    <col min="13320" max="13320" width="9.125" style="259"/>
    <col min="13321" max="13321" width="11" style="259" customWidth="1"/>
    <col min="13322" max="13322" width="15.875" style="259" customWidth="1"/>
    <col min="13323" max="13323" width="9.125" style="259"/>
    <col min="13324" max="13324" width="15.25" style="259" customWidth="1"/>
    <col min="13325" max="13568" width="9.125" style="259"/>
    <col min="13569" max="13569" width="12.875" style="259" customWidth="1"/>
    <col min="13570" max="13570" width="30" style="259" customWidth="1"/>
    <col min="13571" max="13571" width="21" style="259" customWidth="1"/>
    <col min="13572" max="13572" width="19.375" style="259" customWidth="1"/>
    <col min="13573" max="13573" width="24.25" style="259" customWidth="1"/>
    <col min="13574" max="13574" width="23.75" style="259" customWidth="1"/>
    <col min="13575" max="13575" width="20.625" style="259" customWidth="1"/>
    <col min="13576" max="13576" width="9.125" style="259"/>
    <col min="13577" max="13577" width="11" style="259" customWidth="1"/>
    <col min="13578" max="13578" width="15.875" style="259" customWidth="1"/>
    <col min="13579" max="13579" width="9.125" style="259"/>
    <col min="13580" max="13580" width="15.25" style="259" customWidth="1"/>
    <col min="13581" max="13824" width="9.125" style="259"/>
    <col min="13825" max="13825" width="12.875" style="259" customWidth="1"/>
    <col min="13826" max="13826" width="30" style="259" customWidth="1"/>
    <col min="13827" max="13827" width="21" style="259" customWidth="1"/>
    <col min="13828" max="13828" width="19.375" style="259" customWidth="1"/>
    <col min="13829" max="13829" width="24.25" style="259" customWidth="1"/>
    <col min="13830" max="13830" width="23.75" style="259" customWidth="1"/>
    <col min="13831" max="13831" width="20.625" style="259" customWidth="1"/>
    <col min="13832" max="13832" width="9.125" style="259"/>
    <col min="13833" max="13833" width="11" style="259" customWidth="1"/>
    <col min="13834" max="13834" width="15.875" style="259" customWidth="1"/>
    <col min="13835" max="13835" width="9.125" style="259"/>
    <col min="13836" max="13836" width="15.25" style="259" customWidth="1"/>
    <col min="13837" max="14080" width="9.125" style="259"/>
    <col min="14081" max="14081" width="12.875" style="259" customWidth="1"/>
    <col min="14082" max="14082" width="30" style="259" customWidth="1"/>
    <col min="14083" max="14083" width="21" style="259" customWidth="1"/>
    <col min="14084" max="14084" width="19.375" style="259" customWidth="1"/>
    <col min="14085" max="14085" width="24.25" style="259" customWidth="1"/>
    <col min="14086" max="14086" width="23.75" style="259" customWidth="1"/>
    <col min="14087" max="14087" width="20.625" style="259" customWidth="1"/>
    <col min="14088" max="14088" width="9.125" style="259"/>
    <col min="14089" max="14089" width="11" style="259" customWidth="1"/>
    <col min="14090" max="14090" width="15.875" style="259" customWidth="1"/>
    <col min="14091" max="14091" width="9.125" style="259"/>
    <col min="14092" max="14092" width="15.25" style="259" customWidth="1"/>
    <col min="14093" max="14336" width="9.125" style="259"/>
    <col min="14337" max="14337" width="12.875" style="259" customWidth="1"/>
    <col min="14338" max="14338" width="30" style="259" customWidth="1"/>
    <col min="14339" max="14339" width="21" style="259" customWidth="1"/>
    <col min="14340" max="14340" width="19.375" style="259" customWidth="1"/>
    <col min="14341" max="14341" width="24.25" style="259" customWidth="1"/>
    <col min="14342" max="14342" width="23.75" style="259" customWidth="1"/>
    <col min="14343" max="14343" width="20.625" style="259" customWidth="1"/>
    <col min="14344" max="14344" width="9.125" style="259"/>
    <col min="14345" max="14345" width="11" style="259" customWidth="1"/>
    <col min="14346" max="14346" width="15.875" style="259" customWidth="1"/>
    <col min="14347" max="14347" width="9.125" style="259"/>
    <col min="14348" max="14348" width="15.25" style="259" customWidth="1"/>
    <col min="14349" max="14592" width="9.125" style="259"/>
    <col min="14593" max="14593" width="12.875" style="259" customWidth="1"/>
    <col min="14594" max="14594" width="30" style="259" customWidth="1"/>
    <col min="14595" max="14595" width="21" style="259" customWidth="1"/>
    <col min="14596" max="14596" width="19.375" style="259" customWidth="1"/>
    <col min="14597" max="14597" width="24.25" style="259" customWidth="1"/>
    <col min="14598" max="14598" width="23.75" style="259" customWidth="1"/>
    <col min="14599" max="14599" width="20.625" style="259" customWidth="1"/>
    <col min="14600" max="14600" width="9.125" style="259"/>
    <col min="14601" max="14601" width="11" style="259" customWidth="1"/>
    <col min="14602" max="14602" width="15.875" style="259" customWidth="1"/>
    <col min="14603" max="14603" width="9.125" style="259"/>
    <col min="14604" max="14604" width="15.25" style="259" customWidth="1"/>
    <col min="14605" max="14848" width="9.125" style="259"/>
    <col min="14849" max="14849" width="12.875" style="259" customWidth="1"/>
    <col min="14850" max="14850" width="30" style="259" customWidth="1"/>
    <col min="14851" max="14851" width="21" style="259" customWidth="1"/>
    <col min="14852" max="14852" width="19.375" style="259" customWidth="1"/>
    <col min="14853" max="14853" width="24.25" style="259" customWidth="1"/>
    <col min="14854" max="14854" width="23.75" style="259" customWidth="1"/>
    <col min="14855" max="14855" width="20.625" style="259" customWidth="1"/>
    <col min="14856" max="14856" width="9.125" style="259"/>
    <col min="14857" max="14857" width="11" style="259" customWidth="1"/>
    <col min="14858" max="14858" width="15.875" style="259" customWidth="1"/>
    <col min="14859" max="14859" width="9.125" style="259"/>
    <col min="14860" max="14860" width="15.25" style="259" customWidth="1"/>
    <col min="14861" max="15104" width="9.125" style="259"/>
    <col min="15105" max="15105" width="12.875" style="259" customWidth="1"/>
    <col min="15106" max="15106" width="30" style="259" customWidth="1"/>
    <col min="15107" max="15107" width="21" style="259" customWidth="1"/>
    <col min="15108" max="15108" width="19.375" style="259" customWidth="1"/>
    <col min="15109" max="15109" width="24.25" style="259" customWidth="1"/>
    <col min="15110" max="15110" width="23.75" style="259" customWidth="1"/>
    <col min="15111" max="15111" width="20.625" style="259" customWidth="1"/>
    <col min="15112" max="15112" width="9.125" style="259"/>
    <col min="15113" max="15113" width="11" style="259" customWidth="1"/>
    <col min="15114" max="15114" width="15.875" style="259" customWidth="1"/>
    <col min="15115" max="15115" width="9.125" style="259"/>
    <col min="15116" max="15116" width="15.25" style="259" customWidth="1"/>
    <col min="15117" max="15360" width="9.125" style="259"/>
    <col min="15361" max="15361" width="12.875" style="259" customWidth="1"/>
    <col min="15362" max="15362" width="30" style="259" customWidth="1"/>
    <col min="15363" max="15363" width="21" style="259" customWidth="1"/>
    <col min="15364" max="15364" width="19.375" style="259" customWidth="1"/>
    <col min="15365" max="15365" width="24.25" style="259" customWidth="1"/>
    <col min="15366" max="15366" width="23.75" style="259" customWidth="1"/>
    <col min="15367" max="15367" width="20.625" style="259" customWidth="1"/>
    <col min="15368" max="15368" width="9.125" style="259"/>
    <col min="15369" max="15369" width="11" style="259" customWidth="1"/>
    <col min="15370" max="15370" width="15.875" style="259" customWidth="1"/>
    <col min="15371" max="15371" width="9.125" style="259"/>
    <col min="15372" max="15372" width="15.25" style="259" customWidth="1"/>
    <col min="15373" max="15616" width="9.125" style="259"/>
    <col min="15617" max="15617" width="12.875" style="259" customWidth="1"/>
    <col min="15618" max="15618" width="30" style="259" customWidth="1"/>
    <col min="15619" max="15619" width="21" style="259" customWidth="1"/>
    <col min="15620" max="15620" width="19.375" style="259" customWidth="1"/>
    <col min="15621" max="15621" width="24.25" style="259" customWidth="1"/>
    <col min="15622" max="15622" width="23.75" style="259" customWidth="1"/>
    <col min="15623" max="15623" width="20.625" style="259" customWidth="1"/>
    <col min="15624" max="15624" width="9.125" style="259"/>
    <col min="15625" max="15625" width="11" style="259" customWidth="1"/>
    <col min="15626" max="15626" width="15.875" style="259" customWidth="1"/>
    <col min="15627" max="15627" width="9.125" style="259"/>
    <col min="15628" max="15628" width="15.25" style="259" customWidth="1"/>
    <col min="15629" max="15872" width="9.125" style="259"/>
    <col min="15873" max="15873" width="12.875" style="259" customWidth="1"/>
    <col min="15874" max="15874" width="30" style="259" customWidth="1"/>
    <col min="15875" max="15875" width="21" style="259" customWidth="1"/>
    <col min="15876" max="15876" width="19.375" style="259" customWidth="1"/>
    <col min="15877" max="15877" width="24.25" style="259" customWidth="1"/>
    <col min="15878" max="15878" width="23.75" style="259" customWidth="1"/>
    <col min="15879" max="15879" width="20.625" style="259" customWidth="1"/>
    <col min="15880" max="15880" width="9.125" style="259"/>
    <col min="15881" max="15881" width="11" style="259" customWidth="1"/>
    <col min="15882" max="15882" width="15.875" style="259" customWidth="1"/>
    <col min="15883" max="15883" width="9.125" style="259"/>
    <col min="15884" max="15884" width="15.25" style="259" customWidth="1"/>
    <col min="15885" max="16128" width="9.125" style="259"/>
    <col min="16129" max="16129" width="12.875" style="259" customWidth="1"/>
    <col min="16130" max="16130" width="30" style="259" customWidth="1"/>
    <col min="16131" max="16131" width="21" style="259" customWidth="1"/>
    <col min="16132" max="16132" width="19.375" style="259" customWidth="1"/>
    <col min="16133" max="16133" width="24.25" style="259" customWidth="1"/>
    <col min="16134" max="16134" width="23.75" style="259" customWidth="1"/>
    <col min="16135" max="16135" width="20.625" style="259" customWidth="1"/>
    <col min="16136" max="16136" width="9.125" style="259"/>
    <col min="16137" max="16137" width="11" style="259" customWidth="1"/>
    <col min="16138" max="16138" width="15.875" style="259" customWidth="1"/>
    <col min="16139" max="16139" width="9.125" style="259"/>
    <col min="16140" max="16140" width="15.25" style="259" customWidth="1"/>
    <col min="16141" max="16384" width="9.125" style="259"/>
  </cols>
  <sheetData>
    <row r="1" spans="1:7">
      <c r="A1" s="336"/>
    </row>
    <row r="2" spans="1:7" ht="18" customHeight="1">
      <c r="A2" s="1927" t="s">
        <v>495</v>
      </c>
      <c r="B2" s="1927"/>
      <c r="C2" s="1927"/>
      <c r="D2" s="1927"/>
      <c r="E2" s="1927"/>
      <c r="F2" s="1927"/>
      <c r="G2" s="1927"/>
    </row>
    <row r="3" spans="1:7" ht="18" customHeight="1">
      <c r="A3" s="258"/>
      <c r="B3" s="1928" t="s">
        <v>496</v>
      </c>
      <c r="C3" s="1928"/>
      <c r="D3" s="1928"/>
      <c r="E3" s="1928"/>
      <c r="F3" s="1928"/>
      <c r="G3" s="258"/>
    </row>
    <row r="4" spans="1:7" ht="15" thickBot="1"/>
    <row r="5" spans="1:7" ht="19.5" thickBot="1">
      <c r="B5" s="423" t="s">
        <v>6</v>
      </c>
      <c r="C5" s="2074" t="s">
        <v>885</v>
      </c>
      <c r="D5" s="2074"/>
      <c r="E5" s="2074"/>
      <c r="F5" s="2074"/>
    </row>
    <row r="6" spans="1:7" ht="19.5" thickBot="1">
      <c r="B6" s="423" t="s">
        <v>8</v>
      </c>
      <c r="C6" s="2075" t="s">
        <v>886</v>
      </c>
      <c r="D6" s="2076"/>
      <c r="E6" s="2076"/>
      <c r="F6" s="2077"/>
    </row>
    <row r="7" spans="1:7" ht="19.5" thickBot="1">
      <c r="B7" s="423" t="s">
        <v>10</v>
      </c>
      <c r="C7" s="2078" t="s">
        <v>499</v>
      </c>
      <c r="D7" s="2079"/>
      <c r="E7" s="2079"/>
      <c r="F7" s="2080"/>
    </row>
    <row r="8" spans="1:7" ht="15" thickBot="1">
      <c r="B8" s="1924" t="s">
        <v>12</v>
      </c>
      <c r="C8" s="1925"/>
      <c r="D8" s="1925"/>
      <c r="E8" s="1925"/>
      <c r="F8" s="1926"/>
    </row>
    <row r="9" spans="1:7" ht="15" thickBot="1">
      <c r="B9" s="2081" t="s">
        <v>887</v>
      </c>
      <c r="C9" s="2082"/>
      <c r="D9" s="2082"/>
      <c r="E9" s="2082"/>
      <c r="F9" s="2083"/>
    </row>
    <row r="10" spans="1:7" ht="36.75" customHeight="1" thickBot="1">
      <c r="B10" s="2081"/>
      <c r="C10" s="2082"/>
      <c r="D10" s="2082"/>
      <c r="E10" s="2082"/>
      <c r="F10" s="2083"/>
    </row>
    <row r="11" spans="1:7" ht="26.25" customHeight="1" thickBot="1">
      <c r="B11" s="2081"/>
      <c r="C11" s="2082"/>
      <c r="D11" s="2082"/>
      <c r="E11" s="2082"/>
      <c r="F11" s="2083"/>
    </row>
    <row r="12" spans="1:7" ht="50.25" customHeight="1" thickBot="1">
      <c r="B12" s="424" t="s">
        <v>14</v>
      </c>
      <c r="C12" s="2084" t="s">
        <v>888</v>
      </c>
      <c r="D12" s="2085"/>
      <c r="E12" s="2085"/>
      <c r="F12" s="2086"/>
    </row>
    <row r="13" spans="1:7" ht="23.25" customHeight="1">
      <c r="B13" s="2087" t="s">
        <v>176</v>
      </c>
      <c r="C13" s="425">
        <v>2024</v>
      </c>
      <c r="D13" s="425">
        <v>2025</v>
      </c>
      <c r="E13" s="425">
        <v>2026</v>
      </c>
      <c r="F13" s="425">
        <v>2027</v>
      </c>
    </row>
    <row r="14" spans="1:7" ht="15" thickBot="1">
      <c r="B14" s="2088"/>
      <c r="C14" s="426" t="s">
        <v>22</v>
      </c>
      <c r="D14" s="426" t="s">
        <v>23</v>
      </c>
      <c r="E14" s="426" t="s">
        <v>23</v>
      </c>
      <c r="F14" s="426" t="s">
        <v>23</v>
      </c>
    </row>
    <row r="15" spans="1:7" ht="44.25" customHeight="1" thickBot="1">
      <c r="B15" s="427" t="s">
        <v>889</v>
      </c>
      <c r="C15" s="428">
        <v>4.8000000000000001E-2</v>
      </c>
      <c r="D15" s="428">
        <v>0.15</v>
      </c>
      <c r="E15" s="428">
        <v>0.25</v>
      </c>
      <c r="F15" s="428">
        <v>0.35</v>
      </c>
    </row>
    <row r="16" spans="1:7" ht="50.25" customHeight="1" thickBot="1">
      <c r="B16" s="429" t="s">
        <v>503</v>
      </c>
      <c r="C16" s="2089" t="s">
        <v>890</v>
      </c>
      <c r="D16" s="2090"/>
      <c r="E16" s="2090"/>
      <c r="F16" s="2091"/>
    </row>
    <row r="17" spans="2:11" ht="23.25" customHeight="1" thickBot="1">
      <c r="B17" s="1962" t="s">
        <v>891</v>
      </c>
      <c r="C17" s="1963"/>
      <c r="D17" s="1963"/>
      <c r="E17" s="1963"/>
      <c r="F17" s="1964"/>
      <c r="I17" s="269"/>
      <c r="K17" s="269"/>
    </row>
    <row r="18" spans="2:11" ht="27" customHeight="1" thickBot="1">
      <c r="B18" s="427" t="s">
        <v>892</v>
      </c>
      <c r="C18" s="428">
        <v>4.3999999999999997E-2</v>
      </c>
      <c r="D18" s="428">
        <v>0.14000000000000001</v>
      </c>
      <c r="E18" s="428">
        <v>0.24</v>
      </c>
      <c r="F18" s="428">
        <v>0.34</v>
      </c>
      <c r="H18" s="273"/>
    </row>
    <row r="19" spans="2:11" ht="30.75" customHeight="1" thickBot="1">
      <c r="B19" s="430" t="s">
        <v>893</v>
      </c>
      <c r="C19" s="428">
        <v>4.9000000000000002E-2</v>
      </c>
      <c r="D19" s="428">
        <v>0.15</v>
      </c>
      <c r="E19" s="428">
        <v>0.25</v>
      </c>
      <c r="F19" s="428">
        <v>0.35</v>
      </c>
    </row>
    <row r="20" spans="2:11" ht="44.25" customHeight="1" thickBot="1">
      <c r="B20" s="430" t="s">
        <v>894</v>
      </c>
      <c r="C20" s="428">
        <v>0.107</v>
      </c>
      <c r="D20" s="428">
        <v>0.21</v>
      </c>
      <c r="E20" s="428">
        <v>0.31</v>
      </c>
      <c r="F20" s="428">
        <v>0.41</v>
      </c>
    </row>
    <row r="21" spans="2:11" ht="30.75" customHeight="1" thickBot="1">
      <c r="B21" s="430" t="s">
        <v>895</v>
      </c>
      <c r="C21" s="428">
        <v>0.82599999999999996</v>
      </c>
      <c r="D21" s="428">
        <v>0.9</v>
      </c>
      <c r="E21" s="428">
        <v>0.9</v>
      </c>
      <c r="F21" s="428">
        <v>0.9</v>
      </c>
    </row>
    <row r="22" spans="2:11" ht="30.75" customHeight="1" thickBot="1">
      <c r="B22" s="430" t="s">
        <v>896</v>
      </c>
      <c r="C22" s="428">
        <v>0.23</v>
      </c>
      <c r="D22" s="428">
        <v>0.3</v>
      </c>
      <c r="E22" s="428">
        <v>0.35</v>
      </c>
      <c r="F22" s="428">
        <v>0.4</v>
      </c>
    </row>
    <row r="23" spans="2:11" ht="30.75" customHeight="1" thickBot="1">
      <c r="B23" s="430" t="s">
        <v>897</v>
      </c>
      <c r="C23" s="428">
        <v>0.746</v>
      </c>
      <c r="D23" s="428">
        <v>0.75</v>
      </c>
      <c r="E23" s="428">
        <v>0.75</v>
      </c>
      <c r="F23" s="428">
        <v>0.75</v>
      </c>
    </row>
    <row r="24" spans="2:11" ht="30.75" customHeight="1" thickBot="1">
      <c r="B24" s="430" t="s">
        <v>898</v>
      </c>
      <c r="C24" s="428">
        <v>0.74399999999999999</v>
      </c>
      <c r="D24" s="428">
        <v>0.74</v>
      </c>
      <c r="E24" s="428">
        <v>0.74</v>
      </c>
      <c r="F24" s="428">
        <v>0.74</v>
      </c>
    </row>
    <row r="25" spans="2:11" ht="60.75" customHeight="1" thickBot="1">
      <c r="B25" s="430" t="s">
        <v>899</v>
      </c>
      <c r="C25" s="428">
        <v>0.998</v>
      </c>
      <c r="D25" s="428">
        <v>0.998</v>
      </c>
      <c r="E25" s="428">
        <v>0.998</v>
      </c>
      <c r="F25" s="428">
        <v>0.998</v>
      </c>
    </row>
    <row r="26" spans="2:11" ht="45.75" customHeight="1" thickBot="1">
      <c r="B26" s="430" t="s">
        <v>900</v>
      </c>
      <c r="C26" s="428">
        <v>0</v>
      </c>
      <c r="D26" s="428">
        <v>0.1</v>
      </c>
      <c r="E26" s="428">
        <v>0.2</v>
      </c>
      <c r="F26" s="428">
        <v>0.3</v>
      </c>
    </row>
    <row r="27" spans="2:11" ht="24" customHeight="1" thickBot="1">
      <c r="B27" s="2071" t="s">
        <v>901</v>
      </c>
      <c r="C27" s="2072"/>
      <c r="D27" s="2072"/>
      <c r="E27" s="2072"/>
      <c r="F27" s="2073"/>
    </row>
    <row r="28" spans="2:11" ht="15" thickBot="1">
      <c r="B28" s="1956" t="s">
        <v>512</v>
      </c>
      <c r="C28" s="1957"/>
      <c r="D28" s="1957"/>
      <c r="E28" s="1957"/>
      <c r="F28" s="1958"/>
    </row>
    <row r="29" spans="2:11" ht="18.75" customHeight="1" thickBot="1">
      <c r="B29" s="431" t="s">
        <v>515</v>
      </c>
      <c r="C29" s="1947" t="s">
        <v>902</v>
      </c>
      <c r="D29" s="2092"/>
      <c r="E29" s="2092"/>
      <c r="F29" s="2093"/>
    </row>
    <row r="30" spans="2:11" ht="31.5" customHeight="1" thickBot="1">
      <c r="B30" s="432" t="s">
        <v>517</v>
      </c>
      <c r="C30" s="2094" t="s">
        <v>903</v>
      </c>
      <c r="D30" s="2095"/>
      <c r="E30" s="2095"/>
      <c r="F30" s="2096"/>
    </row>
    <row r="31" spans="2:11" ht="15.75" thickBot="1">
      <c r="B31" s="432" t="s">
        <v>21</v>
      </c>
      <c r="C31" s="1965" t="s">
        <v>904</v>
      </c>
      <c r="D31" s="1966"/>
      <c r="E31" s="1966"/>
      <c r="F31" s="1967"/>
    </row>
    <row r="32" spans="2:11" ht="12.75" customHeight="1">
      <c r="B32" s="2087"/>
      <c r="C32" s="425">
        <v>2024</v>
      </c>
      <c r="D32" s="425">
        <v>2025</v>
      </c>
      <c r="E32" s="425">
        <v>2026</v>
      </c>
      <c r="F32" s="425">
        <v>2027</v>
      </c>
    </row>
    <row r="33" spans="2:12" ht="12" customHeight="1" thickBot="1">
      <c r="B33" s="2088"/>
      <c r="C33" s="278" t="s">
        <v>22</v>
      </c>
      <c r="D33" s="278" t="s">
        <v>23</v>
      </c>
      <c r="E33" s="278" t="s">
        <v>23</v>
      </c>
      <c r="F33" s="278" t="s">
        <v>23</v>
      </c>
    </row>
    <row r="34" spans="2:12" ht="15.75" thickBot="1">
      <c r="B34" s="432" t="s">
        <v>33</v>
      </c>
      <c r="C34" s="433">
        <v>15000</v>
      </c>
      <c r="D34" s="433">
        <v>16500</v>
      </c>
      <c r="E34" s="433">
        <v>18975</v>
      </c>
      <c r="F34" s="433">
        <v>21821</v>
      </c>
    </row>
    <row r="35" spans="2:12" ht="15.75" thickBot="1">
      <c r="B35" s="432" t="s">
        <v>529</v>
      </c>
      <c r="C35" s="279">
        <f>C64</f>
        <v>58570</v>
      </c>
      <c r="D35" s="279">
        <f>D64</f>
        <v>61070</v>
      </c>
      <c r="E35" s="279">
        <f>E64</f>
        <v>63719</v>
      </c>
      <c r="F35" s="279">
        <f>F64</f>
        <v>63719</v>
      </c>
    </row>
    <row r="36" spans="2:12" ht="15.75" thickBot="1">
      <c r="B36" s="432" t="s">
        <v>530</v>
      </c>
      <c r="C36" s="279">
        <f>C35/C34</f>
        <v>3.9046666666666665</v>
      </c>
      <c r="D36" s="279">
        <f>D35/D34</f>
        <v>3.7012121212121212</v>
      </c>
      <c r="E36" s="279">
        <f>E35/E34</f>
        <v>3.358050065876153</v>
      </c>
      <c r="F36" s="279">
        <f>F35/F34</f>
        <v>2.9200769900554513</v>
      </c>
    </row>
    <row r="37" spans="2:12" ht="15.75" thickBot="1">
      <c r="B37" s="432" t="s">
        <v>532</v>
      </c>
      <c r="C37" s="264" t="s">
        <v>533</v>
      </c>
      <c r="D37" s="280">
        <f>D34/C34-1</f>
        <v>0.10000000000000009</v>
      </c>
      <c r="E37" s="280">
        <f t="shared" ref="E37:F39" si="0">E34/D34-1</f>
        <v>0.14999999999999991</v>
      </c>
      <c r="F37" s="280">
        <f t="shared" si="0"/>
        <v>0.14998682476943337</v>
      </c>
      <c r="H37" s="281"/>
      <c r="I37" s="281"/>
      <c r="J37" s="281"/>
      <c r="K37" s="281"/>
      <c r="L37" s="281"/>
    </row>
    <row r="38" spans="2:12" ht="15.75" thickBot="1">
      <c r="B38" s="432" t="s">
        <v>534</v>
      </c>
      <c r="C38" s="264" t="s">
        <v>533</v>
      </c>
      <c r="D38" s="280">
        <f>D35/C35-1</f>
        <v>4.2683967901656183E-2</v>
      </c>
      <c r="E38" s="280">
        <f t="shared" si="0"/>
        <v>4.337645325036843E-2</v>
      </c>
      <c r="F38" s="280">
        <f t="shared" si="0"/>
        <v>0</v>
      </c>
    </row>
    <row r="39" spans="2:12" ht="15.75" thickBot="1">
      <c r="B39" s="432" t="s">
        <v>47</v>
      </c>
      <c r="C39" s="264" t="s">
        <v>533</v>
      </c>
      <c r="D39" s="280">
        <f>D36/C36-1</f>
        <v>-5.2105483725767066E-2</v>
      </c>
      <c r="E39" s="280">
        <f t="shared" si="0"/>
        <v>-9.2716127608375221E-2</v>
      </c>
      <c r="F39" s="280">
        <f t="shared" si="0"/>
        <v>-0.1304248201274002</v>
      </c>
    </row>
    <row r="40" spans="2:12" ht="15" thickBot="1">
      <c r="B40" s="1936" t="s">
        <v>905</v>
      </c>
      <c r="C40" s="1937"/>
      <c r="D40" s="1937"/>
      <c r="E40" s="1937"/>
      <c r="F40" s="1938"/>
    </row>
    <row r="41" spans="2:12" ht="12.75" customHeight="1">
      <c r="B41" s="2087"/>
      <c r="C41" s="425">
        <v>2024</v>
      </c>
      <c r="D41" s="425">
        <v>2025</v>
      </c>
      <c r="E41" s="425">
        <v>2026</v>
      </c>
      <c r="F41" s="425">
        <v>2027</v>
      </c>
    </row>
    <row r="42" spans="2:12" ht="11.25" customHeight="1" thickBot="1">
      <c r="B42" s="2088"/>
      <c r="C42" s="278" t="s">
        <v>22</v>
      </c>
      <c r="D42" s="278" t="s">
        <v>23</v>
      </c>
      <c r="E42" s="278" t="s">
        <v>23</v>
      </c>
      <c r="F42" s="278" t="s">
        <v>23</v>
      </c>
    </row>
    <row r="43" spans="2:12" ht="15.75" thickBot="1">
      <c r="B43" s="434" t="s">
        <v>537</v>
      </c>
      <c r="C43" s="435">
        <f>C44+C45</f>
        <v>29531</v>
      </c>
      <c r="D43" s="436">
        <f>D44+D45</f>
        <v>32231</v>
      </c>
      <c r="E43" s="436">
        <f>E44+E45</f>
        <v>32231</v>
      </c>
      <c r="F43" s="436">
        <f>F44+F45</f>
        <v>32231</v>
      </c>
    </row>
    <row r="44" spans="2:12" ht="15.75" thickBot="1">
      <c r="B44" s="437" t="s">
        <v>538</v>
      </c>
      <c r="C44" s="438">
        <v>29531</v>
      </c>
      <c r="D44" s="439">
        <v>32231</v>
      </c>
      <c r="E44" s="439">
        <v>32231</v>
      </c>
      <c r="F44" s="439">
        <v>32231</v>
      </c>
      <c r="H44" s="281"/>
    </row>
    <row r="45" spans="2:12" ht="15.75" thickBot="1">
      <c r="B45" s="437" t="s">
        <v>539</v>
      </c>
      <c r="C45" s="439"/>
      <c r="D45" s="439"/>
      <c r="E45" s="439"/>
      <c r="F45" s="439"/>
    </row>
    <row r="46" spans="2:12" ht="30.75" thickBot="1">
      <c r="B46" s="434" t="s">
        <v>540</v>
      </c>
      <c r="C46" s="436">
        <f>C47+C48</f>
        <v>4839</v>
      </c>
      <c r="D46" s="436">
        <f>D47+D48</f>
        <v>4839</v>
      </c>
      <c r="E46" s="436">
        <f>E47+E48</f>
        <v>4839</v>
      </c>
      <c r="F46" s="436">
        <f>F47+F48</f>
        <v>4839</v>
      </c>
    </row>
    <row r="47" spans="2:12" ht="15.75" thickBot="1">
      <c r="B47" s="437" t="s">
        <v>538</v>
      </c>
      <c r="C47" s="438">
        <v>4839</v>
      </c>
      <c r="D47" s="438">
        <v>4839</v>
      </c>
      <c r="E47" s="438">
        <v>4839</v>
      </c>
      <c r="F47" s="438">
        <v>4839</v>
      </c>
      <c r="I47" s="281"/>
    </row>
    <row r="48" spans="2:12" ht="15.75" thickBot="1">
      <c r="B48" s="437" t="s">
        <v>539</v>
      </c>
      <c r="C48" s="439"/>
      <c r="D48" s="436"/>
      <c r="E48" s="436"/>
      <c r="F48" s="436"/>
      <c r="I48" s="281"/>
    </row>
    <row r="49" spans="2:13" ht="15.75" thickBot="1">
      <c r="B49" s="434" t="s">
        <v>542</v>
      </c>
      <c r="C49" s="439">
        <f>C50+C51</f>
        <v>24000</v>
      </c>
      <c r="D49" s="436">
        <f>D50+D51</f>
        <v>23880</v>
      </c>
      <c r="E49" s="436">
        <f>E50+E51</f>
        <v>26529</v>
      </c>
      <c r="F49" s="436">
        <f>F50+F51</f>
        <v>26529</v>
      </c>
    </row>
    <row r="50" spans="2:13" ht="15.75" thickBot="1">
      <c r="B50" s="437" t="s">
        <v>538</v>
      </c>
      <c r="C50" s="438">
        <v>22000</v>
      </c>
      <c r="D50" s="439">
        <v>21880</v>
      </c>
      <c r="E50" s="439">
        <v>24529</v>
      </c>
      <c r="F50" s="439">
        <v>24529</v>
      </c>
    </row>
    <row r="51" spans="2:13" ht="15.75" thickBot="1">
      <c r="B51" s="437" t="s">
        <v>539</v>
      </c>
      <c r="C51" s="439">
        <v>2000</v>
      </c>
      <c r="D51" s="439">
        <v>2000</v>
      </c>
      <c r="E51" s="439">
        <v>2000</v>
      </c>
      <c r="F51" s="439">
        <v>2000</v>
      </c>
    </row>
    <row r="52" spans="2:13" ht="15.75" thickBot="1">
      <c r="B52" s="434" t="s">
        <v>543</v>
      </c>
      <c r="C52" s="439"/>
      <c r="D52" s="436"/>
      <c r="E52" s="436"/>
      <c r="F52" s="436"/>
    </row>
    <row r="53" spans="2:13" ht="15.75" thickBot="1">
      <c r="B53" s="437" t="s">
        <v>538</v>
      </c>
      <c r="C53" s="439"/>
      <c r="D53" s="436"/>
      <c r="E53" s="436"/>
      <c r="F53" s="436"/>
    </row>
    <row r="54" spans="2:13" ht="15.75" thickBot="1">
      <c r="B54" s="437" t="s">
        <v>539</v>
      </c>
      <c r="C54" s="439"/>
      <c r="D54" s="436"/>
      <c r="E54" s="436"/>
      <c r="F54" s="436"/>
    </row>
    <row r="55" spans="2:13" ht="15.75" thickBot="1">
      <c r="B55" s="434" t="s">
        <v>549</v>
      </c>
      <c r="C55" s="439"/>
      <c r="D55" s="436"/>
      <c r="E55" s="436"/>
      <c r="F55" s="436"/>
    </row>
    <row r="56" spans="2:13" ht="15.75" thickBot="1">
      <c r="B56" s="437" t="s">
        <v>538</v>
      </c>
      <c r="C56" s="439"/>
      <c r="D56" s="436"/>
      <c r="E56" s="436"/>
      <c r="F56" s="436"/>
    </row>
    <row r="57" spans="2:13" ht="15.75" thickBot="1">
      <c r="B57" s="437" t="s">
        <v>539</v>
      </c>
      <c r="C57" s="439"/>
      <c r="D57" s="436"/>
      <c r="E57" s="436"/>
      <c r="F57" s="436"/>
    </row>
    <row r="58" spans="2:13" ht="15.75" thickBot="1">
      <c r="B58" s="434" t="s">
        <v>553</v>
      </c>
      <c r="C58" s="439">
        <f>C59+C60</f>
        <v>0</v>
      </c>
      <c r="D58" s="436">
        <f>D59+D60</f>
        <v>0</v>
      </c>
      <c r="E58" s="436">
        <f>E59+E60</f>
        <v>0</v>
      </c>
      <c r="F58" s="436">
        <f>F59+F60</f>
        <v>0</v>
      </c>
    </row>
    <row r="59" spans="2:13" ht="15.75" thickBot="1">
      <c r="B59" s="437" t="s">
        <v>538</v>
      </c>
      <c r="C59" s="440"/>
      <c r="D59" s="436">
        <v>0</v>
      </c>
      <c r="E59" s="435">
        <v>0</v>
      </c>
      <c r="F59" s="435">
        <v>0</v>
      </c>
    </row>
    <row r="60" spans="2:13" ht="15.75" thickBot="1">
      <c r="B60" s="437" t="s">
        <v>539</v>
      </c>
      <c r="C60" s="439"/>
      <c r="D60" s="439"/>
      <c r="E60" s="439"/>
      <c r="F60" s="439"/>
    </row>
    <row r="61" spans="2:13" ht="30.75" thickBot="1">
      <c r="B61" s="434" t="s">
        <v>554</v>
      </c>
      <c r="C61" s="439">
        <f>C62+C63</f>
        <v>200</v>
      </c>
      <c r="D61" s="439">
        <f>D62+D63</f>
        <v>120</v>
      </c>
      <c r="E61" s="439">
        <f>E62+E63</f>
        <v>120</v>
      </c>
      <c r="F61" s="439">
        <f>F62+F63</f>
        <v>120</v>
      </c>
      <c r="I61" s="288"/>
    </row>
    <row r="62" spans="2:13" ht="15.75" thickBot="1">
      <c r="B62" s="437" t="s">
        <v>538</v>
      </c>
      <c r="C62" s="439">
        <v>200</v>
      </c>
      <c r="D62" s="439">
        <v>120</v>
      </c>
      <c r="E62" s="439">
        <v>120</v>
      </c>
      <c r="F62" s="439">
        <v>120</v>
      </c>
      <c r="K62" s="441"/>
      <c r="L62" s="441"/>
      <c r="M62" s="441"/>
    </row>
    <row r="63" spans="2:13" ht="15.75" thickBot="1">
      <c r="B63" s="437" t="s">
        <v>539</v>
      </c>
      <c r="C63" s="439"/>
      <c r="D63" s="442"/>
      <c r="E63" s="443"/>
      <c r="F63" s="443"/>
    </row>
    <row r="64" spans="2:13" ht="15.75" thickBot="1">
      <c r="B64" s="444" t="s">
        <v>555</v>
      </c>
      <c r="C64" s="439">
        <f>C61+C58+C55+C52+C49+C46+C43</f>
        <v>58570</v>
      </c>
      <c r="D64" s="439">
        <f>D61+D58+D55+D52+D49+D46+D43</f>
        <v>61070</v>
      </c>
      <c r="E64" s="439">
        <f>E61+E58+E55+E52+E49+E46+E43</f>
        <v>63719</v>
      </c>
      <c r="F64" s="439">
        <f>F61+F58+F55+F52+F49+F46+F43</f>
        <v>63719</v>
      </c>
    </row>
    <row r="65" spans="2:6" ht="15.75" thickBot="1">
      <c r="B65" s="445" t="s">
        <v>556</v>
      </c>
      <c r="C65" s="295">
        <f>IF(C64-C35=0,0,"Error")</f>
        <v>0</v>
      </c>
      <c r="D65" s="295">
        <f>IF(D64-D35=0,0,"Error")</f>
        <v>0</v>
      </c>
      <c r="E65" s="295">
        <f>IF(E64-E35=0,0,"Error")</f>
        <v>0</v>
      </c>
      <c r="F65" s="295">
        <f>IF(F64-F35=0,0,"Error")</f>
        <v>0</v>
      </c>
    </row>
    <row r="66" spans="2:6" ht="15.75" hidden="1" thickBot="1">
      <c r="B66" s="446" t="s">
        <v>906</v>
      </c>
      <c r="C66" s="1968"/>
      <c r="D66" s="1960"/>
      <c r="E66" s="1960"/>
      <c r="F66" s="1961"/>
    </row>
    <row r="67" spans="2:6" ht="26.25" hidden="1" customHeight="1">
      <c r="B67" s="432" t="s">
        <v>517</v>
      </c>
      <c r="C67" s="1950"/>
      <c r="D67" s="1951"/>
      <c r="E67" s="1951"/>
      <c r="F67" s="1952"/>
    </row>
    <row r="68" spans="2:6" ht="15.75" hidden="1" thickBot="1">
      <c r="B68" s="432" t="s">
        <v>21</v>
      </c>
      <c r="C68" s="1965"/>
      <c r="D68" s="1966"/>
      <c r="E68" s="1966"/>
      <c r="F68" s="1967"/>
    </row>
    <row r="69" spans="2:6" ht="12.75" hidden="1" customHeight="1">
      <c r="B69" s="2087"/>
      <c r="C69" s="277">
        <v>2018</v>
      </c>
      <c r="D69" s="277">
        <v>2019</v>
      </c>
      <c r="E69" s="277">
        <v>2020</v>
      </c>
      <c r="F69" s="277">
        <v>2021</v>
      </c>
    </row>
    <row r="70" spans="2:6" ht="9" hidden="1" customHeight="1">
      <c r="B70" s="2088"/>
      <c r="C70" s="278" t="s">
        <v>22</v>
      </c>
      <c r="D70" s="278" t="s">
        <v>23</v>
      </c>
      <c r="E70" s="278" t="s">
        <v>23</v>
      </c>
      <c r="F70" s="278" t="s">
        <v>23</v>
      </c>
    </row>
    <row r="71" spans="2:6" ht="15.75" hidden="1" thickBot="1">
      <c r="B71" s="432" t="s">
        <v>33</v>
      </c>
      <c r="C71" s="270"/>
      <c r="D71" s="270"/>
      <c r="E71" s="270"/>
      <c r="F71" s="270"/>
    </row>
    <row r="72" spans="2:6" ht="15.75" hidden="1" thickBot="1">
      <c r="B72" s="432" t="s">
        <v>529</v>
      </c>
      <c r="C72" s="279">
        <f>C101</f>
        <v>0</v>
      </c>
      <c r="D72" s="279">
        <f>D101</f>
        <v>0</v>
      </c>
      <c r="E72" s="279">
        <f>E101</f>
        <v>0</v>
      </c>
      <c r="F72" s="279">
        <f>F101</f>
        <v>0</v>
      </c>
    </row>
    <row r="73" spans="2:6" ht="15.75" hidden="1" thickBot="1">
      <c r="B73" s="432" t="s">
        <v>530</v>
      </c>
      <c r="C73" s="279" t="e">
        <f>C72/C71</f>
        <v>#DIV/0!</v>
      </c>
      <c r="D73" s="279" t="e">
        <f>D72/D71</f>
        <v>#DIV/0!</v>
      </c>
      <c r="E73" s="279" t="e">
        <f>E72/E71</f>
        <v>#DIV/0!</v>
      </c>
      <c r="F73" s="279" t="e">
        <f>F72/F71</f>
        <v>#DIV/0!</v>
      </c>
    </row>
    <row r="74" spans="2:6" ht="15.75" hidden="1" thickBot="1">
      <c r="B74" s="432" t="s">
        <v>532</v>
      </c>
      <c r="C74" s="264"/>
      <c r="D74" s="280" t="e">
        <f t="shared" ref="D74:F76" si="1">D71/C71-1</f>
        <v>#DIV/0!</v>
      </c>
      <c r="E74" s="280" t="e">
        <f t="shared" si="1"/>
        <v>#DIV/0!</v>
      </c>
      <c r="F74" s="280" t="e">
        <f t="shared" si="1"/>
        <v>#DIV/0!</v>
      </c>
    </row>
    <row r="75" spans="2:6" ht="15.75" hidden="1" thickBot="1">
      <c r="B75" s="432" t="s">
        <v>534</v>
      </c>
      <c r="C75" s="264"/>
      <c r="D75" s="280" t="e">
        <f t="shared" si="1"/>
        <v>#DIV/0!</v>
      </c>
      <c r="E75" s="280" t="e">
        <f t="shared" si="1"/>
        <v>#DIV/0!</v>
      </c>
      <c r="F75" s="280" t="e">
        <f t="shared" si="1"/>
        <v>#DIV/0!</v>
      </c>
    </row>
    <row r="76" spans="2:6" ht="15.75" hidden="1" thickBot="1">
      <c r="B76" s="432" t="s">
        <v>47</v>
      </c>
      <c r="C76" s="264"/>
      <c r="D76" s="280" t="e">
        <f t="shared" si="1"/>
        <v>#DIV/0!</v>
      </c>
      <c r="E76" s="280" t="e">
        <f t="shared" si="1"/>
        <v>#DIV/0!</v>
      </c>
      <c r="F76" s="280" t="e">
        <f t="shared" si="1"/>
        <v>#DIV/0!</v>
      </c>
    </row>
    <row r="77" spans="2:6" ht="24.75" hidden="1" customHeight="1">
      <c r="B77" s="1936" t="s">
        <v>907</v>
      </c>
      <c r="C77" s="1937"/>
      <c r="D77" s="1937"/>
      <c r="E77" s="1937"/>
      <c r="F77" s="1938"/>
    </row>
    <row r="78" spans="2:6" ht="12.75" hidden="1" customHeight="1">
      <c r="B78" s="2087"/>
      <c r="C78" s="277">
        <v>2018</v>
      </c>
      <c r="D78" s="277">
        <v>2019</v>
      </c>
      <c r="E78" s="277">
        <v>2020</v>
      </c>
      <c r="F78" s="277">
        <v>2021</v>
      </c>
    </row>
    <row r="79" spans="2:6" ht="9" hidden="1" customHeight="1">
      <c r="B79" s="2088"/>
      <c r="C79" s="278" t="s">
        <v>22</v>
      </c>
      <c r="D79" s="278" t="s">
        <v>23</v>
      </c>
      <c r="E79" s="278" t="s">
        <v>23</v>
      </c>
      <c r="F79" s="278" t="s">
        <v>23</v>
      </c>
    </row>
    <row r="80" spans="2:6" ht="24.75" hidden="1" customHeight="1">
      <c r="B80" s="434" t="s">
        <v>537</v>
      </c>
      <c r="C80" s="283"/>
      <c r="D80" s="283"/>
      <c r="E80" s="283"/>
      <c r="F80" s="283"/>
    </row>
    <row r="81" spans="2:6" ht="38.25" hidden="1" customHeight="1">
      <c r="B81" s="437" t="s">
        <v>538</v>
      </c>
      <c r="C81" s="286"/>
      <c r="D81" s="297"/>
      <c r="E81" s="297"/>
      <c r="F81" s="297"/>
    </row>
    <row r="82" spans="2:6" ht="24.75" hidden="1" customHeight="1">
      <c r="B82" s="437" t="s">
        <v>539</v>
      </c>
      <c r="C82" s="286"/>
      <c r="D82" s="297"/>
      <c r="E82" s="297"/>
      <c r="F82" s="297"/>
    </row>
    <row r="83" spans="2:6" ht="24.75" hidden="1" customHeight="1">
      <c r="B83" s="434" t="s">
        <v>540</v>
      </c>
      <c r="C83" s="283"/>
      <c r="D83" s="283"/>
      <c r="E83" s="283"/>
      <c r="F83" s="283"/>
    </row>
    <row r="84" spans="2:6" ht="15.75" hidden="1" thickBot="1">
      <c r="B84" s="437" t="s">
        <v>538</v>
      </c>
      <c r="C84" s="286"/>
      <c r="D84" s="283"/>
      <c r="E84" s="283"/>
      <c r="F84" s="283"/>
    </row>
    <row r="85" spans="2:6" ht="15.75" hidden="1" thickBot="1">
      <c r="B85" s="437" t="s">
        <v>539</v>
      </c>
      <c r="C85" s="286"/>
      <c r="D85" s="283"/>
      <c r="E85" s="283"/>
      <c r="F85" s="283"/>
    </row>
    <row r="86" spans="2:6" ht="24.75" hidden="1" customHeight="1">
      <c r="B86" s="434" t="s">
        <v>542</v>
      </c>
      <c r="C86" s="286">
        <v>0</v>
      </c>
      <c r="D86" s="283">
        <v>0</v>
      </c>
      <c r="E86" s="283">
        <v>0</v>
      </c>
      <c r="F86" s="283">
        <v>0</v>
      </c>
    </row>
    <row r="87" spans="2:6" ht="15.75" hidden="1" thickBot="1">
      <c r="B87" s="437" t="s">
        <v>538</v>
      </c>
      <c r="C87" s="286"/>
      <c r="D87" s="283"/>
      <c r="E87" s="283"/>
      <c r="F87" s="283"/>
    </row>
    <row r="88" spans="2:6" ht="15.75" hidden="1" thickBot="1">
      <c r="B88" s="437" t="s">
        <v>539</v>
      </c>
      <c r="C88" s="286"/>
      <c r="D88" s="283"/>
      <c r="E88" s="283"/>
      <c r="F88" s="283"/>
    </row>
    <row r="89" spans="2:6" ht="15.75" hidden="1" thickBot="1">
      <c r="B89" s="434" t="s">
        <v>543</v>
      </c>
      <c r="C89" s="286"/>
      <c r="D89" s="283"/>
      <c r="E89" s="283"/>
      <c r="F89" s="283"/>
    </row>
    <row r="90" spans="2:6" ht="15.75" hidden="1" thickBot="1">
      <c r="B90" s="437" t="s">
        <v>538</v>
      </c>
      <c r="C90" s="286"/>
      <c r="D90" s="283"/>
      <c r="E90" s="283"/>
      <c r="F90" s="283"/>
    </row>
    <row r="91" spans="2:6" ht="15.75" hidden="1" thickBot="1">
      <c r="B91" s="437" t="s">
        <v>539</v>
      </c>
      <c r="C91" s="286"/>
      <c r="D91" s="283"/>
      <c r="E91" s="283"/>
      <c r="F91" s="283"/>
    </row>
    <row r="92" spans="2:6" ht="15.75" hidden="1" thickBot="1">
      <c r="B92" s="434" t="s">
        <v>549</v>
      </c>
      <c r="C92" s="286"/>
      <c r="D92" s="283"/>
      <c r="E92" s="283"/>
      <c r="F92" s="283"/>
    </row>
    <row r="93" spans="2:6" ht="15.75" hidden="1" thickBot="1">
      <c r="B93" s="437" t="s">
        <v>538</v>
      </c>
      <c r="C93" s="286"/>
      <c r="D93" s="283"/>
      <c r="E93" s="283"/>
      <c r="F93" s="283"/>
    </row>
    <row r="94" spans="2:6" ht="15.75" hidden="1" thickBot="1">
      <c r="B94" s="437" t="s">
        <v>539</v>
      </c>
      <c r="C94" s="286"/>
      <c r="D94" s="283"/>
      <c r="E94" s="283"/>
      <c r="F94" s="283"/>
    </row>
    <row r="95" spans="2:6" ht="15.75" hidden="1" thickBot="1">
      <c r="B95" s="434" t="s">
        <v>553</v>
      </c>
      <c r="C95" s="286"/>
      <c r="D95" s="283"/>
      <c r="E95" s="283"/>
      <c r="F95" s="283"/>
    </row>
    <row r="96" spans="2:6" ht="15.75" hidden="1" thickBot="1">
      <c r="B96" s="437" t="s">
        <v>538</v>
      </c>
      <c r="C96" s="286"/>
      <c r="D96" s="283"/>
      <c r="E96" s="283"/>
      <c r="F96" s="283"/>
    </row>
    <row r="97" spans="2:6" ht="15.75" hidden="1" thickBot="1">
      <c r="B97" s="437" t="s">
        <v>539</v>
      </c>
      <c r="C97" s="286"/>
      <c r="D97" s="283"/>
      <c r="E97" s="283"/>
      <c r="F97" s="283"/>
    </row>
    <row r="98" spans="2:6" ht="30.75" hidden="1" thickBot="1">
      <c r="B98" s="434" t="s">
        <v>554</v>
      </c>
      <c r="C98" s="286"/>
      <c r="D98" s="283"/>
      <c r="E98" s="283"/>
      <c r="F98" s="283"/>
    </row>
    <row r="99" spans="2:6" ht="15.75" hidden="1" thickBot="1">
      <c r="B99" s="437" t="s">
        <v>538</v>
      </c>
      <c r="C99" s="286"/>
      <c r="D99" s="283"/>
      <c r="E99" s="283"/>
      <c r="F99" s="283"/>
    </row>
    <row r="100" spans="2:6" ht="15.75" hidden="1" thickBot="1">
      <c r="B100" s="437" t="s">
        <v>539</v>
      </c>
      <c r="C100" s="286"/>
      <c r="D100" s="283"/>
      <c r="E100" s="283"/>
      <c r="F100" s="283"/>
    </row>
    <row r="101" spans="2:6" ht="15.75" hidden="1" thickBot="1">
      <c r="B101" s="447" t="s">
        <v>614</v>
      </c>
      <c r="C101" s="286">
        <f>C98+C95+C92+C89+C86+C83+C80</f>
        <v>0</v>
      </c>
      <c r="D101" s="286">
        <f>D98+D95+D92+D89+D86+D83+D80</f>
        <v>0</v>
      </c>
      <c r="E101" s="286">
        <f>E98+E95+E92+E89+E86+E83+E80</f>
        <v>0</v>
      </c>
      <c r="F101" s="286">
        <f>F98+F95+F92+F89+F86+F83+F80</f>
        <v>0</v>
      </c>
    </row>
    <row r="102" spans="2:6" ht="17.25" hidden="1" customHeight="1">
      <c r="B102" s="445" t="s">
        <v>556</v>
      </c>
      <c r="C102" s="295">
        <f>IF(C101-C72=0,0,"Error")</f>
        <v>0</v>
      </c>
      <c r="D102" s="295">
        <f>IF(D101-D72=0,0,"Error")</f>
        <v>0</v>
      </c>
      <c r="E102" s="295">
        <f>IF(E101-E72=0,0,"Error")</f>
        <v>0</v>
      </c>
      <c r="F102" s="295">
        <f>IF(F101-F72=0,0,"Error")</f>
        <v>0</v>
      </c>
    </row>
    <row r="103" spans="2:6" ht="15.75" hidden="1" thickBot="1">
      <c r="B103" s="446" t="s">
        <v>908</v>
      </c>
      <c r="C103" s="1968"/>
      <c r="D103" s="1960"/>
      <c r="E103" s="1960"/>
      <c r="F103" s="1961"/>
    </row>
    <row r="104" spans="2:6" ht="26.25" hidden="1" customHeight="1">
      <c r="B104" s="432" t="s">
        <v>517</v>
      </c>
      <c r="C104" s="1950"/>
      <c r="D104" s="1951"/>
      <c r="E104" s="1951"/>
      <c r="F104" s="1952"/>
    </row>
    <row r="105" spans="2:6" ht="15.75" hidden="1" thickBot="1">
      <c r="B105" s="432" t="s">
        <v>21</v>
      </c>
      <c r="C105" s="1965"/>
      <c r="D105" s="1966"/>
      <c r="E105" s="1966"/>
      <c r="F105" s="1967"/>
    </row>
    <row r="106" spans="2:6" ht="12.75" hidden="1" customHeight="1">
      <c r="B106" s="2087"/>
      <c r="C106" s="277">
        <v>2018</v>
      </c>
      <c r="D106" s="277">
        <v>2019</v>
      </c>
      <c r="E106" s="277">
        <v>2020</v>
      </c>
      <c r="F106" s="277">
        <v>2021</v>
      </c>
    </row>
    <row r="107" spans="2:6" ht="9" hidden="1" customHeight="1">
      <c r="B107" s="2088"/>
      <c r="C107" s="278" t="s">
        <v>22</v>
      </c>
      <c r="D107" s="278" t="s">
        <v>23</v>
      </c>
      <c r="E107" s="278" t="s">
        <v>23</v>
      </c>
      <c r="F107" s="278" t="s">
        <v>23</v>
      </c>
    </row>
    <row r="108" spans="2:6" ht="15.75" hidden="1" thickBot="1">
      <c r="B108" s="432" t="s">
        <v>33</v>
      </c>
      <c r="C108" s="299"/>
      <c r="D108" s="299"/>
      <c r="E108" s="299"/>
      <c r="F108" s="299"/>
    </row>
    <row r="109" spans="2:6" ht="15.75" hidden="1" thickBot="1">
      <c r="B109" s="432" t="s">
        <v>529</v>
      </c>
      <c r="C109" s="279">
        <f>C138</f>
        <v>0</v>
      </c>
      <c r="D109" s="279">
        <f>D138</f>
        <v>0</v>
      </c>
      <c r="E109" s="279">
        <f>E138</f>
        <v>0</v>
      </c>
      <c r="F109" s="279">
        <f>F138</f>
        <v>0</v>
      </c>
    </row>
    <row r="110" spans="2:6" ht="15.75" hidden="1" thickBot="1">
      <c r="B110" s="432" t="s">
        <v>530</v>
      </c>
      <c r="C110" s="279" t="e">
        <f>C109/C108</f>
        <v>#DIV/0!</v>
      </c>
      <c r="D110" s="279" t="e">
        <f>D109/D108</f>
        <v>#DIV/0!</v>
      </c>
      <c r="E110" s="279" t="e">
        <f>E109/E108</f>
        <v>#DIV/0!</v>
      </c>
      <c r="F110" s="279" t="e">
        <f>F109/F108</f>
        <v>#DIV/0!</v>
      </c>
    </row>
    <row r="111" spans="2:6" ht="15.75" hidden="1" thickBot="1">
      <c r="B111" s="432" t="s">
        <v>532</v>
      </c>
      <c r="C111" s="264"/>
      <c r="D111" s="280" t="e">
        <f t="shared" ref="D111:F113" si="2">D108/C108-1</f>
        <v>#DIV/0!</v>
      </c>
      <c r="E111" s="280" t="e">
        <f t="shared" si="2"/>
        <v>#DIV/0!</v>
      </c>
      <c r="F111" s="280" t="e">
        <f t="shared" si="2"/>
        <v>#DIV/0!</v>
      </c>
    </row>
    <row r="112" spans="2:6" ht="15.75" hidden="1" thickBot="1">
      <c r="B112" s="432" t="s">
        <v>534</v>
      </c>
      <c r="C112" s="264"/>
      <c r="D112" s="280" t="e">
        <f t="shared" si="2"/>
        <v>#DIV/0!</v>
      </c>
      <c r="E112" s="280" t="e">
        <f t="shared" si="2"/>
        <v>#DIV/0!</v>
      </c>
      <c r="F112" s="280" t="e">
        <f t="shared" si="2"/>
        <v>#DIV/0!</v>
      </c>
    </row>
    <row r="113" spans="2:6" ht="15.75" hidden="1" thickBot="1">
      <c r="B113" s="432" t="s">
        <v>47</v>
      </c>
      <c r="C113" s="264"/>
      <c r="D113" s="280" t="e">
        <f t="shared" si="2"/>
        <v>#DIV/0!</v>
      </c>
      <c r="E113" s="280" t="e">
        <f t="shared" si="2"/>
        <v>#DIV/0!</v>
      </c>
      <c r="F113" s="280" t="e">
        <f t="shared" si="2"/>
        <v>#DIV/0!</v>
      </c>
    </row>
    <row r="114" spans="2:6" ht="24.75" hidden="1" customHeight="1">
      <c r="B114" s="1936" t="s">
        <v>907</v>
      </c>
      <c r="C114" s="1937"/>
      <c r="D114" s="1937"/>
      <c r="E114" s="1937"/>
      <c r="F114" s="1938"/>
    </row>
    <row r="115" spans="2:6" ht="12.75" hidden="1" customHeight="1">
      <c r="B115" s="2087"/>
      <c r="C115" s="277">
        <v>2018</v>
      </c>
      <c r="D115" s="277">
        <v>2019</v>
      </c>
      <c r="E115" s="277">
        <v>2020</v>
      </c>
      <c r="F115" s="277">
        <v>2021</v>
      </c>
    </row>
    <row r="116" spans="2:6" ht="9" hidden="1" customHeight="1">
      <c r="B116" s="2088"/>
      <c r="C116" s="278" t="s">
        <v>22</v>
      </c>
      <c r="D116" s="278" t="s">
        <v>23</v>
      </c>
      <c r="E116" s="278" t="s">
        <v>23</v>
      </c>
      <c r="F116" s="278" t="s">
        <v>23</v>
      </c>
    </row>
    <row r="117" spans="2:6" ht="24.75" hidden="1" customHeight="1">
      <c r="B117" s="434" t="s">
        <v>537</v>
      </c>
      <c r="C117" s="283"/>
      <c r="D117" s="283"/>
      <c r="E117" s="283"/>
      <c r="F117" s="283"/>
    </row>
    <row r="118" spans="2:6" ht="15.75" hidden="1" thickBot="1">
      <c r="B118" s="437" t="s">
        <v>538</v>
      </c>
      <c r="C118" s="286"/>
      <c r="D118" s="297"/>
      <c r="E118" s="297"/>
      <c r="F118" s="297"/>
    </row>
    <row r="119" spans="2:6" ht="15.75" hidden="1" thickBot="1">
      <c r="B119" s="437" t="s">
        <v>539</v>
      </c>
      <c r="C119" s="286"/>
      <c r="D119" s="297"/>
      <c r="E119" s="297"/>
      <c r="F119" s="297"/>
    </row>
    <row r="120" spans="2:6" ht="24.75" hidden="1" customHeight="1">
      <c r="B120" s="434" t="s">
        <v>540</v>
      </c>
      <c r="C120" s="283"/>
      <c r="D120" s="283"/>
      <c r="E120" s="283"/>
      <c r="F120" s="283"/>
    </row>
    <row r="121" spans="2:6" ht="15.75" hidden="1" thickBot="1">
      <c r="B121" s="437" t="s">
        <v>538</v>
      </c>
      <c r="C121" s="286"/>
      <c r="D121" s="283"/>
      <c r="E121" s="283"/>
      <c r="F121" s="283"/>
    </row>
    <row r="122" spans="2:6" ht="15.75" hidden="1" thickBot="1">
      <c r="B122" s="437" t="s">
        <v>539</v>
      </c>
      <c r="C122" s="286"/>
      <c r="D122" s="283"/>
      <c r="E122" s="283"/>
      <c r="F122" s="283"/>
    </row>
    <row r="123" spans="2:6" ht="24.75" hidden="1" customHeight="1">
      <c r="B123" s="434" t="s">
        <v>542</v>
      </c>
      <c r="C123" s="286">
        <v>0</v>
      </c>
      <c r="D123" s="283">
        <v>0</v>
      </c>
      <c r="E123" s="283">
        <v>0</v>
      </c>
      <c r="F123" s="283">
        <v>0</v>
      </c>
    </row>
    <row r="124" spans="2:6" ht="15.75" hidden="1" thickBot="1">
      <c r="B124" s="437" t="s">
        <v>538</v>
      </c>
      <c r="C124" s="286"/>
      <c r="D124" s="283"/>
      <c r="E124" s="283"/>
      <c r="F124" s="283"/>
    </row>
    <row r="125" spans="2:6" ht="15.75" hidden="1" thickBot="1">
      <c r="B125" s="437" t="s">
        <v>539</v>
      </c>
      <c r="C125" s="286"/>
      <c r="D125" s="283"/>
      <c r="E125" s="283"/>
      <c r="F125" s="283"/>
    </row>
    <row r="126" spans="2:6" ht="15.75" hidden="1" thickBot="1">
      <c r="B126" s="434" t="s">
        <v>543</v>
      </c>
      <c r="C126" s="286"/>
      <c r="D126" s="283"/>
      <c r="E126" s="283"/>
      <c r="F126" s="283"/>
    </row>
    <row r="127" spans="2:6" ht="15.75" hidden="1" thickBot="1">
      <c r="B127" s="437" t="s">
        <v>538</v>
      </c>
      <c r="C127" s="286"/>
      <c r="D127" s="283"/>
      <c r="E127" s="283"/>
      <c r="F127" s="283"/>
    </row>
    <row r="128" spans="2:6" ht="15.75" hidden="1" thickBot="1">
      <c r="B128" s="437" t="s">
        <v>539</v>
      </c>
      <c r="C128" s="286"/>
      <c r="D128" s="283"/>
      <c r="E128" s="283"/>
      <c r="F128" s="283"/>
    </row>
    <row r="129" spans="2:12" ht="15.75" hidden="1" thickBot="1">
      <c r="B129" s="434" t="s">
        <v>549</v>
      </c>
      <c r="C129" s="286"/>
      <c r="D129" s="283"/>
      <c r="E129" s="283"/>
      <c r="F129" s="283"/>
    </row>
    <row r="130" spans="2:12" ht="15.75" hidden="1" thickBot="1">
      <c r="B130" s="437" t="s">
        <v>538</v>
      </c>
      <c r="C130" s="286"/>
      <c r="D130" s="283"/>
      <c r="E130" s="283"/>
      <c r="F130" s="283"/>
    </row>
    <row r="131" spans="2:12" ht="15" hidden="1" customHeight="1">
      <c r="B131" s="437" t="s">
        <v>539</v>
      </c>
      <c r="C131" s="286"/>
      <c r="D131" s="283"/>
      <c r="E131" s="283"/>
      <c r="F131" s="283"/>
    </row>
    <row r="132" spans="2:12" ht="15.75" hidden="1" thickBot="1">
      <c r="B132" s="434" t="s">
        <v>553</v>
      </c>
      <c r="C132" s="286">
        <v>0</v>
      </c>
      <c r="D132" s="283">
        <v>0</v>
      </c>
      <c r="E132" s="283">
        <v>0</v>
      </c>
      <c r="F132" s="283">
        <v>0</v>
      </c>
    </row>
    <row r="133" spans="2:12" ht="15.75" hidden="1" thickBot="1">
      <c r="B133" s="437" t="s">
        <v>538</v>
      </c>
      <c r="C133" s="286"/>
      <c r="D133" s="283"/>
      <c r="E133" s="283"/>
      <c r="F133" s="283"/>
    </row>
    <row r="134" spans="2:12" ht="15.75" hidden="1" thickBot="1">
      <c r="B134" s="437" t="s">
        <v>539</v>
      </c>
      <c r="C134" s="286"/>
      <c r="D134" s="283"/>
      <c r="E134" s="283"/>
      <c r="F134" s="283"/>
    </row>
    <row r="135" spans="2:12" ht="30.75" hidden="1" thickBot="1">
      <c r="B135" s="434" t="s">
        <v>554</v>
      </c>
      <c r="C135" s="286"/>
      <c r="D135" s="283"/>
      <c r="E135" s="283"/>
      <c r="F135" s="283"/>
    </row>
    <row r="136" spans="2:12" ht="15.75" hidden="1" thickBot="1">
      <c r="B136" s="437" t="s">
        <v>538</v>
      </c>
      <c r="C136" s="286"/>
      <c r="D136" s="283"/>
      <c r="E136" s="283"/>
      <c r="F136" s="283"/>
    </row>
    <row r="137" spans="2:12" ht="15.75" hidden="1" thickBot="1">
      <c r="B137" s="437" t="s">
        <v>539</v>
      </c>
      <c r="C137" s="286"/>
      <c r="D137" s="283"/>
      <c r="E137" s="283"/>
      <c r="F137" s="283"/>
    </row>
    <row r="138" spans="2:12" ht="15.75" hidden="1" thickBot="1">
      <c r="B138" s="447" t="s">
        <v>614</v>
      </c>
      <c r="C138" s="286">
        <f>C135+C132+C129+C126+C123+C120+C117</f>
        <v>0</v>
      </c>
      <c r="D138" s="286">
        <f>D135+D132+D129+D126+D123+D120+D117</f>
        <v>0</v>
      </c>
      <c r="E138" s="286">
        <f>E135+E132+E129+E126+E123+E120+E117</f>
        <v>0</v>
      </c>
      <c r="F138" s="286">
        <f>F135+F132+F129+F126+F123+F120+F117</f>
        <v>0</v>
      </c>
    </row>
    <row r="139" spans="2:12" ht="17.25" hidden="1" customHeight="1">
      <c r="B139" s="445" t="s">
        <v>556</v>
      </c>
      <c r="C139" s="295">
        <f>IF(C138-C109=0,0,"Error")</f>
        <v>0</v>
      </c>
      <c r="D139" s="295">
        <f>IF(D138-D109=0,0,"Error")</f>
        <v>0</v>
      </c>
      <c r="E139" s="295">
        <f>IF(E138-E109=0,0,"Error")</f>
        <v>0</v>
      </c>
      <c r="F139" s="295">
        <f>IF(F138-F109=0,0,"Error")</f>
        <v>0</v>
      </c>
    </row>
    <row r="140" spans="2:12" ht="15" thickBot="1">
      <c r="B140" s="1956" t="s">
        <v>572</v>
      </c>
      <c r="C140" s="1957"/>
      <c r="D140" s="1957"/>
      <c r="E140" s="1957"/>
      <c r="F140" s="1958"/>
    </row>
    <row r="141" spans="2:12" ht="15" thickBot="1">
      <c r="B141" s="1956" t="s">
        <v>573</v>
      </c>
      <c r="C141" s="1957"/>
      <c r="D141" s="1957"/>
      <c r="E141" s="1957"/>
      <c r="F141" s="1958"/>
    </row>
    <row r="142" spans="2:12" ht="30.75" thickBot="1">
      <c r="B142" s="448" t="s">
        <v>909</v>
      </c>
      <c r="C142" s="2102" t="s">
        <v>910</v>
      </c>
      <c r="D142" s="2103"/>
      <c r="E142" s="2103"/>
      <c r="F142" s="2104"/>
      <c r="G142" s="449"/>
    </row>
    <row r="143" spans="2:12" ht="38.25" customHeight="1" thickBot="1">
      <c r="B143" s="431" t="s">
        <v>576</v>
      </c>
      <c r="C143" s="276"/>
      <c r="D143" s="450" t="s">
        <v>578</v>
      </c>
      <c r="E143" s="2105" t="s">
        <v>911</v>
      </c>
      <c r="F143" s="2106"/>
      <c r="H143" s="1989" t="s">
        <v>912</v>
      </c>
      <c r="I143" s="1990"/>
      <c r="J143" s="1990"/>
      <c r="K143" s="1990"/>
      <c r="L143" s="1991"/>
    </row>
    <row r="144" spans="2:12" ht="15.75" thickBot="1">
      <c r="B144" s="451"/>
      <c r="C144" s="1968"/>
      <c r="D144" s="1960"/>
      <c r="E144" s="1960"/>
      <c r="F144" s="1961"/>
      <c r="H144" s="1992"/>
      <c r="I144" s="1993"/>
      <c r="J144" s="1993"/>
      <c r="K144" s="1993"/>
      <c r="L144" s="1994"/>
    </row>
    <row r="145" spans="2:12" ht="27.75" customHeight="1" thickBot="1">
      <c r="B145" s="452" t="s">
        <v>517</v>
      </c>
      <c r="C145" s="2097" t="s">
        <v>913</v>
      </c>
      <c r="D145" s="2098"/>
      <c r="E145" s="2098"/>
      <c r="F145" s="2099"/>
      <c r="H145" s="1995"/>
      <c r="I145" s="1996"/>
      <c r="J145" s="1996"/>
      <c r="K145" s="1996"/>
      <c r="L145" s="1997"/>
    </row>
    <row r="146" spans="2:12" ht="15.75" thickBot="1">
      <c r="B146" s="432" t="s">
        <v>21</v>
      </c>
      <c r="C146" s="1965"/>
      <c r="D146" s="1966"/>
      <c r="E146" s="1966"/>
      <c r="F146" s="1967"/>
    </row>
    <row r="147" spans="2:12" ht="12.75" customHeight="1">
      <c r="B147" s="2087"/>
      <c r="C147" s="425">
        <v>2024</v>
      </c>
      <c r="D147" s="425">
        <v>2025</v>
      </c>
      <c r="E147" s="425">
        <v>2026</v>
      </c>
      <c r="F147" s="425">
        <v>2027</v>
      </c>
    </row>
    <row r="148" spans="2:12" ht="15.75" customHeight="1" thickBot="1">
      <c r="B148" s="2088"/>
      <c r="C148" s="278" t="s">
        <v>22</v>
      </c>
      <c r="D148" s="278" t="s">
        <v>23</v>
      </c>
      <c r="E148" s="278" t="s">
        <v>23</v>
      </c>
      <c r="F148" s="278" t="s">
        <v>23</v>
      </c>
    </row>
    <row r="149" spans="2:12" ht="15.75" thickBot="1">
      <c r="B149" s="432" t="s">
        <v>33</v>
      </c>
      <c r="C149" s="343">
        <v>22</v>
      </c>
      <c r="D149" s="279">
        <v>22</v>
      </c>
      <c r="E149" s="343">
        <v>22</v>
      </c>
      <c r="F149" s="279">
        <v>22</v>
      </c>
    </row>
    <row r="150" spans="2:12" ht="15.75" thickBot="1">
      <c r="B150" s="432" t="s">
        <v>529</v>
      </c>
      <c r="C150" s="279">
        <f>+C168</f>
        <v>5000</v>
      </c>
      <c r="D150" s="279">
        <f t="shared" ref="D150:F150" si="3">+D168</f>
        <v>5000</v>
      </c>
      <c r="E150" s="279">
        <f t="shared" si="3"/>
        <v>5000</v>
      </c>
      <c r="F150" s="279">
        <f t="shared" si="3"/>
        <v>5000</v>
      </c>
    </row>
    <row r="151" spans="2:12" ht="15.75" thickBot="1">
      <c r="B151" s="432" t="s">
        <v>530</v>
      </c>
      <c r="C151" s="279">
        <f>C150/C149</f>
        <v>227.27272727272728</v>
      </c>
      <c r="D151" s="279">
        <f>D150/D149</f>
        <v>227.27272727272728</v>
      </c>
      <c r="E151" s="279">
        <f>E150/E149</f>
        <v>227.27272727272728</v>
      </c>
      <c r="F151" s="279">
        <f>F150/F149</f>
        <v>227.27272727272728</v>
      </c>
    </row>
    <row r="152" spans="2:12" ht="15.75" thickBot="1">
      <c r="B152" s="432" t="s">
        <v>532</v>
      </c>
      <c r="C152" s="264" t="s">
        <v>533</v>
      </c>
      <c r="D152" s="280">
        <f>D149/C149-1</f>
        <v>0</v>
      </c>
      <c r="E152" s="280">
        <f t="shared" ref="E152:F154" si="4">E149/D149-1</f>
        <v>0</v>
      </c>
      <c r="F152" s="280">
        <f t="shared" si="4"/>
        <v>0</v>
      </c>
      <c r="H152" s="281"/>
      <c r="I152" s="281"/>
      <c r="J152" s="281"/>
      <c r="K152" s="281"/>
      <c r="L152" s="281"/>
    </row>
    <row r="153" spans="2:12" ht="15.75" thickBot="1">
      <c r="B153" s="432" t="s">
        <v>534</v>
      </c>
      <c r="C153" s="264" t="s">
        <v>533</v>
      </c>
      <c r="D153" s="280">
        <f>D150/C150-1</f>
        <v>0</v>
      </c>
      <c r="E153" s="280">
        <f t="shared" si="4"/>
        <v>0</v>
      </c>
      <c r="F153" s="280">
        <f t="shared" si="4"/>
        <v>0</v>
      </c>
    </row>
    <row r="154" spans="2:12" ht="15.75" thickBot="1">
      <c r="B154" s="432" t="s">
        <v>47</v>
      </c>
      <c r="C154" s="264" t="s">
        <v>533</v>
      </c>
      <c r="D154" s="280">
        <f>D151/C151-1</f>
        <v>0</v>
      </c>
      <c r="E154" s="280">
        <f t="shared" si="4"/>
        <v>0</v>
      </c>
      <c r="F154" s="280">
        <f t="shared" si="4"/>
        <v>0</v>
      </c>
    </row>
    <row r="155" spans="2:12" ht="19.5" customHeight="1" thickBot="1">
      <c r="B155" s="1936" t="s">
        <v>914</v>
      </c>
      <c r="C155" s="1937"/>
      <c r="D155" s="1937"/>
      <c r="E155" s="1937"/>
      <c r="F155" s="1938"/>
    </row>
    <row r="156" spans="2:12" ht="12.75" customHeight="1">
      <c r="B156" s="2087"/>
      <c r="C156" s="425">
        <v>2024</v>
      </c>
      <c r="D156" s="425">
        <v>2025</v>
      </c>
      <c r="E156" s="425">
        <v>2026</v>
      </c>
      <c r="F156" s="425">
        <v>2027</v>
      </c>
    </row>
    <row r="157" spans="2:12" ht="18" customHeight="1" thickBot="1">
      <c r="B157" s="2088"/>
      <c r="C157" s="278" t="s">
        <v>22</v>
      </c>
      <c r="D157" s="278" t="s">
        <v>23</v>
      </c>
      <c r="E157" s="278" t="s">
        <v>23</v>
      </c>
      <c r="F157" s="278" t="s">
        <v>23</v>
      </c>
    </row>
    <row r="158" spans="2:12" ht="15.75" thickBot="1">
      <c r="B158" s="434" t="s">
        <v>583</v>
      </c>
      <c r="C158" s="283">
        <f>C159+C160+C161+C162</f>
        <v>0</v>
      </c>
      <c r="D158" s="283">
        <f>D159+D160+D161+D162</f>
        <v>0</v>
      </c>
      <c r="E158" s="283">
        <f>E159+E160+E161+E162</f>
        <v>0</v>
      </c>
      <c r="F158" s="283">
        <f>F159+F160+F161+F162</f>
        <v>0</v>
      </c>
    </row>
    <row r="159" spans="2:12" ht="15.75" thickBot="1">
      <c r="B159" s="437" t="s">
        <v>538</v>
      </c>
      <c r="C159" s="283"/>
      <c r="D159" s="283"/>
      <c r="E159" s="283"/>
      <c r="F159" s="283"/>
    </row>
    <row r="160" spans="2:12" ht="15.75" thickBot="1">
      <c r="B160" s="437" t="s">
        <v>584</v>
      </c>
      <c r="C160" s="283"/>
      <c r="D160" s="283"/>
      <c r="E160" s="283"/>
      <c r="F160" s="283"/>
    </row>
    <row r="161" spans="2:6" ht="15.75" thickBot="1">
      <c r="B161" s="437" t="s">
        <v>585</v>
      </c>
      <c r="C161" s="283"/>
      <c r="D161" s="283"/>
      <c r="E161" s="283"/>
      <c r="F161" s="283"/>
    </row>
    <row r="162" spans="2:6" ht="15.75" thickBot="1">
      <c r="B162" s="437" t="s">
        <v>586</v>
      </c>
      <c r="C162" s="283"/>
      <c r="D162" s="283"/>
      <c r="E162" s="283"/>
      <c r="F162" s="283"/>
    </row>
    <row r="163" spans="2:6" ht="15.75" thickBot="1">
      <c r="B163" s="434" t="s">
        <v>587</v>
      </c>
      <c r="C163" s="286">
        <f>C164+C165+C166+C167</f>
        <v>5000</v>
      </c>
      <c r="D163" s="286">
        <v>5000</v>
      </c>
      <c r="E163" s="286">
        <f>E164+E165+E166+E167</f>
        <v>5000</v>
      </c>
      <c r="F163" s="286">
        <f>F164+F165+F166+F167</f>
        <v>5000</v>
      </c>
    </row>
    <row r="164" spans="2:6" ht="15.75" thickBot="1">
      <c r="B164" s="437" t="s">
        <v>538</v>
      </c>
      <c r="C164" s="344">
        <v>5000</v>
      </c>
      <c r="D164" s="344">
        <v>5000</v>
      </c>
      <c r="E164" s="344">
        <v>5000</v>
      </c>
      <c r="F164" s="344">
        <v>5000</v>
      </c>
    </row>
    <row r="165" spans="2:6" ht="15.75" thickBot="1">
      <c r="B165" s="437" t="s">
        <v>584</v>
      </c>
      <c r="C165" s="286"/>
      <c r="D165" s="283"/>
      <c r="E165" s="283"/>
      <c r="F165" s="283"/>
    </row>
    <row r="166" spans="2:6" ht="15.75" thickBot="1">
      <c r="B166" s="437" t="s">
        <v>585</v>
      </c>
      <c r="C166" s="286"/>
      <c r="D166" s="283"/>
      <c r="E166" s="283"/>
      <c r="F166" s="283"/>
    </row>
    <row r="167" spans="2:6" ht="15.75" thickBot="1">
      <c r="B167" s="437" t="s">
        <v>586</v>
      </c>
      <c r="C167" s="286"/>
      <c r="D167" s="283"/>
      <c r="E167" s="283"/>
      <c r="F167" s="283"/>
    </row>
    <row r="168" spans="2:6" ht="15.75" thickBot="1">
      <c r="B168" s="453" t="s">
        <v>555</v>
      </c>
      <c r="C168" s="286">
        <f>C158+C163</f>
        <v>5000</v>
      </c>
      <c r="D168" s="286">
        <v>5000</v>
      </c>
      <c r="E168" s="286">
        <f>E158+E163</f>
        <v>5000</v>
      </c>
      <c r="F168" s="286">
        <f>F158+F163</f>
        <v>5000</v>
      </c>
    </row>
    <row r="169" spans="2:6" ht="23.25" hidden="1" thickBot="1">
      <c r="B169" s="431" t="s">
        <v>915</v>
      </c>
      <c r="C169" s="276"/>
      <c r="D169" s="317" t="s">
        <v>578</v>
      </c>
      <c r="E169" s="1985" t="s">
        <v>911</v>
      </c>
      <c r="F169" s="1988"/>
    </row>
    <row r="170" spans="2:6" ht="24.75" hidden="1" customHeight="1">
      <c r="B170" s="432" t="s">
        <v>916</v>
      </c>
      <c r="C170" s="1959" t="s">
        <v>917</v>
      </c>
      <c r="D170" s="2100"/>
      <c r="E170" s="2100"/>
      <c r="F170" s="2101"/>
    </row>
    <row r="171" spans="2:6" ht="15.75" hidden="1" thickBot="1">
      <c r="B171" s="432" t="s">
        <v>21</v>
      </c>
      <c r="C171" s="1965" t="s">
        <v>918</v>
      </c>
      <c r="D171" s="1966"/>
      <c r="E171" s="1966"/>
      <c r="F171" s="1967"/>
    </row>
    <row r="172" spans="2:6" ht="12.75" hidden="1" customHeight="1">
      <c r="B172" s="2087"/>
      <c r="C172" s="277">
        <v>2023</v>
      </c>
      <c r="D172" s="277">
        <v>2024</v>
      </c>
      <c r="E172" s="277">
        <v>2025</v>
      </c>
      <c r="F172" s="277">
        <v>2026</v>
      </c>
    </row>
    <row r="173" spans="2:6" ht="9" hidden="1" customHeight="1">
      <c r="B173" s="2088"/>
      <c r="C173" s="278" t="s">
        <v>22</v>
      </c>
      <c r="D173" s="278" t="s">
        <v>23</v>
      </c>
      <c r="E173" s="278" t="s">
        <v>23</v>
      </c>
      <c r="F173" s="278" t="s">
        <v>23</v>
      </c>
    </row>
    <row r="174" spans="2:6" ht="15.75" hidden="1" thickBot="1">
      <c r="B174" s="432" t="s">
        <v>33</v>
      </c>
      <c r="C174" s="454"/>
      <c r="D174" s="454"/>
      <c r="E174" s="264"/>
      <c r="F174" s="264"/>
    </row>
    <row r="175" spans="2:6" ht="15.75" hidden="1" thickBot="1">
      <c r="B175" s="432" t="s">
        <v>529</v>
      </c>
      <c r="C175" s="279">
        <f>C193</f>
        <v>0</v>
      </c>
      <c r="D175" s="279">
        <f>D193</f>
        <v>0</v>
      </c>
      <c r="E175" s="279">
        <f>E193</f>
        <v>0</v>
      </c>
      <c r="F175" s="279">
        <f>F193</f>
        <v>0</v>
      </c>
    </row>
    <row r="176" spans="2:6" ht="15.75" hidden="1" thickBot="1">
      <c r="B176" s="432" t="s">
        <v>530</v>
      </c>
      <c r="C176" s="279" t="e">
        <f>C175/C174</f>
        <v>#DIV/0!</v>
      </c>
      <c r="D176" s="279" t="e">
        <f>D175/D174</f>
        <v>#DIV/0!</v>
      </c>
      <c r="E176" s="279" t="e">
        <f>E175/E174</f>
        <v>#DIV/0!</v>
      </c>
      <c r="F176" s="279" t="e">
        <f>F175/F174</f>
        <v>#DIV/0!</v>
      </c>
    </row>
    <row r="177" spans="2:12" ht="15.75" hidden="1" thickBot="1">
      <c r="B177" s="432" t="s">
        <v>532</v>
      </c>
      <c r="C177" s="264" t="s">
        <v>533</v>
      </c>
      <c r="D177" s="280" t="e">
        <f>D174/C174-1</f>
        <v>#DIV/0!</v>
      </c>
      <c r="E177" s="280" t="e">
        <f t="shared" ref="E177:F179" si="5">E174/D174-1</f>
        <v>#DIV/0!</v>
      </c>
      <c r="F177" s="280" t="e">
        <f t="shared" si="5"/>
        <v>#DIV/0!</v>
      </c>
      <c r="H177" s="281"/>
      <c r="I177" s="281"/>
      <c r="J177" s="281"/>
      <c r="K177" s="281"/>
      <c r="L177" s="281"/>
    </row>
    <row r="178" spans="2:12" ht="15.75" hidden="1" thickBot="1">
      <c r="B178" s="432" t="s">
        <v>534</v>
      </c>
      <c r="C178" s="264" t="s">
        <v>533</v>
      </c>
      <c r="D178" s="280" t="e">
        <f>D175/C175-1</f>
        <v>#DIV/0!</v>
      </c>
      <c r="E178" s="280" t="e">
        <f t="shared" si="5"/>
        <v>#DIV/0!</v>
      </c>
      <c r="F178" s="280" t="e">
        <f t="shared" si="5"/>
        <v>#DIV/0!</v>
      </c>
    </row>
    <row r="179" spans="2:12" ht="15.75" hidden="1" thickBot="1">
      <c r="B179" s="432" t="s">
        <v>47</v>
      </c>
      <c r="C179" s="264" t="s">
        <v>533</v>
      </c>
      <c r="D179" s="280" t="e">
        <f>D176/C176-1</f>
        <v>#DIV/0!</v>
      </c>
      <c r="E179" s="280" t="e">
        <f t="shared" si="5"/>
        <v>#DIV/0!</v>
      </c>
      <c r="F179" s="280" t="e">
        <f t="shared" si="5"/>
        <v>#DIV/0!</v>
      </c>
    </row>
    <row r="180" spans="2:12" ht="15.75" hidden="1" customHeight="1">
      <c r="B180" s="1936" t="s">
        <v>919</v>
      </c>
      <c r="C180" s="1937"/>
      <c r="D180" s="1937"/>
      <c r="E180" s="1937"/>
      <c r="F180" s="1938"/>
    </row>
    <row r="181" spans="2:12" ht="12.75" hidden="1" customHeight="1">
      <c r="B181" s="2087"/>
      <c r="C181" s="277">
        <v>2023</v>
      </c>
      <c r="D181" s="277">
        <v>2024</v>
      </c>
      <c r="E181" s="277">
        <v>2025</v>
      </c>
      <c r="F181" s="277">
        <v>2026</v>
      </c>
    </row>
    <row r="182" spans="2:12" ht="9" hidden="1" customHeight="1">
      <c r="B182" s="2088"/>
      <c r="C182" s="278" t="s">
        <v>22</v>
      </c>
      <c r="D182" s="278" t="s">
        <v>23</v>
      </c>
      <c r="E182" s="278" t="s">
        <v>23</v>
      </c>
      <c r="F182" s="278" t="s">
        <v>23</v>
      </c>
    </row>
    <row r="183" spans="2:12" ht="15.75" hidden="1" thickBot="1">
      <c r="B183" s="434" t="s">
        <v>583</v>
      </c>
      <c r="C183" s="283">
        <f>C184+C185+C186+C187</f>
        <v>0</v>
      </c>
      <c r="D183" s="283">
        <f>D184+D185+D186+D187</f>
        <v>0</v>
      </c>
      <c r="E183" s="283">
        <f>E184+E185+E186+E187</f>
        <v>0</v>
      </c>
      <c r="F183" s="283">
        <f>F184+F185+F186+F187</f>
        <v>0</v>
      </c>
    </row>
    <row r="184" spans="2:12" ht="15.75" hidden="1" thickBot="1">
      <c r="B184" s="437" t="s">
        <v>538</v>
      </c>
      <c r="C184" s="455"/>
      <c r="D184" s="283"/>
      <c r="E184" s="283"/>
      <c r="F184" s="283"/>
    </row>
    <row r="185" spans="2:12" ht="15.75" hidden="1" thickBot="1">
      <c r="B185" s="437" t="s">
        <v>584</v>
      </c>
      <c r="C185" s="283"/>
      <c r="D185" s="283"/>
      <c r="E185" s="283"/>
      <c r="F185" s="283"/>
    </row>
    <row r="186" spans="2:12" ht="15.75" hidden="1" thickBot="1">
      <c r="B186" s="437" t="s">
        <v>585</v>
      </c>
      <c r="C186" s="283"/>
      <c r="D186" s="283"/>
      <c r="E186" s="283"/>
      <c r="F186" s="283"/>
    </row>
    <row r="187" spans="2:12" ht="15.75" hidden="1" thickBot="1">
      <c r="B187" s="437" t="s">
        <v>586</v>
      </c>
      <c r="C187" s="283"/>
      <c r="D187" s="283"/>
      <c r="E187" s="283"/>
      <c r="F187" s="283"/>
    </row>
    <row r="188" spans="2:12" ht="15.75" hidden="1" thickBot="1">
      <c r="B188" s="434" t="s">
        <v>587</v>
      </c>
      <c r="C188" s="286">
        <f>C189+C190+C191+C192</f>
        <v>0</v>
      </c>
      <c r="D188" s="286">
        <f>D189+D190+D191+D192</f>
        <v>0</v>
      </c>
      <c r="E188" s="286">
        <f>E189+E190+E191+E192</f>
        <v>0</v>
      </c>
      <c r="F188" s="286">
        <f>F189+F190+F191+F192</f>
        <v>0</v>
      </c>
    </row>
    <row r="189" spans="2:12" ht="15.75" hidden="1" thickBot="1">
      <c r="B189" s="437" t="s">
        <v>538</v>
      </c>
      <c r="C189" s="345"/>
      <c r="D189" s="283"/>
      <c r="E189" s="283"/>
      <c r="F189" s="283"/>
    </row>
    <row r="190" spans="2:12" ht="15.75" hidden="1" thickBot="1">
      <c r="B190" s="437" t="s">
        <v>584</v>
      </c>
      <c r="C190" s="286"/>
      <c r="D190" s="283"/>
      <c r="E190" s="283"/>
      <c r="F190" s="283"/>
    </row>
    <row r="191" spans="2:12" ht="15.75" hidden="1" thickBot="1">
      <c r="B191" s="437" t="s">
        <v>585</v>
      </c>
      <c r="C191" s="286"/>
      <c r="D191" s="283"/>
      <c r="E191" s="283"/>
      <c r="F191" s="283"/>
    </row>
    <row r="192" spans="2:12" ht="15.75" hidden="1" thickBot="1">
      <c r="B192" s="437" t="s">
        <v>586</v>
      </c>
      <c r="C192" s="286"/>
      <c r="D192" s="283"/>
      <c r="E192" s="283"/>
      <c r="F192" s="283"/>
    </row>
    <row r="193" spans="2:12" ht="15.75" hidden="1" thickBot="1">
      <c r="B193" s="453" t="s">
        <v>660</v>
      </c>
      <c r="C193" s="286">
        <f>C183+C188</f>
        <v>0</v>
      </c>
      <c r="D193" s="286">
        <f>D183+D188</f>
        <v>0</v>
      </c>
      <c r="E193" s="286">
        <f>E183+E188</f>
        <v>0</v>
      </c>
      <c r="F193" s="286">
        <f>F183+F188</f>
        <v>0</v>
      </c>
    </row>
    <row r="194" spans="2:12" ht="23.25" hidden="1" thickBot="1">
      <c r="B194" s="431" t="s">
        <v>920</v>
      </c>
      <c r="C194" s="325"/>
      <c r="D194" s="326" t="s">
        <v>578</v>
      </c>
      <c r="E194" s="1968" t="s">
        <v>921</v>
      </c>
      <c r="F194" s="1961"/>
    </row>
    <row r="195" spans="2:12" ht="17.25" hidden="1" customHeight="1">
      <c r="B195" s="432" t="s">
        <v>517</v>
      </c>
      <c r="C195" s="1950" t="s">
        <v>922</v>
      </c>
      <c r="D195" s="1951"/>
      <c r="E195" s="1951"/>
      <c r="F195" s="1952"/>
    </row>
    <row r="196" spans="2:12" ht="15.75" hidden="1" thickBot="1">
      <c r="B196" s="432" t="s">
        <v>21</v>
      </c>
      <c r="C196" s="1965" t="s">
        <v>923</v>
      </c>
      <c r="D196" s="1966"/>
      <c r="E196" s="1966"/>
      <c r="F196" s="1967"/>
    </row>
    <row r="197" spans="2:12" ht="12.75" hidden="1" customHeight="1">
      <c r="B197" s="2087"/>
      <c r="C197" s="277">
        <v>2023</v>
      </c>
      <c r="D197" s="277">
        <v>2024</v>
      </c>
      <c r="E197" s="277">
        <v>2025</v>
      </c>
      <c r="F197" s="277">
        <v>2026</v>
      </c>
    </row>
    <row r="198" spans="2:12" ht="9" hidden="1" customHeight="1">
      <c r="B198" s="2088"/>
      <c r="C198" s="278" t="s">
        <v>22</v>
      </c>
      <c r="D198" s="278" t="s">
        <v>23</v>
      </c>
      <c r="E198" s="278" t="s">
        <v>23</v>
      </c>
      <c r="F198" s="278" t="s">
        <v>23</v>
      </c>
    </row>
    <row r="199" spans="2:12" ht="15.75" hidden="1" thickBot="1">
      <c r="B199" s="432" t="s">
        <v>33</v>
      </c>
      <c r="C199" s="454">
        <v>646</v>
      </c>
      <c r="D199" s="264">
        <v>646</v>
      </c>
      <c r="E199" s="264">
        <v>646</v>
      </c>
      <c r="F199" s="264">
        <v>646</v>
      </c>
      <c r="I199" s="259">
        <f>D199/2</f>
        <v>323</v>
      </c>
      <c r="J199" s="259">
        <f>I199*3</f>
        <v>969</v>
      </c>
    </row>
    <row r="200" spans="2:12" ht="15.75" hidden="1" thickBot="1">
      <c r="B200" s="432" t="s">
        <v>529</v>
      </c>
      <c r="C200" s="279">
        <f>C218</f>
        <v>0</v>
      </c>
      <c r="D200" s="279">
        <f>D218</f>
        <v>0</v>
      </c>
      <c r="E200" s="279">
        <f>E218</f>
        <v>0</v>
      </c>
      <c r="F200" s="279">
        <f>F218</f>
        <v>0</v>
      </c>
      <c r="J200" s="259">
        <f>J199-C199</f>
        <v>323</v>
      </c>
    </row>
    <row r="201" spans="2:12" ht="15.75" hidden="1" thickBot="1">
      <c r="B201" s="432" t="s">
        <v>530</v>
      </c>
      <c r="C201" s="279">
        <f>C200/C199</f>
        <v>0</v>
      </c>
      <c r="D201" s="279">
        <f>D200/D199</f>
        <v>0</v>
      </c>
      <c r="E201" s="279">
        <f>E200/E199</f>
        <v>0</v>
      </c>
      <c r="F201" s="279">
        <f>F200/F199</f>
        <v>0</v>
      </c>
      <c r="I201" s="259">
        <f>C199+D199+E199+F199</f>
        <v>2584</v>
      </c>
      <c r="J201" s="259">
        <f>J200/5</f>
        <v>64.599999999999994</v>
      </c>
    </row>
    <row r="202" spans="2:12" ht="15.75" hidden="1" thickBot="1">
      <c r="B202" s="432" t="s">
        <v>532</v>
      </c>
      <c r="C202" s="264" t="s">
        <v>533</v>
      </c>
      <c r="D202" s="280">
        <f>D199/C199-1</f>
        <v>0</v>
      </c>
      <c r="E202" s="280">
        <f t="shared" ref="E202:F204" si="6">E199/D199-1</f>
        <v>0</v>
      </c>
      <c r="F202" s="280">
        <f t="shared" si="6"/>
        <v>0</v>
      </c>
      <c r="H202" s="281"/>
      <c r="I202" s="281"/>
      <c r="J202" s="281"/>
      <c r="K202" s="281"/>
      <c r="L202" s="281"/>
    </row>
    <row r="203" spans="2:12" ht="15.75" hidden="1" thickBot="1">
      <c r="B203" s="432" t="s">
        <v>534</v>
      </c>
      <c r="C203" s="264" t="s">
        <v>533</v>
      </c>
      <c r="D203" s="280" t="e">
        <f>D200/C200-1</f>
        <v>#DIV/0!</v>
      </c>
      <c r="E203" s="280" t="e">
        <f t="shared" si="6"/>
        <v>#DIV/0!</v>
      </c>
      <c r="F203" s="280" t="e">
        <f t="shared" si="6"/>
        <v>#DIV/0!</v>
      </c>
    </row>
    <row r="204" spans="2:12" ht="15.75" hidden="1" thickBot="1">
      <c r="B204" s="432" t="s">
        <v>47</v>
      </c>
      <c r="C204" s="264" t="s">
        <v>533</v>
      </c>
      <c r="D204" s="280" t="e">
        <f>D201/C201-1</f>
        <v>#DIV/0!</v>
      </c>
      <c r="E204" s="280" t="e">
        <f t="shared" si="6"/>
        <v>#DIV/0!</v>
      </c>
      <c r="F204" s="280" t="e">
        <f t="shared" si="6"/>
        <v>#DIV/0!</v>
      </c>
    </row>
    <row r="205" spans="2:12" ht="15" hidden="1" thickBot="1">
      <c r="B205" s="1936" t="s">
        <v>924</v>
      </c>
      <c r="C205" s="1937"/>
      <c r="D205" s="1937"/>
      <c r="E205" s="1937"/>
      <c r="F205" s="1938"/>
    </row>
    <row r="206" spans="2:12" ht="12.75" hidden="1" customHeight="1">
      <c r="B206" s="2087"/>
      <c r="C206" s="277">
        <v>2023</v>
      </c>
      <c r="D206" s="277">
        <v>2024</v>
      </c>
      <c r="E206" s="277">
        <v>2025</v>
      </c>
      <c r="F206" s="277">
        <v>2026</v>
      </c>
    </row>
    <row r="207" spans="2:12" ht="9" hidden="1" customHeight="1">
      <c r="B207" s="2088"/>
      <c r="C207" s="278" t="s">
        <v>22</v>
      </c>
      <c r="D207" s="278" t="s">
        <v>23</v>
      </c>
      <c r="E207" s="278" t="s">
        <v>23</v>
      </c>
      <c r="F207" s="278" t="s">
        <v>23</v>
      </c>
    </row>
    <row r="208" spans="2:12" ht="15.75" hidden="1" thickBot="1">
      <c r="B208" s="434" t="s">
        <v>583</v>
      </c>
      <c r="C208" s="436">
        <f>C209+C210+C211+C212</f>
        <v>0</v>
      </c>
      <c r="D208" s="436">
        <f>D209+D210+D211+D212</f>
        <v>0</v>
      </c>
      <c r="E208" s="436">
        <f>E209+E210+E211+E212</f>
        <v>0</v>
      </c>
      <c r="F208" s="436">
        <f>F209+F210+F211+F212</f>
        <v>0</v>
      </c>
    </row>
    <row r="209" spans="2:6" ht="15.75" hidden="1" thickBot="1">
      <c r="B209" s="437" t="s">
        <v>538</v>
      </c>
      <c r="C209" s="436"/>
      <c r="D209" s="436"/>
      <c r="E209" s="436"/>
      <c r="F209" s="436"/>
    </row>
    <row r="210" spans="2:6" ht="15.75" hidden="1" thickBot="1">
      <c r="B210" s="437" t="s">
        <v>584</v>
      </c>
      <c r="C210" s="436"/>
      <c r="D210" s="436"/>
      <c r="E210" s="436"/>
      <c r="F210" s="436"/>
    </row>
    <row r="211" spans="2:6" ht="15.75" hidden="1" thickBot="1">
      <c r="B211" s="437" t="s">
        <v>585</v>
      </c>
      <c r="C211" s="436"/>
      <c r="D211" s="436"/>
      <c r="E211" s="436"/>
      <c r="F211" s="436"/>
    </row>
    <row r="212" spans="2:6" ht="15.75" hidden="1" thickBot="1">
      <c r="B212" s="437" t="s">
        <v>586</v>
      </c>
      <c r="C212" s="436"/>
      <c r="D212" s="436"/>
      <c r="E212" s="436"/>
      <c r="F212" s="436"/>
    </row>
    <row r="213" spans="2:6" ht="15.75" hidden="1" thickBot="1">
      <c r="B213" s="434" t="s">
        <v>587</v>
      </c>
      <c r="C213" s="439">
        <f>C214+C215+C216+C217</f>
        <v>0</v>
      </c>
      <c r="D213" s="439">
        <f>D214+D215+D216+D217</f>
        <v>0</v>
      </c>
      <c r="E213" s="439">
        <f>E214+E215+E216+E217</f>
        <v>0</v>
      </c>
      <c r="F213" s="439">
        <f>F214+F215+F216+F217</f>
        <v>0</v>
      </c>
    </row>
    <row r="214" spans="2:6" ht="15.75" hidden="1" thickBot="1">
      <c r="B214" s="437" t="s">
        <v>538</v>
      </c>
      <c r="C214" s="456"/>
      <c r="D214" s="456"/>
      <c r="E214" s="456"/>
      <c r="F214" s="456"/>
    </row>
    <row r="215" spans="2:6" ht="15.75" hidden="1" thickBot="1">
      <c r="B215" s="437" t="s">
        <v>584</v>
      </c>
      <c r="C215" s="439"/>
      <c r="D215" s="436"/>
      <c r="E215" s="436"/>
      <c r="F215" s="436"/>
    </row>
    <row r="216" spans="2:6" ht="15.75" hidden="1" thickBot="1">
      <c r="B216" s="437" t="s">
        <v>585</v>
      </c>
      <c r="C216" s="439"/>
      <c r="D216" s="436"/>
      <c r="E216" s="436"/>
      <c r="F216" s="436"/>
    </row>
    <row r="217" spans="2:6" ht="15.75" hidden="1" thickBot="1">
      <c r="B217" s="437" t="s">
        <v>586</v>
      </c>
      <c r="C217" s="439"/>
      <c r="D217" s="436"/>
      <c r="E217" s="436"/>
      <c r="F217" s="436"/>
    </row>
    <row r="218" spans="2:6" ht="15.75" hidden="1" thickBot="1">
      <c r="B218" s="444" t="s">
        <v>798</v>
      </c>
      <c r="C218" s="439">
        <f>C208+C213</f>
        <v>0</v>
      </c>
      <c r="D218" s="439">
        <f>D208+D213</f>
        <v>0</v>
      </c>
      <c r="E218" s="439">
        <f>E208+E213</f>
        <v>0</v>
      </c>
      <c r="F218" s="439">
        <f>F208+F213</f>
        <v>0</v>
      </c>
    </row>
    <row r="219" spans="2:6" ht="25.5" hidden="1" customHeight="1">
      <c r="B219" s="457" t="s">
        <v>619</v>
      </c>
      <c r="C219" s="1985" t="s">
        <v>925</v>
      </c>
      <c r="D219" s="1987"/>
      <c r="E219" s="1987"/>
      <c r="F219" s="1988"/>
    </row>
    <row r="220" spans="2:6" ht="30.75" hidden="1" thickBot="1">
      <c r="B220" s="431" t="s">
        <v>616</v>
      </c>
      <c r="C220" s="325"/>
      <c r="D220" s="326" t="s">
        <v>578</v>
      </c>
      <c r="E220" s="327"/>
      <c r="F220" s="328"/>
    </row>
    <row r="221" spans="2:6" ht="17.25" hidden="1" customHeight="1">
      <c r="B221" s="432" t="s">
        <v>517</v>
      </c>
      <c r="C221" s="1950" t="s">
        <v>926</v>
      </c>
      <c r="D221" s="1951"/>
      <c r="E221" s="1951"/>
      <c r="F221" s="1952"/>
    </row>
    <row r="222" spans="2:6" ht="15.75" hidden="1" thickBot="1">
      <c r="B222" s="432" t="s">
        <v>21</v>
      </c>
      <c r="C222" s="2107" t="s">
        <v>927</v>
      </c>
      <c r="D222" s="1966"/>
      <c r="E222" s="1966"/>
      <c r="F222" s="1967"/>
    </row>
    <row r="223" spans="2:6" ht="12.75" hidden="1" customHeight="1">
      <c r="B223" s="2087"/>
      <c r="C223" s="277">
        <v>2023</v>
      </c>
      <c r="D223" s="277">
        <v>2024</v>
      </c>
      <c r="E223" s="277">
        <v>2025</v>
      </c>
      <c r="F223" s="277">
        <v>2026</v>
      </c>
    </row>
    <row r="224" spans="2:6" ht="9" hidden="1" customHeight="1">
      <c r="B224" s="2088"/>
      <c r="C224" s="278" t="s">
        <v>22</v>
      </c>
      <c r="D224" s="278" t="s">
        <v>23</v>
      </c>
      <c r="E224" s="278" t="s">
        <v>23</v>
      </c>
      <c r="F224" s="278" t="s">
        <v>23</v>
      </c>
    </row>
    <row r="225" spans="2:12" ht="15.75" hidden="1" thickBot="1">
      <c r="B225" s="432" t="s">
        <v>33</v>
      </c>
      <c r="C225" s="454">
        <v>0</v>
      </c>
      <c r="D225" s="264">
        <v>0</v>
      </c>
      <c r="E225" s="264">
        <v>0</v>
      </c>
      <c r="F225" s="264">
        <v>5</v>
      </c>
    </row>
    <row r="226" spans="2:12" ht="15.75" hidden="1" thickBot="1">
      <c r="B226" s="432" t="s">
        <v>529</v>
      </c>
      <c r="C226" s="279">
        <f>C244</f>
        <v>0</v>
      </c>
      <c r="D226" s="279">
        <f>D244</f>
        <v>0</v>
      </c>
      <c r="E226" s="279">
        <f>E244</f>
        <v>0</v>
      </c>
      <c r="F226" s="279">
        <f>F244</f>
        <v>0</v>
      </c>
    </row>
    <row r="227" spans="2:12" ht="15.75" hidden="1" thickBot="1">
      <c r="B227" s="432" t="s">
        <v>530</v>
      </c>
      <c r="C227" s="279" t="e">
        <f>C226/C225</f>
        <v>#DIV/0!</v>
      </c>
      <c r="D227" s="279" t="e">
        <f>D226/D225</f>
        <v>#DIV/0!</v>
      </c>
      <c r="E227" s="279" t="e">
        <f>E226/E225</f>
        <v>#DIV/0!</v>
      </c>
      <c r="F227" s="279">
        <f>F226/F225</f>
        <v>0</v>
      </c>
    </row>
    <row r="228" spans="2:12" ht="15.75" hidden="1" thickBot="1">
      <c r="B228" s="432" t="s">
        <v>532</v>
      </c>
      <c r="C228" s="264" t="s">
        <v>533</v>
      </c>
      <c r="D228" s="280" t="e">
        <f>D225/C225-1</f>
        <v>#DIV/0!</v>
      </c>
      <c r="E228" s="280" t="e">
        <f t="shared" ref="E228:F230" si="7">E225/D225-1</f>
        <v>#DIV/0!</v>
      </c>
      <c r="F228" s="280" t="e">
        <f t="shared" si="7"/>
        <v>#DIV/0!</v>
      </c>
      <c r="H228" s="281"/>
      <c r="I228" s="281"/>
      <c r="J228" s="281"/>
      <c r="K228" s="281"/>
      <c r="L228" s="281"/>
    </row>
    <row r="229" spans="2:12" ht="15.75" hidden="1" thickBot="1">
      <c r="B229" s="432" t="s">
        <v>534</v>
      </c>
      <c r="C229" s="264" t="s">
        <v>533</v>
      </c>
      <c r="D229" s="280" t="e">
        <f>D226/C226-1</f>
        <v>#DIV/0!</v>
      </c>
      <c r="E229" s="280" t="e">
        <f t="shared" si="7"/>
        <v>#DIV/0!</v>
      </c>
      <c r="F229" s="280" t="e">
        <f t="shared" si="7"/>
        <v>#DIV/0!</v>
      </c>
    </row>
    <row r="230" spans="2:12" ht="15.75" hidden="1" thickBot="1">
      <c r="B230" s="432" t="s">
        <v>47</v>
      </c>
      <c r="C230" s="264" t="s">
        <v>533</v>
      </c>
      <c r="D230" s="280" t="e">
        <f>D227/C227-1</f>
        <v>#DIV/0!</v>
      </c>
      <c r="E230" s="280" t="e">
        <f t="shared" si="7"/>
        <v>#DIV/0!</v>
      </c>
      <c r="F230" s="280" t="e">
        <f t="shared" si="7"/>
        <v>#DIV/0!</v>
      </c>
    </row>
    <row r="231" spans="2:12" ht="15" hidden="1" thickBot="1">
      <c r="B231" s="1936" t="s">
        <v>928</v>
      </c>
      <c r="C231" s="1937"/>
      <c r="D231" s="1937"/>
      <c r="E231" s="1937"/>
      <c r="F231" s="1938"/>
    </row>
    <row r="232" spans="2:12" ht="12.75" hidden="1" customHeight="1">
      <c r="B232" s="2087"/>
      <c r="C232" s="277">
        <v>2023</v>
      </c>
      <c r="D232" s="277">
        <v>2024</v>
      </c>
      <c r="E232" s="277">
        <v>2025</v>
      </c>
      <c r="F232" s="277">
        <v>2026</v>
      </c>
    </row>
    <row r="233" spans="2:12" ht="9" hidden="1" customHeight="1">
      <c r="B233" s="2088"/>
      <c r="C233" s="278" t="s">
        <v>22</v>
      </c>
      <c r="D233" s="278" t="s">
        <v>23</v>
      </c>
      <c r="E233" s="278" t="s">
        <v>23</v>
      </c>
      <c r="F233" s="278" t="s">
        <v>23</v>
      </c>
    </row>
    <row r="234" spans="2:12" ht="15.75" hidden="1" thickBot="1">
      <c r="B234" s="434" t="s">
        <v>583</v>
      </c>
      <c r="C234" s="283">
        <f>C235+C236+C237+C238</f>
        <v>0</v>
      </c>
      <c r="D234" s="283">
        <f>D235+D236+D237+D238</f>
        <v>0</v>
      </c>
      <c r="E234" s="283">
        <f>E235+E236+E237+E238</f>
        <v>0</v>
      </c>
      <c r="F234" s="283">
        <f>F235+F236+F237+F238</f>
        <v>0</v>
      </c>
    </row>
    <row r="235" spans="2:12" ht="15.75" hidden="1" thickBot="1">
      <c r="B235" s="437" t="s">
        <v>538</v>
      </c>
      <c r="C235" s="283"/>
      <c r="D235" s="283"/>
      <c r="E235" s="283"/>
      <c r="F235" s="283"/>
    </row>
    <row r="236" spans="2:12" ht="15.75" hidden="1" thickBot="1">
      <c r="B236" s="437" t="s">
        <v>584</v>
      </c>
      <c r="C236" s="283"/>
      <c r="D236" s="283"/>
      <c r="E236" s="283"/>
      <c r="F236" s="283"/>
    </row>
    <row r="237" spans="2:12" ht="15.75" hidden="1" thickBot="1">
      <c r="B237" s="437" t="s">
        <v>585</v>
      </c>
      <c r="C237" s="283"/>
      <c r="D237" s="283"/>
      <c r="E237" s="283"/>
      <c r="F237" s="283"/>
    </row>
    <row r="238" spans="2:12" ht="15.75" hidden="1" thickBot="1">
      <c r="B238" s="437" t="s">
        <v>586</v>
      </c>
      <c r="C238" s="283"/>
      <c r="D238" s="283"/>
      <c r="E238" s="283"/>
      <c r="F238" s="283"/>
    </row>
    <row r="239" spans="2:12" ht="15.75" hidden="1" thickBot="1">
      <c r="B239" s="434" t="s">
        <v>587</v>
      </c>
      <c r="C239" s="286">
        <f>C240+C241+C242+C243</f>
        <v>0</v>
      </c>
      <c r="D239" s="286">
        <f>D240+D241+D242+D243</f>
        <v>0</v>
      </c>
      <c r="E239" s="286">
        <f>E240+E241+E242+E243</f>
        <v>0</v>
      </c>
      <c r="F239" s="286">
        <f>F240+F241+F242+F243</f>
        <v>0</v>
      </c>
    </row>
    <row r="240" spans="2:12" ht="15.75" hidden="1" thickBot="1">
      <c r="B240" s="437" t="s">
        <v>538</v>
      </c>
      <c r="C240" s="286"/>
      <c r="D240" s="286">
        <v>0</v>
      </c>
      <c r="E240" s="286">
        <v>0</v>
      </c>
      <c r="F240" s="286">
        <v>0</v>
      </c>
    </row>
    <row r="241" spans="2:12" ht="15.75" hidden="1" thickBot="1">
      <c r="B241" s="437" t="s">
        <v>584</v>
      </c>
      <c r="C241" s="286"/>
      <c r="D241" s="286"/>
      <c r="E241" s="286"/>
      <c r="F241" s="286"/>
    </row>
    <row r="242" spans="2:12" ht="15.75" hidden="1" thickBot="1">
      <c r="B242" s="437" t="s">
        <v>585</v>
      </c>
      <c r="C242" s="286"/>
      <c r="D242" s="286"/>
      <c r="E242" s="286"/>
      <c r="F242" s="286"/>
    </row>
    <row r="243" spans="2:12" ht="15.75" hidden="1" thickBot="1">
      <c r="B243" s="437" t="s">
        <v>586</v>
      </c>
      <c r="C243" s="286"/>
      <c r="D243" s="286"/>
      <c r="E243" s="286"/>
      <c r="F243" s="286"/>
    </row>
    <row r="244" spans="2:12" ht="15.75" hidden="1" thickBot="1">
      <c r="B244" s="444" t="s">
        <v>614</v>
      </c>
      <c r="C244" s="286">
        <f>C234+C239</f>
        <v>0</v>
      </c>
      <c r="D244" s="286">
        <f>D234+D239</f>
        <v>0</v>
      </c>
      <c r="E244" s="286">
        <f>E234+E239</f>
        <v>0</v>
      </c>
      <c r="F244" s="286">
        <f>F234+F239</f>
        <v>0</v>
      </c>
    </row>
    <row r="245" spans="2:12" ht="15" hidden="1" thickBot="1">
      <c r="B245" s="1956" t="s">
        <v>66</v>
      </c>
      <c r="C245" s="1957"/>
      <c r="D245" s="1957"/>
      <c r="E245" s="1957"/>
      <c r="F245" s="1958"/>
    </row>
    <row r="246" spans="2:12" ht="15" hidden="1" thickBot="1">
      <c r="B246" s="1956" t="s">
        <v>615</v>
      </c>
      <c r="C246" s="1957"/>
      <c r="D246" s="1957"/>
      <c r="E246" s="1957"/>
      <c r="F246" s="1958"/>
    </row>
    <row r="247" spans="2:12" ht="15.75" hidden="1" thickBot="1">
      <c r="B247" s="431" t="s">
        <v>574</v>
      </c>
      <c r="C247" s="2105"/>
      <c r="D247" s="2108"/>
      <c r="E247" s="2108"/>
      <c r="F247" s="2106"/>
    </row>
    <row r="248" spans="2:12" ht="30.75" hidden="1" customHeight="1">
      <c r="B248" s="431" t="s">
        <v>576</v>
      </c>
      <c r="C248" s="276"/>
      <c r="D248" s="317" t="s">
        <v>578</v>
      </c>
      <c r="E248" s="1987"/>
      <c r="F248" s="1988"/>
      <c r="H248" s="1989" t="s">
        <v>929</v>
      </c>
      <c r="I248" s="1990"/>
      <c r="J248" s="1990"/>
      <c r="K248" s="1990"/>
      <c r="L248" s="1991"/>
    </row>
    <row r="249" spans="2:12" ht="15.75" hidden="1" thickBot="1">
      <c r="B249" s="451"/>
      <c r="C249" s="1985"/>
      <c r="D249" s="1986"/>
      <c r="E249" s="1987"/>
      <c r="F249" s="1988"/>
      <c r="H249" s="1992"/>
      <c r="I249" s="1993"/>
      <c r="J249" s="1993"/>
      <c r="K249" s="1993"/>
      <c r="L249" s="1994"/>
    </row>
    <row r="250" spans="2:12" ht="17.25" hidden="1" customHeight="1">
      <c r="B250" s="432" t="s">
        <v>517</v>
      </c>
      <c r="C250" s="1968"/>
      <c r="D250" s="1960"/>
      <c r="E250" s="1960"/>
      <c r="F250" s="1961"/>
      <c r="H250" s="1995"/>
      <c r="I250" s="1996"/>
      <c r="J250" s="1996"/>
      <c r="K250" s="1996"/>
      <c r="L250" s="1997"/>
    </row>
    <row r="251" spans="2:12" ht="15.75" hidden="1" thickBot="1">
      <c r="B251" s="432" t="s">
        <v>21</v>
      </c>
      <c r="C251" s="1965"/>
      <c r="D251" s="1966"/>
      <c r="E251" s="1966"/>
      <c r="F251" s="1967"/>
    </row>
    <row r="252" spans="2:12" ht="12.75" hidden="1" customHeight="1">
      <c r="B252" s="2087"/>
      <c r="C252" s="277">
        <v>2023</v>
      </c>
      <c r="D252" s="277">
        <v>2024</v>
      </c>
      <c r="E252" s="277">
        <v>2025</v>
      </c>
      <c r="F252" s="277">
        <v>2026</v>
      </c>
    </row>
    <row r="253" spans="2:12" ht="9" hidden="1" customHeight="1">
      <c r="B253" s="2088"/>
      <c r="C253" s="278" t="s">
        <v>22</v>
      </c>
      <c r="D253" s="278" t="s">
        <v>23</v>
      </c>
      <c r="E253" s="278" t="s">
        <v>23</v>
      </c>
      <c r="F253" s="278" t="s">
        <v>23</v>
      </c>
    </row>
    <row r="254" spans="2:12" ht="15.75" hidden="1" thickBot="1">
      <c r="B254" s="432" t="s">
        <v>33</v>
      </c>
      <c r="C254" s="279"/>
      <c r="D254" s="279" t="s">
        <v>930</v>
      </c>
      <c r="E254" s="279"/>
      <c r="F254" s="279"/>
    </row>
    <row r="255" spans="2:12" ht="15.75" hidden="1" thickBot="1">
      <c r="B255" s="432" t="s">
        <v>529</v>
      </c>
      <c r="C255" s="279">
        <f>C318-C280</f>
        <v>0</v>
      </c>
      <c r="D255" s="279">
        <f>D318-D280</f>
        <v>0</v>
      </c>
      <c r="E255" s="279">
        <f>E318-E280</f>
        <v>0</v>
      </c>
      <c r="F255" s="279">
        <f>F273</f>
        <v>0</v>
      </c>
    </row>
    <row r="256" spans="2:12" ht="15.75" hidden="1" thickBot="1">
      <c r="B256" s="432" t="s">
        <v>530</v>
      </c>
      <c r="C256" s="279" t="e">
        <f>C255/C254</f>
        <v>#DIV/0!</v>
      </c>
      <c r="D256" s="279" t="e">
        <f>D255/D254</f>
        <v>#VALUE!</v>
      </c>
      <c r="E256" s="279" t="e">
        <f>E255/E254</f>
        <v>#DIV/0!</v>
      </c>
      <c r="F256" s="279" t="e">
        <f>F255/F254</f>
        <v>#DIV/0!</v>
      </c>
    </row>
    <row r="257" spans="2:12" ht="15.75" hidden="1" thickBot="1">
      <c r="B257" s="432" t="s">
        <v>532</v>
      </c>
      <c r="C257" s="264" t="s">
        <v>533</v>
      </c>
      <c r="D257" s="280" t="e">
        <f>D254/C254-1</f>
        <v>#VALUE!</v>
      </c>
      <c r="E257" s="280" t="e">
        <f t="shared" ref="E257:F259" si="8">E254/D254-1</f>
        <v>#VALUE!</v>
      </c>
      <c r="F257" s="280" t="e">
        <f t="shared" si="8"/>
        <v>#DIV/0!</v>
      </c>
      <c r="H257" s="281"/>
      <c r="I257" s="281"/>
      <c r="J257" s="281"/>
      <c r="K257" s="281"/>
      <c r="L257" s="281"/>
    </row>
    <row r="258" spans="2:12" ht="15.75" hidden="1" thickBot="1">
      <c r="B258" s="432" t="s">
        <v>534</v>
      </c>
      <c r="C258" s="264" t="s">
        <v>533</v>
      </c>
      <c r="D258" s="280" t="e">
        <f>D255/C255-1</f>
        <v>#DIV/0!</v>
      </c>
      <c r="E258" s="280" t="e">
        <f t="shared" si="8"/>
        <v>#DIV/0!</v>
      </c>
      <c r="F258" s="280" t="e">
        <f t="shared" si="8"/>
        <v>#DIV/0!</v>
      </c>
    </row>
    <row r="259" spans="2:12" ht="15.75" hidden="1" thickBot="1">
      <c r="B259" s="432" t="s">
        <v>47</v>
      </c>
      <c r="C259" s="264" t="s">
        <v>533</v>
      </c>
      <c r="D259" s="280" t="e">
        <f>D256/C256-1</f>
        <v>#VALUE!</v>
      </c>
      <c r="E259" s="280" t="e">
        <f t="shared" si="8"/>
        <v>#DIV/0!</v>
      </c>
      <c r="F259" s="280" t="e">
        <f t="shared" si="8"/>
        <v>#DIV/0!</v>
      </c>
    </row>
    <row r="260" spans="2:12" ht="15" hidden="1" thickBot="1">
      <c r="B260" s="1936" t="s">
        <v>914</v>
      </c>
      <c r="C260" s="1937"/>
      <c r="D260" s="1937"/>
      <c r="E260" s="1937"/>
      <c r="F260" s="1938"/>
    </row>
    <row r="261" spans="2:12" ht="12.75" hidden="1" customHeight="1">
      <c r="B261" s="2087"/>
      <c r="C261" s="277">
        <v>2023</v>
      </c>
      <c r="D261" s="277">
        <v>2024</v>
      </c>
      <c r="E261" s="277">
        <v>2025</v>
      </c>
      <c r="F261" s="277">
        <v>2026</v>
      </c>
    </row>
    <row r="262" spans="2:12" ht="9" hidden="1" customHeight="1">
      <c r="B262" s="2088"/>
      <c r="C262" s="278" t="s">
        <v>22</v>
      </c>
      <c r="D262" s="278" t="s">
        <v>23</v>
      </c>
      <c r="E262" s="278" t="s">
        <v>23</v>
      </c>
      <c r="F262" s="278" t="s">
        <v>23</v>
      </c>
    </row>
    <row r="263" spans="2:12" ht="15.75" hidden="1" thickBot="1">
      <c r="B263" s="434" t="s">
        <v>583</v>
      </c>
      <c r="C263" s="283">
        <f>C264+C265+C266+C267</f>
        <v>0</v>
      </c>
      <c r="D263" s="283">
        <f>D264+D265+D266+D267</f>
        <v>0</v>
      </c>
      <c r="E263" s="283">
        <f>E264+E265+E266+E267</f>
        <v>0</v>
      </c>
      <c r="F263" s="283">
        <f>F264+F265+F266+F267</f>
        <v>0</v>
      </c>
    </row>
    <row r="264" spans="2:12" ht="15.75" hidden="1" thickBot="1">
      <c r="B264" s="437" t="s">
        <v>538</v>
      </c>
      <c r="C264" s="283"/>
      <c r="D264" s="283"/>
      <c r="E264" s="283"/>
      <c r="F264" s="283"/>
    </row>
    <row r="265" spans="2:12" ht="15.75" hidden="1" thickBot="1">
      <c r="B265" s="437" t="s">
        <v>584</v>
      </c>
      <c r="C265" s="283"/>
      <c r="D265" s="283"/>
      <c r="E265" s="283"/>
      <c r="F265" s="283"/>
    </row>
    <row r="266" spans="2:12" ht="15.75" hidden="1" thickBot="1">
      <c r="B266" s="437" t="s">
        <v>585</v>
      </c>
      <c r="C266" s="283"/>
      <c r="D266" s="283"/>
      <c r="E266" s="283"/>
      <c r="F266" s="283"/>
    </row>
    <row r="267" spans="2:12" ht="15.75" hidden="1" thickBot="1">
      <c r="B267" s="437" t="s">
        <v>586</v>
      </c>
      <c r="C267" s="283"/>
      <c r="D267" s="283"/>
      <c r="E267" s="283"/>
      <c r="F267" s="283"/>
    </row>
    <row r="268" spans="2:12" ht="15.75" hidden="1" thickBot="1">
      <c r="B268" s="434" t="s">
        <v>587</v>
      </c>
      <c r="C268" s="286">
        <f>C269+C270+C271+C272</f>
        <v>0</v>
      </c>
      <c r="D268" s="286">
        <f>D269+D270+D271+D272</f>
        <v>0</v>
      </c>
      <c r="E268" s="286">
        <f>E269+E270+E271+E272</f>
        <v>0</v>
      </c>
      <c r="F268" s="286">
        <f>F269+F270+F271+F272</f>
        <v>0</v>
      </c>
    </row>
    <row r="269" spans="2:12" ht="15.75" hidden="1" thickBot="1">
      <c r="B269" s="437" t="s">
        <v>538</v>
      </c>
      <c r="C269" s="283"/>
      <c r="D269" s="283"/>
      <c r="E269" s="283"/>
      <c r="F269" s="283">
        <v>0</v>
      </c>
    </row>
    <row r="270" spans="2:12" ht="15.75" hidden="1" thickBot="1">
      <c r="B270" s="437" t="s">
        <v>584</v>
      </c>
      <c r="C270" s="286"/>
      <c r="D270" s="283"/>
      <c r="E270" s="283"/>
      <c r="F270" s="283"/>
    </row>
    <row r="271" spans="2:12" ht="15.75" hidden="1" thickBot="1">
      <c r="B271" s="437" t="s">
        <v>585</v>
      </c>
      <c r="C271" s="286"/>
      <c r="D271" s="283"/>
      <c r="E271" s="283"/>
      <c r="F271" s="283"/>
    </row>
    <row r="272" spans="2:12" ht="15.75" hidden="1" thickBot="1">
      <c r="B272" s="437" t="s">
        <v>586</v>
      </c>
      <c r="C272" s="286"/>
      <c r="D272" s="283"/>
      <c r="E272" s="283"/>
      <c r="F272" s="283"/>
    </row>
    <row r="273" spans="2:12" ht="15.75" hidden="1" thickBot="1">
      <c r="B273" s="453" t="s">
        <v>555</v>
      </c>
      <c r="C273" s="286">
        <f>C263+C268</f>
        <v>0</v>
      </c>
      <c r="D273" s="286">
        <f>D263+D268</f>
        <v>0</v>
      </c>
      <c r="E273" s="286">
        <f>E263+E268</f>
        <v>0</v>
      </c>
      <c r="F273" s="286">
        <f>F263+F268</f>
        <v>0</v>
      </c>
    </row>
    <row r="274" spans="2:12" ht="23.25" hidden="1" thickBot="1">
      <c r="B274" s="431" t="s">
        <v>558</v>
      </c>
      <c r="C274" s="276"/>
      <c r="D274" s="317" t="s">
        <v>578</v>
      </c>
      <c r="E274" s="1987"/>
      <c r="F274" s="1988"/>
    </row>
    <row r="275" spans="2:12" ht="17.25" hidden="1" customHeight="1">
      <c r="B275" s="432" t="s">
        <v>517</v>
      </c>
      <c r="C275" s="1950"/>
      <c r="D275" s="1951"/>
      <c r="E275" s="1951"/>
      <c r="F275" s="1952"/>
    </row>
    <row r="276" spans="2:12" ht="15.75" hidden="1" thickBot="1">
      <c r="B276" s="432" t="s">
        <v>21</v>
      </c>
      <c r="C276" s="1965"/>
      <c r="D276" s="1966"/>
      <c r="E276" s="1966"/>
      <c r="F276" s="1967"/>
    </row>
    <row r="277" spans="2:12" ht="12.75" hidden="1" customHeight="1">
      <c r="B277" s="2087"/>
      <c r="C277" s="277">
        <v>2023</v>
      </c>
      <c r="D277" s="277">
        <v>2024</v>
      </c>
      <c r="E277" s="277">
        <v>2025</v>
      </c>
      <c r="F277" s="277">
        <v>2026</v>
      </c>
    </row>
    <row r="278" spans="2:12" ht="9" hidden="1" customHeight="1">
      <c r="B278" s="2088"/>
      <c r="C278" s="278" t="s">
        <v>22</v>
      </c>
      <c r="D278" s="278" t="s">
        <v>23</v>
      </c>
      <c r="E278" s="278" t="s">
        <v>23</v>
      </c>
      <c r="F278" s="278" t="s">
        <v>23</v>
      </c>
    </row>
    <row r="279" spans="2:12" ht="15.75" hidden="1" thickBot="1">
      <c r="B279" s="432" t="s">
        <v>33</v>
      </c>
      <c r="C279" s="270"/>
      <c r="D279" s="270"/>
      <c r="E279" s="270"/>
      <c r="F279" s="270"/>
    </row>
    <row r="280" spans="2:12" ht="15.75" hidden="1" thickBot="1">
      <c r="B280" s="432" t="s">
        <v>529</v>
      </c>
      <c r="C280" s="279"/>
      <c r="D280" s="279"/>
      <c r="E280" s="279"/>
      <c r="F280" s="279"/>
    </row>
    <row r="281" spans="2:12" ht="15.75" hidden="1" thickBot="1">
      <c r="B281" s="432" t="s">
        <v>530</v>
      </c>
      <c r="C281" s="279" t="e">
        <f>C280/C279</f>
        <v>#DIV/0!</v>
      </c>
      <c r="D281" s="279" t="e">
        <f>D280/D279</f>
        <v>#DIV/0!</v>
      </c>
      <c r="E281" s="279" t="e">
        <f>E280/E279</f>
        <v>#DIV/0!</v>
      </c>
      <c r="F281" s="279" t="e">
        <f>F280/F279</f>
        <v>#DIV/0!</v>
      </c>
    </row>
    <row r="282" spans="2:12" ht="15.75" hidden="1" thickBot="1">
      <c r="B282" s="432" t="s">
        <v>532</v>
      </c>
      <c r="C282" s="264" t="s">
        <v>533</v>
      </c>
      <c r="D282" s="280" t="e">
        <f>D279/C279-1</f>
        <v>#DIV/0!</v>
      </c>
      <c r="E282" s="280" t="e">
        <f t="shared" ref="E282:F284" si="9">E279/D279-1</f>
        <v>#DIV/0!</v>
      </c>
      <c r="F282" s="280" t="e">
        <f t="shared" si="9"/>
        <v>#DIV/0!</v>
      </c>
      <c r="H282" s="281"/>
      <c r="I282" s="281"/>
      <c r="J282" s="281"/>
      <c r="K282" s="281"/>
      <c r="L282" s="281"/>
    </row>
    <row r="283" spans="2:12" ht="15.75" hidden="1" thickBot="1">
      <c r="B283" s="432" t="s">
        <v>534</v>
      </c>
      <c r="C283" s="264" t="s">
        <v>533</v>
      </c>
      <c r="D283" s="280" t="e">
        <f>D280/C280-1</f>
        <v>#DIV/0!</v>
      </c>
      <c r="E283" s="280" t="e">
        <f t="shared" si="9"/>
        <v>#DIV/0!</v>
      </c>
      <c r="F283" s="280" t="e">
        <f t="shared" si="9"/>
        <v>#DIV/0!</v>
      </c>
    </row>
    <row r="284" spans="2:12" ht="15.75" hidden="1" thickBot="1">
      <c r="B284" s="432" t="s">
        <v>47</v>
      </c>
      <c r="C284" s="264" t="s">
        <v>533</v>
      </c>
      <c r="D284" s="280" t="e">
        <f>D281/C281-1</f>
        <v>#DIV/0!</v>
      </c>
      <c r="E284" s="280" t="e">
        <f t="shared" si="9"/>
        <v>#DIV/0!</v>
      </c>
      <c r="F284" s="280" t="e">
        <f t="shared" si="9"/>
        <v>#DIV/0!</v>
      </c>
    </row>
    <row r="285" spans="2:12" ht="15" hidden="1" thickBot="1">
      <c r="B285" s="1936" t="s">
        <v>919</v>
      </c>
      <c r="C285" s="1937"/>
      <c r="D285" s="1937"/>
      <c r="E285" s="1937"/>
      <c r="F285" s="1938"/>
    </row>
    <row r="286" spans="2:12" ht="12.75" hidden="1" customHeight="1">
      <c r="B286" s="2087"/>
      <c r="C286" s="277">
        <v>2023</v>
      </c>
      <c r="D286" s="277">
        <v>2024</v>
      </c>
      <c r="E286" s="277">
        <v>2025</v>
      </c>
      <c r="F286" s="277">
        <v>2026</v>
      </c>
    </row>
    <row r="287" spans="2:12" ht="9" hidden="1" customHeight="1">
      <c r="B287" s="2088"/>
      <c r="C287" s="278" t="s">
        <v>22</v>
      </c>
      <c r="D287" s="278" t="s">
        <v>23</v>
      </c>
      <c r="E287" s="278" t="s">
        <v>23</v>
      </c>
      <c r="F287" s="278" t="s">
        <v>23</v>
      </c>
    </row>
    <row r="288" spans="2:12" ht="15.75" hidden="1" thickBot="1">
      <c r="B288" s="434" t="s">
        <v>583</v>
      </c>
      <c r="C288" s="283">
        <f>C289+C290+C291+C292</f>
        <v>0</v>
      </c>
      <c r="D288" s="283">
        <f>D289+D290+D291+D292</f>
        <v>0</v>
      </c>
      <c r="E288" s="283">
        <f>E289+E290+E291+E292</f>
        <v>0</v>
      </c>
      <c r="F288" s="283">
        <f>F289+F290+F291+F292</f>
        <v>0</v>
      </c>
    </row>
    <row r="289" spans="2:6" ht="15.75" hidden="1" thickBot="1">
      <c r="B289" s="437" t="s">
        <v>538</v>
      </c>
      <c r="C289" s="283"/>
      <c r="D289" s="283"/>
      <c r="E289" s="283"/>
      <c r="F289" s="283"/>
    </row>
    <row r="290" spans="2:6" ht="15.75" hidden="1" thickBot="1">
      <c r="B290" s="437" t="s">
        <v>584</v>
      </c>
      <c r="C290" s="283"/>
      <c r="D290" s="283"/>
      <c r="E290" s="283"/>
      <c r="F290" s="283"/>
    </row>
    <row r="291" spans="2:6" ht="15.75" hidden="1" thickBot="1">
      <c r="B291" s="437" t="s">
        <v>585</v>
      </c>
      <c r="C291" s="283"/>
      <c r="D291" s="283"/>
      <c r="E291" s="283"/>
      <c r="F291" s="283"/>
    </row>
    <row r="292" spans="2:6" ht="15.75" hidden="1" thickBot="1">
      <c r="B292" s="437" t="s">
        <v>586</v>
      </c>
      <c r="C292" s="283"/>
      <c r="D292" s="283"/>
      <c r="E292" s="283"/>
      <c r="F292" s="283"/>
    </row>
    <row r="293" spans="2:6" ht="15.75" hidden="1" thickBot="1">
      <c r="B293" s="434" t="s">
        <v>587</v>
      </c>
      <c r="C293" s="286">
        <f>C294+C295+C296+C297</f>
        <v>0</v>
      </c>
      <c r="D293" s="286">
        <f>D294+D295+D296+D297</f>
        <v>0</v>
      </c>
      <c r="E293" s="286">
        <f>E294+E295+E296+E297</f>
        <v>0</v>
      </c>
      <c r="F293" s="286">
        <f>F294+F295+F296+F297</f>
        <v>0</v>
      </c>
    </row>
    <row r="294" spans="2:6" ht="15.75" hidden="1" thickBot="1">
      <c r="B294" s="437" t="s">
        <v>538</v>
      </c>
      <c r="C294" s="286"/>
      <c r="D294" s="283"/>
      <c r="E294" s="283"/>
      <c r="F294" s="283"/>
    </row>
    <row r="295" spans="2:6" ht="15.75" hidden="1" thickBot="1">
      <c r="B295" s="437" t="s">
        <v>584</v>
      </c>
      <c r="C295" s="286"/>
      <c r="D295" s="283"/>
      <c r="E295" s="283"/>
      <c r="F295" s="283"/>
    </row>
    <row r="296" spans="2:6" ht="15.75" hidden="1" thickBot="1">
      <c r="B296" s="437" t="s">
        <v>585</v>
      </c>
      <c r="C296" s="286"/>
      <c r="D296" s="283"/>
      <c r="E296" s="283"/>
      <c r="F296" s="283"/>
    </row>
    <row r="297" spans="2:6" ht="15.75" hidden="1" thickBot="1">
      <c r="B297" s="437" t="s">
        <v>586</v>
      </c>
      <c r="C297" s="286"/>
      <c r="D297" s="283"/>
      <c r="E297" s="283"/>
      <c r="F297" s="283"/>
    </row>
    <row r="298" spans="2:6" ht="15.75" hidden="1" thickBot="1">
      <c r="B298" s="453" t="s">
        <v>660</v>
      </c>
      <c r="C298" s="286">
        <f>C288+C293</f>
        <v>0</v>
      </c>
      <c r="D298" s="286">
        <f>D288+D293</f>
        <v>0</v>
      </c>
      <c r="E298" s="286">
        <f>E288+E293</f>
        <v>0</v>
      </c>
      <c r="F298" s="286">
        <f>F288+F293</f>
        <v>0</v>
      </c>
    </row>
    <row r="299" spans="2:6" ht="30.75" hidden="1" thickBot="1">
      <c r="B299" s="431" t="s">
        <v>663</v>
      </c>
      <c r="C299" s="325"/>
      <c r="D299" s="326" t="s">
        <v>578</v>
      </c>
      <c r="E299" s="1968"/>
      <c r="F299" s="1961"/>
    </row>
    <row r="300" spans="2:6" ht="17.25" hidden="1" customHeight="1">
      <c r="B300" s="432" t="s">
        <v>517</v>
      </c>
      <c r="C300" s="1968"/>
      <c r="D300" s="1960"/>
      <c r="E300" s="1960"/>
      <c r="F300" s="1961"/>
    </row>
    <row r="301" spans="2:6" ht="15.75" hidden="1" thickBot="1">
      <c r="B301" s="432" t="s">
        <v>21</v>
      </c>
      <c r="C301" s="1965"/>
      <c r="D301" s="1966"/>
      <c r="E301" s="1966"/>
      <c r="F301" s="1967"/>
    </row>
    <row r="302" spans="2:6" ht="12.75" hidden="1" customHeight="1">
      <c r="B302" s="2087"/>
      <c r="C302" s="277">
        <v>2023</v>
      </c>
      <c r="D302" s="277">
        <v>2024</v>
      </c>
      <c r="E302" s="277">
        <v>2025</v>
      </c>
      <c r="F302" s="277">
        <v>2026</v>
      </c>
    </row>
    <row r="303" spans="2:6" ht="9" hidden="1" customHeight="1">
      <c r="B303" s="2088"/>
      <c r="C303" s="278" t="s">
        <v>22</v>
      </c>
      <c r="D303" s="278" t="s">
        <v>23</v>
      </c>
      <c r="E303" s="278" t="s">
        <v>23</v>
      </c>
      <c r="F303" s="278" t="s">
        <v>23</v>
      </c>
    </row>
    <row r="304" spans="2:6" ht="15.75" hidden="1" thickBot="1">
      <c r="B304" s="432" t="s">
        <v>33</v>
      </c>
      <c r="C304" s="270"/>
      <c r="D304" s="264">
        <v>0</v>
      </c>
      <c r="E304" s="270"/>
      <c r="F304" s="270"/>
    </row>
    <row r="305" spans="2:12" ht="15.75" hidden="1" thickBot="1">
      <c r="B305" s="432" t="s">
        <v>529</v>
      </c>
      <c r="C305" s="279">
        <f>C323</f>
        <v>0</v>
      </c>
      <c r="D305" s="279">
        <f>D323</f>
        <v>0</v>
      </c>
      <c r="E305" s="279">
        <f>E323</f>
        <v>0</v>
      </c>
      <c r="F305" s="279">
        <f>F323</f>
        <v>0</v>
      </c>
    </row>
    <row r="306" spans="2:12" ht="15.75" hidden="1" thickBot="1">
      <c r="B306" s="432" t="s">
        <v>530</v>
      </c>
      <c r="C306" s="279" t="e">
        <f>C305/C304</f>
        <v>#DIV/0!</v>
      </c>
      <c r="D306" s="279" t="e">
        <f>D305/D304</f>
        <v>#DIV/0!</v>
      </c>
      <c r="E306" s="279" t="e">
        <f>E305/E304</f>
        <v>#DIV/0!</v>
      </c>
      <c r="F306" s="279" t="e">
        <f>F305/F304</f>
        <v>#DIV/0!</v>
      </c>
    </row>
    <row r="307" spans="2:12" ht="15.75" hidden="1" thickBot="1">
      <c r="B307" s="432" t="s">
        <v>532</v>
      </c>
      <c r="C307" s="264" t="s">
        <v>533</v>
      </c>
      <c r="D307" s="280" t="e">
        <f>D304/C304-1</f>
        <v>#DIV/0!</v>
      </c>
      <c r="E307" s="280" t="e">
        <f t="shared" ref="E307:F309" si="10">E304/D304-1</f>
        <v>#DIV/0!</v>
      </c>
      <c r="F307" s="280" t="e">
        <f t="shared" si="10"/>
        <v>#DIV/0!</v>
      </c>
      <c r="H307" s="281"/>
      <c r="I307" s="281"/>
      <c r="J307" s="281"/>
      <c r="K307" s="281"/>
      <c r="L307" s="281"/>
    </row>
    <row r="308" spans="2:12" ht="15.75" hidden="1" thickBot="1">
      <c r="B308" s="432" t="s">
        <v>534</v>
      </c>
      <c r="C308" s="264" t="s">
        <v>533</v>
      </c>
      <c r="D308" s="280" t="e">
        <f>D305/C305-1</f>
        <v>#DIV/0!</v>
      </c>
      <c r="E308" s="280" t="e">
        <f t="shared" si="10"/>
        <v>#DIV/0!</v>
      </c>
      <c r="F308" s="280" t="e">
        <f t="shared" si="10"/>
        <v>#DIV/0!</v>
      </c>
    </row>
    <row r="309" spans="2:12" ht="15.75" hidden="1" thickBot="1">
      <c r="B309" s="432" t="s">
        <v>47</v>
      </c>
      <c r="C309" s="264" t="s">
        <v>533</v>
      </c>
      <c r="D309" s="280" t="e">
        <f>D306/C306-1</f>
        <v>#DIV/0!</v>
      </c>
      <c r="E309" s="280" t="e">
        <f t="shared" si="10"/>
        <v>#DIV/0!</v>
      </c>
      <c r="F309" s="280" t="e">
        <f t="shared" si="10"/>
        <v>#DIV/0!</v>
      </c>
    </row>
    <row r="310" spans="2:12" ht="15" hidden="1" thickBot="1">
      <c r="B310" s="1936" t="s">
        <v>931</v>
      </c>
      <c r="C310" s="1937"/>
      <c r="D310" s="1937"/>
      <c r="E310" s="1937"/>
      <c r="F310" s="1938"/>
    </row>
    <row r="311" spans="2:12" ht="12.75" hidden="1" customHeight="1">
      <c r="B311" s="2087"/>
      <c r="C311" s="277">
        <v>2023</v>
      </c>
      <c r="D311" s="277">
        <v>2024</v>
      </c>
      <c r="E311" s="277">
        <v>2025</v>
      </c>
      <c r="F311" s="277">
        <v>2026</v>
      </c>
    </row>
    <row r="312" spans="2:12" ht="9" hidden="1" customHeight="1">
      <c r="B312" s="2088"/>
      <c r="C312" s="278" t="s">
        <v>22</v>
      </c>
      <c r="D312" s="278" t="s">
        <v>23</v>
      </c>
      <c r="E312" s="278" t="s">
        <v>23</v>
      </c>
      <c r="F312" s="278" t="s">
        <v>23</v>
      </c>
    </row>
    <row r="313" spans="2:12" ht="15.75" hidden="1" thickBot="1">
      <c r="B313" s="434" t="s">
        <v>583</v>
      </c>
      <c r="C313" s="283">
        <f>C314+C315+C316+C317</f>
        <v>0</v>
      </c>
      <c r="D313" s="283">
        <f>D314+D315+D316+D317</f>
        <v>0</v>
      </c>
      <c r="E313" s="283">
        <f>E314+E315+E316+E317</f>
        <v>0</v>
      </c>
      <c r="F313" s="283">
        <f>F314+F315+F316+F317</f>
        <v>0</v>
      </c>
    </row>
    <row r="314" spans="2:12" ht="15.75" hidden="1" thickBot="1">
      <c r="B314" s="437" t="s">
        <v>538</v>
      </c>
      <c r="C314" s="283"/>
      <c r="D314" s="283"/>
      <c r="E314" s="283"/>
      <c r="F314" s="283"/>
    </row>
    <row r="315" spans="2:12" ht="15.75" hidden="1" thickBot="1">
      <c r="B315" s="437" t="s">
        <v>584</v>
      </c>
      <c r="C315" s="283"/>
      <c r="D315" s="283"/>
      <c r="E315" s="283"/>
      <c r="F315" s="283"/>
    </row>
    <row r="316" spans="2:12" ht="15.75" hidden="1" thickBot="1">
      <c r="B316" s="437" t="s">
        <v>585</v>
      </c>
      <c r="C316" s="283"/>
      <c r="D316" s="283"/>
      <c r="E316" s="283"/>
      <c r="F316" s="283"/>
    </row>
    <row r="317" spans="2:12" ht="15.75" hidden="1" thickBot="1">
      <c r="B317" s="437" t="s">
        <v>586</v>
      </c>
      <c r="C317" s="283"/>
      <c r="D317" s="283"/>
      <c r="E317" s="283"/>
      <c r="F317" s="283"/>
    </row>
    <row r="318" spans="2:12" ht="15.75" hidden="1" thickBot="1">
      <c r="B318" s="434" t="s">
        <v>587</v>
      </c>
      <c r="C318" s="286">
        <f>C319+C320+C321+C322</f>
        <v>0</v>
      </c>
      <c r="D318" s="286">
        <f>D319+D320+D321+D322</f>
        <v>0</v>
      </c>
      <c r="E318" s="286">
        <f>E319+E320+E321+E322</f>
        <v>0</v>
      </c>
      <c r="F318" s="286">
        <f>F319+F320+F321+F322</f>
        <v>0</v>
      </c>
    </row>
    <row r="319" spans="2:12" ht="15.75" hidden="1" thickBot="1">
      <c r="B319" s="437" t="s">
        <v>538</v>
      </c>
      <c r="C319" s="286"/>
      <c r="D319" s="283"/>
      <c r="E319" s="283"/>
      <c r="F319" s="283"/>
    </row>
    <row r="320" spans="2:12" ht="15.75" hidden="1" thickBot="1">
      <c r="B320" s="437" t="s">
        <v>584</v>
      </c>
      <c r="C320" s="286"/>
      <c r="D320" s="283"/>
      <c r="E320" s="283"/>
      <c r="F320" s="283"/>
    </row>
    <row r="321" spans="2:12" ht="15.75" hidden="1" thickBot="1">
      <c r="B321" s="437" t="s">
        <v>585</v>
      </c>
      <c r="C321" s="286"/>
      <c r="D321" s="283"/>
      <c r="E321" s="283"/>
      <c r="F321" s="283"/>
    </row>
    <row r="322" spans="2:12" ht="15.75" hidden="1" thickBot="1">
      <c r="B322" s="437" t="s">
        <v>586</v>
      </c>
      <c r="C322" s="286"/>
      <c r="D322" s="283"/>
      <c r="E322" s="283"/>
      <c r="F322" s="283"/>
    </row>
    <row r="323" spans="2:12" ht="15.75" hidden="1" thickBot="1">
      <c r="B323" s="444" t="s">
        <v>25</v>
      </c>
      <c r="C323" s="286">
        <f>C313+C318</f>
        <v>0</v>
      </c>
      <c r="D323" s="286">
        <f>D313+D318</f>
        <v>0</v>
      </c>
      <c r="E323" s="286">
        <f>E313+E318</f>
        <v>0</v>
      </c>
      <c r="F323" s="286">
        <f>F313+F318</f>
        <v>0</v>
      </c>
    </row>
    <row r="324" spans="2:12" ht="25.5" hidden="1" customHeight="1">
      <c r="B324" s="457" t="s">
        <v>619</v>
      </c>
      <c r="C324" s="1985"/>
      <c r="D324" s="1987"/>
      <c r="E324" s="1987"/>
      <c r="F324" s="1988"/>
    </row>
    <row r="325" spans="2:12" ht="30.75" hidden="1" thickBot="1">
      <c r="B325" s="431" t="s">
        <v>663</v>
      </c>
      <c r="C325" s="325"/>
      <c r="D325" s="326" t="s">
        <v>578</v>
      </c>
      <c r="E325" s="1968"/>
      <c r="F325" s="1961"/>
    </row>
    <row r="326" spans="2:12" ht="17.25" hidden="1" customHeight="1">
      <c r="B326" s="432" t="s">
        <v>517</v>
      </c>
      <c r="C326" s="1950"/>
      <c r="D326" s="1951"/>
      <c r="E326" s="1951"/>
      <c r="F326" s="1952"/>
    </row>
    <row r="327" spans="2:12" ht="15.75" hidden="1" thickBot="1">
      <c r="B327" s="432" t="s">
        <v>21</v>
      </c>
      <c r="C327" s="1965"/>
      <c r="D327" s="1966"/>
      <c r="E327" s="1966"/>
      <c r="F327" s="1967"/>
    </row>
    <row r="328" spans="2:12" ht="12.75" hidden="1" customHeight="1">
      <c r="B328" s="2087"/>
      <c r="C328" s="277">
        <v>2023</v>
      </c>
      <c r="D328" s="277">
        <v>2024</v>
      </c>
      <c r="E328" s="277">
        <v>2025</v>
      </c>
      <c r="F328" s="277">
        <v>2026</v>
      </c>
    </row>
    <row r="329" spans="2:12" ht="9" hidden="1" customHeight="1">
      <c r="B329" s="2088"/>
      <c r="C329" s="278" t="s">
        <v>22</v>
      </c>
      <c r="D329" s="278" t="s">
        <v>23</v>
      </c>
      <c r="E329" s="278" t="s">
        <v>23</v>
      </c>
      <c r="F329" s="278" t="s">
        <v>23</v>
      </c>
    </row>
    <row r="330" spans="2:12" ht="15.75" hidden="1" thickBot="1">
      <c r="B330" s="432" t="s">
        <v>33</v>
      </c>
      <c r="C330" s="270"/>
      <c r="D330" s="270"/>
      <c r="E330" s="270"/>
      <c r="F330" s="270"/>
    </row>
    <row r="331" spans="2:12" ht="15.75" hidden="1" thickBot="1">
      <c r="B331" s="432" t="s">
        <v>529</v>
      </c>
      <c r="C331" s="279">
        <f>C349</f>
        <v>0</v>
      </c>
      <c r="D331" s="279">
        <f>D349</f>
        <v>0</v>
      </c>
      <c r="E331" s="279">
        <f>E349</f>
        <v>0</v>
      </c>
      <c r="F331" s="279">
        <f>F349</f>
        <v>0</v>
      </c>
    </row>
    <row r="332" spans="2:12" ht="15.75" hidden="1" thickBot="1">
      <c r="B332" s="432" t="s">
        <v>530</v>
      </c>
      <c r="C332" s="279" t="e">
        <f>C331/C330</f>
        <v>#DIV/0!</v>
      </c>
      <c r="D332" s="279" t="e">
        <f>D331/D330</f>
        <v>#DIV/0!</v>
      </c>
      <c r="E332" s="279" t="e">
        <f>E331/E330</f>
        <v>#DIV/0!</v>
      </c>
      <c r="F332" s="279" t="e">
        <f>F331/F330</f>
        <v>#DIV/0!</v>
      </c>
    </row>
    <row r="333" spans="2:12" ht="15.75" hidden="1" thickBot="1">
      <c r="B333" s="432" t="s">
        <v>532</v>
      </c>
      <c r="C333" s="264" t="s">
        <v>533</v>
      </c>
      <c r="D333" s="280" t="e">
        <f>D330/C330-1</f>
        <v>#DIV/0!</v>
      </c>
      <c r="E333" s="280" t="e">
        <f t="shared" ref="E333:F335" si="11">E330/D330-1</f>
        <v>#DIV/0!</v>
      </c>
      <c r="F333" s="280" t="e">
        <f t="shared" si="11"/>
        <v>#DIV/0!</v>
      </c>
      <c r="H333" s="281"/>
      <c r="I333" s="281"/>
      <c r="J333" s="281"/>
      <c r="K333" s="281"/>
      <c r="L333" s="281"/>
    </row>
    <row r="334" spans="2:12" ht="15.75" hidden="1" thickBot="1">
      <c r="B334" s="432" t="s">
        <v>534</v>
      </c>
      <c r="C334" s="264" t="s">
        <v>533</v>
      </c>
      <c r="D334" s="280" t="e">
        <f>D331/C331-1</f>
        <v>#DIV/0!</v>
      </c>
      <c r="E334" s="280" t="e">
        <f t="shared" si="11"/>
        <v>#DIV/0!</v>
      </c>
      <c r="F334" s="280" t="e">
        <f t="shared" si="11"/>
        <v>#DIV/0!</v>
      </c>
    </row>
    <row r="335" spans="2:12" ht="15.75" hidden="1" thickBot="1">
      <c r="B335" s="432" t="s">
        <v>47</v>
      </c>
      <c r="C335" s="264" t="s">
        <v>533</v>
      </c>
      <c r="D335" s="280" t="e">
        <f>D332/C332-1</f>
        <v>#DIV/0!</v>
      </c>
      <c r="E335" s="280" t="e">
        <f t="shared" si="11"/>
        <v>#DIV/0!</v>
      </c>
      <c r="F335" s="280" t="e">
        <f t="shared" si="11"/>
        <v>#DIV/0!</v>
      </c>
    </row>
    <row r="336" spans="2:12" ht="15" hidden="1" thickBot="1">
      <c r="B336" s="1936" t="s">
        <v>928</v>
      </c>
      <c r="C336" s="1937"/>
      <c r="D336" s="1937"/>
      <c r="E336" s="1937"/>
      <c r="F336" s="1938"/>
    </row>
    <row r="337" spans="2:6" ht="12.75" hidden="1" customHeight="1">
      <c r="B337" s="2087"/>
      <c r="C337" s="277">
        <v>2023</v>
      </c>
      <c r="D337" s="277">
        <v>2024</v>
      </c>
      <c r="E337" s="277">
        <v>2025</v>
      </c>
      <c r="F337" s="277">
        <v>2026</v>
      </c>
    </row>
    <row r="338" spans="2:6" ht="9" hidden="1" customHeight="1">
      <c r="B338" s="2088"/>
      <c r="C338" s="278" t="s">
        <v>22</v>
      </c>
      <c r="D338" s="278" t="s">
        <v>23</v>
      </c>
      <c r="E338" s="278" t="s">
        <v>23</v>
      </c>
      <c r="F338" s="278" t="s">
        <v>23</v>
      </c>
    </row>
    <row r="339" spans="2:6" ht="15.75" hidden="1" thickBot="1">
      <c r="B339" s="434" t="s">
        <v>583</v>
      </c>
      <c r="C339" s="283">
        <f>C340+C341+C342+C343</f>
        <v>0</v>
      </c>
      <c r="D339" s="283">
        <f>D340+D341+D342+D343</f>
        <v>0</v>
      </c>
      <c r="E339" s="283">
        <f>E340+E341+E342+E343</f>
        <v>0</v>
      </c>
      <c r="F339" s="283">
        <f>F340+F341+F342+F343</f>
        <v>0</v>
      </c>
    </row>
    <row r="340" spans="2:6" ht="15.75" hidden="1" thickBot="1">
      <c r="B340" s="437" t="s">
        <v>538</v>
      </c>
      <c r="C340" s="283"/>
      <c r="D340" s="283"/>
      <c r="E340" s="283"/>
      <c r="F340" s="283"/>
    </row>
    <row r="341" spans="2:6" ht="15.75" hidden="1" thickBot="1">
      <c r="B341" s="437" t="s">
        <v>584</v>
      </c>
      <c r="C341" s="283"/>
      <c r="D341" s="283"/>
      <c r="E341" s="283"/>
      <c r="F341" s="283"/>
    </row>
    <row r="342" spans="2:6" ht="15.75" hidden="1" thickBot="1">
      <c r="B342" s="437" t="s">
        <v>585</v>
      </c>
      <c r="C342" s="283"/>
      <c r="D342" s="283"/>
      <c r="E342" s="283"/>
      <c r="F342" s="283"/>
    </row>
    <row r="343" spans="2:6" ht="15.75" hidden="1" thickBot="1">
      <c r="B343" s="437" t="s">
        <v>586</v>
      </c>
      <c r="C343" s="283"/>
      <c r="D343" s="283"/>
      <c r="E343" s="283"/>
      <c r="F343" s="283"/>
    </row>
    <row r="344" spans="2:6" ht="15.75" hidden="1" thickBot="1">
      <c r="B344" s="434" t="s">
        <v>587</v>
      </c>
      <c r="C344" s="286">
        <f>C345+C346+C347+C348</f>
        <v>0</v>
      </c>
      <c r="D344" s="286">
        <f>D345+D346+D347+D348</f>
        <v>0</v>
      </c>
      <c r="E344" s="286">
        <f>E345+E346+E347+E348</f>
        <v>0</v>
      </c>
      <c r="F344" s="286">
        <f>F345+F346+F347+F348</f>
        <v>0</v>
      </c>
    </row>
    <row r="345" spans="2:6" ht="15.75" hidden="1" thickBot="1">
      <c r="B345" s="437" t="s">
        <v>538</v>
      </c>
      <c r="C345" s="286"/>
      <c r="D345" s="286"/>
      <c r="E345" s="286"/>
      <c r="F345" s="286"/>
    </row>
    <row r="346" spans="2:6" ht="15.75" hidden="1" thickBot="1">
      <c r="B346" s="437" t="s">
        <v>584</v>
      </c>
      <c r="C346" s="286"/>
      <c r="D346" s="286"/>
      <c r="E346" s="286"/>
      <c r="F346" s="286"/>
    </row>
    <row r="347" spans="2:6" ht="15.75" hidden="1" thickBot="1">
      <c r="B347" s="437" t="s">
        <v>585</v>
      </c>
      <c r="C347" s="286"/>
      <c r="D347" s="286"/>
      <c r="E347" s="286"/>
      <c r="F347" s="286"/>
    </row>
    <row r="348" spans="2:6" ht="15.75" hidden="1" thickBot="1">
      <c r="B348" s="437" t="s">
        <v>586</v>
      </c>
      <c r="C348" s="286"/>
      <c r="D348" s="286"/>
      <c r="E348" s="286"/>
      <c r="F348" s="286"/>
    </row>
    <row r="349" spans="2:6" ht="15.75" hidden="1" thickBot="1">
      <c r="B349" s="444" t="s">
        <v>614</v>
      </c>
      <c r="C349" s="286">
        <f>C339+C344</f>
        <v>0</v>
      </c>
      <c r="D349" s="286">
        <f>D339+D344</f>
        <v>0</v>
      </c>
      <c r="E349" s="286">
        <f>E339+E344</f>
        <v>0</v>
      </c>
      <c r="F349" s="286">
        <f>F339+F344</f>
        <v>0</v>
      </c>
    </row>
    <row r="350" spans="2:6" ht="15.75" thickBot="1">
      <c r="B350" s="458"/>
      <c r="C350" s="459"/>
      <c r="D350" s="459"/>
      <c r="E350" s="459"/>
      <c r="F350" s="459"/>
    </row>
    <row r="351" spans="2:6" ht="27" customHeight="1" thickBot="1">
      <c r="B351" s="460" t="s">
        <v>588</v>
      </c>
      <c r="C351" s="461">
        <f>+C226+C150+C72+C35+C175+C109+C331+C305+C280+C255+C200</f>
        <v>63570</v>
      </c>
      <c r="D351" s="461">
        <f t="shared" ref="D351:F351" si="12">+D226+D150+D72+D35+D175+D109+D331+D305+D280+D255+D200</f>
        <v>66070</v>
      </c>
      <c r="E351" s="461">
        <f t="shared" si="12"/>
        <v>68719</v>
      </c>
      <c r="F351" s="461">
        <f t="shared" si="12"/>
        <v>68719</v>
      </c>
    </row>
    <row r="352" spans="2:6" ht="30.75" thickBot="1">
      <c r="B352" s="460" t="s">
        <v>589</v>
      </c>
      <c r="C352" s="461">
        <f>+C244+C218+C138+C101+C64+C349+C323+C298+C273+C193+C168</f>
        <v>63570</v>
      </c>
      <c r="D352" s="461">
        <f t="shared" ref="D352:F352" si="13">+D244+D218+D138+D101+D64+D349+D323+D298+D273+D193+D168</f>
        <v>66070</v>
      </c>
      <c r="E352" s="461">
        <f t="shared" si="13"/>
        <v>68719</v>
      </c>
      <c r="F352" s="461">
        <f t="shared" si="13"/>
        <v>68719</v>
      </c>
    </row>
    <row r="353" spans="2:6" ht="15.75" thickBot="1">
      <c r="B353" s="434" t="s">
        <v>537</v>
      </c>
      <c r="C353" s="462">
        <f>C354+C355</f>
        <v>29531</v>
      </c>
      <c r="D353" s="462">
        <f>D354+D355</f>
        <v>32231</v>
      </c>
      <c r="E353" s="462">
        <f>E354+E355</f>
        <v>32231</v>
      </c>
      <c r="F353" s="462">
        <f>F354+F355</f>
        <v>32231</v>
      </c>
    </row>
    <row r="354" spans="2:6" ht="15.75" thickBot="1">
      <c r="B354" s="437" t="s">
        <v>538</v>
      </c>
      <c r="C354" s="439">
        <f t="shared" ref="C354:F355" si="14">C44+C81+C118</f>
        <v>29531</v>
      </c>
      <c r="D354" s="439">
        <f t="shared" si="14"/>
        <v>32231</v>
      </c>
      <c r="E354" s="439">
        <f t="shared" si="14"/>
        <v>32231</v>
      </c>
      <c r="F354" s="439">
        <f t="shared" si="14"/>
        <v>32231</v>
      </c>
    </row>
    <row r="355" spans="2:6" ht="15.75" thickBot="1">
      <c r="B355" s="437" t="s">
        <v>590</v>
      </c>
      <c r="C355" s="439">
        <f t="shared" si="14"/>
        <v>0</v>
      </c>
      <c r="D355" s="439">
        <f t="shared" si="14"/>
        <v>0</v>
      </c>
      <c r="E355" s="439">
        <f t="shared" si="14"/>
        <v>0</v>
      </c>
      <c r="F355" s="439">
        <f t="shared" si="14"/>
        <v>0</v>
      </c>
    </row>
    <row r="356" spans="2:6" ht="30.75" thickBot="1">
      <c r="B356" s="434" t="s">
        <v>540</v>
      </c>
      <c r="C356" s="462">
        <f>C357+C358</f>
        <v>4839</v>
      </c>
      <c r="D356" s="462">
        <f>D357+D358</f>
        <v>4839</v>
      </c>
      <c r="E356" s="462">
        <f>E357+E358</f>
        <v>4839</v>
      </c>
      <c r="F356" s="462">
        <f>F357+F358</f>
        <v>4839</v>
      </c>
    </row>
    <row r="357" spans="2:6" ht="15.75" thickBot="1">
      <c r="B357" s="437" t="s">
        <v>538</v>
      </c>
      <c r="C357" s="436">
        <f>C47+C84+C121</f>
        <v>4839</v>
      </c>
      <c r="D357" s="436">
        <f>D47+D84+D121</f>
        <v>4839</v>
      </c>
      <c r="E357" s="436">
        <f>E47+E84+E121</f>
        <v>4839</v>
      </c>
      <c r="F357" s="436">
        <f>F47+F84+F121</f>
        <v>4839</v>
      </c>
    </row>
    <row r="358" spans="2:6" ht="15.75" thickBot="1">
      <c r="B358" s="437" t="s">
        <v>590</v>
      </c>
      <c r="C358" s="439">
        <f>C48+C85+C119</f>
        <v>0</v>
      </c>
      <c r="D358" s="439">
        <f>D48+D85+D119</f>
        <v>0</v>
      </c>
      <c r="E358" s="439">
        <f>E48+E85+E119</f>
        <v>0</v>
      </c>
      <c r="F358" s="439">
        <f>F48+F85+F119</f>
        <v>0</v>
      </c>
    </row>
    <row r="359" spans="2:6" ht="15.75" thickBot="1">
      <c r="B359" s="434" t="s">
        <v>542</v>
      </c>
      <c r="C359" s="462">
        <f>C360+C361</f>
        <v>24000</v>
      </c>
      <c r="D359" s="462">
        <f>D360+D361</f>
        <v>23880</v>
      </c>
      <c r="E359" s="462">
        <f>E360+E361</f>
        <v>26529</v>
      </c>
      <c r="F359" s="462">
        <f>F360+F361</f>
        <v>26529</v>
      </c>
    </row>
    <row r="360" spans="2:6" ht="15.75" thickBot="1">
      <c r="B360" s="437" t="s">
        <v>538</v>
      </c>
      <c r="C360" s="439">
        <f t="shared" ref="C360:F361" si="15">C50+C87+C124</f>
        <v>22000</v>
      </c>
      <c r="D360" s="439">
        <f t="shared" si="15"/>
        <v>21880</v>
      </c>
      <c r="E360" s="439">
        <f t="shared" si="15"/>
        <v>24529</v>
      </c>
      <c r="F360" s="439">
        <f t="shared" si="15"/>
        <v>24529</v>
      </c>
    </row>
    <row r="361" spans="2:6" ht="15.75" thickBot="1">
      <c r="B361" s="437" t="s">
        <v>590</v>
      </c>
      <c r="C361" s="439">
        <f t="shared" si="15"/>
        <v>2000</v>
      </c>
      <c r="D361" s="439">
        <f t="shared" si="15"/>
        <v>2000</v>
      </c>
      <c r="E361" s="439">
        <f t="shared" si="15"/>
        <v>2000</v>
      </c>
      <c r="F361" s="439">
        <f t="shared" si="15"/>
        <v>2000</v>
      </c>
    </row>
    <row r="362" spans="2:6" ht="15.75" thickBot="1">
      <c r="B362" s="434" t="s">
        <v>543</v>
      </c>
      <c r="C362" s="462">
        <f>C363+C364</f>
        <v>0</v>
      </c>
      <c r="D362" s="462">
        <f>D363+D364</f>
        <v>0</v>
      </c>
      <c r="E362" s="462">
        <f>E363+E364</f>
        <v>0</v>
      </c>
      <c r="F362" s="462">
        <f>F363+F364</f>
        <v>0</v>
      </c>
    </row>
    <row r="363" spans="2:6" ht="15.75" thickBot="1">
      <c r="B363" s="437" t="s">
        <v>538</v>
      </c>
      <c r="C363" s="436">
        <f t="shared" ref="C363:F364" si="16">C53+C90+C127</f>
        <v>0</v>
      </c>
      <c r="D363" s="436">
        <f t="shared" si="16"/>
        <v>0</v>
      </c>
      <c r="E363" s="436">
        <f t="shared" si="16"/>
        <v>0</v>
      </c>
      <c r="F363" s="436">
        <f t="shared" si="16"/>
        <v>0</v>
      </c>
    </row>
    <row r="364" spans="2:6" ht="15.75" thickBot="1">
      <c r="B364" s="437" t="s">
        <v>590</v>
      </c>
      <c r="C364" s="439">
        <f t="shared" si="16"/>
        <v>0</v>
      </c>
      <c r="D364" s="439">
        <f t="shared" si="16"/>
        <v>0</v>
      </c>
      <c r="E364" s="439">
        <f t="shared" si="16"/>
        <v>0</v>
      </c>
      <c r="F364" s="439">
        <f t="shared" si="16"/>
        <v>0</v>
      </c>
    </row>
    <row r="365" spans="2:6" ht="15.75" thickBot="1">
      <c r="B365" s="434" t="s">
        <v>549</v>
      </c>
      <c r="C365" s="462">
        <f>C366+C367</f>
        <v>0</v>
      </c>
      <c r="D365" s="462">
        <f>D366+D367</f>
        <v>0</v>
      </c>
      <c r="E365" s="462">
        <f>E366+E367</f>
        <v>0</v>
      </c>
      <c r="F365" s="462">
        <f>F366+F367</f>
        <v>0</v>
      </c>
    </row>
    <row r="366" spans="2:6" ht="15.75" thickBot="1">
      <c r="B366" s="437" t="s">
        <v>538</v>
      </c>
      <c r="C366" s="436">
        <f t="shared" ref="C366:F367" si="17">C56+C93+C130</f>
        <v>0</v>
      </c>
      <c r="D366" s="436">
        <f t="shared" si="17"/>
        <v>0</v>
      </c>
      <c r="E366" s="436">
        <f t="shared" si="17"/>
        <v>0</v>
      </c>
      <c r="F366" s="436">
        <f t="shared" si="17"/>
        <v>0</v>
      </c>
    </row>
    <row r="367" spans="2:6" ht="15.75" thickBot="1">
      <c r="B367" s="437" t="s">
        <v>590</v>
      </c>
      <c r="C367" s="439">
        <f t="shared" si="17"/>
        <v>0</v>
      </c>
      <c r="D367" s="439">
        <f t="shared" si="17"/>
        <v>0</v>
      </c>
      <c r="E367" s="439">
        <f t="shared" si="17"/>
        <v>0</v>
      </c>
      <c r="F367" s="439">
        <f t="shared" si="17"/>
        <v>0</v>
      </c>
    </row>
    <row r="368" spans="2:6" ht="15.75" thickBot="1">
      <c r="B368" s="434" t="s">
        <v>553</v>
      </c>
      <c r="C368" s="462">
        <f>C369+C370</f>
        <v>0</v>
      </c>
      <c r="D368" s="462">
        <f>D369+D370</f>
        <v>0</v>
      </c>
      <c r="E368" s="462">
        <f>E369+E370</f>
        <v>0</v>
      </c>
      <c r="F368" s="462">
        <f>F369+F370</f>
        <v>0</v>
      </c>
    </row>
    <row r="369" spans="2:6" ht="15.75" thickBot="1">
      <c r="B369" s="437" t="s">
        <v>538</v>
      </c>
      <c r="C369" s="436">
        <f t="shared" ref="C369:F370" si="18">C59+C96+C133</f>
        <v>0</v>
      </c>
      <c r="D369" s="436">
        <f t="shared" si="18"/>
        <v>0</v>
      </c>
      <c r="E369" s="436">
        <f t="shared" si="18"/>
        <v>0</v>
      </c>
      <c r="F369" s="436">
        <f t="shared" si="18"/>
        <v>0</v>
      </c>
    </row>
    <row r="370" spans="2:6" ht="15.75" thickBot="1">
      <c r="B370" s="437" t="s">
        <v>590</v>
      </c>
      <c r="C370" s="439">
        <f t="shared" si="18"/>
        <v>0</v>
      </c>
      <c r="D370" s="439">
        <f t="shared" si="18"/>
        <v>0</v>
      </c>
      <c r="E370" s="439">
        <f t="shared" si="18"/>
        <v>0</v>
      </c>
      <c r="F370" s="439">
        <f t="shared" si="18"/>
        <v>0</v>
      </c>
    </row>
    <row r="371" spans="2:6" ht="30.75" thickBot="1">
      <c r="B371" s="434" t="s">
        <v>554</v>
      </c>
      <c r="C371" s="462">
        <f>C98+C61</f>
        <v>200</v>
      </c>
      <c r="D371" s="462">
        <f>D98+D61</f>
        <v>120</v>
      </c>
      <c r="E371" s="462">
        <f>E98+E61</f>
        <v>120</v>
      </c>
      <c r="F371" s="462">
        <f>F98+F61</f>
        <v>120</v>
      </c>
    </row>
    <row r="372" spans="2:6" ht="15.75" thickBot="1">
      <c r="B372" s="437" t="s">
        <v>538</v>
      </c>
      <c r="C372" s="436">
        <f>C62+C99+C136</f>
        <v>200</v>
      </c>
      <c r="D372" s="436">
        <v>0</v>
      </c>
      <c r="E372" s="436">
        <v>0</v>
      </c>
      <c r="F372" s="436">
        <v>0</v>
      </c>
    </row>
    <row r="373" spans="2:6" ht="15.75" thickBot="1">
      <c r="B373" s="437" t="s">
        <v>590</v>
      </c>
      <c r="C373" s="439">
        <f>C63+C100+C137</f>
        <v>0</v>
      </c>
      <c r="D373" s="439">
        <f>D63+D100+D137</f>
        <v>0</v>
      </c>
      <c r="E373" s="439">
        <f>E63+E100+E137</f>
        <v>0</v>
      </c>
      <c r="F373" s="439">
        <f>F63+F100+F137</f>
        <v>0</v>
      </c>
    </row>
    <row r="374" spans="2:6" ht="15.75" thickBot="1">
      <c r="B374" s="434" t="s">
        <v>591</v>
      </c>
      <c r="C374" s="462">
        <f>C375+C376+C377+C378</f>
        <v>0</v>
      </c>
      <c r="D374" s="462">
        <f>D375+D376+D377+D378</f>
        <v>0</v>
      </c>
      <c r="E374" s="462">
        <f>E375+E376+E377+E378</f>
        <v>0</v>
      </c>
      <c r="F374" s="462">
        <f>F375+F376+F377+F378</f>
        <v>0</v>
      </c>
    </row>
    <row r="375" spans="2:6" ht="15.75" thickBot="1">
      <c r="B375" s="437" t="s">
        <v>538</v>
      </c>
      <c r="C375" s="436">
        <f t="shared" ref="C375:F378" si="19">C159+C184+C209+C235+C264+C289+C314+C340</f>
        <v>0</v>
      </c>
      <c r="D375" s="436">
        <f t="shared" si="19"/>
        <v>0</v>
      </c>
      <c r="E375" s="436">
        <f t="shared" si="19"/>
        <v>0</v>
      </c>
      <c r="F375" s="436">
        <f t="shared" si="19"/>
        <v>0</v>
      </c>
    </row>
    <row r="376" spans="2:6" ht="15.75" thickBot="1">
      <c r="B376" s="437" t="s">
        <v>592</v>
      </c>
      <c r="C376" s="436">
        <f t="shared" si="19"/>
        <v>0</v>
      </c>
      <c r="D376" s="436">
        <f t="shared" si="19"/>
        <v>0</v>
      </c>
      <c r="E376" s="436">
        <f t="shared" si="19"/>
        <v>0</v>
      </c>
      <c r="F376" s="436">
        <f t="shared" si="19"/>
        <v>0</v>
      </c>
    </row>
    <row r="377" spans="2:6" ht="15.75" thickBot="1">
      <c r="B377" s="437" t="s">
        <v>585</v>
      </c>
      <c r="C377" s="436">
        <f t="shared" si="19"/>
        <v>0</v>
      </c>
      <c r="D377" s="436">
        <f t="shared" si="19"/>
        <v>0</v>
      </c>
      <c r="E377" s="436">
        <f t="shared" si="19"/>
        <v>0</v>
      </c>
      <c r="F377" s="436">
        <f t="shared" si="19"/>
        <v>0</v>
      </c>
    </row>
    <row r="378" spans="2:6" ht="15.75" thickBot="1">
      <c r="B378" s="437" t="s">
        <v>586</v>
      </c>
      <c r="C378" s="436">
        <f t="shared" si="19"/>
        <v>0</v>
      </c>
      <c r="D378" s="436">
        <f t="shared" si="19"/>
        <v>0</v>
      </c>
      <c r="E378" s="436">
        <f t="shared" si="19"/>
        <v>0</v>
      </c>
      <c r="F378" s="436">
        <f t="shared" si="19"/>
        <v>0</v>
      </c>
    </row>
    <row r="379" spans="2:6" ht="15.75" thickBot="1">
      <c r="B379" s="434" t="s">
        <v>593</v>
      </c>
      <c r="C379" s="462">
        <f>C380+C381+C382+C383</f>
        <v>5000</v>
      </c>
      <c r="D379" s="462">
        <f>D380+D381+D382+D383</f>
        <v>5000</v>
      </c>
      <c r="E379" s="462">
        <f>E380+E381+E382+E383</f>
        <v>5000</v>
      </c>
      <c r="F379" s="462">
        <f>F380+F381+F382+F383</f>
        <v>5000</v>
      </c>
    </row>
    <row r="380" spans="2:6" ht="15.75" thickBot="1">
      <c r="B380" s="437" t="s">
        <v>538</v>
      </c>
      <c r="C380" s="436">
        <f>C164+C189+C214+C240+C269+C294+C319+C345</f>
        <v>5000</v>
      </c>
      <c r="D380" s="436">
        <f>D164+D189+D214+D240+D269+D294+D319+D345</f>
        <v>5000</v>
      </c>
      <c r="E380" s="436">
        <f>E164+E189+E214+E240+E269+E294+E319+E345</f>
        <v>5000</v>
      </c>
      <c r="F380" s="436">
        <f>F164+F189+F214+F240+F269+F294+F319+F345</f>
        <v>5000</v>
      </c>
    </row>
    <row r="381" spans="2:6" ht="15.75" thickBot="1">
      <c r="B381" s="437" t="s">
        <v>592</v>
      </c>
      <c r="C381" s="436">
        <f t="shared" ref="C381:F383" si="20">C165+C190+C215+C241+C270+C295+C320+C346</f>
        <v>0</v>
      </c>
      <c r="D381" s="436">
        <f t="shared" si="20"/>
        <v>0</v>
      </c>
      <c r="E381" s="436">
        <f t="shared" si="20"/>
        <v>0</v>
      </c>
      <c r="F381" s="436">
        <f t="shared" si="20"/>
        <v>0</v>
      </c>
    </row>
    <row r="382" spans="2:6" ht="15.75" thickBot="1">
      <c r="B382" s="437" t="s">
        <v>585</v>
      </c>
      <c r="C382" s="436">
        <f t="shared" si="20"/>
        <v>0</v>
      </c>
      <c r="D382" s="436">
        <f t="shared" si="20"/>
        <v>0</v>
      </c>
      <c r="E382" s="436">
        <f t="shared" si="20"/>
        <v>0</v>
      </c>
      <c r="F382" s="436">
        <f t="shared" si="20"/>
        <v>0</v>
      </c>
    </row>
    <row r="383" spans="2:6" ht="15.75" thickBot="1">
      <c r="B383" s="437" t="s">
        <v>586</v>
      </c>
      <c r="C383" s="436">
        <f t="shared" si="20"/>
        <v>0</v>
      </c>
      <c r="D383" s="436">
        <f t="shared" si="20"/>
        <v>0</v>
      </c>
      <c r="E383" s="436">
        <f t="shared" si="20"/>
        <v>0</v>
      </c>
      <c r="F383" s="436">
        <f t="shared" si="20"/>
        <v>0</v>
      </c>
    </row>
    <row r="384" spans="2:6" ht="15.75" thickBot="1">
      <c r="B384" s="445" t="s">
        <v>556</v>
      </c>
      <c r="C384" s="463">
        <f>IF(C352-C351=0,0,"Error")</f>
        <v>0</v>
      </c>
      <c r="D384" s="463">
        <f>IF(D352-D351=0,0,"Error")</f>
        <v>0</v>
      </c>
      <c r="E384" s="463">
        <f>IF(E352-E351=0,0,"Error")</f>
        <v>0</v>
      </c>
      <c r="F384" s="463">
        <f>IF(F352-F351=0,0,"Error")</f>
        <v>0</v>
      </c>
    </row>
    <row r="385" spans="1:6" ht="15">
      <c r="B385" s="464"/>
      <c r="C385" s="335"/>
      <c r="D385" s="335"/>
      <c r="E385" s="335"/>
      <c r="F385" s="335"/>
    </row>
    <row r="390" spans="1:6" ht="15">
      <c r="A390" s="1458" t="s">
        <v>3066</v>
      </c>
    </row>
  </sheetData>
  <mergeCells count="90">
    <mergeCell ref="C327:F327"/>
    <mergeCell ref="B328:B329"/>
    <mergeCell ref="B336:F336"/>
    <mergeCell ref="B337:B338"/>
    <mergeCell ref="B302:B303"/>
    <mergeCell ref="B310:F310"/>
    <mergeCell ref="B311:B312"/>
    <mergeCell ref="C324:F324"/>
    <mergeCell ref="E325:F325"/>
    <mergeCell ref="C326:F326"/>
    <mergeCell ref="H248:L250"/>
    <mergeCell ref="C249:F249"/>
    <mergeCell ref="C250:F250"/>
    <mergeCell ref="C301:F301"/>
    <mergeCell ref="B252:B253"/>
    <mergeCell ref="B260:F260"/>
    <mergeCell ref="B261:B262"/>
    <mergeCell ref="E274:F274"/>
    <mergeCell ref="C275:F275"/>
    <mergeCell ref="C276:F276"/>
    <mergeCell ref="B277:B278"/>
    <mergeCell ref="B285:F285"/>
    <mergeCell ref="B286:B287"/>
    <mergeCell ref="E299:F299"/>
    <mergeCell ref="C300:F300"/>
    <mergeCell ref="C251:F251"/>
    <mergeCell ref="C222:F222"/>
    <mergeCell ref="B223:B224"/>
    <mergeCell ref="B231:F231"/>
    <mergeCell ref="B232:B233"/>
    <mergeCell ref="B245:F245"/>
    <mergeCell ref="B246:F246"/>
    <mergeCell ref="C247:F247"/>
    <mergeCell ref="E248:F248"/>
    <mergeCell ref="C221:F221"/>
    <mergeCell ref="C171:F171"/>
    <mergeCell ref="B172:B173"/>
    <mergeCell ref="B180:F180"/>
    <mergeCell ref="B181:B182"/>
    <mergeCell ref="E194:F194"/>
    <mergeCell ref="C195:F195"/>
    <mergeCell ref="C196:F196"/>
    <mergeCell ref="B197:B198"/>
    <mergeCell ref="B205:F205"/>
    <mergeCell ref="B206:B207"/>
    <mergeCell ref="C219:F219"/>
    <mergeCell ref="C170:F170"/>
    <mergeCell ref="B115:B116"/>
    <mergeCell ref="B140:F140"/>
    <mergeCell ref="B141:F141"/>
    <mergeCell ref="C142:F142"/>
    <mergeCell ref="E143:F143"/>
    <mergeCell ref="C146:F146"/>
    <mergeCell ref="B147:B148"/>
    <mergeCell ref="B155:F155"/>
    <mergeCell ref="B156:B157"/>
    <mergeCell ref="E169:F169"/>
    <mergeCell ref="H143:L145"/>
    <mergeCell ref="C144:F144"/>
    <mergeCell ref="C145:F145"/>
    <mergeCell ref="B78:B79"/>
    <mergeCell ref="C103:F103"/>
    <mergeCell ref="C104:F104"/>
    <mergeCell ref="C105:F105"/>
    <mergeCell ref="B106:B107"/>
    <mergeCell ref="B114:F114"/>
    <mergeCell ref="B77:F77"/>
    <mergeCell ref="B28:F28"/>
    <mergeCell ref="C29:F29"/>
    <mergeCell ref="C30:F30"/>
    <mergeCell ref="C31:F31"/>
    <mergeCell ref="B32:B33"/>
    <mergeCell ref="B40:F40"/>
    <mergeCell ref="B41:B42"/>
    <mergeCell ref="C66:F66"/>
    <mergeCell ref="C67:F67"/>
    <mergeCell ref="C68:F68"/>
    <mergeCell ref="B69:B70"/>
    <mergeCell ref="B27:F27"/>
    <mergeCell ref="A2:G2"/>
    <mergeCell ref="B3:F3"/>
    <mergeCell ref="C5:F5"/>
    <mergeCell ref="C6:F6"/>
    <mergeCell ref="C7:F7"/>
    <mergeCell ref="B8:F8"/>
    <mergeCell ref="B9:F11"/>
    <mergeCell ref="C12:F12"/>
    <mergeCell ref="B13:B14"/>
    <mergeCell ref="C16:F16"/>
    <mergeCell ref="B17:F17"/>
  </mergeCells>
  <pageMargins left="0.7" right="0.7" top="0.75" bottom="0.75" header="0.3" footer="0.3"/>
  <pageSetup scale="41" fitToHeight="0" orientation="portrait" r:id="rId1"/>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2"/>
    <pageSetUpPr fitToPage="1"/>
  </sheetPr>
  <dimension ref="A1:J511"/>
  <sheetViews>
    <sheetView zoomScale="130" zoomScaleNormal="130" zoomScaleSheetLayoutView="80" workbookViewId="0">
      <selection activeCell="C498" sqref="C498"/>
    </sheetView>
  </sheetViews>
  <sheetFormatPr defaultColWidth="9.125" defaultRowHeight="14.25"/>
  <cols>
    <col min="1" max="1" width="26.75" style="470" customWidth="1"/>
    <col min="2" max="2" width="17.125" style="470" customWidth="1"/>
    <col min="3" max="3" width="16.375" style="470" customWidth="1"/>
    <col min="4" max="4" width="17" style="470" customWidth="1"/>
    <col min="5" max="5" width="22.25" style="470" customWidth="1"/>
    <col min="6" max="6" width="7.125" style="470" hidden="1" customWidth="1"/>
    <col min="7" max="7" width="19.25" style="470" customWidth="1"/>
    <col min="8" max="8" width="11" style="259" customWidth="1"/>
    <col min="9" max="9" width="14.625" style="259" customWidth="1"/>
    <col min="10" max="10" width="16" style="259" bestFit="1" customWidth="1"/>
    <col min="11" max="11" width="18.875" style="259" customWidth="1"/>
    <col min="12" max="12" width="18.625" style="259" customWidth="1"/>
    <col min="13" max="13" width="9.125" style="259"/>
    <col min="14" max="14" width="11" style="259" bestFit="1" customWidth="1"/>
    <col min="15" max="16384" width="9.125" style="259"/>
  </cols>
  <sheetData>
    <row r="1" spans="1:7" ht="26.25" customHeight="1" thickBot="1">
      <c r="A1" s="2112" t="s">
        <v>495</v>
      </c>
      <c r="B1" s="2113"/>
      <c r="C1" s="2113"/>
      <c r="D1" s="2113"/>
      <c r="E1" s="2113"/>
      <c r="F1" s="2114"/>
      <c r="G1" s="466"/>
    </row>
    <row r="2" spans="1:7" ht="15" customHeight="1" thickBot="1">
      <c r="A2" s="2115" t="s">
        <v>932</v>
      </c>
      <c r="B2" s="2116"/>
      <c r="C2" s="2116"/>
      <c r="D2" s="2116"/>
      <c r="E2" s="2117"/>
      <c r="F2" s="467"/>
      <c r="G2" s="467"/>
    </row>
    <row r="3" spans="1:7" ht="15" customHeight="1" thickBot="1">
      <c r="A3" s="2118"/>
      <c r="B3" s="2118"/>
      <c r="C3" s="2118"/>
      <c r="D3" s="2118"/>
      <c r="E3" s="2118"/>
      <c r="F3" s="2118"/>
      <c r="G3" s="468"/>
    </row>
    <row r="4" spans="1:7" ht="27.75" customHeight="1" thickBot="1">
      <c r="A4" s="469" t="s">
        <v>6</v>
      </c>
      <c r="B4" s="2119" t="s">
        <v>933</v>
      </c>
      <c r="C4" s="2119"/>
      <c r="D4" s="2119"/>
      <c r="E4" s="2119"/>
    </row>
    <row r="5" spans="1:7" ht="15" customHeight="1" thickBot="1">
      <c r="A5" s="469" t="s">
        <v>8</v>
      </c>
      <c r="B5" s="2120" t="s">
        <v>886</v>
      </c>
      <c r="C5" s="2121"/>
      <c r="D5" s="2121"/>
      <c r="E5" s="2122"/>
    </row>
    <row r="6" spans="1:7" ht="28.5" customHeight="1" thickBot="1">
      <c r="A6" s="469" t="s">
        <v>10</v>
      </c>
      <c r="B6" s="2109" t="s">
        <v>499</v>
      </c>
      <c r="C6" s="2110"/>
      <c r="D6" s="2110"/>
      <c r="E6" s="2111"/>
    </row>
    <row r="7" spans="1:7" ht="15" customHeight="1" thickBot="1">
      <c r="A7" s="2125" t="s">
        <v>12</v>
      </c>
      <c r="B7" s="2126"/>
      <c r="C7" s="2126"/>
      <c r="D7" s="2126"/>
      <c r="E7" s="2127"/>
    </row>
    <row r="8" spans="1:7" ht="15" customHeight="1" thickBot="1">
      <c r="A8" s="2128" t="s">
        <v>934</v>
      </c>
      <c r="B8" s="2129"/>
      <c r="C8" s="2129"/>
      <c r="D8" s="2129"/>
      <c r="E8" s="2130"/>
    </row>
    <row r="9" spans="1:7" ht="15" customHeight="1" thickBot="1">
      <c r="A9" s="2128"/>
      <c r="B9" s="2129"/>
      <c r="C9" s="2129"/>
      <c r="D9" s="2129"/>
      <c r="E9" s="2130"/>
    </row>
    <row r="10" spans="1:7" ht="65.25" customHeight="1" thickBot="1">
      <c r="A10" s="2128"/>
      <c r="B10" s="2129"/>
      <c r="C10" s="2129"/>
      <c r="D10" s="2129"/>
      <c r="E10" s="2130"/>
    </row>
    <row r="11" spans="1:7" s="473" customFormat="1" ht="46.5" customHeight="1" thickBot="1">
      <c r="A11" s="471" t="s">
        <v>14</v>
      </c>
      <c r="B11" s="2131" t="s">
        <v>935</v>
      </c>
      <c r="C11" s="2132"/>
      <c r="D11" s="2132"/>
      <c r="E11" s="2133"/>
      <c r="F11" s="472"/>
      <c r="G11" s="472"/>
    </row>
    <row r="12" spans="1:7" ht="15" customHeight="1">
      <c r="A12" s="2123" t="s">
        <v>176</v>
      </c>
      <c r="B12" s="474">
        <v>2024</v>
      </c>
      <c r="C12" s="474">
        <v>2025</v>
      </c>
      <c r="D12" s="474">
        <v>2026</v>
      </c>
      <c r="E12" s="474">
        <v>2027</v>
      </c>
    </row>
    <row r="13" spans="1:7" ht="9.75" customHeight="1" thickBot="1">
      <c r="A13" s="2124"/>
      <c r="B13" s="475" t="s">
        <v>22</v>
      </c>
      <c r="C13" s="475" t="s">
        <v>23</v>
      </c>
      <c r="D13" s="475" t="s">
        <v>23</v>
      </c>
      <c r="E13" s="475" t="s">
        <v>23</v>
      </c>
    </row>
    <row r="14" spans="1:7" ht="37.5" customHeight="1" thickBot="1">
      <c r="A14" s="476" t="s">
        <v>936</v>
      </c>
      <c r="B14" s="343">
        <v>700</v>
      </c>
      <c r="C14" s="477">
        <v>840</v>
      </c>
      <c r="D14" s="477">
        <v>840</v>
      </c>
      <c r="E14" s="477">
        <v>840</v>
      </c>
    </row>
    <row r="15" spans="1:7" ht="33.75" customHeight="1" thickBot="1">
      <c r="A15" s="476" t="s">
        <v>937</v>
      </c>
      <c r="B15" s="478">
        <v>660</v>
      </c>
      <c r="C15" s="478">
        <v>792</v>
      </c>
      <c r="D15" s="478">
        <v>792</v>
      </c>
      <c r="E15" s="478">
        <v>792</v>
      </c>
    </row>
    <row r="16" spans="1:7" ht="34.5" customHeight="1" thickBot="1">
      <c r="A16" s="476" t="s">
        <v>938</v>
      </c>
      <c r="B16" s="342">
        <v>62</v>
      </c>
      <c r="C16" s="342">
        <v>74</v>
      </c>
      <c r="D16" s="342">
        <v>74</v>
      </c>
      <c r="E16" s="342">
        <v>74</v>
      </c>
    </row>
    <row r="17" spans="1:5" ht="21" customHeight="1" thickBot="1">
      <c r="A17" s="479" t="s">
        <v>939</v>
      </c>
      <c r="B17" s="477">
        <v>0</v>
      </c>
      <c r="C17" s="477">
        <v>0</v>
      </c>
      <c r="D17" s="477">
        <v>0</v>
      </c>
      <c r="E17" s="477">
        <v>0</v>
      </c>
    </row>
    <row r="18" spans="1:5" ht="19.5" customHeight="1" thickBot="1">
      <c r="A18" s="479" t="s">
        <v>940</v>
      </c>
      <c r="B18" s="342">
        <v>0</v>
      </c>
      <c r="C18" s="342">
        <v>0</v>
      </c>
      <c r="D18" s="342">
        <v>0</v>
      </c>
      <c r="E18" s="342">
        <v>0</v>
      </c>
    </row>
    <row r="19" spans="1:5" ht="45.75" customHeight="1" thickBot="1">
      <c r="A19" s="476" t="s">
        <v>941</v>
      </c>
      <c r="B19" s="342">
        <v>122</v>
      </c>
      <c r="C19" s="342">
        <v>146</v>
      </c>
      <c r="D19" s="342">
        <v>146</v>
      </c>
      <c r="E19" s="342">
        <v>146</v>
      </c>
    </row>
    <row r="20" spans="1:5" ht="27" customHeight="1" thickBot="1">
      <c r="A20" s="476" t="s">
        <v>942</v>
      </c>
      <c r="B20" s="477">
        <v>0</v>
      </c>
      <c r="C20" s="477">
        <v>0</v>
      </c>
      <c r="D20" s="477">
        <v>0</v>
      </c>
      <c r="E20" s="477">
        <v>0</v>
      </c>
    </row>
    <row r="21" spans="1:5" ht="20.25" customHeight="1" thickBot="1">
      <c r="A21" s="476" t="s">
        <v>943</v>
      </c>
      <c r="B21" s="477">
        <v>0</v>
      </c>
      <c r="C21" s="477">
        <v>0</v>
      </c>
      <c r="D21" s="477">
        <v>0</v>
      </c>
      <c r="E21" s="477">
        <v>0</v>
      </c>
    </row>
    <row r="22" spans="1:5" ht="20.25" customHeight="1" thickBot="1">
      <c r="A22" s="476" t="s">
        <v>944</v>
      </c>
      <c r="B22" s="477">
        <v>0</v>
      </c>
      <c r="C22" s="477">
        <v>0</v>
      </c>
      <c r="D22" s="477">
        <v>0</v>
      </c>
      <c r="E22" s="477">
        <v>0</v>
      </c>
    </row>
    <row r="23" spans="1:5" ht="15" customHeight="1" thickBot="1">
      <c r="A23" s="479"/>
      <c r="B23" s="342"/>
      <c r="C23" s="480"/>
      <c r="D23" s="480"/>
      <c r="E23" s="480"/>
    </row>
    <row r="24" spans="1:5" ht="78.75" customHeight="1" thickBot="1">
      <c r="A24" s="481" t="s">
        <v>503</v>
      </c>
      <c r="B24" s="2134" t="s">
        <v>945</v>
      </c>
      <c r="C24" s="2135"/>
      <c r="D24" s="2135"/>
      <c r="E24" s="2136"/>
    </row>
    <row r="25" spans="1:5" ht="15" customHeight="1" thickBot="1">
      <c r="A25" s="2137" t="s">
        <v>505</v>
      </c>
      <c r="B25" s="2138"/>
      <c r="C25" s="2138"/>
      <c r="D25" s="2138"/>
      <c r="E25" s="2139"/>
    </row>
    <row r="26" spans="1:5" ht="19.5" customHeight="1" thickBot="1">
      <c r="A26" s="482" t="s">
        <v>772</v>
      </c>
      <c r="B26" s="483" t="s">
        <v>773</v>
      </c>
      <c r="C26" s="484" t="s">
        <v>601</v>
      </c>
      <c r="D26" s="484" t="s">
        <v>601</v>
      </c>
      <c r="E26" s="484" t="s">
        <v>601</v>
      </c>
    </row>
    <row r="27" spans="1:5" ht="37.5" customHeight="1" thickBot="1">
      <c r="A27" s="482" t="s">
        <v>946</v>
      </c>
      <c r="B27" s="484">
        <v>0.5</v>
      </c>
      <c r="C27" s="484">
        <v>0.9</v>
      </c>
      <c r="D27" s="484">
        <v>0.9</v>
      </c>
      <c r="E27" s="484">
        <v>0.9</v>
      </c>
    </row>
    <row r="28" spans="1:5" ht="39.75" customHeight="1" thickBot="1">
      <c r="A28" s="2140" t="s">
        <v>511</v>
      </c>
      <c r="B28" s="2141"/>
      <c r="C28" s="2141"/>
      <c r="D28" s="2141"/>
      <c r="E28" s="2142"/>
    </row>
    <row r="29" spans="1:5" ht="15" customHeight="1" thickBot="1">
      <c r="A29" s="2143" t="s">
        <v>512</v>
      </c>
      <c r="B29" s="2144"/>
      <c r="C29" s="2144"/>
      <c r="D29" s="2144"/>
      <c r="E29" s="2145"/>
    </row>
    <row r="30" spans="1:5" ht="18.75" customHeight="1" thickBot="1">
      <c r="A30" s="485" t="s">
        <v>515</v>
      </c>
      <c r="B30" s="2146" t="s">
        <v>947</v>
      </c>
      <c r="C30" s="2147"/>
      <c r="D30" s="2147"/>
      <c r="E30" s="2148"/>
    </row>
    <row r="31" spans="1:5" ht="34.5" customHeight="1" thickBot="1">
      <c r="A31" s="487" t="s">
        <v>517</v>
      </c>
      <c r="B31" s="1962" t="s">
        <v>948</v>
      </c>
      <c r="C31" s="1963"/>
      <c r="D31" s="1963"/>
      <c r="E31" s="1964"/>
    </row>
    <row r="32" spans="1:5" ht="15" customHeight="1" thickBot="1">
      <c r="A32" s="487" t="s">
        <v>21</v>
      </c>
      <c r="B32" s="2149" t="s">
        <v>949</v>
      </c>
      <c r="C32" s="2150"/>
      <c r="D32" s="2150"/>
      <c r="E32" s="2151"/>
    </row>
    <row r="33" spans="1:7" ht="15" customHeight="1">
      <c r="A33" s="2123"/>
      <c r="B33" s="474">
        <v>2024</v>
      </c>
      <c r="C33" s="474">
        <v>2025</v>
      </c>
      <c r="D33" s="474">
        <v>2026</v>
      </c>
      <c r="E33" s="474">
        <v>2027</v>
      </c>
    </row>
    <row r="34" spans="1:7" ht="15" customHeight="1" thickBot="1">
      <c r="A34" s="2124"/>
      <c r="B34" s="475" t="s">
        <v>22</v>
      </c>
      <c r="C34" s="475" t="s">
        <v>23</v>
      </c>
      <c r="D34" s="475" t="s">
        <v>23</v>
      </c>
      <c r="E34" s="475" t="s">
        <v>23</v>
      </c>
    </row>
    <row r="35" spans="1:7" ht="15" customHeight="1" thickBot="1">
      <c r="A35" s="487" t="s">
        <v>33</v>
      </c>
      <c r="B35" s="343">
        <v>700</v>
      </c>
      <c r="C35" s="477">
        <v>840</v>
      </c>
      <c r="D35" s="477">
        <v>840</v>
      </c>
      <c r="E35" s="477">
        <v>840</v>
      </c>
    </row>
    <row r="36" spans="1:7" ht="15" customHeight="1" thickBot="1">
      <c r="A36" s="487" t="s">
        <v>529</v>
      </c>
      <c r="B36" s="343">
        <f>B65</f>
        <v>153510</v>
      </c>
      <c r="C36" s="343">
        <f>C65</f>
        <v>149247</v>
      </c>
      <c r="D36" s="343">
        <f>D65</f>
        <v>150796</v>
      </c>
      <c r="E36" s="343">
        <f>E65</f>
        <v>151456</v>
      </c>
    </row>
    <row r="37" spans="1:7" ht="15" customHeight="1" thickBot="1">
      <c r="A37" s="487" t="s">
        <v>530</v>
      </c>
      <c r="B37" s="343">
        <f>B36/B35</f>
        <v>219.3</v>
      </c>
      <c r="C37" s="343">
        <f>C36/C35</f>
        <v>177.67500000000001</v>
      </c>
      <c r="D37" s="343">
        <f>D36/D35</f>
        <v>179.51904761904763</v>
      </c>
      <c r="E37" s="343">
        <f>E36/E35</f>
        <v>180.3047619047619</v>
      </c>
    </row>
    <row r="38" spans="1:7" ht="15" customHeight="1" thickBot="1">
      <c r="A38" s="487" t="s">
        <v>532</v>
      </c>
      <c r="B38" s="454" t="s">
        <v>533</v>
      </c>
      <c r="C38" s="488">
        <f>C35/B35-1</f>
        <v>0.19999999999999996</v>
      </c>
      <c r="D38" s="488">
        <f t="shared" ref="D38:E40" si="0">D35/C35-1</f>
        <v>0</v>
      </c>
      <c r="E38" s="488">
        <f t="shared" si="0"/>
        <v>0</v>
      </c>
    </row>
    <row r="39" spans="1:7" ht="15" customHeight="1" thickBot="1">
      <c r="A39" s="487" t="s">
        <v>534</v>
      </c>
      <c r="B39" s="454" t="s">
        <v>533</v>
      </c>
      <c r="C39" s="488">
        <f>C36/B36-1</f>
        <v>-2.777017783857727E-2</v>
      </c>
      <c r="D39" s="488">
        <f t="shared" si="0"/>
        <v>1.0378768082440537E-2</v>
      </c>
      <c r="E39" s="488">
        <f t="shared" si="0"/>
        <v>4.3767739197326794E-3</v>
      </c>
    </row>
    <row r="40" spans="1:7" ht="15" customHeight="1" thickBot="1">
      <c r="A40" s="487" t="s">
        <v>47</v>
      </c>
      <c r="B40" s="454" t="s">
        <v>533</v>
      </c>
      <c r="C40" s="488">
        <f>C37/B37-1</f>
        <v>-0.18980848153214769</v>
      </c>
      <c r="D40" s="488">
        <f t="shared" si="0"/>
        <v>1.0378768082440537E-2</v>
      </c>
      <c r="E40" s="488">
        <f t="shared" si="0"/>
        <v>4.3767739197326794E-3</v>
      </c>
    </row>
    <row r="41" spans="1:7" ht="15" customHeight="1" thickBot="1">
      <c r="A41" s="2152" t="s">
        <v>950</v>
      </c>
      <c r="B41" s="2153"/>
      <c r="C41" s="2153"/>
      <c r="D41" s="2153"/>
      <c r="E41" s="2154"/>
    </row>
    <row r="42" spans="1:7" ht="15" customHeight="1">
      <c r="A42" s="2123"/>
      <c r="B42" s="474">
        <v>2024</v>
      </c>
      <c r="C42" s="474">
        <v>2025</v>
      </c>
      <c r="D42" s="474">
        <v>2026</v>
      </c>
      <c r="E42" s="474">
        <v>2027</v>
      </c>
    </row>
    <row r="43" spans="1:7" ht="15" customHeight="1" thickBot="1">
      <c r="A43" s="2124"/>
      <c r="B43" s="475" t="s">
        <v>22</v>
      </c>
      <c r="C43" s="475" t="s">
        <v>23</v>
      </c>
      <c r="D43" s="475" t="s">
        <v>23</v>
      </c>
      <c r="E43" s="475" t="s">
        <v>23</v>
      </c>
    </row>
    <row r="44" spans="1:7" ht="15" customHeight="1" thickBot="1">
      <c r="A44" s="489" t="s">
        <v>537</v>
      </c>
      <c r="B44" s="344">
        <f>SUM(B45)</f>
        <v>91521</v>
      </c>
      <c r="C44" s="344">
        <f>SUM(C45)</f>
        <v>104868</v>
      </c>
      <c r="D44" s="344">
        <f>SUM(D45)</f>
        <v>104868</v>
      </c>
      <c r="E44" s="344">
        <f>SUM(E45)</f>
        <v>104868</v>
      </c>
    </row>
    <row r="45" spans="1:7" ht="15" customHeight="1" thickBot="1">
      <c r="A45" s="490" t="s">
        <v>538</v>
      </c>
      <c r="B45" s="491">
        <v>91521</v>
      </c>
      <c r="C45" s="491">
        <v>104868</v>
      </c>
      <c r="D45" s="491">
        <v>104868</v>
      </c>
      <c r="E45" s="491">
        <v>104868</v>
      </c>
    </row>
    <row r="46" spans="1:7" ht="15" customHeight="1" thickBot="1">
      <c r="A46" s="490" t="s">
        <v>539</v>
      </c>
      <c r="B46" s="345"/>
      <c r="C46" s="492"/>
      <c r="D46" s="492"/>
      <c r="E46" s="492"/>
    </row>
    <row r="47" spans="1:7" ht="22.5" customHeight="1" thickBot="1">
      <c r="A47" s="489" t="s">
        <v>540</v>
      </c>
      <c r="B47" s="344">
        <f>SUM(B48)</f>
        <v>14985</v>
      </c>
      <c r="C47" s="344">
        <f>SUM(C48)</f>
        <v>14985</v>
      </c>
      <c r="D47" s="344">
        <f>SUM(D48)</f>
        <v>14985</v>
      </c>
      <c r="E47" s="344">
        <f>SUM(E48)</f>
        <v>14985</v>
      </c>
      <c r="G47" s="493"/>
    </row>
    <row r="48" spans="1:7" ht="15" customHeight="1" thickBot="1">
      <c r="A48" s="490" t="s">
        <v>538</v>
      </c>
      <c r="B48" s="494">
        <v>14985</v>
      </c>
      <c r="C48" s="494">
        <v>14985</v>
      </c>
      <c r="D48" s="494">
        <v>14985</v>
      </c>
      <c r="E48" s="494">
        <v>14985</v>
      </c>
    </row>
    <row r="49" spans="1:8" ht="15" customHeight="1" thickBot="1">
      <c r="A49" s="490" t="s">
        <v>539</v>
      </c>
      <c r="B49" s="345"/>
      <c r="C49" s="344"/>
      <c r="D49" s="344"/>
      <c r="E49" s="344"/>
    </row>
    <row r="50" spans="1:8" ht="15" customHeight="1" thickBot="1">
      <c r="A50" s="489" t="s">
        <v>542</v>
      </c>
      <c r="B50" s="345">
        <f>SUM(B51)</f>
        <v>46804</v>
      </c>
      <c r="C50" s="345">
        <f>SUM(C51)</f>
        <v>29394</v>
      </c>
      <c r="D50" s="345">
        <f>SUM(D51)</f>
        <v>30943</v>
      </c>
      <c r="E50" s="345">
        <f>SUM(E51)</f>
        <v>31603</v>
      </c>
    </row>
    <row r="51" spans="1:8" ht="15" customHeight="1" thickBot="1">
      <c r="A51" s="490" t="s">
        <v>538</v>
      </c>
      <c r="B51" s="491">
        <v>46804</v>
      </c>
      <c r="C51" s="494">
        <v>29394</v>
      </c>
      <c r="D51" s="494">
        <v>30943</v>
      </c>
      <c r="E51" s="494">
        <v>31603</v>
      </c>
      <c r="H51" s="495"/>
    </row>
    <row r="52" spans="1:8" ht="15" customHeight="1" thickBot="1">
      <c r="A52" s="490" t="s">
        <v>539</v>
      </c>
      <c r="B52" s="345"/>
      <c r="C52" s="344"/>
      <c r="D52" s="344"/>
      <c r="E52" s="344"/>
    </row>
    <row r="53" spans="1:8" ht="15" customHeight="1" thickBot="1">
      <c r="A53" s="489" t="s">
        <v>543</v>
      </c>
      <c r="B53" s="345"/>
      <c r="C53" s="344"/>
      <c r="D53" s="344"/>
      <c r="E53" s="344"/>
      <c r="H53" s="281"/>
    </row>
    <row r="54" spans="1:8" ht="15" customHeight="1" thickBot="1">
      <c r="A54" s="490" t="s">
        <v>538</v>
      </c>
      <c r="B54" s="345"/>
      <c r="C54" s="344"/>
      <c r="D54" s="344"/>
      <c r="E54" s="344"/>
    </row>
    <row r="55" spans="1:8" ht="15" customHeight="1" thickBot="1">
      <c r="A55" s="490" t="s">
        <v>539</v>
      </c>
      <c r="B55" s="345"/>
      <c r="C55" s="344"/>
      <c r="D55" s="344"/>
      <c r="E55" s="344"/>
    </row>
    <row r="56" spans="1:8" ht="15" customHeight="1" thickBot="1">
      <c r="A56" s="489" t="s">
        <v>549</v>
      </c>
      <c r="B56" s="345"/>
      <c r="C56" s="344"/>
      <c r="D56" s="344"/>
      <c r="E56" s="344"/>
    </row>
    <row r="57" spans="1:8" ht="15" customHeight="1" thickBot="1">
      <c r="A57" s="490" t="s">
        <v>538</v>
      </c>
      <c r="B57" s="345"/>
      <c r="C57" s="344"/>
      <c r="D57" s="344"/>
      <c r="E57" s="344"/>
    </row>
    <row r="58" spans="1:8" ht="15" customHeight="1" thickBot="1">
      <c r="A58" s="490" t="s">
        <v>539</v>
      </c>
      <c r="B58" s="345"/>
      <c r="C58" s="344"/>
      <c r="D58" s="344"/>
      <c r="E58" s="344"/>
    </row>
    <row r="59" spans="1:8" ht="15" customHeight="1" thickBot="1">
      <c r="A59" s="489" t="s">
        <v>553</v>
      </c>
      <c r="B59" s="345">
        <v>0</v>
      </c>
      <c r="C59" s="344">
        <v>0</v>
      </c>
      <c r="D59" s="344">
        <v>0</v>
      </c>
      <c r="E59" s="344">
        <v>0</v>
      </c>
    </row>
    <row r="60" spans="1:8" ht="15" customHeight="1" thickBot="1">
      <c r="A60" s="490" t="s">
        <v>538</v>
      </c>
      <c r="B60" s="345"/>
      <c r="C60" s="344"/>
      <c r="D60" s="344"/>
      <c r="E60" s="344"/>
    </row>
    <row r="61" spans="1:8" ht="15" customHeight="1" thickBot="1">
      <c r="A61" s="490" t="s">
        <v>539</v>
      </c>
      <c r="B61" s="345"/>
      <c r="C61" s="344"/>
      <c r="D61" s="344"/>
      <c r="E61" s="344"/>
    </row>
    <row r="62" spans="1:8" ht="24.75" customHeight="1" thickBot="1">
      <c r="A62" s="489" t="s">
        <v>554</v>
      </c>
      <c r="B62" s="345">
        <f>B63</f>
        <v>200</v>
      </c>
      <c r="C62" s="344">
        <v>0</v>
      </c>
      <c r="D62" s="344">
        <v>0</v>
      </c>
      <c r="E62" s="344">
        <v>0</v>
      </c>
    </row>
    <row r="63" spans="1:8" ht="15" customHeight="1" thickBot="1">
      <c r="A63" s="490" t="s">
        <v>538</v>
      </c>
      <c r="B63" s="345">
        <v>200</v>
      </c>
      <c r="C63" s="496"/>
      <c r="D63" s="496"/>
      <c r="E63" s="496"/>
    </row>
    <row r="64" spans="1:8" ht="15" customHeight="1" thickBot="1">
      <c r="A64" s="490" t="s">
        <v>539</v>
      </c>
      <c r="B64" s="345"/>
      <c r="C64" s="497"/>
      <c r="D64" s="496"/>
      <c r="E64" s="496"/>
    </row>
    <row r="65" spans="1:7" ht="15" customHeight="1" thickBot="1">
      <c r="A65" s="498" t="s">
        <v>555</v>
      </c>
      <c r="B65" s="345">
        <f>B62+B59+B56+B53+B50+B47+B44</f>
        <v>153510</v>
      </c>
      <c r="C65" s="345">
        <f>C62+C59+C56+C53+C50+C47+C44</f>
        <v>149247</v>
      </c>
      <c r="D65" s="345">
        <f>D62+D59+D56+D53+D50+D47+D44</f>
        <v>150796</v>
      </c>
      <c r="E65" s="345">
        <f>E62+E59+E56+E53+E50+E47+E44</f>
        <v>151456</v>
      </c>
    </row>
    <row r="66" spans="1:7" ht="15" customHeight="1" thickBot="1">
      <c r="A66" s="499" t="s">
        <v>556</v>
      </c>
      <c r="B66" s="500">
        <f>IF(B65-B36=0,0,"Error")</f>
        <v>0</v>
      </c>
      <c r="C66" s="500">
        <f>IF(C65-C36=0,0,"Error")</f>
        <v>0</v>
      </c>
      <c r="D66" s="500">
        <f>IF(D65-D36=0,0,"Error")</f>
        <v>0</v>
      </c>
      <c r="E66" s="500">
        <f>IF(E65-E36=0,0,"Error")</f>
        <v>0</v>
      </c>
      <c r="G66" s="501"/>
    </row>
    <row r="67" spans="1:7" ht="23.25" customHeight="1" thickBot="1">
      <c r="A67" s="502" t="s">
        <v>832</v>
      </c>
      <c r="B67" s="2155" t="s">
        <v>951</v>
      </c>
      <c r="C67" s="2147"/>
      <c r="D67" s="2147"/>
      <c r="E67" s="2148"/>
    </row>
    <row r="68" spans="1:7" ht="30.75" customHeight="1" thickBot="1">
      <c r="A68" s="487" t="s">
        <v>517</v>
      </c>
      <c r="B68" s="1962" t="s">
        <v>952</v>
      </c>
      <c r="C68" s="1963"/>
      <c r="D68" s="1963"/>
      <c r="E68" s="1964"/>
    </row>
    <row r="69" spans="1:7" ht="15" customHeight="1" thickBot="1">
      <c r="A69" s="487" t="s">
        <v>21</v>
      </c>
      <c r="B69" s="2149" t="s">
        <v>953</v>
      </c>
      <c r="C69" s="2150"/>
      <c r="D69" s="2150"/>
      <c r="E69" s="2151"/>
    </row>
    <row r="70" spans="1:7" ht="15" customHeight="1">
      <c r="A70" s="2123"/>
      <c r="B70" s="474">
        <v>2024</v>
      </c>
      <c r="C70" s="474">
        <v>2025</v>
      </c>
      <c r="D70" s="474">
        <v>2026</v>
      </c>
      <c r="E70" s="474">
        <v>2027</v>
      </c>
    </row>
    <row r="71" spans="1:7" ht="15" customHeight="1" thickBot="1">
      <c r="A71" s="2124"/>
      <c r="B71" s="475" t="s">
        <v>22</v>
      </c>
      <c r="C71" s="475" t="s">
        <v>23</v>
      </c>
      <c r="D71" s="475" t="s">
        <v>23</v>
      </c>
      <c r="E71" s="475" t="s">
        <v>23</v>
      </c>
    </row>
    <row r="72" spans="1:7" ht="15" customHeight="1" thickBot="1">
      <c r="A72" s="487" t="s">
        <v>33</v>
      </c>
      <c r="B72" s="342">
        <v>660</v>
      </c>
      <c r="C72" s="342">
        <v>792</v>
      </c>
      <c r="D72" s="342">
        <v>792</v>
      </c>
      <c r="E72" s="342">
        <v>792</v>
      </c>
    </row>
    <row r="73" spans="1:7" ht="15" customHeight="1" thickBot="1">
      <c r="A73" s="487" t="s">
        <v>529</v>
      </c>
      <c r="B73" s="343">
        <f>B102</f>
        <v>14082</v>
      </c>
      <c r="C73" s="343">
        <f>C102</f>
        <v>8844</v>
      </c>
      <c r="D73" s="343">
        <f>D102</f>
        <v>9310</v>
      </c>
      <c r="E73" s="343">
        <f>E102</f>
        <v>9508</v>
      </c>
    </row>
    <row r="74" spans="1:7" ht="15" customHeight="1" thickBot="1">
      <c r="A74" s="487" t="s">
        <v>530</v>
      </c>
      <c r="B74" s="343">
        <f>B73/B72</f>
        <v>21.336363636363636</v>
      </c>
      <c r="C74" s="343">
        <f>C73/C72</f>
        <v>11.166666666666666</v>
      </c>
      <c r="D74" s="343">
        <f>D73/D72</f>
        <v>11.755050505050505</v>
      </c>
      <c r="E74" s="343">
        <f>E73/E72</f>
        <v>12.005050505050505</v>
      </c>
    </row>
    <row r="75" spans="1:7" ht="15" customHeight="1" thickBot="1">
      <c r="A75" s="487" t="s">
        <v>532</v>
      </c>
      <c r="B75" s="454"/>
      <c r="C75" s="488">
        <f t="shared" ref="C75:E77" si="1">C72/B72-1</f>
        <v>0.19999999999999996</v>
      </c>
      <c r="D75" s="488">
        <f t="shared" si="1"/>
        <v>0</v>
      </c>
      <c r="E75" s="488">
        <f t="shared" si="1"/>
        <v>0</v>
      </c>
    </row>
    <row r="76" spans="1:7" ht="15" customHeight="1" thickBot="1">
      <c r="A76" s="487" t="s">
        <v>534</v>
      </c>
      <c r="B76" s="454"/>
      <c r="C76" s="488">
        <f t="shared" si="1"/>
        <v>-0.37196420962931398</v>
      </c>
      <c r="D76" s="488">
        <f t="shared" si="1"/>
        <v>5.2691090004522767E-2</v>
      </c>
      <c r="E76" s="488">
        <f t="shared" si="1"/>
        <v>2.1267454350161197E-2</v>
      </c>
    </row>
    <row r="77" spans="1:7" ht="15" customHeight="1" thickBot="1">
      <c r="A77" s="487" t="s">
        <v>47</v>
      </c>
      <c r="B77" s="454"/>
      <c r="C77" s="488">
        <f t="shared" si="1"/>
        <v>-0.47663684135776174</v>
      </c>
      <c r="D77" s="488">
        <f t="shared" si="1"/>
        <v>5.2691090004522989E-2</v>
      </c>
      <c r="E77" s="488">
        <f t="shared" si="1"/>
        <v>2.1267454350161197E-2</v>
      </c>
    </row>
    <row r="78" spans="1:7" ht="15" customHeight="1" thickBot="1">
      <c r="A78" s="2152" t="s">
        <v>954</v>
      </c>
      <c r="B78" s="2153"/>
      <c r="C78" s="2153"/>
      <c r="D78" s="2153"/>
      <c r="E78" s="2154"/>
    </row>
    <row r="79" spans="1:7" ht="15" customHeight="1">
      <c r="A79" s="2123"/>
      <c r="B79" s="474">
        <v>2024</v>
      </c>
      <c r="C79" s="474">
        <v>2025</v>
      </c>
      <c r="D79" s="474">
        <v>2026</v>
      </c>
      <c r="E79" s="474">
        <v>2027</v>
      </c>
    </row>
    <row r="80" spans="1:7" ht="15" customHeight="1" thickBot="1">
      <c r="A80" s="2124"/>
      <c r="B80" s="475" t="s">
        <v>22</v>
      </c>
      <c r="C80" s="475" t="s">
        <v>23</v>
      </c>
      <c r="D80" s="475" t="s">
        <v>23</v>
      </c>
      <c r="E80" s="475" t="s">
        <v>23</v>
      </c>
    </row>
    <row r="81" spans="1:5" ht="15" customHeight="1" thickBot="1">
      <c r="A81" s="489" t="s">
        <v>537</v>
      </c>
      <c r="B81" s="344">
        <v>0</v>
      </c>
      <c r="C81" s="344">
        <v>0</v>
      </c>
      <c r="D81" s="344">
        <v>0</v>
      </c>
      <c r="E81" s="344">
        <v>0</v>
      </c>
    </row>
    <row r="82" spans="1:5" ht="15" customHeight="1" thickBot="1">
      <c r="A82" s="490" t="s">
        <v>538</v>
      </c>
      <c r="B82" s="345"/>
      <c r="C82" s="492"/>
      <c r="D82" s="492"/>
      <c r="E82" s="492"/>
    </row>
    <row r="83" spans="1:5" ht="15" customHeight="1" thickBot="1">
      <c r="A83" s="490" t="s">
        <v>539</v>
      </c>
      <c r="B83" s="345"/>
      <c r="C83" s="492"/>
      <c r="D83" s="492"/>
      <c r="E83" s="492"/>
    </row>
    <row r="84" spans="1:5" ht="23.25" customHeight="1" thickBot="1">
      <c r="A84" s="489" t="s">
        <v>540</v>
      </c>
      <c r="B84" s="344">
        <v>0</v>
      </c>
      <c r="C84" s="344">
        <v>0</v>
      </c>
      <c r="D84" s="344">
        <v>0</v>
      </c>
      <c r="E84" s="344">
        <v>0</v>
      </c>
    </row>
    <row r="85" spans="1:5" ht="15" customHeight="1" thickBot="1">
      <c r="A85" s="490" t="s">
        <v>538</v>
      </c>
      <c r="B85" s="345"/>
      <c r="C85" s="344"/>
      <c r="D85" s="344"/>
      <c r="E85" s="344"/>
    </row>
    <row r="86" spans="1:5" ht="15" customHeight="1" thickBot="1">
      <c r="A86" s="490" t="s">
        <v>539</v>
      </c>
      <c r="B86" s="345"/>
      <c r="C86" s="344"/>
      <c r="D86" s="344"/>
      <c r="E86" s="344"/>
    </row>
    <row r="87" spans="1:5" ht="15" customHeight="1" thickBot="1">
      <c r="A87" s="489" t="s">
        <v>542</v>
      </c>
      <c r="B87" s="345">
        <f>B88</f>
        <v>14082</v>
      </c>
      <c r="C87" s="345">
        <f>C88</f>
        <v>8844</v>
      </c>
      <c r="D87" s="345">
        <f>D88</f>
        <v>9310</v>
      </c>
      <c r="E87" s="345">
        <f>E88</f>
        <v>9508</v>
      </c>
    </row>
    <row r="88" spans="1:5" ht="15" customHeight="1" thickBot="1">
      <c r="A88" s="490" t="s">
        <v>538</v>
      </c>
      <c r="B88" s="491">
        <v>14082</v>
      </c>
      <c r="C88" s="345">
        <v>8844</v>
      </c>
      <c r="D88" s="345">
        <v>9310</v>
      </c>
      <c r="E88" s="345">
        <v>9508</v>
      </c>
    </row>
    <row r="89" spans="1:5" ht="15" customHeight="1" thickBot="1">
      <c r="A89" s="490" t="s">
        <v>539</v>
      </c>
      <c r="B89" s="345"/>
      <c r="C89" s="344"/>
      <c r="D89" s="344"/>
      <c r="E89" s="344"/>
    </row>
    <row r="90" spans="1:5" ht="15" customHeight="1" thickBot="1">
      <c r="A90" s="489" t="s">
        <v>543</v>
      </c>
      <c r="B90" s="345"/>
      <c r="C90" s="344"/>
      <c r="D90" s="344"/>
      <c r="E90" s="344"/>
    </row>
    <row r="91" spans="1:5" ht="15" customHeight="1" thickBot="1">
      <c r="A91" s="490" t="s">
        <v>538</v>
      </c>
      <c r="B91" s="345"/>
      <c r="C91" s="344"/>
      <c r="D91" s="344"/>
      <c r="E91" s="344"/>
    </row>
    <row r="92" spans="1:5" ht="15" customHeight="1" thickBot="1">
      <c r="A92" s="490" t="s">
        <v>539</v>
      </c>
      <c r="B92" s="345"/>
      <c r="C92" s="344"/>
      <c r="D92" s="344"/>
      <c r="E92" s="344"/>
    </row>
    <row r="93" spans="1:5" ht="15" customHeight="1" thickBot="1">
      <c r="A93" s="489" t="s">
        <v>549</v>
      </c>
      <c r="B93" s="345"/>
      <c r="C93" s="344"/>
      <c r="D93" s="344"/>
      <c r="E93" s="344"/>
    </row>
    <row r="94" spans="1:5" ht="15" customHeight="1" thickBot="1">
      <c r="A94" s="490" t="s">
        <v>538</v>
      </c>
      <c r="B94" s="345"/>
      <c r="C94" s="344"/>
      <c r="D94" s="344"/>
      <c r="E94" s="344"/>
    </row>
    <row r="95" spans="1:5" ht="15" customHeight="1" thickBot="1">
      <c r="A95" s="490" t="s">
        <v>539</v>
      </c>
      <c r="B95" s="345"/>
      <c r="C95" s="344"/>
      <c r="D95" s="344"/>
      <c r="E95" s="344"/>
    </row>
    <row r="96" spans="1:5" ht="15" customHeight="1" thickBot="1">
      <c r="A96" s="489" t="s">
        <v>553</v>
      </c>
      <c r="B96" s="345">
        <v>0</v>
      </c>
      <c r="C96" s="344">
        <v>0</v>
      </c>
      <c r="D96" s="344">
        <v>0</v>
      </c>
      <c r="E96" s="344">
        <v>0</v>
      </c>
    </row>
    <row r="97" spans="1:5" ht="15" customHeight="1" thickBot="1">
      <c r="A97" s="490" t="s">
        <v>538</v>
      </c>
      <c r="B97" s="345"/>
      <c r="C97" s="344"/>
      <c r="D97" s="344"/>
      <c r="E97" s="344"/>
    </row>
    <row r="98" spans="1:5" ht="15" customHeight="1" thickBot="1">
      <c r="A98" s="490" t="s">
        <v>539</v>
      </c>
      <c r="B98" s="345"/>
      <c r="C98" s="344"/>
      <c r="D98" s="344"/>
      <c r="E98" s="344"/>
    </row>
    <row r="99" spans="1:5" ht="15" customHeight="1" thickBot="1">
      <c r="A99" s="489" t="s">
        <v>554</v>
      </c>
      <c r="B99" s="345"/>
      <c r="C99" s="344"/>
      <c r="D99" s="344"/>
      <c r="E99" s="344"/>
    </row>
    <row r="100" spans="1:5" ht="15" customHeight="1" thickBot="1">
      <c r="A100" s="490" t="s">
        <v>538</v>
      </c>
      <c r="B100" s="345"/>
      <c r="C100" s="344"/>
      <c r="D100" s="344"/>
      <c r="E100" s="344"/>
    </row>
    <row r="101" spans="1:5" ht="15" customHeight="1" thickBot="1">
      <c r="A101" s="490" t="s">
        <v>539</v>
      </c>
      <c r="B101" s="345"/>
      <c r="C101" s="344"/>
      <c r="D101" s="344"/>
      <c r="E101" s="344"/>
    </row>
    <row r="102" spans="1:5" ht="15" customHeight="1" thickBot="1">
      <c r="A102" s="503" t="s">
        <v>563</v>
      </c>
      <c r="B102" s="345">
        <f>B99+B96+B93+B90+B87+B84+B81</f>
        <v>14082</v>
      </c>
      <c r="C102" s="345">
        <f>C99+C96+C93+C90+C87+C84+C81</f>
        <v>8844</v>
      </c>
      <c r="D102" s="345">
        <f>D99+D96+D93+D90+D87+D84+D81</f>
        <v>9310</v>
      </c>
      <c r="E102" s="345">
        <f>E99+E96+E93+E90+E87+E84+E81</f>
        <v>9508</v>
      </c>
    </row>
    <row r="103" spans="1:5" ht="15" customHeight="1" thickBot="1">
      <c r="A103" s="504" t="s">
        <v>556</v>
      </c>
      <c r="B103" s="500">
        <f>IF(B102-B73=0,0,"Error")</f>
        <v>0</v>
      </c>
      <c r="C103" s="500">
        <f>IF(C102-C73=0,0,"Error")</f>
        <v>0</v>
      </c>
      <c r="D103" s="500">
        <f>IF(D102-D73=0,0,"Error")</f>
        <v>0</v>
      </c>
      <c r="E103" s="500">
        <f>IF(E102-E73=0,0,"Error")</f>
        <v>0</v>
      </c>
    </row>
    <row r="104" spans="1:5" ht="15" customHeight="1" thickBot="1">
      <c r="A104" s="505" t="s">
        <v>566</v>
      </c>
      <c r="B104" s="2146" t="s">
        <v>955</v>
      </c>
      <c r="C104" s="2147"/>
      <c r="D104" s="2147"/>
      <c r="E104" s="2148"/>
    </row>
    <row r="105" spans="1:5" ht="27" customHeight="1" thickBot="1">
      <c r="A105" s="487" t="s">
        <v>517</v>
      </c>
      <c r="B105" s="1962" t="s">
        <v>956</v>
      </c>
      <c r="C105" s="1963"/>
      <c r="D105" s="1963"/>
      <c r="E105" s="1964"/>
    </row>
    <row r="106" spans="1:5" ht="15" customHeight="1" thickBot="1">
      <c r="A106" s="487" t="s">
        <v>21</v>
      </c>
      <c r="B106" s="2149" t="s">
        <v>957</v>
      </c>
      <c r="C106" s="2150"/>
      <c r="D106" s="2150"/>
      <c r="E106" s="2151"/>
    </row>
    <row r="107" spans="1:5" ht="15" customHeight="1">
      <c r="A107" s="2123"/>
      <c r="B107" s="474">
        <v>2024</v>
      </c>
      <c r="C107" s="474">
        <v>2025</v>
      </c>
      <c r="D107" s="474">
        <v>2026</v>
      </c>
      <c r="E107" s="474">
        <v>2027</v>
      </c>
    </row>
    <row r="108" spans="1:5" ht="15" customHeight="1" thickBot="1">
      <c r="A108" s="2124"/>
      <c r="B108" s="475" t="s">
        <v>22</v>
      </c>
      <c r="C108" s="475" t="s">
        <v>23</v>
      </c>
      <c r="D108" s="475" t="s">
        <v>23</v>
      </c>
      <c r="E108" s="475" t="s">
        <v>23</v>
      </c>
    </row>
    <row r="109" spans="1:5" ht="15" customHeight="1" thickBot="1">
      <c r="A109" s="487" t="s">
        <v>33</v>
      </c>
      <c r="B109" s="342">
        <v>62</v>
      </c>
      <c r="C109" s="342">
        <v>74</v>
      </c>
      <c r="D109" s="342">
        <v>74</v>
      </c>
      <c r="E109" s="342">
        <v>74</v>
      </c>
    </row>
    <row r="110" spans="1:5" ht="15" customHeight="1" thickBot="1">
      <c r="A110" s="487" t="s">
        <v>529</v>
      </c>
      <c r="B110" s="343">
        <f>B139</f>
        <v>28941</v>
      </c>
      <c r="C110" s="343">
        <f>C139</f>
        <v>26323</v>
      </c>
      <c r="D110" s="343">
        <f>D139</f>
        <v>26557</v>
      </c>
      <c r="E110" s="343">
        <f>E139</f>
        <v>26656</v>
      </c>
    </row>
    <row r="111" spans="1:5" ht="15" customHeight="1" thickBot="1">
      <c r="A111" s="487" t="s">
        <v>530</v>
      </c>
      <c r="B111" s="343">
        <f>B110/B109</f>
        <v>466.79032258064518</v>
      </c>
      <c r="C111" s="343">
        <f>C110/C109</f>
        <v>355.7162162162162</v>
      </c>
      <c r="D111" s="343">
        <f>D110/D109</f>
        <v>358.87837837837839</v>
      </c>
      <c r="E111" s="343">
        <f>E110/E109</f>
        <v>360.2162162162162</v>
      </c>
    </row>
    <row r="112" spans="1:5" ht="15" customHeight="1" thickBot="1">
      <c r="A112" s="487" t="s">
        <v>532</v>
      </c>
      <c r="B112" s="454" t="s">
        <v>533</v>
      </c>
      <c r="C112" s="488">
        <f>C109/B109-1</f>
        <v>0.19354838709677424</v>
      </c>
      <c r="D112" s="488">
        <f t="shared" ref="D112:E114" si="2">D109/C109-1</f>
        <v>0</v>
      </c>
      <c r="E112" s="488">
        <f t="shared" si="2"/>
        <v>0</v>
      </c>
    </row>
    <row r="113" spans="1:5" ht="15" customHeight="1" thickBot="1">
      <c r="A113" s="487" t="s">
        <v>534</v>
      </c>
      <c r="B113" s="454" t="s">
        <v>533</v>
      </c>
      <c r="C113" s="488">
        <f>C110/B110-1</f>
        <v>-9.0459901178259194E-2</v>
      </c>
      <c r="D113" s="488">
        <f t="shared" si="2"/>
        <v>8.8895642593929125E-3</v>
      </c>
      <c r="E113" s="488">
        <f t="shared" si="2"/>
        <v>3.7278307037691416E-3</v>
      </c>
    </row>
    <row r="114" spans="1:5" ht="15" customHeight="1" thickBot="1">
      <c r="A114" s="487" t="s">
        <v>47</v>
      </c>
      <c r="B114" s="454" t="s">
        <v>533</v>
      </c>
      <c r="C114" s="488">
        <f>C111/B111-1</f>
        <v>-0.23795289017637944</v>
      </c>
      <c r="D114" s="488">
        <f t="shared" si="2"/>
        <v>8.8895642593929125E-3</v>
      </c>
      <c r="E114" s="488">
        <f t="shared" si="2"/>
        <v>3.7278307037691416E-3</v>
      </c>
    </row>
    <row r="115" spans="1:5" ht="15" customHeight="1" thickBot="1">
      <c r="A115" s="2152" t="s">
        <v>958</v>
      </c>
      <c r="B115" s="2153"/>
      <c r="C115" s="2153"/>
      <c r="D115" s="2153"/>
      <c r="E115" s="2154"/>
    </row>
    <row r="116" spans="1:5" ht="15" customHeight="1">
      <c r="A116" s="2123"/>
      <c r="B116" s="474">
        <v>2024</v>
      </c>
      <c r="C116" s="474">
        <v>2025</v>
      </c>
      <c r="D116" s="474">
        <v>2026</v>
      </c>
      <c r="E116" s="474">
        <v>2027</v>
      </c>
    </row>
    <row r="117" spans="1:5" ht="15" customHeight="1" thickBot="1">
      <c r="A117" s="2124"/>
      <c r="B117" s="475" t="s">
        <v>22</v>
      </c>
      <c r="C117" s="475" t="s">
        <v>23</v>
      </c>
      <c r="D117" s="475" t="s">
        <v>23</v>
      </c>
      <c r="E117" s="475" t="s">
        <v>23</v>
      </c>
    </row>
    <row r="118" spans="1:5" ht="15" customHeight="1" thickBot="1">
      <c r="A118" s="489" t="s">
        <v>537</v>
      </c>
      <c r="B118" s="344">
        <v>0</v>
      </c>
      <c r="C118" s="344">
        <v>0</v>
      </c>
      <c r="D118" s="344">
        <v>0</v>
      </c>
      <c r="E118" s="344">
        <v>0</v>
      </c>
    </row>
    <row r="119" spans="1:5" ht="15" customHeight="1" thickBot="1">
      <c r="A119" s="490" t="s">
        <v>538</v>
      </c>
      <c r="B119" s="345"/>
      <c r="C119" s="506"/>
      <c r="D119" s="506"/>
      <c r="E119" s="506"/>
    </row>
    <row r="120" spans="1:5" ht="15" customHeight="1" thickBot="1">
      <c r="A120" s="490" t="s">
        <v>539</v>
      </c>
      <c r="B120" s="345"/>
      <c r="C120" s="492"/>
      <c r="D120" s="492"/>
      <c r="E120" s="492"/>
    </row>
    <row r="121" spans="1:5" ht="15" customHeight="1" thickBot="1">
      <c r="A121" s="489" t="s">
        <v>540</v>
      </c>
      <c r="B121" s="344">
        <v>0</v>
      </c>
      <c r="C121" s="344">
        <v>0</v>
      </c>
      <c r="D121" s="344">
        <v>0</v>
      </c>
      <c r="E121" s="344">
        <v>0</v>
      </c>
    </row>
    <row r="122" spans="1:5" ht="15" customHeight="1" thickBot="1">
      <c r="A122" s="490" t="s">
        <v>538</v>
      </c>
      <c r="B122" s="345"/>
      <c r="C122" s="344"/>
      <c r="D122" s="344"/>
      <c r="E122" s="344"/>
    </row>
    <row r="123" spans="1:5" ht="15" customHeight="1" thickBot="1">
      <c r="A123" s="490" t="s">
        <v>539</v>
      </c>
      <c r="B123" s="345"/>
      <c r="C123" s="344"/>
      <c r="D123" s="344"/>
      <c r="E123" s="344"/>
    </row>
    <row r="124" spans="1:5" ht="15" customHeight="1" thickBot="1">
      <c r="A124" s="489" t="s">
        <v>542</v>
      </c>
      <c r="B124" s="345">
        <f>B125</f>
        <v>7041</v>
      </c>
      <c r="C124" s="345">
        <f>C125</f>
        <v>4423</v>
      </c>
      <c r="D124" s="345">
        <f>D125</f>
        <v>4657</v>
      </c>
      <c r="E124" s="345">
        <f>E125</f>
        <v>4756</v>
      </c>
    </row>
    <row r="125" spans="1:5" ht="15" customHeight="1" thickBot="1">
      <c r="A125" s="490" t="s">
        <v>538</v>
      </c>
      <c r="B125" s="345">
        <v>7041</v>
      </c>
      <c r="C125" s="345">
        <v>4423</v>
      </c>
      <c r="D125" s="345">
        <v>4657</v>
      </c>
      <c r="E125" s="345">
        <v>4756</v>
      </c>
    </row>
    <row r="126" spans="1:5" ht="15" customHeight="1" thickBot="1">
      <c r="A126" s="490" t="s">
        <v>539</v>
      </c>
      <c r="B126" s="345"/>
      <c r="C126" s="344"/>
      <c r="D126" s="344"/>
      <c r="E126" s="344"/>
    </row>
    <row r="127" spans="1:5" ht="15" customHeight="1" thickBot="1">
      <c r="A127" s="489" t="s">
        <v>543</v>
      </c>
      <c r="B127" s="345"/>
      <c r="C127" s="344"/>
      <c r="D127" s="344"/>
      <c r="E127" s="344"/>
    </row>
    <row r="128" spans="1:5" ht="15" customHeight="1" thickBot="1">
      <c r="A128" s="490" t="s">
        <v>538</v>
      </c>
      <c r="B128" s="345"/>
      <c r="C128" s="344"/>
      <c r="D128" s="344"/>
      <c r="E128" s="344"/>
    </row>
    <row r="129" spans="1:7" ht="15" customHeight="1" thickBot="1">
      <c r="A129" s="490" t="s">
        <v>539</v>
      </c>
      <c r="B129" s="345"/>
      <c r="C129" s="344"/>
      <c r="D129" s="344"/>
      <c r="E129" s="344"/>
    </row>
    <row r="130" spans="1:7" ht="15" customHeight="1" thickBot="1">
      <c r="A130" s="489" t="s">
        <v>549</v>
      </c>
      <c r="B130" s="345"/>
      <c r="C130" s="344"/>
      <c r="D130" s="344"/>
      <c r="E130" s="344"/>
    </row>
    <row r="131" spans="1:7" ht="15" customHeight="1" thickBot="1">
      <c r="A131" s="490" t="s">
        <v>538</v>
      </c>
      <c r="B131" s="345"/>
      <c r="C131" s="344"/>
      <c r="D131" s="344"/>
      <c r="E131" s="344"/>
    </row>
    <row r="132" spans="1:7" ht="15" customHeight="1" thickBot="1">
      <c r="A132" s="490" t="s">
        <v>539</v>
      </c>
      <c r="B132" s="345"/>
      <c r="C132" s="344"/>
      <c r="D132" s="344"/>
      <c r="E132" s="344"/>
    </row>
    <row r="133" spans="1:7" ht="15" customHeight="1" thickBot="1">
      <c r="A133" s="489" t="s">
        <v>553</v>
      </c>
      <c r="B133" s="344">
        <f>SUM(B134)</f>
        <v>21900</v>
      </c>
      <c r="C133" s="344">
        <f>SUM(C134)</f>
        <v>21900</v>
      </c>
      <c r="D133" s="344">
        <f>SUM(D134)</f>
        <v>21900</v>
      </c>
      <c r="E133" s="344">
        <f>SUM(E134)</f>
        <v>21900</v>
      </c>
      <c r="G133" s="501"/>
    </row>
    <row r="134" spans="1:7" ht="15" customHeight="1" thickBot="1">
      <c r="A134" s="490" t="s">
        <v>538</v>
      </c>
      <c r="B134" s="345">
        <v>21900</v>
      </c>
      <c r="C134" s="344">
        <v>21900</v>
      </c>
      <c r="D134" s="344">
        <v>21900</v>
      </c>
      <c r="E134" s="344">
        <v>21900</v>
      </c>
    </row>
    <row r="135" spans="1:7" ht="15" customHeight="1" thickBot="1">
      <c r="A135" s="490" t="s">
        <v>539</v>
      </c>
      <c r="B135" s="345"/>
      <c r="C135" s="344"/>
      <c r="D135" s="344"/>
      <c r="E135" s="344"/>
    </row>
    <row r="136" spans="1:7" ht="21.75" customHeight="1" thickBot="1">
      <c r="A136" s="489" t="s">
        <v>554</v>
      </c>
      <c r="B136" s="345">
        <v>0</v>
      </c>
      <c r="C136" s="344">
        <v>0</v>
      </c>
      <c r="D136" s="344">
        <v>0</v>
      </c>
      <c r="E136" s="344">
        <v>0</v>
      </c>
    </row>
    <row r="137" spans="1:7" ht="15" customHeight="1" thickBot="1">
      <c r="A137" s="490" t="s">
        <v>538</v>
      </c>
      <c r="B137" s="345"/>
      <c r="C137" s="496"/>
      <c r="D137" s="496"/>
      <c r="E137" s="496"/>
    </row>
    <row r="138" spans="1:7" ht="15" customHeight="1" thickBot="1">
      <c r="A138" s="490" t="s">
        <v>539</v>
      </c>
      <c r="B138" s="345"/>
      <c r="C138" s="497"/>
      <c r="D138" s="496"/>
      <c r="E138" s="496"/>
    </row>
    <row r="139" spans="1:7" ht="15" customHeight="1" thickBot="1">
      <c r="A139" s="498" t="s">
        <v>571</v>
      </c>
      <c r="B139" s="345">
        <f>B136+B133+B130+B127+B124+B121+B118</f>
        <v>28941</v>
      </c>
      <c r="C139" s="345">
        <f>C136+C133+C130+C127+C124+C121+C118</f>
        <v>26323</v>
      </c>
      <c r="D139" s="345">
        <f>D136+D133+D130+D127+D124+D121+D118</f>
        <v>26557</v>
      </c>
      <c r="E139" s="345">
        <f>E136+E133+E130+E127+E124+E121+E118</f>
        <v>26656</v>
      </c>
    </row>
    <row r="140" spans="1:7" ht="16.5" customHeight="1" thickBot="1">
      <c r="A140" s="504" t="s">
        <v>556</v>
      </c>
      <c r="B140" s="500">
        <f>IF(B139-B110=0,0,"Error")</f>
        <v>0</v>
      </c>
      <c r="C140" s="500">
        <f>IF(C139-C110=0,0,"Error")</f>
        <v>0</v>
      </c>
      <c r="D140" s="500">
        <f>IF(D139-D110=0,0,"Error")</f>
        <v>0</v>
      </c>
      <c r="E140" s="500">
        <f>IF(E139-E110=0,0,"Error")</f>
        <v>0</v>
      </c>
    </row>
    <row r="141" spans="1:7" ht="15" hidden="1" customHeight="1" thickBot="1">
      <c r="A141" s="505" t="s">
        <v>759</v>
      </c>
      <c r="B141" s="2146" t="s">
        <v>939</v>
      </c>
      <c r="C141" s="2147"/>
      <c r="D141" s="2147"/>
      <c r="E141" s="2148"/>
    </row>
    <row r="142" spans="1:7" ht="26.25" hidden="1" customHeight="1" thickBot="1">
      <c r="A142" s="487" t="s">
        <v>517</v>
      </c>
      <c r="B142" s="1962" t="s">
        <v>959</v>
      </c>
      <c r="C142" s="1963"/>
      <c r="D142" s="1963"/>
      <c r="E142" s="1964"/>
    </row>
    <row r="143" spans="1:7" ht="15" hidden="1" customHeight="1" thickBot="1">
      <c r="A143" s="487" t="s">
        <v>21</v>
      </c>
      <c r="B143" s="2149" t="s">
        <v>960</v>
      </c>
      <c r="C143" s="2150"/>
      <c r="D143" s="2150"/>
      <c r="E143" s="2151"/>
    </row>
    <row r="144" spans="1:7" ht="15" hidden="1" customHeight="1">
      <c r="A144" s="2123"/>
      <c r="B144" s="474">
        <v>2023</v>
      </c>
      <c r="C144" s="474">
        <v>2024</v>
      </c>
      <c r="D144" s="474">
        <v>2025</v>
      </c>
      <c r="E144" s="474">
        <v>2026</v>
      </c>
    </row>
    <row r="145" spans="1:8" ht="15" hidden="1" customHeight="1" thickBot="1">
      <c r="A145" s="2124"/>
      <c r="B145" s="475" t="s">
        <v>22</v>
      </c>
      <c r="C145" s="475" t="s">
        <v>23</v>
      </c>
      <c r="D145" s="475" t="s">
        <v>23</v>
      </c>
      <c r="E145" s="475" t="s">
        <v>23</v>
      </c>
    </row>
    <row r="146" spans="1:8" ht="15" hidden="1" customHeight="1" thickBot="1">
      <c r="A146" s="487" t="s">
        <v>33</v>
      </c>
      <c r="B146" s="477">
        <v>1</v>
      </c>
      <c r="C146" s="477">
        <v>0</v>
      </c>
      <c r="D146" s="477">
        <v>0</v>
      </c>
      <c r="E146" s="477">
        <v>0</v>
      </c>
    </row>
    <row r="147" spans="1:8" ht="15" hidden="1" customHeight="1" thickBot="1">
      <c r="A147" s="487" t="s">
        <v>529</v>
      </c>
      <c r="B147" s="343">
        <f>B176</f>
        <v>0</v>
      </c>
      <c r="C147" s="343">
        <f>C176</f>
        <v>0</v>
      </c>
      <c r="D147" s="343">
        <f>D176</f>
        <v>0</v>
      </c>
      <c r="E147" s="343">
        <f>E176</f>
        <v>0</v>
      </c>
      <c r="H147" s="507"/>
    </row>
    <row r="148" spans="1:8" ht="15" hidden="1" customHeight="1" thickBot="1">
      <c r="A148" s="487" t="s">
        <v>530</v>
      </c>
      <c r="B148" s="343">
        <f>B147/B146</f>
        <v>0</v>
      </c>
      <c r="C148" s="343" t="e">
        <f>C147/C146</f>
        <v>#DIV/0!</v>
      </c>
      <c r="D148" s="343" t="e">
        <f>D147/D146</f>
        <v>#DIV/0!</v>
      </c>
      <c r="E148" s="343" t="e">
        <f>E147/E146</f>
        <v>#DIV/0!</v>
      </c>
    </row>
    <row r="149" spans="1:8" ht="15" hidden="1" customHeight="1" thickBot="1">
      <c r="A149" s="487" t="s">
        <v>532</v>
      </c>
      <c r="B149" s="454" t="s">
        <v>533</v>
      </c>
      <c r="C149" s="488">
        <f>C146/B146-1</f>
        <v>-1</v>
      </c>
      <c r="D149" s="488" t="e">
        <f t="shared" ref="D149:E151" si="3">D146/C146-1</f>
        <v>#DIV/0!</v>
      </c>
      <c r="E149" s="488" t="e">
        <f t="shared" si="3"/>
        <v>#DIV/0!</v>
      </c>
    </row>
    <row r="150" spans="1:8" ht="15" hidden="1" customHeight="1" thickBot="1">
      <c r="A150" s="487" t="s">
        <v>534</v>
      </c>
      <c r="B150" s="454" t="s">
        <v>533</v>
      </c>
      <c r="C150" s="488" t="e">
        <f>C147/B147-1</f>
        <v>#DIV/0!</v>
      </c>
      <c r="D150" s="488" t="e">
        <f t="shared" si="3"/>
        <v>#DIV/0!</v>
      </c>
      <c r="E150" s="488" t="e">
        <f t="shared" si="3"/>
        <v>#DIV/0!</v>
      </c>
    </row>
    <row r="151" spans="1:8" ht="15" hidden="1" customHeight="1" thickBot="1">
      <c r="A151" s="487" t="s">
        <v>47</v>
      </c>
      <c r="B151" s="454" t="s">
        <v>533</v>
      </c>
      <c r="C151" s="488" t="e">
        <f>C148/B148-1</f>
        <v>#DIV/0!</v>
      </c>
      <c r="D151" s="488" t="e">
        <f t="shared" si="3"/>
        <v>#DIV/0!</v>
      </c>
      <c r="E151" s="488" t="e">
        <f t="shared" si="3"/>
        <v>#DIV/0!</v>
      </c>
    </row>
    <row r="152" spans="1:8" ht="15" hidden="1" customHeight="1" thickBot="1">
      <c r="A152" s="2152" t="s">
        <v>961</v>
      </c>
      <c r="B152" s="2153"/>
      <c r="C152" s="2153"/>
      <c r="D152" s="2153"/>
      <c r="E152" s="2154"/>
    </row>
    <row r="153" spans="1:8" ht="15" hidden="1" customHeight="1">
      <c r="A153" s="2123"/>
      <c r="B153" s="474">
        <v>2023</v>
      </c>
      <c r="C153" s="474">
        <v>2024</v>
      </c>
      <c r="D153" s="474">
        <v>2025</v>
      </c>
      <c r="E153" s="474">
        <v>2026</v>
      </c>
    </row>
    <row r="154" spans="1:8" ht="15" hidden="1" customHeight="1" thickBot="1">
      <c r="A154" s="2124"/>
      <c r="B154" s="475" t="s">
        <v>22</v>
      </c>
      <c r="C154" s="475" t="s">
        <v>23</v>
      </c>
      <c r="D154" s="475" t="s">
        <v>23</v>
      </c>
      <c r="E154" s="475" t="s">
        <v>23</v>
      </c>
    </row>
    <row r="155" spans="1:8" ht="15" hidden="1" customHeight="1" thickBot="1">
      <c r="A155" s="489" t="s">
        <v>537</v>
      </c>
      <c r="B155" s="344">
        <v>0</v>
      </c>
      <c r="C155" s="344">
        <v>0</v>
      </c>
      <c r="D155" s="344">
        <v>0</v>
      </c>
      <c r="E155" s="344">
        <v>0</v>
      </c>
    </row>
    <row r="156" spans="1:8" ht="15" hidden="1" customHeight="1" thickBot="1">
      <c r="A156" s="490" t="s">
        <v>538</v>
      </c>
      <c r="B156" s="345"/>
      <c r="C156" s="506"/>
      <c r="D156" s="506"/>
      <c r="E156" s="506"/>
    </row>
    <row r="157" spans="1:8" ht="15" hidden="1" customHeight="1" thickBot="1">
      <c r="A157" s="490" t="s">
        <v>539</v>
      </c>
      <c r="B157" s="345"/>
      <c r="C157" s="492"/>
      <c r="D157" s="492"/>
      <c r="E157" s="492"/>
    </row>
    <row r="158" spans="1:8" ht="22.5" hidden="1" customHeight="1" thickBot="1">
      <c r="A158" s="489" t="s">
        <v>540</v>
      </c>
      <c r="B158" s="344">
        <v>0</v>
      </c>
      <c r="C158" s="344">
        <v>0</v>
      </c>
      <c r="D158" s="344">
        <v>0</v>
      </c>
      <c r="E158" s="344">
        <v>0</v>
      </c>
    </row>
    <row r="159" spans="1:8" ht="15" hidden="1" customHeight="1" thickBot="1">
      <c r="A159" s="490" t="s">
        <v>538</v>
      </c>
      <c r="B159" s="345"/>
      <c r="C159" s="344"/>
      <c r="D159" s="344"/>
      <c r="E159" s="344"/>
    </row>
    <row r="160" spans="1:8" ht="15" hidden="1" customHeight="1" thickBot="1">
      <c r="A160" s="490" t="s">
        <v>539</v>
      </c>
      <c r="B160" s="345"/>
      <c r="C160" s="344"/>
      <c r="D160" s="344"/>
      <c r="E160" s="344"/>
    </row>
    <row r="161" spans="1:9" ht="15" hidden="1" customHeight="1" thickBot="1">
      <c r="A161" s="489" t="s">
        <v>542</v>
      </c>
      <c r="B161" s="345">
        <f>SUM(B162)</f>
        <v>0</v>
      </c>
      <c r="C161" s="345">
        <f>SUM(C162)</f>
        <v>0</v>
      </c>
      <c r="D161" s="345">
        <f>SUM(D162)</f>
        <v>0</v>
      </c>
      <c r="E161" s="345">
        <f>SUM(E162)</f>
        <v>0</v>
      </c>
    </row>
    <row r="162" spans="1:9" ht="15" hidden="1" customHeight="1" thickBot="1">
      <c r="A162" s="490" t="s">
        <v>538</v>
      </c>
      <c r="B162" s="345"/>
      <c r="C162" s="345">
        <v>0</v>
      </c>
      <c r="D162" s="345">
        <v>0</v>
      </c>
      <c r="E162" s="345">
        <v>0</v>
      </c>
      <c r="I162" s="281"/>
    </row>
    <row r="163" spans="1:9" ht="15" hidden="1" customHeight="1" thickBot="1">
      <c r="A163" s="490" t="s">
        <v>539</v>
      </c>
      <c r="B163" s="345"/>
      <c r="C163" s="344"/>
      <c r="D163" s="344"/>
      <c r="E163" s="344"/>
    </row>
    <row r="164" spans="1:9" ht="15" hidden="1" customHeight="1" thickBot="1">
      <c r="A164" s="489" t="s">
        <v>543</v>
      </c>
      <c r="B164" s="345"/>
      <c r="C164" s="344"/>
      <c r="D164" s="344"/>
      <c r="E164" s="344"/>
    </row>
    <row r="165" spans="1:9" ht="15" hidden="1" customHeight="1" thickBot="1">
      <c r="A165" s="490" t="s">
        <v>538</v>
      </c>
      <c r="B165" s="345"/>
      <c r="C165" s="344"/>
      <c r="D165" s="344"/>
      <c r="E165" s="344"/>
    </row>
    <row r="166" spans="1:9" ht="15" hidden="1" customHeight="1" thickBot="1">
      <c r="A166" s="490" t="s">
        <v>539</v>
      </c>
      <c r="B166" s="345"/>
      <c r="C166" s="344"/>
      <c r="D166" s="344"/>
      <c r="E166" s="344"/>
    </row>
    <row r="167" spans="1:9" ht="15" hidden="1" customHeight="1" thickBot="1">
      <c r="A167" s="489" t="s">
        <v>549</v>
      </c>
      <c r="B167" s="345"/>
      <c r="C167" s="344"/>
      <c r="D167" s="344"/>
      <c r="E167" s="344"/>
    </row>
    <row r="168" spans="1:9" ht="15" hidden="1" customHeight="1" thickBot="1">
      <c r="A168" s="490" t="s">
        <v>538</v>
      </c>
      <c r="B168" s="345"/>
      <c r="C168" s="344"/>
      <c r="D168" s="344"/>
      <c r="E168" s="344"/>
    </row>
    <row r="169" spans="1:9" ht="15" hidden="1" customHeight="1" thickBot="1">
      <c r="A169" s="490" t="s">
        <v>539</v>
      </c>
      <c r="B169" s="345"/>
      <c r="C169" s="344"/>
      <c r="D169" s="344"/>
      <c r="E169" s="344"/>
    </row>
    <row r="170" spans="1:9" ht="15" hidden="1" customHeight="1" thickBot="1">
      <c r="A170" s="489" t="s">
        <v>553</v>
      </c>
      <c r="B170" s="345">
        <f>SUM(B171)</f>
        <v>0</v>
      </c>
      <c r="C170" s="345">
        <f>SUM(C171)</f>
        <v>0</v>
      </c>
      <c r="D170" s="345">
        <f>SUM(D171)</f>
        <v>0</v>
      </c>
      <c r="E170" s="345">
        <f>SUM(E171)</f>
        <v>0</v>
      </c>
    </row>
    <row r="171" spans="1:9" ht="15" hidden="1" customHeight="1" thickBot="1">
      <c r="A171" s="490" t="s">
        <v>538</v>
      </c>
      <c r="B171" s="345"/>
      <c r="C171" s="345">
        <v>0</v>
      </c>
      <c r="D171" s="345">
        <v>0</v>
      </c>
      <c r="E171" s="345">
        <v>0</v>
      </c>
    </row>
    <row r="172" spans="1:9" ht="15" hidden="1" customHeight="1" thickBot="1">
      <c r="A172" s="490" t="s">
        <v>539</v>
      </c>
      <c r="B172" s="345"/>
      <c r="C172" s="344"/>
      <c r="D172" s="344"/>
      <c r="E172" s="344"/>
    </row>
    <row r="173" spans="1:9" ht="22.5" hidden="1" customHeight="1" thickBot="1">
      <c r="A173" s="489" t="s">
        <v>554</v>
      </c>
      <c r="B173" s="345">
        <v>0</v>
      </c>
      <c r="C173" s="344">
        <v>0</v>
      </c>
      <c r="D173" s="344">
        <v>0</v>
      </c>
      <c r="E173" s="344">
        <v>0</v>
      </c>
    </row>
    <row r="174" spans="1:9" ht="15" hidden="1" customHeight="1" thickBot="1">
      <c r="A174" s="490" t="s">
        <v>538</v>
      </c>
      <c r="B174" s="345"/>
      <c r="C174" s="496"/>
      <c r="D174" s="496"/>
      <c r="E174" s="496"/>
    </row>
    <row r="175" spans="1:9" ht="15" hidden="1" customHeight="1" thickBot="1">
      <c r="A175" s="490" t="s">
        <v>539</v>
      </c>
      <c r="B175" s="345"/>
      <c r="C175" s="497"/>
      <c r="D175" s="496"/>
      <c r="E175" s="496"/>
    </row>
    <row r="176" spans="1:9" ht="15" hidden="1" customHeight="1" thickBot="1">
      <c r="A176" s="498" t="s">
        <v>670</v>
      </c>
      <c r="B176" s="345">
        <f>B173+B170+B167+B164+B161+B158+B155</f>
        <v>0</v>
      </c>
      <c r="C176" s="345">
        <f>C173+C170+C167+C164+C161+C158+C155</f>
        <v>0</v>
      </c>
      <c r="D176" s="345">
        <f>D173+D170+D167+D164+D161+D158+D155</f>
        <v>0</v>
      </c>
      <c r="E176" s="345">
        <f>E173+E170+E167+E164+E161+E158+E155</f>
        <v>0</v>
      </c>
    </row>
    <row r="177" spans="1:7" ht="15" hidden="1" customHeight="1" thickBot="1">
      <c r="A177" s="504" t="s">
        <v>556</v>
      </c>
      <c r="B177" s="500">
        <f>IF(B176-B147=0,0,"Error")</f>
        <v>0</v>
      </c>
      <c r="C177" s="500">
        <f>IF(C176-C147=0,0,"Error")</f>
        <v>0</v>
      </c>
      <c r="D177" s="500">
        <f>IF(D176-D147=0,0,"Error")</f>
        <v>0</v>
      </c>
      <c r="E177" s="500">
        <f>IF(E176-E147=0,0,"Error")</f>
        <v>0</v>
      </c>
    </row>
    <row r="178" spans="1:7" ht="15" hidden="1" customHeight="1" thickBot="1">
      <c r="A178" s="508" t="s">
        <v>962</v>
      </c>
      <c r="B178" s="2146" t="s">
        <v>963</v>
      </c>
      <c r="C178" s="2156"/>
      <c r="D178" s="2156"/>
      <c r="E178" s="2157"/>
    </row>
    <row r="179" spans="1:7" ht="23.25" hidden="1" customHeight="1" thickBot="1">
      <c r="A179" s="487" t="s">
        <v>517</v>
      </c>
      <c r="B179" s="1962" t="s">
        <v>964</v>
      </c>
      <c r="C179" s="1963"/>
      <c r="D179" s="1963"/>
      <c r="E179" s="1964"/>
    </row>
    <row r="180" spans="1:7" ht="15" hidden="1" customHeight="1" thickBot="1">
      <c r="A180" s="487" t="s">
        <v>21</v>
      </c>
      <c r="B180" s="2149" t="s">
        <v>965</v>
      </c>
      <c r="C180" s="2150"/>
      <c r="D180" s="2150"/>
      <c r="E180" s="2151"/>
      <c r="G180" s="501"/>
    </row>
    <row r="181" spans="1:7" ht="15" hidden="1" customHeight="1">
      <c r="A181" s="2123"/>
      <c r="B181" s="474">
        <v>2023</v>
      </c>
      <c r="C181" s="474">
        <v>2024</v>
      </c>
      <c r="D181" s="474">
        <v>2025</v>
      </c>
      <c r="E181" s="474">
        <v>2026</v>
      </c>
    </row>
    <row r="182" spans="1:7" ht="15" hidden="1" customHeight="1" thickBot="1">
      <c r="A182" s="2124"/>
      <c r="B182" s="509" t="s">
        <v>22</v>
      </c>
      <c r="C182" s="509" t="s">
        <v>23</v>
      </c>
      <c r="D182" s="509" t="s">
        <v>23</v>
      </c>
      <c r="E182" s="509" t="s">
        <v>23</v>
      </c>
    </row>
    <row r="183" spans="1:7" ht="15" hidden="1" customHeight="1" thickBot="1">
      <c r="A183" s="487" t="s">
        <v>33</v>
      </c>
      <c r="B183" s="342"/>
      <c r="C183" s="342">
        <v>0</v>
      </c>
      <c r="D183" s="342">
        <v>0</v>
      </c>
      <c r="E183" s="342">
        <v>0</v>
      </c>
    </row>
    <row r="184" spans="1:7" ht="15" hidden="1" customHeight="1" thickBot="1">
      <c r="A184" s="487" t="s">
        <v>529</v>
      </c>
      <c r="B184" s="343">
        <f>B213</f>
        <v>0</v>
      </c>
      <c r="C184" s="343">
        <f>C213</f>
        <v>0</v>
      </c>
      <c r="D184" s="343">
        <f>D213</f>
        <v>0</v>
      </c>
      <c r="E184" s="343">
        <f>E213</f>
        <v>0</v>
      </c>
      <c r="F184" s="343">
        <f>F213</f>
        <v>0</v>
      </c>
      <c r="G184" s="510"/>
    </row>
    <row r="185" spans="1:7" ht="15" hidden="1" customHeight="1" thickBot="1">
      <c r="A185" s="487" t="s">
        <v>530</v>
      </c>
      <c r="B185" s="343" t="e">
        <f>B184/B183</f>
        <v>#DIV/0!</v>
      </c>
      <c r="C185" s="343" t="e">
        <f>C184/C183</f>
        <v>#DIV/0!</v>
      </c>
      <c r="D185" s="343" t="e">
        <f>D184/D183</f>
        <v>#DIV/0!</v>
      </c>
      <c r="E185" s="343" t="e">
        <f>E184/E183</f>
        <v>#DIV/0!</v>
      </c>
    </row>
    <row r="186" spans="1:7" ht="15" hidden="1" customHeight="1" thickBot="1">
      <c r="A186" s="487" t="s">
        <v>532</v>
      </c>
      <c r="B186" s="454"/>
      <c r="C186" s="488" t="e">
        <f t="shared" ref="C186:E188" si="4">C183/B183-1</f>
        <v>#DIV/0!</v>
      </c>
      <c r="D186" s="488" t="e">
        <f t="shared" si="4"/>
        <v>#DIV/0!</v>
      </c>
      <c r="E186" s="488" t="e">
        <f t="shared" si="4"/>
        <v>#DIV/0!</v>
      </c>
    </row>
    <row r="187" spans="1:7" ht="15" hidden="1" customHeight="1" thickBot="1">
      <c r="A187" s="487" t="s">
        <v>534</v>
      </c>
      <c r="B187" s="454"/>
      <c r="C187" s="488" t="e">
        <f t="shared" si="4"/>
        <v>#DIV/0!</v>
      </c>
      <c r="D187" s="488" t="e">
        <f t="shared" si="4"/>
        <v>#DIV/0!</v>
      </c>
      <c r="E187" s="488" t="e">
        <f t="shared" si="4"/>
        <v>#DIV/0!</v>
      </c>
    </row>
    <row r="188" spans="1:7" ht="15" hidden="1" customHeight="1" thickBot="1">
      <c r="A188" s="487" t="s">
        <v>47</v>
      </c>
      <c r="B188" s="454"/>
      <c r="C188" s="488" t="e">
        <f t="shared" si="4"/>
        <v>#DIV/0!</v>
      </c>
      <c r="D188" s="488" t="e">
        <f t="shared" si="4"/>
        <v>#DIV/0!</v>
      </c>
      <c r="E188" s="488" t="e">
        <f t="shared" si="4"/>
        <v>#DIV/0!</v>
      </c>
    </row>
    <row r="189" spans="1:7" ht="15" hidden="1" customHeight="1" thickBot="1">
      <c r="A189" s="2152" t="s">
        <v>966</v>
      </c>
      <c r="B189" s="2153"/>
      <c r="C189" s="2153"/>
      <c r="D189" s="2153"/>
      <c r="E189" s="2154"/>
    </row>
    <row r="190" spans="1:7" ht="15" hidden="1" customHeight="1">
      <c r="A190" s="2123"/>
      <c r="B190" s="474">
        <v>2023</v>
      </c>
      <c r="C190" s="474">
        <v>2024</v>
      </c>
      <c r="D190" s="474">
        <v>2025</v>
      </c>
      <c r="E190" s="474">
        <v>2026</v>
      </c>
    </row>
    <row r="191" spans="1:7" ht="15" hidden="1" customHeight="1" thickBot="1">
      <c r="A191" s="2124"/>
      <c r="B191" s="475" t="s">
        <v>22</v>
      </c>
      <c r="C191" s="475" t="s">
        <v>23</v>
      </c>
      <c r="D191" s="475" t="s">
        <v>23</v>
      </c>
      <c r="E191" s="475" t="s">
        <v>23</v>
      </c>
    </row>
    <row r="192" spans="1:7" ht="15" hidden="1" customHeight="1" thickBot="1">
      <c r="A192" s="489" t="s">
        <v>537</v>
      </c>
      <c r="B192" s="344">
        <v>0</v>
      </c>
      <c r="C192" s="344">
        <v>0</v>
      </c>
      <c r="D192" s="344">
        <v>0</v>
      </c>
      <c r="E192" s="344">
        <v>0</v>
      </c>
    </row>
    <row r="193" spans="1:5" ht="15" hidden="1" customHeight="1" thickBot="1">
      <c r="A193" s="490" t="s">
        <v>538</v>
      </c>
      <c r="B193" s="345">
        <v>0</v>
      </c>
      <c r="C193" s="344">
        <v>0</v>
      </c>
      <c r="D193" s="344">
        <v>0</v>
      </c>
      <c r="E193" s="344">
        <v>0</v>
      </c>
    </row>
    <row r="194" spans="1:5" ht="15" hidden="1" customHeight="1" thickBot="1">
      <c r="A194" s="490" t="s">
        <v>539</v>
      </c>
      <c r="B194" s="345"/>
      <c r="C194" s="492"/>
      <c r="D194" s="492"/>
      <c r="E194" s="492"/>
    </row>
    <row r="195" spans="1:5" ht="15" hidden="1" customHeight="1" thickBot="1">
      <c r="A195" s="489" t="s">
        <v>540</v>
      </c>
      <c r="B195" s="344">
        <v>0</v>
      </c>
      <c r="C195" s="344">
        <v>0</v>
      </c>
      <c r="D195" s="344">
        <v>0</v>
      </c>
      <c r="E195" s="344">
        <v>0</v>
      </c>
    </row>
    <row r="196" spans="1:5" ht="15" hidden="1" customHeight="1" thickBot="1">
      <c r="A196" s="490" t="s">
        <v>538</v>
      </c>
      <c r="B196" s="345"/>
      <c r="C196" s="344"/>
      <c r="D196" s="344"/>
      <c r="E196" s="344"/>
    </row>
    <row r="197" spans="1:5" ht="15" hidden="1" customHeight="1" thickBot="1">
      <c r="A197" s="490" t="s">
        <v>539</v>
      </c>
      <c r="B197" s="345"/>
      <c r="C197" s="344"/>
      <c r="D197" s="344"/>
      <c r="E197" s="344"/>
    </row>
    <row r="198" spans="1:5" ht="15" hidden="1" customHeight="1" thickBot="1">
      <c r="A198" s="489" t="s">
        <v>542</v>
      </c>
      <c r="B198" s="343">
        <f>B199</f>
        <v>0</v>
      </c>
      <c r="C198" s="343">
        <f>C199</f>
        <v>0</v>
      </c>
      <c r="D198" s="343">
        <f>D199</f>
        <v>0</v>
      </c>
      <c r="E198" s="343">
        <f>E199</f>
        <v>0</v>
      </c>
    </row>
    <row r="199" spans="1:5" ht="15" hidden="1" customHeight="1" thickBot="1">
      <c r="A199" s="490" t="s">
        <v>538</v>
      </c>
      <c r="B199" s="477"/>
      <c r="C199" s="477">
        <v>0</v>
      </c>
      <c r="D199" s="477">
        <v>0</v>
      </c>
      <c r="E199" s="477">
        <v>0</v>
      </c>
    </row>
    <row r="200" spans="1:5" ht="15" hidden="1" customHeight="1" thickBot="1">
      <c r="A200" s="490" t="s">
        <v>539</v>
      </c>
      <c r="B200" s="345"/>
      <c r="C200" s="344"/>
      <c r="D200" s="344"/>
      <c r="E200" s="344"/>
    </row>
    <row r="201" spans="1:5" ht="15" hidden="1" customHeight="1" thickBot="1">
      <c r="A201" s="489" t="s">
        <v>543</v>
      </c>
      <c r="B201" s="345"/>
      <c r="C201" s="344"/>
      <c r="D201" s="344"/>
      <c r="E201" s="344"/>
    </row>
    <row r="202" spans="1:5" ht="15" hidden="1" customHeight="1" thickBot="1">
      <c r="A202" s="490" t="s">
        <v>538</v>
      </c>
      <c r="B202" s="345"/>
      <c r="C202" s="344"/>
      <c r="D202" s="344"/>
      <c r="E202" s="344"/>
    </row>
    <row r="203" spans="1:5" ht="15" hidden="1" customHeight="1" thickBot="1">
      <c r="A203" s="490" t="s">
        <v>539</v>
      </c>
      <c r="B203" s="345"/>
      <c r="C203" s="344"/>
      <c r="D203" s="344"/>
      <c r="E203" s="344"/>
    </row>
    <row r="204" spans="1:5" ht="15" hidden="1" customHeight="1" thickBot="1">
      <c r="A204" s="489" t="s">
        <v>549</v>
      </c>
      <c r="B204" s="345"/>
      <c r="C204" s="344"/>
      <c r="D204" s="344"/>
      <c r="E204" s="344"/>
    </row>
    <row r="205" spans="1:5" ht="15" hidden="1" customHeight="1" thickBot="1">
      <c r="A205" s="490" t="s">
        <v>538</v>
      </c>
      <c r="B205" s="345"/>
      <c r="C205" s="344"/>
      <c r="D205" s="344"/>
      <c r="E205" s="344"/>
    </row>
    <row r="206" spans="1:5" ht="9" hidden="1" customHeight="1" thickBot="1">
      <c r="A206" s="490" t="s">
        <v>539</v>
      </c>
      <c r="B206" s="345"/>
      <c r="C206" s="344"/>
      <c r="D206" s="344"/>
      <c r="E206" s="344"/>
    </row>
    <row r="207" spans="1:5" ht="9" hidden="1" customHeight="1" thickBot="1">
      <c r="A207" s="489" t="s">
        <v>553</v>
      </c>
      <c r="B207" s="345">
        <v>0</v>
      </c>
      <c r="C207" s="344">
        <v>0</v>
      </c>
      <c r="D207" s="344">
        <v>0</v>
      </c>
      <c r="E207" s="344">
        <v>0</v>
      </c>
    </row>
    <row r="208" spans="1:5" ht="15" hidden="1" customHeight="1" thickBot="1">
      <c r="A208" s="490" t="s">
        <v>538</v>
      </c>
      <c r="B208" s="345"/>
      <c r="C208" s="344"/>
      <c r="D208" s="344"/>
      <c r="E208" s="344"/>
    </row>
    <row r="209" spans="1:5" ht="10.5" hidden="1" customHeight="1" thickBot="1">
      <c r="A209" s="490" t="s">
        <v>539</v>
      </c>
      <c r="B209" s="345"/>
      <c r="C209" s="344"/>
      <c r="D209" s="344"/>
      <c r="E209" s="344"/>
    </row>
    <row r="210" spans="1:5" ht="11.25" hidden="1" customHeight="1" thickBot="1">
      <c r="A210" s="489" t="s">
        <v>554</v>
      </c>
      <c r="B210" s="345"/>
      <c r="C210" s="344"/>
      <c r="D210" s="344"/>
      <c r="E210" s="344"/>
    </row>
    <row r="211" spans="1:5" ht="18.75" hidden="1" customHeight="1" thickBot="1">
      <c r="A211" s="490" t="s">
        <v>538</v>
      </c>
      <c r="B211" s="345"/>
      <c r="C211" s="344"/>
      <c r="D211" s="344"/>
      <c r="E211" s="344"/>
    </row>
    <row r="212" spans="1:5" ht="6" hidden="1" customHeight="1" thickBot="1">
      <c r="A212" s="490" t="s">
        <v>539</v>
      </c>
      <c r="B212" s="345"/>
      <c r="C212" s="344"/>
      <c r="D212" s="344"/>
      <c r="E212" s="344"/>
    </row>
    <row r="213" spans="1:5" ht="7.5" hidden="1" customHeight="1" thickBot="1">
      <c r="A213" s="503" t="s">
        <v>675</v>
      </c>
      <c r="B213" s="345">
        <f>B210+B207+B204+B201+B198+B195+B192</f>
        <v>0</v>
      </c>
      <c r="C213" s="345">
        <f>C210+C207+C204+C201+C198+C195+C192</f>
        <v>0</v>
      </c>
      <c r="D213" s="345">
        <f>D210+D207+D204+D201+D198+D195+D192</f>
        <v>0</v>
      </c>
      <c r="E213" s="345">
        <f>E210+E207+E204+E201+E198+E195+E192</f>
        <v>0</v>
      </c>
    </row>
    <row r="214" spans="1:5" ht="9.75" customHeight="1" thickBot="1">
      <c r="A214" s="504" t="s">
        <v>556</v>
      </c>
      <c r="B214" s="500">
        <f>IF(B213-B184=0,0,"Error")</f>
        <v>0</v>
      </c>
      <c r="C214" s="500">
        <f>IF(C213-C184=0,0,"Error")</f>
        <v>0</v>
      </c>
      <c r="D214" s="500">
        <f>IF(D213-D184=0,0,"Error")</f>
        <v>0</v>
      </c>
      <c r="E214" s="500">
        <f>IF(E213-E184=0,0,"Error")</f>
        <v>0</v>
      </c>
    </row>
    <row r="215" spans="1:5" ht="15" customHeight="1" thickBot="1">
      <c r="A215" s="485" t="s">
        <v>759</v>
      </c>
      <c r="B215" s="2146" t="s">
        <v>967</v>
      </c>
      <c r="C215" s="2147"/>
      <c r="D215" s="2147"/>
      <c r="E215" s="2148"/>
    </row>
    <row r="216" spans="1:5" ht="21.75" customHeight="1" thickBot="1">
      <c r="A216" s="487" t="s">
        <v>517</v>
      </c>
      <c r="B216" s="1962" t="s">
        <v>968</v>
      </c>
      <c r="C216" s="1963"/>
      <c r="D216" s="1963"/>
      <c r="E216" s="1964"/>
    </row>
    <row r="217" spans="1:5" ht="15" customHeight="1" thickBot="1">
      <c r="A217" s="487" t="s">
        <v>21</v>
      </c>
      <c r="B217" s="2149" t="s">
        <v>969</v>
      </c>
      <c r="C217" s="2150"/>
      <c r="D217" s="2150"/>
      <c r="E217" s="2151"/>
    </row>
    <row r="218" spans="1:5" ht="15" customHeight="1">
      <c r="A218" s="2123"/>
      <c r="B218" s="474">
        <v>2024</v>
      </c>
      <c r="C218" s="474">
        <v>2025</v>
      </c>
      <c r="D218" s="474">
        <v>2026</v>
      </c>
      <c r="E218" s="474">
        <v>2027</v>
      </c>
    </row>
    <row r="219" spans="1:5" ht="15" customHeight="1" thickBot="1">
      <c r="A219" s="2124"/>
      <c r="B219" s="475" t="s">
        <v>22</v>
      </c>
      <c r="C219" s="475" t="s">
        <v>23</v>
      </c>
      <c r="D219" s="475" t="s">
        <v>23</v>
      </c>
      <c r="E219" s="475" t="s">
        <v>23</v>
      </c>
    </row>
    <row r="220" spans="1:5" ht="15" customHeight="1" thickBot="1">
      <c r="A220" s="487" t="s">
        <v>33</v>
      </c>
      <c r="B220" s="342">
        <v>122</v>
      </c>
      <c r="C220" s="342">
        <v>146</v>
      </c>
      <c r="D220" s="342">
        <v>146</v>
      </c>
      <c r="E220" s="342">
        <v>146</v>
      </c>
    </row>
    <row r="221" spans="1:5" ht="15" customHeight="1" thickBot="1">
      <c r="A221" s="487" t="s">
        <v>529</v>
      </c>
      <c r="B221" s="343">
        <f>B250</f>
        <v>3081</v>
      </c>
      <c r="C221" s="343">
        <f>C250</f>
        <v>1936</v>
      </c>
      <c r="D221" s="343">
        <f>D250</f>
        <v>2038</v>
      </c>
      <c r="E221" s="343">
        <f>E250</f>
        <v>2081</v>
      </c>
    </row>
    <row r="222" spans="1:5" ht="15" customHeight="1" thickBot="1">
      <c r="A222" s="487" t="s">
        <v>530</v>
      </c>
      <c r="B222" s="343">
        <f>B221/B220</f>
        <v>25.254098360655739</v>
      </c>
      <c r="C222" s="343">
        <f>C221/C220</f>
        <v>13.260273972602739</v>
      </c>
      <c r="D222" s="343">
        <f>D221/D220</f>
        <v>13.95890410958904</v>
      </c>
      <c r="E222" s="343">
        <f>E221/E220</f>
        <v>14.253424657534246</v>
      </c>
    </row>
    <row r="223" spans="1:5" ht="15" customHeight="1" thickBot="1">
      <c r="A223" s="487" t="s">
        <v>532</v>
      </c>
      <c r="B223" s="454" t="s">
        <v>533</v>
      </c>
      <c r="C223" s="488">
        <f>C220/B220-1</f>
        <v>0.19672131147540983</v>
      </c>
      <c r="D223" s="488">
        <f t="shared" ref="D223:E225" si="5">D220/C220-1</f>
        <v>0</v>
      </c>
      <c r="E223" s="488">
        <f t="shared" si="5"/>
        <v>0</v>
      </c>
    </row>
    <row r="224" spans="1:5" ht="15" customHeight="1" thickBot="1">
      <c r="A224" s="487" t="s">
        <v>534</v>
      </c>
      <c r="B224" s="454" t="s">
        <v>533</v>
      </c>
      <c r="C224" s="488">
        <f>C221/B221-1</f>
        <v>-0.37163258682246025</v>
      </c>
      <c r="D224" s="488">
        <f t="shared" si="5"/>
        <v>5.2685950413223104E-2</v>
      </c>
      <c r="E224" s="488">
        <f t="shared" si="5"/>
        <v>2.1099116781158056E-2</v>
      </c>
    </row>
    <row r="225" spans="1:9" ht="15" customHeight="1" thickBot="1">
      <c r="A225" s="487" t="s">
        <v>47</v>
      </c>
      <c r="B225" s="454" t="s">
        <v>533</v>
      </c>
      <c r="C225" s="488">
        <f>C222/B222-1</f>
        <v>-0.47492586022150796</v>
      </c>
      <c r="D225" s="488">
        <f t="shared" si="5"/>
        <v>5.2685950413223104E-2</v>
      </c>
      <c r="E225" s="488">
        <f t="shared" si="5"/>
        <v>2.1099116781158056E-2</v>
      </c>
    </row>
    <row r="226" spans="1:9" ht="15" customHeight="1" thickBot="1">
      <c r="A226" s="2152" t="s">
        <v>970</v>
      </c>
      <c r="B226" s="2153"/>
      <c r="C226" s="2153"/>
      <c r="D226" s="2153"/>
      <c r="E226" s="2154"/>
    </row>
    <row r="227" spans="1:9" ht="15" customHeight="1">
      <c r="A227" s="2123"/>
      <c r="B227" s="474">
        <v>2024</v>
      </c>
      <c r="C227" s="474">
        <v>2025</v>
      </c>
      <c r="D227" s="474">
        <v>2026</v>
      </c>
      <c r="E227" s="474">
        <v>2027</v>
      </c>
    </row>
    <row r="228" spans="1:9" ht="15" customHeight="1" thickBot="1">
      <c r="A228" s="2124"/>
      <c r="B228" s="475" t="s">
        <v>22</v>
      </c>
      <c r="C228" s="475" t="s">
        <v>23</v>
      </c>
      <c r="D228" s="475" t="s">
        <v>23</v>
      </c>
      <c r="E228" s="475" t="s">
        <v>23</v>
      </c>
    </row>
    <row r="229" spans="1:9" ht="15" customHeight="1" thickBot="1">
      <c r="A229" s="489" t="s">
        <v>537</v>
      </c>
      <c r="B229" s="344">
        <v>0</v>
      </c>
      <c r="C229" s="344">
        <v>0</v>
      </c>
      <c r="D229" s="344">
        <v>0</v>
      </c>
      <c r="E229" s="344">
        <v>0</v>
      </c>
    </row>
    <row r="230" spans="1:9" ht="15" customHeight="1" thickBot="1">
      <c r="A230" s="490" t="s">
        <v>538</v>
      </c>
      <c r="B230" s="345"/>
      <c r="C230" s="506"/>
      <c r="D230" s="506"/>
      <c r="E230" s="506"/>
    </row>
    <row r="231" spans="1:9" ht="15" customHeight="1" thickBot="1">
      <c r="A231" s="490" t="s">
        <v>539</v>
      </c>
      <c r="B231" s="345"/>
      <c r="C231" s="492"/>
      <c r="D231" s="492"/>
      <c r="E231" s="492"/>
    </row>
    <row r="232" spans="1:9" ht="23.25" customHeight="1" thickBot="1">
      <c r="A232" s="489" t="s">
        <v>540</v>
      </c>
      <c r="B232" s="344">
        <v>0</v>
      </c>
      <c r="C232" s="344">
        <v>0</v>
      </c>
      <c r="D232" s="344">
        <v>0</v>
      </c>
      <c r="E232" s="344">
        <v>0</v>
      </c>
    </row>
    <row r="233" spans="1:9" ht="15" customHeight="1" thickBot="1">
      <c r="A233" s="490" t="s">
        <v>538</v>
      </c>
      <c r="B233" s="345"/>
      <c r="C233" s="344"/>
      <c r="D233" s="344"/>
      <c r="E233" s="344"/>
    </row>
    <row r="234" spans="1:9" ht="15" customHeight="1" thickBot="1">
      <c r="A234" s="490" t="s">
        <v>539</v>
      </c>
      <c r="B234" s="345"/>
      <c r="C234" s="344"/>
      <c r="D234" s="344"/>
      <c r="E234" s="344"/>
      <c r="H234" s="470"/>
      <c r="I234" s="470"/>
    </row>
    <row r="235" spans="1:9" ht="15" customHeight="1" thickBot="1">
      <c r="A235" s="489" t="s">
        <v>542</v>
      </c>
      <c r="B235" s="345">
        <f>B236</f>
        <v>3081</v>
      </c>
      <c r="C235" s="345">
        <f>C236</f>
        <v>1936</v>
      </c>
      <c r="D235" s="345">
        <f>D236</f>
        <v>2038</v>
      </c>
      <c r="E235" s="345">
        <f>E236</f>
        <v>2081</v>
      </c>
      <c r="H235" s="470"/>
      <c r="I235" s="470"/>
    </row>
    <row r="236" spans="1:9" ht="15" customHeight="1" thickBot="1">
      <c r="A236" s="490" t="s">
        <v>538</v>
      </c>
      <c r="B236" s="491">
        <v>3081</v>
      </c>
      <c r="C236" s="345">
        <v>1936</v>
      </c>
      <c r="D236" s="345">
        <v>2038</v>
      </c>
      <c r="E236" s="345">
        <v>2081</v>
      </c>
      <c r="H236" s="470"/>
      <c r="I236" s="470"/>
    </row>
    <row r="237" spans="1:9" ht="15" customHeight="1" thickBot="1">
      <c r="A237" s="490" t="s">
        <v>539</v>
      </c>
      <c r="B237" s="345"/>
      <c r="C237" s="344"/>
      <c r="D237" s="344"/>
      <c r="E237" s="344"/>
      <c r="H237" s="470"/>
      <c r="I237" s="470"/>
    </row>
    <row r="238" spans="1:9" ht="15" customHeight="1" thickBot="1">
      <c r="A238" s="489" t="s">
        <v>543</v>
      </c>
      <c r="B238" s="345"/>
      <c r="C238" s="344"/>
      <c r="D238" s="344"/>
      <c r="E238" s="344"/>
      <c r="H238" s="470"/>
      <c r="I238" s="470"/>
    </row>
    <row r="239" spans="1:9" ht="15" customHeight="1" thickBot="1">
      <c r="A239" s="490" t="s">
        <v>538</v>
      </c>
      <c r="B239" s="345"/>
      <c r="C239" s="344"/>
      <c r="D239" s="344"/>
      <c r="E239" s="344"/>
      <c r="H239" s="470"/>
      <c r="I239" s="470"/>
    </row>
    <row r="240" spans="1:9" ht="15" customHeight="1" thickBot="1">
      <c r="A240" s="490" t="s">
        <v>539</v>
      </c>
      <c r="B240" s="345"/>
      <c r="C240" s="344"/>
      <c r="D240" s="344"/>
      <c r="E240" s="344"/>
      <c r="H240" s="470"/>
      <c r="I240" s="470"/>
    </row>
    <row r="241" spans="1:5" ht="15" customHeight="1" thickBot="1">
      <c r="A241" s="489" t="s">
        <v>549</v>
      </c>
      <c r="B241" s="345"/>
      <c r="C241" s="344"/>
      <c r="D241" s="344"/>
      <c r="E241" s="344"/>
    </row>
    <row r="242" spans="1:5" ht="15" customHeight="1" thickBot="1">
      <c r="A242" s="490" t="s">
        <v>538</v>
      </c>
      <c r="B242" s="345"/>
      <c r="C242" s="344"/>
      <c r="D242" s="344"/>
      <c r="E242" s="344"/>
    </row>
    <row r="243" spans="1:5" ht="15" customHeight="1" thickBot="1">
      <c r="A243" s="490" t="s">
        <v>539</v>
      </c>
      <c r="B243" s="345"/>
      <c r="C243" s="344"/>
      <c r="D243" s="344"/>
      <c r="E243" s="344"/>
    </row>
    <row r="244" spans="1:5" ht="15" customHeight="1" thickBot="1">
      <c r="A244" s="489" t="s">
        <v>553</v>
      </c>
      <c r="B244" s="345">
        <v>0</v>
      </c>
      <c r="C244" s="344">
        <v>0</v>
      </c>
      <c r="D244" s="344">
        <v>0</v>
      </c>
      <c r="E244" s="344">
        <v>0</v>
      </c>
    </row>
    <row r="245" spans="1:5" ht="15" customHeight="1" thickBot="1">
      <c r="A245" s="490" t="s">
        <v>538</v>
      </c>
      <c r="B245" s="345">
        <v>0</v>
      </c>
      <c r="C245" s="344">
        <v>0</v>
      </c>
      <c r="D245" s="344">
        <v>0</v>
      </c>
      <c r="E245" s="344">
        <v>0</v>
      </c>
    </row>
    <row r="246" spans="1:5" ht="15" customHeight="1" thickBot="1">
      <c r="A246" s="490" t="s">
        <v>539</v>
      </c>
      <c r="B246" s="345"/>
      <c r="C246" s="344"/>
      <c r="D246" s="344"/>
      <c r="E246" s="344"/>
    </row>
    <row r="247" spans="1:5" ht="15" customHeight="1" thickBot="1">
      <c r="A247" s="489" t="s">
        <v>554</v>
      </c>
      <c r="B247" s="345">
        <v>0</v>
      </c>
      <c r="C247" s="344">
        <v>0</v>
      </c>
      <c r="D247" s="344">
        <v>0</v>
      </c>
      <c r="E247" s="344">
        <v>0</v>
      </c>
    </row>
    <row r="248" spans="1:5" ht="15" customHeight="1" thickBot="1">
      <c r="A248" s="490" t="s">
        <v>538</v>
      </c>
      <c r="B248" s="345"/>
      <c r="C248" s="496"/>
      <c r="D248" s="496"/>
      <c r="E248" s="496"/>
    </row>
    <row r="249" spans="1:5" ht="15" customHeight="1" thickBot="1">
      <c r="A249" s="490" t="s">
        <v>539</v>
      </c>
      <c r="B249" s="345"/>
      <c r="C249" s="497"/>
      <c r="D249" s="496"/>
      <c r="E249" s="496"/>
    </row>
    <row r="250" spans="1:5" ht="15" customHeight="1" thickBot="1">
      <c r="A250" s="498" t="s">
        <v>670</v>
      </c>
      <c r="B250" s="345">
        <f>B247+B244+B241+B238+B235+B232+B229</f>
        <v>3081</v>
      </c>
      <c r="C250" s="345">
        <f>C247+C244+C241+C238+C235+C232+C229</f>
        <v>1936</v>
      </c>
      <c r="D250" s="345">
        <f>D247+D244+D241+D238+D235+D232+D229</f>
        <v>2038</v>
      </c>
      <c r="E250" s="345">
        <f>E247+E244+E241+E238+E235+E232+E229</f>
        <v>2081</v>
      </c>
    </row>
    <row r="251" spans="1:5" ht="15" hidden="1" customHeight="1" thickBot="1">
      <c r="A251" s="504" t="s">
        <v>556</v>
      </c>
      <c r="B251" s="500">
        <v>0</v>
      </c>
      <c r="C251" s="500">
        <f>IF(C250-C221=0,0,"Error")</f>
        <v>0</v>
      </c>
      <c r="D251" s="500">
        <f>IF(D250-D221=0,0,"Error")</f>
        <v>0</v>
      </c>
      <c r="E251" s="500">
        <f>IF(E250-E221=0,0,"Error")</f>
        <v>0</v>
      </c>
    </row>
    <row r="252" spans="1:5" ht="15" hidden="1" customHeight="1" thickBot="1">
      <c r="A252" s="485" t="s">
        <v>681</v>
      </c>
      <c r="B252" s="2146" t="s">
        <v>971</v>
      </c>
      <c r="C252" s="2147"/>
      <c r="D252" s="2147"/>
      <c r="E252" s="2148"/>
    </row>
    <row r="253" spans="1:5" ht="27" hidden="1" customHeight="1" thickBot="1">
      <c r="A253" s="487" t="s">
        <v>517</v>
      </c>
      <c r="B253" s="1962" t="s">
        <v>972</v>
      </c>
      <c r="C253" s="1963"/>
      <c r="D253" s="1963"/>
      <c r="E253" s="1964"/>
    </row>
    <row r="254" spans="1:5" ht="15" hidden="1" customHeight="1" thickBot="1">
      <c r="A254" s="487" t="s">
        <v>21</v>
      </c>
      <c r="B254" s="2149" t="s">
        <v>973</v>
      </c>
      <c r="C254" s="2150"/>
      <c r="D254" s="2150"/>
      <c r="E254" s="2151"/>
    </row>
    <row r="255" spans="1:5" ht="15" hidden="1" customHeight="1">
      <c r="A255" s="2123"/>
      <c r="B255" s="474">
        <v>2023</v>
      </c>
      <c r="C255" s="474">
        <v>2024</v>
      </c>
      <c r="D255" s="474">
        <v>2025</v>
      </c>
      <c r="E255" s="474">
        <v>2026</v>
      </c>
    </row>
    <row r="256" spans="1:5" ht="15" hidden="1" customHeight="1" thickBot="1">
      <c r="A256" s="2124"/>
      <c r="B256" s="475" t="s">
        <v>22</v>
      </c>
      <c r="C256" s="475" t="s">
        <v>23</v>
      </c>
      <c r="D256" s="475" t="s">
        <v>23</v>
      </c>
      <c r="E256" s="475" t="s">
        <v>23</v>
      </c>
    </row>
    <row r="257" spans="1:7" ht="15" hidden="1" customHeight="1" thickBot="1">
      <c r="A257" s="487" t="s">
        <v>33</v>
      </c>
      <c r="B257" s="477">
        <v>60</v>
      </c>
      <c r="C257" s="477">
        <v>0</v>
      </c>
      <c r="D257" s="477">
        <v>0</v>
      </c>
      <c r="E257" s="477">
        <v>0</v>
      </c>
    </row>
    <row r="258" spans="1:7" ht="15" hidden="1" customHeight="1" thickBot="1">
      <c r="A258" s="487" t="s">
        <v>529</v>
      </c>
      <c r="B258" s="343">
        <f>B287</f>
        <v>0</v>
      </c>
      <c r="C258" s="343">
        <f>C287</f>
        <v>0</v>
      </c>
      <c r="D258" s="343">
        <f>D287</f>
        <v>0</v>
      </c>
      <c r="E258" s="343">
        <f>E287</f>
        <v>0</v>
      </c>
      <c r="F258" s="343">
        <f>F287</f>
        <v>0</v>
      </c>
      <c r="G258" s="510"/>
    </row>
    <row r="259" spans="1:7" ht="15" hidden="1" customHeight="1" thickBot="1">
      <c r="A259" s="487" t="s">
        <v>530</v>
      </c>
      <c r="B259" s="343">
        <f>B258/B257</f>
        <v>0</v>
      </c>
      <c r="C259" s="343" t="e">
        <f>C258/C257</f>
        <v>#DIV/0!</v>
      </c>
      <c r="D259" s="343" t="e">
        <f>D258/D257</f>
        <v>#DIV/0!</v>
      </c>
      <c r="E259" s="343" t="e">
        <f>E258/E257</f>
        <v>#DIV/0!</v>
      </c>
    </row>
    <row r="260" spans="1:7" ht="15" hidden="1" customHeight="1" thickBot="1">
      <c r="A260" s="487" t="s">
        <v>532</v>
      </c>
      <c r="B260" s="454" t="s">
        <v>533</v>
      </c>
      <c r="C260" s="488">
        <f>C257/B257-1</f>
        <v>-1</v>
      </c>
      <c r="D260" s="488" t="e">
        <f t="shared" ref="D260:E262" si="6">D257/C257-1</f>
        <v>#DIV/0!</v>
      </c>
      <c r="E260" s="488" t="e">
        <f t="shared" si="6"/>
        <v>#DIV/0!</v>
      </c>
    </row>
    <row r="261" spans="1:7" ht="15" hidden="1" customHeight="1" thickBot="1">
      <c r="A261" s="487" t="s">
        <v>534</v>
      </c>
      <c r="B261" s="454" t="s">
        <v>533</v>
      </c>
      <c r="C261" s="488" t="e">
        <f>C258/B258-1</f>
        <v>#DIV/0!</v>
      </c>
      <c r="D261" s="488" t="e">
        <f t="shared" si="6"/>
        <v>#DIV/0!</v>
      </c>
      <c r="E261" s="488" t="e">
        <f t="shared" si="6"/>
        <v>#DIV/0!</v>
      </c>
    </row>
    <row r="262" spans="1:7" ht="15" hidden="1" customHeight="1" thickBot="1">
      <c r="A262" s="487" t="s">
        <v>47</v>
      </c>
      <c r="B262" s="454" t="s">
        <v>533</v>
      </c>
      <c r="C262" s="488" t="e">
        <f>C259/B259-1</f>
        <v>#DIV/0!</v>
      </c>
      <c r="D262" s="488" t="e">
        <f t="shared" si="6"/>
        <v>#DIV/0!</v>
      </c>
      <c r="E262" s="488" t="e">
        <f t="shared" si="6"/>
        <v>#DIV/0!</v>
      </c>
    </row>
    <row r="263" spans="1:7" ht="15" hidden="1" customHeight="1" thickBot="1">
      <c r="A263" s="2152" t="s">
        <v>974</v>
      </c>
      <c r="B263" s="2153"/>
      <c r="C263" s="2153"/>
      <c r="D263" s="2153"/>
      <c r="E263" s="2154"/>
    </row>
    <row r="264" spans="1:7" ht="15" hidden="1" customHeight="1">
      <c r="A264" s="2123"/>
      <c r="B264" s="474">
        <v>2023</v>
      </c>
      <c r="C264" s="474">
        <v>2024</v>
      </c>
      <c r="D264" s="474">
        <v>2025</v>
      </c>
      <c r="E264" s="474">
        <v>2026</v>
      </c>
    </row>
    <row r="265" spans="1:7" ht="15" hidden="1" customHeight="1" thickBot="1">
      <c r="A265" s="2124"/>
      <c r="B265" s="475" t="s">
        <v>22</v>
      </c>
      <c r="C265" s="475" t="s">
        <v>23</v>
      </c>
      <c r="D265" s="475" t="s">
        <v>23</v>
      </c>
      <c r="E265" s="475" t="s">
        <v>23</v>
      </c>
    </row>
    <row r="266" spans="1:7" ht="15" hidden="1" customHeight="1" thickBot="1">
      <c r="A266" s="489" t="s">
        <v>537</v>
      </c>
      <c r="B266" s="344">
        <v>0</v>
      </c>
      <c r="C266" s="344">
        <v>0</v>
      </c>
      <c r="D266" s="344">
        <v>0</v>
      </c>
      <c r="E266" s="344">
        <v>0</v>
      </c>
    </row>
    <row r="267" spans="1:7" ht="15" hidden="1" customHeight="1" thickBot="1">
      <c r="A267" s="490" t="s">
        <v>538</v>
      </c>
      <c r="B267" s="345"/>
      <c r="C267" s="506"/>
      <c r="D267" s="506"/>
      <c r="E267" s="506"/>
    </row>
    <row r="268" spans="1:7" ht="15" hidden="1" customHeight="1" thickBot="1">
      <c r="A268" s="490" t="s">
        <v>539</v>
      </c>
      <c r="B268" s="345"/>
      <c r="C268" s="492"/>
      <c r="D268" s="492"/>
      <c r="E268" s="492"/>
    </row>
    <row r="269" spans="1:7" ht="22.5" hidden="1" customHeight="1" thickBot="1">
      <c r="A269" s="489" t="s">
        <v>540</v>
      </c>
      <c r="B269" s="344">
        <v>0</v>
      </c>
      <c r="C269" s="344">
        <v>0</v>
      </c>
      <c r="D269" s="344">
        <v>0</v>
      </c>
      <c r="E269" s="344">
        <v>0</v>
      </c>
    </row>
    <row r="270" spans="1:7" ht="15" hidden="1" customHeight="1" thickBot="1">
      <c r="A270" s="490" t="s">
        <v>538</v>
      </c>
      <c r="B270" s="345"/>
      <c r="C270" s="344"/>
      <c r="D270" s="344"/>
      <c r="E270" s="344"/>
    </row>
    <row r="271" spans="1:7" ht="15" hidden="1" customHeight="1" thickBot="1">
      <c r="A271" s="490" t="s">
        <v>539</v>
      </c>
      <c r="B271" s="345"/>
      <c r="C271" s="344"/>
      <c r="D271" s="344"/>
      <c r="E271" s="344"/>
    </row>
    <row r="272" spans="1:7" ht="15" hidden="1" customHeight="1" thickBot="1">
      <c r="A272" s="489" t="s">
        <v>542</v>
      </c>
      <c r="B272" s="345">
        <f>B273</f>
        <v>0</v>
      </c>
      <c r="C272" s="345">
        <f>C273</f>
        <v>0</v>
      </c>
      <c r="D272" s="345">
        <f>D273</f>
        <v>0</v>
      </c>
      <c r="E272" s="345">
        <f>E273</f>
        <v>0</v>
      </c>
    </row>
    <row r="273" spans="1:5" ht="15" hidden="1" customHeight="1" thickBot="1">
      <c r="A273" s="490" t="s">
        <v>538</v>
      </c>
      <c r="B273" s="511"/>
      <c r="C273" s="345">
        <v>0</v>
      </c>
      <c r="D273" s="345">
        <v>0</v>
      </c>
      <c r="E273" s="345">
        <v>0</v>
      </c>
    </row>
    <row r="274" spans="1:5" ht="15" hidden="1" customHeight="1" thickBot="1">
      <c r="A274" s="490" t="s">
        <v>539</v>
      </c>
      <c r="B274" s="345"/>
      <c r="C274" s="344"/>
      <c r="D274" s="344"/>
      <c r="E274" s="344"/>
    </row>
    <row r="275" spans="1:5" ht="15" hidden="1" customHeight="1" thickBot="1">
      <c r="A275" s="489" t="s">
        <v>543</v>
      </c>
      <c r="B275" s="345"/>
      <c r="C275" s="344"/>
      <c r="D275" s="344"/>
      <c r="E275" s="344"/>
    </row>
    <row r="276" spans="1:5" ht="15" hidden="1" customHeight="1" thickBot="1">
      <c r="A276" s="490" t="s">
        <v>538</v>
      </c>
      <c r="B276" s="345"/>
      <c r="C276" s="344"/>
      <c r="D276" s="344"/>
      <c r="E276" s="344"/>
    </row>
    <row r="277" spans="1:5" ht="15" hidden="1" customHeight="1" thickBot="1">
      <c r="A277" s="490" t="s">
        <v>539</v>
      </c>
      <c r="B277" s="345"/>
      <c r="C277" s="344"/>
      <c r="D277" s="344"/>
      <c r="E277" s="344"/>
    </row>
    <row r="278" spans="1:5" ht="15" hidden="1" customHeight="1" thickBot="1">
      <c r="A278" s="489" t="s">
        <v>549</v>
      </c>
      <c r="B278" s="345"/>
      <c r="C278" s="344"/>
      <c r="D278" s="344"/>
      <c r="E278" s="344"/>
    </row>
    <row r="279" spans="1:5" ht="15" hidden="1" customHeight="1" thickBot="1">
      <c r="A279" s="490" t="s">
        <v>538</v>
      </c>
      <c r="B279" s="345"/>
      <c r="C279" s="344"/>
      <c r="D279" s="344"/>
      <c r="E279" s="344"/>
    </row>
    <row r="280" spans="1:5" ht="15" hidden="1" customHeight="1" thickBot="1">
      <c r="A280" s="490" t="s">
        <v>539</v>
      </c>
      <c r="B280" s="345"/>
      <c r="C280" s="344"/>
      <c r="D280" s="344"/>
      <c r="E280" s="344"/>
    </row>
    <row r="281" spans="1:5" ht="15" hidden="1" customHeight="1" thickBot="1">
      <c r="A281" s="489" t="s">
        <v>553</v>
      </c>
      <c r="B281" s="345">
        <v>0</v>
      </c>
      <c r="C281" s="344">
        <v>0</v>
      </c>
      <c r="D281" s="344">
        <v>0</v>
      </c>
      <c r="E281" s="344">
        <v>0</v>
      </c>
    </row>
    <row r="282" spans="1:5" ht="21" hidden="1" customHeight="1" thickBot="1">
      <c r="A282" s="490" t="s">
        <v>538</v>
      </c>
      <c r="B282" s="345"/>
      <c r="C282" s="344"/>
      <c r="D282" s="344"/>
      <c r="E282" s="344"/>
    </row>
    <row r="283" spans="1:5" ht="15.75" hidden="1" customHeight="1" thickBot="1">
      <c r="A283" s="490" t="s">
        <v>539</v>
      </c>
      <c r="B283" s="345"/>
      <c r="C283" s="344"/>
      <c r="D283" s="344"/>
      <c r="E283" s="344"/>
    </row>
    <row r="284" spans="1:5" ht="18" hidden="1" customHeight="1" thickBot="1">
      <c r="A284" s="489" t="s">
        <v>554</v>
      </c>
      <c r="B284" s="345">
        <v>0</v>
      </c>
      <c r="C284" s="344">
        <v>0</v>
      </c>
      <c r="D284" s="344">
        <v>0</v>
      </c>
      <c r="E284" s="344">
        <v>0</v>
      </c>
    </row>
    <row r="285" spans="1:5" ht="16.5" hidden="1" customHeight="1" thickBot="1">
      <c r="A285" s="490" t="s">
        <v>538</v>
      </c>
      <c r="B285" s="345"/>
      <c r="C285" s="496"/>
      <c r="D285" s="496"/>
      <c r="E285" s="496"/>
    </row>
    <row r="286" spans="1:5" ht="16.5" hidden="1" customHeight="1" thickBot="1">
      <c r="A286" s="490" t="s">
        <v>539</v>
      </c>
      <c r="B286" s="345"/>
      <c r="C286" s="497"/>
      <c r="D286" s="496"/>
      <c r="E286" s="496"/>
    </row>
    <row r="287" spans="1:5" ht="15" hidden="1" customHeight="1" thickBot="1">
      <c r="A287" s="498" t="s">
        <v>685</v>
      </c>
      <c r="B287" s="345">
        <f>B284+B281+B278+B275+B272+B269+B266</f>
        <v>0</v>
      </c>
      <c r="C287" s="345">
        <f>C284+C281+C278+C275+C272+C269+C266</f>
        <v>0</v>
      </c>
      <c r="D287" s="345">
        <f>D284+D281+D278+D275+D272+D269+D266</f>
        <v>0</v>
      </c>
      <c r="E287" s="345">
        <f>E284+E281+E278+E275+E272+E269+E266</f>
        <v>0</v>
      </c>
    </row>
    <row r="288" spans="1:5" ht="15" hidden="1" customHeight="1" thickBot="1">
      <c r="A288" s="504" t="s">
        <v>556</v>
      </c>
      <c r="B288" s="500">
        <f>IF(B287-B258=0,0,"Error")</f>
        <v>0</v>
      </c>
      <c r="C288" s="500">
        <f>IF(C287-C258=0,0,"Error")</f>
        <v>0</v>
      </c>
      <c r="D288" s="500">
        <f>IF(D287-D258=0,0,"Error")</f>
        <v>0</v>
      </c>
      <c r="E288" s="500">
        <f>IF(E287-E258=0,0,"Error")</f>
        <v>0</v>
      </c>
    </row>
    <row r="289" spans="1:5" ht="15" hidden="1" customHeight="1" thickBot="1">
      <c r="A289" s="485" t="s">
        <v>696</v>
      </c>
      <c r="B289" s="2146" t="s">
        <v>975</v>
      </c>
      <c r="C289" s="2147"/>
      <c r="D289" s="2147"/>
      <c r="E289" s="2148"/>
    </row>
    <row r="290" spans="1:5" ht="26.25" hidden="1" customHeight="1" thickBot="1">
      <c r="A290" s="487" t="s">
        <v>517</v>
      </c>
      <c r="B290" s="1962" t="s">
        <v>976</v>
      </c>
      <c r="C290" s="1963"/>
      <c r="D290" s="1963"/>
      <c r="E290" s="1964"/>
    </row>
    <row r="291" spans="1:5" ht="15" hidden="1" customHeight="1" thickBot="1">
      <c r="A291" s="487" t="s">
        <v>21</v>
      </c>
      <c r="B291" s="2149" t="s">
        <v>977</v>
      </c>
      <c r="C291" s="2150"/>
      <c r="D291" s="2150"/>
      <c r="E291" s="2151"/>
    </row>
    <row r="292" spans="1:5" ht="15" hidden="1" customHeight="1">
      <c r="A292" s="2123"/>
      <c r="B292" s="474">
        <v>2023</v>
      </c>
      <c r="C292" s="474">
        <v>2024</v>
      </c>
      <c r="D292" s="474">
        <v>2025</v>
      </c>
      <c r="E292" s="474">
        <v>2026</v>
      </c>
    </row>
    <row r="293" spans="1:5" ht="15" hidden="1" customHeight="1" thickBot="1">
      <c r="A293" s="2124"/>
      <c r="B293" s="475" t="s">
        <v>22</v>
      </c>
      <c r="C293" s="475" t="s">
        <v>23</v>
      </c>
      <c r="D293" s="475" t="s">
        <v>23</v>
      </c>
      <c r="E293" s="475" t="s">
        <v>23</v>
      </c>
    </row>
    <row r="294" spans="1:5" ht="15" hidden="1" customHeight="1" thickBot="1">
      <c r="A294" s="487" t="s">
        <v>33</v>
      </c>
      <c r="B294" s="477">
        <v>8</v>
      </c>
      <c r="C294" s="477">
        <v>0</v>
      </c>
      <c r="D294" s="477">
        <v>0</v>
      </c>
      <c r="E294" s="477">
        <v>0</v>
      </c>
    </row>
    <row r="295" spans="1:5" ht="15" hidden="1" customHeight="1" thickBot="1">
      <c r="A295" s="487" t="s">
        <v>529</v>
      </c>
      <c r="B295" s="343">
        <f>B324</f>
        <v>0</v>
      </c>
      <c r="C295" s="343">
        <f>C324</f>
        <v>0</v>
      </c>
      <c r="D295" s="343">
        <f>D324</f>
        <v>0</v>
      </c>
      <c r="E295" s="343">
        <f>E324</f>
        <v>0</v>
      </c>
    </row>
    <row r="296" spans="1:5" ht="15" hidden="1" customHeight="1" thickBot="1">
      <c r="A296" s="487" t="s">
        <v>530</v>
      </c>
      <c r="B296" s="343">
        <f>B295/B294</f>
        <v>0</v>
      </c>
      <c r="C296" s="343" t="e">
        <f>C295/C294</f>
        <v>#DIV/0!</v>
      </c>
      <c r="D296" s="343" t="e">
        <f>D295/D294</f>
        <v>#DIV/0!</v>
      </c>
      <c r="E296" s="343" t="e">
        <f>E295/E294</f>
        <v>#DIV/0!</v>
      </c>
    </row>
    <row r="297" spans="1:5" ht="15" hidden="1" customHeight="1" thickBot="1">
      <c r="A297" s="487" t="s">
        <v>532</v>
      </c>
      <c r="B297" s="512"/>
      <c r="C297" s="488">
        <f>C294/B294-1</f>
        <v>-1</v>
      </c>
      <c r="D297" s="488" t="e">
        <f t="shared" ref="D297:E299" si="7">D294/C294-1</f>
        <v>#DIV/0!</v>
      </c>
      <c r="E297" s="488" t="e">
        <f t="shared" si="7"/>
        <v>#DIV/0!</v>
      </c>
    </row>
    <row r="298" spans="1:5" ht="15" hidden="1" customHeight="1" thickBot="1">
      <c r="A298" s="487" t="s">
        <v>534</v>
      </c>
      <c r="B298" s="454" t="s">
        <v>533</v>
      </c>
      <c r="C298" s="488" t="e">
        <f>C295/B295-1</f>
        <v>#DIV/0!</v>
      </c>
      <c r="D298" s="488" t="e">
        <f t="shared" si="7"/>
        <v>#DIV/0!</v>
      </c>
      <c r="E298" s="488" t="e">
        <f t="shared" si="7"/>
        <v>#DIV/0!</v>
      </c>
    </row>
    <row r="299" spans="1:5" ht="15" hidden="1" customHeight="1" thickBot="1">
      <c r="A299" s="487" t="s">
        <v>47</v>
      </c>
      <c r="B299" s="454" t="s">
        <v>533</v>
      </c>
      <c r="C299" s="488" t="e">
        <f>C296/B296-1</f>
        <v>#DIV/0!</v>
      </c>
      <c r="D299" s="488" t="e">
        <f t="shared" si="7"/>
        <v>#DIV/0!</v>
      </c>
      <c r="E299" s="488" t="e">
        <f t="shared" si="7"/>
        <v>#DIV/0!</v>
      </c>
    </row>
    <row r="300" spans="1:5" ht="15" hidden="1" customHeight="1" thickBot="1">
      <c r="A300" s="2152" t="s">
        <v>978</v>
      </c>
      <c r="B300" s="2153"/>
      <c r="C300" s="2153"/>
      <c r="D300" s="2153"/>
      <c r="E300" s="2154"/>
    </row>
    <row r="301" spans="1:5" ht="15" hidden="1" customHeight="1">
      <c r="A301" s="2123"/>
      <c r="B301" s="474">
        <v>2023</v>
      </c>
      <c r="C301" s="474">
        <v>2024</v>
      </c>
      <c r="D301" s="474">
        <v>2025</v>
      </c>
      <c r="E301" s="474">
        <v>2026</v>
      </c>
    </row>
    <row r="302" spans="1:5" ht="15" hidden="1" customHeight="1" thickBot="1">
      <c r="A302" s="2124"/>
      <c r="B302" s="475" t="s">
        <v>22</v>
      </c>
      <c r="C302" s="475" t="s">
        <v>23</v>
      </c>
      <c r="D302" s="475" t="s">
        <v>23</v>
      </c>
      <c r="E302" s="475" t="s">
        <v>23</v>
      </c>
    </row>
    <row r="303" spans="1:5" ht="15" hidden="1" customHeight="1" thickBot="1">
      <c r="A303" s="489" t="s">
        <v>537</v>
      </c>
      <c r="B303" s="344">
        <v>0</v>
      </c>
      <c r="C303" s="344">
        <v>0</v>
      </c>
      <c r="D303" s="344">
        <v>0</v>
      </c>
      <c r="E303" s="344">
        <v>0</v>
      </c>
    </row>
    <row r="304" spans="1:5" ht="15" hidden="1" customHeight="1" thickBot="1">
      <c r="A304" s="490" t="s">
        <v>538</v>
      </c>
      <c r="B304" s="345"/>
      <c r="C304" s="506"/>
      <c r="D304" s="506"/>
      <c r="E304" s="506"/>
    </row>
    <row r="305" spans="1:8" ht="15" hidden="1" customHeight="1" thickBot="1">
      <c r="A305" s="490" t="s">
        <v>539</v>
      </c>
      <c r="B305" s="345"/>
      <c r="C305" s="492"/>
      <c r="D305" s="492"/>
      <c r="E305" s="492"/>
    </row>
    <row r="306" spans="1:8" ht="25.5" hidden="1" customHeight="1" thickBot="1">
      <c r="A306" s="489" t="s">
        <v>540</v>
      </c>
      <c r="B306" s="344">
        <v>0</v>
      </c>
      <c r="C306" s="344">
        <v>0</v>
      </c>
      <c r="D306" s="344">
        <v>0</v>
      </c>
      <c r="E306" s="344">
        <v>0</v>
      </c>
    </row>
    <row r="307" spans="1:8" ht="15" hidden="1" customHeight="1" thickBot="1">
      <c r="A307" s="490" t="s">
        <v>538</v>
      </c>
      <c r="B307" s="345"/>
      <c r="C307" s="344"/>
      <c r="D307" s="344"/>
      <c r="E307" s="344"/>
    </row>
    <row r="308" spans="1:8" ht="15" hidden="1" customHeight="1" thickBot="1">
      <c r="A308" s="490" t="s">
        <v>539</v>
      </c>
      <c r="B308" s="345"/>
      <c r="C308" s="344"/>
      <c r="D308" s="344"/>
      <c r="E308" s="344"/>
    </row>
    <row r="309" spans="1:8" ht="15" hidden="1" customHeight="1" thickBot="1">
      <c r="A309" s="489" t="s">
        <v>542</v>
      </c>
      <c r="B309" s="343">
        <f>B310</f>
        <v>0</v>
      </c>
      <c r="C309" s="343">
        <f>C310</f>
        <v>0</v>
      </c>
      <c r="D309" s="343">
        <f>D310</f>
        <v>0</v>
      </c>
      <c r="E309" s="343">
        <f>E310</f>
        <v>0</v>
      </c>
      <c r="H309" s="513"/>
    </row>
    <row r="310" spans="1:8" ht="15" hidden="1" customHeight="1" thickBot="1">
      <c r="A310" s="490" t="s">
        <v>538</v>
      </c>
      <c r="B310" s="343"/>
      <c r="C310" s="343">
        <v>0</v>
      </c>
      <c r="D310" s="343">
        <v>0</v>
      </c>
      <c r="E310" s="343">
        <v>0</v>
      </c>
    </row>
    <row r="311" spans="1:8" ht="15" hidden="1" customHeight="1" thickBot="1">
      <c r="A311" s="490" t="s">
        <v>539</v>
      </c>
      <c r="B311" s="345"/>
      <c r="C311" s="344"/>
      <c r="D311" s="344"/>
      <c r="E311" s="344"/>
      <c r="H311" s="281"/>
    </row>
    <row r="312" spans="1:8" ht="15" hidden="1" customHeight="1" thickBot="1">
      <c r="A312" s="489" t="s">
        <v>543</v>
      </c>
      <c r="B312" s="345"/>
      <c r="C312" s="344"/>
      <c r="D312" s="344"/>
      <c r="E312" s="344"/>
    </row>
    <row r="313" spans="1:8" ht="15" hidden="1" customHeight="1" thickBot="1">
      <c r="A313" s="490" t="s">
        <v>538</v>
      </c>
      <c r="B313" s="345"/>
      <c r="C313" s="344"/>
      <c r="D313" s="344"/>
      <c r="E313" s="344"/>
    </row>
    <row r="314" spans="1:8" ht="15" hidden="1" customHeight="1" thickBot="1">
      <c r="A314" s="490" t="s">
        <v>539</v>
      </c>
      <c r="B314" s="345"/>
      <c r="C314" s="344"/>
      <c r="D314" s="344"/>
      <c r="E314" s="344"/>
    </row>
    <row r="315" spans="1:8" ht="15" hidden="1" customHeight="1" thickBot="1">
      <c r="A315" s="489" t="s">
        <v>549</v>
      </c>
      <c r="B315" s="345"/>
      <c r="C315" s="344"/>
      <c r="D315" s="344"/>
      <c r="E315" s="344"/>
    </row>
    <row r="316" spans="1:8" ht="15" hidden="1" customHeight="1" thickBot="1">
      <c r="A316" s="490" t="s">
        <v>538</v>
      </c>
      <c r="B316" s="345"/>
      <c r="C316" s="344"/>
      <c r="D316" s="344"/>
      <c r="E316" s="344"/>
    </row>
    <row r="317" spans="1:8" ht="15" hidden="1" customHeight="1" thickBot="1">
      <c r="A317" s="490" t="s">
        <v>539</v>
      </c>
      <c r="B317" s="345"/>
      <c r="C317" s="344"/>
      <c r="D317" s="344"/>
      <c r="E317" s="344"/>
    </row>
    <row r="318" spans="1:8" ht="15" hidden="1" customHeight="1" thickBot="1">
      <c r="A318" s="489" t="s">
        <v>553</v>
      </c>
      <c r="B318" s="345">
        <v>0</v>
      </c>
      <c r="C318" s="344">
        <v>0</v>
      </c>
      <c r="D318" s="344">
        <v>0</v>
      </c>
      <c r="E318" s="344">
        <v>0</v>
      </c>
    </row>
    <row r="319" spans="1:8" ht="15" hidden="1" customHeight="1" thickBot="1">
      <c r="A319" s="490" t="s">
        <v>538</v>
      </c>
      <c r="B319" s="345"/>
      <c r="C319" s="344"/>
      <c r="D319" s="344"/>
      <c r="E319" s="344"/>
    </row>
    <row r="320" spans="1:8" ht="15" hidden="1" customHeight="1" thickBot="1">
      <c r="A320" s="490" t="s">
        <v>539</v>
      </c>
      <c r="B320" s="345"/>
      <c r="C320" s="344"/>
      <c r="D320" s="344"/>
      <c r="E320" s="344"/>
    </row>
    <row r="321" spans="1:7" ht="27" hidden="1" customHeight="1" thickBot="1">
      <c r="A321" s="489" t="s">
        <v>554</v>
      </c>
      <c r="B321" s="345">
        <v>0</v>
      </c>
      <c r="C321" s="344">
        <v>0</v>
      </c>
      <c r="D321" s="344">
        <v>0</v>
      </c>
      <c r="E321" s="344">
        <v>0</v>
      </c>
    </row>
    <row r="322" spans="1:7" ht="15" hidden="1" customHeight="1" thickBot="1">
      <c r="A322" s="490" t="s">
        <v>538</v>
      </c>
      <c r="B322" s="345"/>
      <c r="C322" s="496"/>
      <c r="D322" s="496"/>
      <c r="E322" s="496"/>
    </row>
    <row r="323" spans="1:7" ht="15" hidden="1" customHeight="1" thickBot="1">
      <c r="A323" s="490" t="s">
        <v>539</v>
      </c>
      <c r="B323" s="345"/>
      <c r="C323" s="497"/>
      <c r="D323" s="496"/>
      <c r="E323" s="496"/>
    </row>
    <row r="324" spans="1:7" ht="15" hidden="1" customHeight="1" thickBot="1">
      <c r="A324" s="498" t="s">
        <v>699</v>
      </c>
      <c r="B324" s="345">
        <f>B321+B318+B315+B312+B309+B306+B303</f>
        <v>0</v>
      </c>
      <c r="C324" s="345">
        <f>C321+C318+C315+C312+C309+C306+C303</f>
        <v>0</v>
      </c>
      <c r="D324" s="345">
        <f>D321+D318+D315+D312+D309+D306+D303</f>
        <v>0</v>
      </c>
      <c r="E324" s="345">
        <f>E321+E318+E315+E312+E309+E306+E303</f>
        <v>0</v>
      </c>
    </row>
    <row r="325" spans="1:7" ht="15" hidden="1" customHeight="1" thickBot="1">
      <c r="A325" s="504" t="s">
        <v>556</v>
      </c>
      <c r="B325" s="500">
        <f>IF(B324-B295=0,0,"Error")</f>
        <v>0</v>
      </c>
      <c r="C325" s="500">
        <f>IF(C324-C295=0,0,"Error")</f>
        <v>0</v>
      </c>
      <c r="D325" s="500">
        <f>IF(D324-D295=0,0,"Error")</f>
        <v>0</v>
      </c>
      <c r="E325" s="500">
        <f>IF(E324-E295=0,0,"Error")</f>
        <v>0</v>
      </c>
    </row>
    <row r="326" spans="1:7" ht="15" hidden="1" customHeight="1" thickBot="1">
      <c r="A326" s="485" t="s">
        <v>700</v>
      </c>
      <c r="B326" s="2146" t="s">
        <v>944</v>
      </c>
      <c r="C326" s="2147"/>
      <c r="D326" s="2147"/>
      <c r="E326" s="2148"/>
    </row>
    <row r="327" spans="1:7" ht="15" hidden="1" customHeight="1" thickBot="1">
      <c r="A327" s="487" t="s">
        <v>517</v>
      </c>
      <c r="B327" s="1962" t="s">
        <v>979</v>
      </c>
      <c r="C327" s="1963"/>
      <c r="D327" s="1963"/>
      <c r="E327" s="1964"/>
    </row>
    <row r="328" spans="1:7" ht="15" hidden="1" customHeight="1" thickBot="1">
      <c r="A328" s="487" t="s">
        <v>21</v>
      </c>
      <c r="B328" s="2149" t="s">
        <v>980</v>
      </c>
      <c r="C328" s="2150"/>
      <c r="D328" s="2150"/>
      <c r="E328" s="2151"/>
    </row>
    <row r="329" spans="1:7" ht="15" hidden="1" customHeight="1">
      <c r="A329" s="2123"/>
      <c r="B329" s="474">
        <v>2023</v>
      </c>
      <c r="C329" s="474">
        <v>2024</v>
      </c>
      <c r="D329" s="474">
        <v>2025</v>
      </c>
      <c r="E329" s="474">
        <v>2026</v>
      </c>
    </row>
    <row r="330" spans="1:7" ht="15" hidden="1" customHeight="1" thickBot="1">
      <c r="A330" s="2124"/>
      <c r="B330" s="475" t="s">
        <v>22</v>
      </c>
      <c r="C330" s="475" t="s">
        <v>23</v>
      </c>
      <c r="D330" s="475" t="s">
        <v>23</v>
      </c>
      <c r="E330" s="475" t="s">
        <v>23</v>
      </c>
    </row>
    <row r="331" spans="1:7" ht="15" hidden="1" customHeight="1" thickBot="1">
      <c r="A331" s="487" t="s">
        <v>33</v>
      </c>
      <c r="B331" s="477">
        <v>24</v>
      </c>
      <c r="C331" s="477">
        <v>0</v>
      </c>
      <c r="D331" s="477">
        <v>0</v>
      </c>
      <c r="E331" s="477">
        <v>0</v>
      </c>
    </row>
    <row r="332" spans="1:7" ht="15" hidden="1" customHeight="1" thickBot="1">
      <c r="A332" s="487" t="s">
        <v>529</v>
      </c>
      <c r="B332" s="343">
        <f>B361</f>
        <v>0</v>
      </c>
      <c r="C332" s="343">
        <f>C361</f>
        <v>0</v>
      </c>
      <c r="D332" s="343">
        <f>D361</f>
        <v>0</v>
      </c>
      <c r="E332" s="343">
        <f>E361</f>
        <v>0</v>
      </c>
      <c r="F332" s="343">
        <f>F361</f>
        <v>0</v>
      </c>
      <c r="G332" s="510"/>
    </row>
    <row r="333" spans="1:7" ht="15" hidden="1" customHeight="1" thickBot="1">
      <c r="A333" s="487" t="s">
        <v>530</v>
      </c>
      <c r="B333" s="343">
        <f>B332/B331</f>
        <v>0</v>
      </c>
      <c r="C333" s="343" t="e">
        <f>C332/C331</f>
        <v>#DIV/0!</v>
      </c>
      <c r="D333" s="343" t="e">
        <f>D332/D331</f>
        <v>#DIV/0!</v>
      </c>
      <c r="E333" s="343" t="e">
        <f>E332/E331</f>
        <v>#DIV/0!</v>
      </c>
    </row>
    <row r="334" spans="1:7" ht="15" hidden="1" customHeight="1" thickBot="1">
      <c r="A334" s="487" t="s">
        <v>532</v>
      </c>
      <c r="B334" s="454" t="s">
        <v>533</v>
      </c>
      <c r="C334" s="488">
        <f>C331/B331-1</f>
        <v>-1</v>
      </c>
      <c r="D334" s="488" t="e">
        <f t="shared" ref="D334:E336" si="8">D331/C331-1</f>
        <v>#DIV/0!</v>
      </c>
      <c r="E334" s="488" t="e">
        <f t="shared" si="8"/>
        <v>#DIV/0!</v>
      </c>
    </row>
    <row r="335" spans="1:7" ht="15" hidden="1" customHeight="1" thickBot="1">
      <c r="A335" s="487" t="s">
        <v>534</v>
      </c>
      <c r="B335" s="454" t="s">
        <v>533</v>
      </c>
      <c r="C335" s="488" t="e">
        <f>C332/B332-1</f>
        <v>#DIV/0!</v>
      </c>
      <c r="D335" s="488" t="e">
        <f t="shared" si="8"/>
        <v>#DIV/0!</v>
      </c>
      <c r="E335" s="488" t="e">
        <f t="shared" si="8"/>
        <v>#DIV/0!</v>
      </c>
    </row>
    <row r="336" spans="1:7" ht="15" hidden="1" customHeight="1" thickBot="1">
      <c r="A336" s="487" t="s">
        <v>47</v>
      </c>
      <c r="B336" s="454" t="s">
        <v>533</v>
      </c>
      <c r="C336" s="488" t="e">
        <f>C333/B333-1</f>
        <v>#DIV/0!</v>
      </c>
      <c r="D336" s="488" t="e">
        <f t="shared" si="8"/>
        <v>#DIV/0!</v>
      </c>
      <c r="E336" s="488" t="e">
        <f t="shared" si="8"/>
        <v>#DIV/0!</v>
      </c>
    </row>
    <row r="337" spans="1:8" ht="15" hidden="1" customHeight="1" thickBot="1">
      <c r="A337" s="2152" t="s">
        <v>981</v>
      </c>
      <c r="B337" s="2153"/>
      <c r="C337" s="2153"/>
      <c r="D337" s="2153"/>
      <c r="E337" s="2154"/>
    </row>
    <row r="338" spans="1:8" ht="15" hidden="1" customHeight="1">
      <c r="A338" s="2123"/>
      <c r="B338" s="474">
        <v>2023</v>
      </c>
      <c r="C338" s="474">
        <v>2024</v>
      </c>
      <c r="D338" s="474">
        <v>2025</v>
      </c>
      <c r="E338" s="474">
        <v>2026</v>
      </c>
    </row>
    <row r="339" spans="1:8" ht="15" hidden="1" customHeight="1" thickBot="1">
      <c r="A339" s="2124"/>
      <c r="B339" s="475" t="s">
        <v>22</v>
      </c>
      <c r="C339" s="475" t="s">
        <v>23</v>
      </c>
      <c r="D339" s="475" t="s">
        <v>23</v>
      </c>
      <c r="E339" s="475" t="s">
        <v>23</v>
      </c>
    </row>
    <row r="340" spans="1:8" ht="15" hidden="1" customHeight="1" thickBot="1">
      <c r="A340" s="489" t="s">
        <v>537</v>
      </c>
      <c r="B340" s="344">
        <v>0</v>
      </c>
      <c r="C340" s="344">
        <v>0</v>
      </c>
      <c r="D340" s="344">
        <v>0</v>
      </c>
      <c r="E340" s="344">
        <v>0</v>
      </c>
    </row>
    <row r="341" spans="1:8" ht="15" hidden="1" customHeight="1" thickBot="1">
      <c r="A341" s="490" t="s">
        <v>538</v>
      </c>
      <c r="B341" s="345"/>
      <c r="C341" s="506"/>
      <c r="D341" s="506"/>
      <c r="E341" s="506"/>
    </row>
    <row r="342" spans="1:8" ht="15" hidden="1" customHeight="1" thickBot="1">
      <c r="A342" s="490" t="s">
        <v>539</v>
      </c>
      <c r="B342" s="345"/>
      <c r="C342" s="492"/>
      <c r="D342" s="492"/>
      <c r="E342" s="492"/>
    </row>
    <row r="343" spans="1:8" ht="24" hidden="1" customHeight="1" thickBot="1">
      <c r="A343" s="489" t="s">
        <v>540</v>
      </c>
      <c r="B343" s="344">
        <v>0</v>
      </c>
      <c r="C343" s="344">
        <v>0</v>
      </c>
      <c r="D343" s="344">
        <v>0</v>
      </c>
      <c r="E343" s="344">
        <v>0</v>
      </c>
    </row>
    <row r="344" spans="1:8" ht="15" hidden="1" customHeight="1" thickBot="1">
      <c r="A344" s="490" t="s">
        <v>538</v>
      </c>
      <c r="B344" s="345"/>
      <c r="C344" s="344"/>
      <c r="D344" s="344"/>
      <c r="E344" s="344"/>
    </row>
    <row r="345" spans="1:8" ht="15" hidden="1" customHeight="1" thickBot="1">
      <c r="A345" s="490" t="s">
        <v>539</v>
      </c>
      <c r="B345" s="345"/>
      <c r="C345" s="344"/>
      <c r="D345" s="344"/>
      <c r="E345" s="344"/>
    </row>
    <row r="346" spans="1:8" ht="15" hidden="1" customHeight="1" thickBot="1">
      <c r="A346" s="489" t="s">
        <v>542</v>
      </c>
      <c r="B346" s="345">
        <f>SUM(B347)</f>
        <v>0</v>
      </c>
      <c r="C346" s="345">
        <f>SUM(C347)</f>
        <v>0</v>
      </c>
      <c r="D346" s="345">
        <f>SUM(D347)</f>
        <v>0</v>
      </c>
      <c r="E346" s="345">
        <f>SUM(E347)</f>
        <v>0</v>
      </c>
      <c r="H346" s="281"/>
    </row>
    <row r="347" spans="1:8" ht="15" hidden="1" customHeight="1" thickBot="1">
      <c r="A347" s="490" t="s">
        <v>538</v>
      </c>
      <c r="B347" s="514"/>
      <c r="C347" s="514">
        <v>0</v>
      </c>
      <c r="D347" s="514">
        <v>0</v>
      </c>
      <c r="E347" s="514">
        <v>0</v>
      </c>
      <c r="H347" s="514"/>
    </row>
    <row r="348" spans="1:8" ht="15" hidden="1" customHeight="1" thickBot="1">
      <c r="A348" s="490" t="s">
        <v>539</v>
      </c>
      <c r="B348" s="345"/>
      <c r="C348" s="344"/>
      <c r="D348" s="344"/>
      <c r="E348" s="344"/>
    </row>
    <row r="349" spans="1:8" ht="15" hidden="1" customHeight="1" thickBot="1">
      <c r="A349" s="489" t="s">
        <v>543</v>
      </c>
      <c r="B349" s="345"/>
      <c r="C349" s="344"/>
      <c r="D349" s="344"/>
      <c r="E349" s="344"/>
    </row>
    <row r="350" spans="1:8" ht="15" hidden="1" customHeight="1" thickBot="1">
      <c r="A350" s="490" t="s">
        <v>538</v>
      </c>
      <c r="B350" s="345"/>
      <c r="C350" s="344"/>
      <c r="D350" s="344"/>
      <c r="E350" s="344"/>
    </row>
    <row r="351" spans="1:8" ht="15" hidden="1" customHeight="1" thickBot="1">
      <c r="A351" s="490" t="s">
        <v>539</v>
      </c>
      <c r="B351" s="345"/>
      <c r="C351" s="344"/>
      <c r="D351" s="344"/>
      <c r="E351" s="344"/>
    </row>
    <row r="352" spans="1:8" ht="15" hidden="1" customHeight="1" thickBot="1">
      <c r="A352" s="489" t="s">
        <v>549</v>
      </c>
      <c r="B352" s="345"/>
      <c r="C352" s="344"/>
      <c r="D352" s="344"/>
      <c r="E352" s="344"/>
    </row>
    <row r="353" spans="1:5" ht="15" hidden="1" customHeight="1" thickBot="1">
      <c r="A353" s="490" t="s">
        <v>538</v>
      </c>
      <c r="B353" s="345"/>
      <c r="C353" s="344"/>
      <c r="D353" s="344"/>
      <c r="E353" s="344"/>
    </row>
    <row r="354" spans="1:5" ht="15" hidden="1" customHeight="1" thickBot="1">
      <c r="A354" s="490" t="s">
        <v>539</v>
      </c>
      <c r="B354" s="345"/>
      <c r="C354" s="344"/>
      <c r="D354" s="344"/>
      <c r="E354" s="344"/>
    </row>
    <row r="355" spans="1:5" ht="15" hidden="1" customHeight="1" thickBot="1">
      <c r="A355" s="489" t="s">
        <v>553</v>
      </c>
      <c r="B355" s="345">
        <v>0</v>
      </c>
      <c r="C355" s="344">
        <v>0</v>
      </c>
      <c r="D355" s="344">
        <v>0</v>
      </c>
      <c r="E355" s="344">
        <v>0</v>
      </c>
    </row>
    <row r="356" spans="1:5" ht="15" hidden="1" customHeight="1" thickBot="1">
      <c r="A356" s="490" t="s">
        <v>538</v>
      </c>
      <c r="B356" s="345">
        <v>0</v>
      </c>
      <c r="C356" s="344">
        <v>0</v>
      </c>
      <c r="D356" s="344">
        <v>0</v>
      </c>
      <c r="E356" s="344">
        <v>0</v>
      </c>
    </row>
    <row r="357" spans="1:5" ht="15" hidden="1" customHeight="1" thickBot="1">
      <c r="A357" s="490" t="s">
        <v>539</v>
      </c>
      <c r="B357" s="345"/>
      <c r="C357" s="344"/>
      <c r="D357" s="344"/>
      <c r="E357" s="344"/>
    </row>
    <row r="358" spans="1:5" ht="22.5" hidden="1" customHeight="1" thickBot="1">
      <c r="A358" s="489" t="s">
        <v>554</v>
      </c>
      <c r="B358" s="345">
        <v>0</v>
      </c>
      <c r="C358" s="344">
        <v>0</v>
      </c>
      <c r="D358" s="344">
        <v>0</v>
      </c>
      <c r="E358" s="344">
        <v>0</v>
      </c>
    </row>
    <row r="359" spans="1:5" ht="15" hidden="1" customHeight="1" thickBot="1">
      <c r="A359" s="490" t="s">
        <v>538</v>
      </c>
      <c r="B359" s="345"/>
      <c r="C359" s="496"/>
      <c r="D359" s="496"/>
      <c r="E359" s="496"/>
    </row>
    <row r="360" spans="1:5" ht="20.25" hidden="1" customHeight="1" thickBot="1">
      <c r="A360" s="490" t="s">
        <v>539</v>
      </c>
      <c r="B360" s="345"/>
      <c r="C360" s="497"/>
      <c r="D360" s="496"/>
      <c r="E360" s="496"/>
    </row>
    <row r="361" spans="1:5" ht="21" hidden="1" customHeight="1" thickBot="1">
      <c r="A361" s="498" t="s">
        <v>704</v>
      </c>
      <c r="B361" s="345">
        <f>B358+B355+B352+B349+B346+B343+B340</f>
        <v>0</v>
      </c>
      <c r="C361" s="345">
        <f>C358+C355+C352+C349+C346+C343+C340</f>
        <v>0</v>
      </c>
      <c r="D361" s="345">
        <f>D358+D355+D352+D349+D346+D343+D340</f>
        <v>0</v>
      </c>
      <c r="E361" s="345">
        <f>E358+E355+E352+E349+E346+E343+E340</f>
        <v>0</v>
      </c>
    </row>
    <row r="362" spans="1:5" ht="15" hidden="1" customHeight="1" thickBot="1">
      <c r="A362" s="504" t="s">
        <v>556</v>
      </c>
      <c r="B362" s="500">
        <f>IF(B361-B332=0,0,"Error")</f>
        <v>0</v>
      </c>
      <c r="C362" s="500">
        <f>IF(C361-C332=0,0,"Error")</f>
        <v>0</v>
      </c>
      <c r="D362" s="500">
        <f>IF(D361-D332=0,0,"Error")</f>
        <v>0</v>
      </c>
      <c r="E362" s="500">
        <f>IF(E361-E332=0,0,"Error")</f>
        <v>0</v>
      </c>
    </row>
    <row r="363" spans="1:5" ht="15" customHeight="1" thickBot="1">
      <c r="A363" s="2158" t="s">
        <v>572</v>
      </c>
      <c r="B363" s="2159"/>
      <c r="C363" s="2159"/>
      <c r="D363" s="2159"/>
      <c r="E363" s="2160"/>
    </row>
    <row r="364" spans="1:5" ht="15" customHeight="1" thickBot="1">
      <c r="A364" s="2158" t="s">
        <v>573</v>
      </c>
      <c r="B364" s="2159"/>
      <c r="C364" s="2159"/>
      <c r="D364" s="2159"/>
      <c r="E364" s="2160"/>
    </row>
    <row r="365" spans="1:5" ht="27" customHeight="1" thickBot="1">
      <c r="A365" s="515" t="s">
        <v>909</v>
      </c>
      <c r="B365" s="2161" t="s">
        <v>982</v>
      </c>
      <c r="C365" s="2162"/>
      <c r="D365" s="2163"/>
      <c r="E365" s="2164"/>
    </row>
    <row r="366" spans="1:5" ht="36.75" customHeight="1" thickBot="1">
      <c r="A366" s="516" t="s">
        <v>576</v>
      </c>
      <c r="B366" s="516" t="s">
        <v>983</v>
      </c>
      <c r="C366" s="517" t="s">
        <v>578</v>
      </c>
      <c r="D366" s="2163" t="s">
        <v>984</v>
      </c>
      <c r="E366" s="2164"/>
    </row>
    <row r="367" spans="1:5" ht="15" customHeight="1" thickBot="1">
      <c r="A367" s="518"/>
      <c r="B367" s="2161"/>
      <c r="C367" s="2165"/>
      <c r="D367" s="2163"/>
      <c r="E367" s="2164"/>
    </row>
    <row r="368" spans="1:5" ht="28.5" customHeight="1" thickBot="1">
      <c r="A368" s="519" t="s">
        <v>517</v>
      </c>
      <c r="B368" s="2166" t="s">
        <v>985</v>
      </c>
      <c r="C368" s="2167"/>
      <c r="D368" s="2167"/>
      <c r="E368" s="2168"/>
    </row>
    <row r="369" spans="1:7" ht="15" customHeight="1" thickBot="1">
      <c r="A369" s="519" t="s">
        <v>21</v>
      </c>
      <c r="B369" s="2169"/>
      <c r="C369" s="2170"/>
      <c r="D369" s="2170"/>
      <c r="E369" s="2171"/>
    </row>
    <row r="370" spans="1:7" ht="15" customHeight="1">
      <c r="A370" s="2172"/>
      <c r="B370" s="474">
        <v>2024</v>
      </c>
      <c r="C370" s="474">
        <v>2025</v>
      </c>
      <c r="D370" s="474">
        <v>2026</v>
      </c>
      <c r="E370" s="474">
        <v>2027</v>
      </c>
    </row>
    <row r="371" spans="1:7" ht="15" customHeight="1" thickBot="1">
      <c r="A371" s="2173"/>
      <c r="B371" s="509" t="s">
        <v>22</v>
      </c>
      <c r="C371" s="509" t="s">
        <v>23</v>
      </c>
      <c r="D371" s="509" t="s">
        <v>23</v>
      </c>
      <c r="E371" s="509" t="s">
        <v>23</v>
      </c>
    </row>
    <row r="372" spans="1:7" ht="15" customHeight="1" thickBot="1">
      <c r="A372" s="519" t="s">
        <v>33</v>
      </c>
      <c r="B372" s="477">
        <v>50</v>
      </c>
      <c r="C372" s="477">
        <v>50</v>
      </c>
      <c r="D372" s="477">
        <v>50</v>
      </c>
      <c r="E372" s="477">
        <v>50</v>
      </c>
      <c r="G372" s="501"/>
    </row>
    <row r="373" spans="1:7" ht="15" customHeight="1" thickBot="1">
      <c r="A373" s="519" t="s">
        <v>529</v>
      </c>
      <c r="B373" s="477">
        <f>B390</f>
        <v>8000</v>
      </c>
      <c r="C373" s="1360">
        <v>8800</v>
      </c>
      <c r="D373" s="1360">
        <v>10000</v>
      </c>
      <c r="E373" s="1360">
        <v>10000</v>
      </c>
    </row>
    <row r="374" spans="1:7" ht="15" customHeight="1" thickBot="1">
      <c r="A374" s="519" t="s">
        <v>530</v>
      </c>
      <c r="B374" s="477">
        <f>B373/B372</f>
        <v>160</v>
      </c>
      <c r="C374" s="477">
        <f>C373/C372</f>
        <v>176</v>
      </c>
      <c r="D374" s="477">
        <f>D373/D372</f>
        <v>200</v>
      </c>
      <c r="E374" s="477">
        <f>E373/E372</f>
        <v>200</v>
      </c>
    </row>
    <row r="375" spans="1:7" ht="15" customHeight="1" thickBot="1">
      <c r="A375" s="519" t="s">
        <v>532</v>
      </c>
      <c r="B375" s="476" t="s">
        <v>533</v>
      </c>
      <c r="C375" s="520">
        <f>C372/B372-1</f>
        <v>0</v>
      </c>
      <c r="D375" s="520">
        <f t="shared" ref="D375:E377" si="9">D372/C372-1</f>
        <v>0</v>
      </c>
      <c r="E375" s="520">
        <f t="shared" si="9"/>
        <v>0</v>
      </c>
    </row>
    <row r="376" spans="1:7" ht="15" customHeight="1" thickBot="1">
      <c r="A376" s="519" t="s">
        <v>534</v>
      </c>
      <c r="B376" s="476" t="s">
        <v>533</v>
      </c>
      <c r="C376" s="520">
        <f>C373/B373-1</f>
        <v>0.10000000000000009</v>
      </c>
      <c r="D376" s="520">
        <f t="shared" si="9"/>
        <v>0.13636363636363646</v>
      </c>
      <c r="E376" s="520">
        <f t="shared" si="9"/>
        <v>0</v>
      </c>
    </row>
    <row r="377" spans="1:7" ht="19.5" customHeight="1" thickBot="1">
      <c r="A377" s="519" t="s">
        <v>47</v>
      </c>
      <c r="B377" s="476" t="s">
        <v>533</v>
      </c>
      <c r="C377" s="520">
        <f>C374/B374-1</f>
        <v>0.10000000000000009</v>
      </c>
      <c r="D377" s="520">
        <f t="shared" si="9"/>
        <v>0.13636363636363646</v>
      </c>
      <c r="E377" s="520">
        <f t="shared" si="9"/>
        <v>0</v>
      </c>
    </row>
    <row r="378" spans="1:7" ht="15" customHeight="1">
      <c r="A378" s="2172"/>
      <c r="B378" s="474">
        <v>2024</v>
      </c>
      <c r="C378" s="474">
        <v>2025</v>
      </c>
      <c r="D378" s="474">
        <v>2026</v>
      </c>
      <c r="E378" s="474">
        <v>2027</v>
      </c>
    </row>
    <row r="379" spans="1:7" ht="12" customHeight="1" thickBot="1">
      <c r="A379" s="2173"/>
      <c r="B379" s="509" t="s">
        <v>22</v>
      </c>
      <c r="C379" s="509" t="s">
        <v>23</v>
      </c>
      <c r="D379" s="509" t="s">
        <v>23</v>
      </c>
      <c r="E379" s="509" t="s">
        <v>23</v>
      </c>
    </row>
    <row r="380" spans="1:7" ht="15" customHeight="1" thickBot="1">
      <c r="A380" s="489" t="s">
        <v>583</v>
      </c>
      <c r="B380" s="344"/>
      <c r="C380" s="344"/>
      <c r="D380" s="344"/>
      <c r="E380" s="344"/>
    </row>
    <row r="381" spans="1:7" ht="15" customHeight="1" thickBot="1">
      <c r="A381" s="490" t="s">
        <v>538</v>
      </c>
      <c r="B381" s="344"/>
      <c r="C381" s="344"/>
      <c r="D381" s="344"/>
      <c r="E381" s="344"/>
    </row>
    <row r="382" spans="1:7" ht="15" customHeight="1" thickBot="1">
      <c r="A382" s="490" t="s">
        <v>592</v>
      </c>
      <c r="B382" s="344"/>
      <c r="C382" s="344"/>
      <c r="D382" s="344"/>
      <c r="E382" s="344"/>
    </row>
    <row r="383" spans="1:7" ht="15" customHeight="1" thickBot="1">
      <c r="A383" s="490" t="s">
        <v>585</v>
      </c>
      <c r="B383" s="344"/>
      <c r="C383" s="344"/>
      <c r="D383" s="344"/>
      <c r="E383" s="344"/>
    </row>
    <row r="384" spans="1:7" ht="15" customHeight="1" thickBot="1">
      <c r="A384" s="490" t="s">
        <v>586</v>
      </c>
      <c r="B384" s="344"/>
      <c r="C384" s="344"/>
      <c r="D384" s="344"/>
      <c r="E384" s="344"/>
    </row>
    <row r="385" spans="1:5" ht="15" customHeight="1" thickBot="1">
      <c r="A385" s="489" t="s">
        <v>587</v>
      </c>
      <c r="B385" s="345">
        <f>SUM(B386)</f>
        <v>8000</v>
      </c>
      <c r="C385" s="511">
        <f>SUM(C386)</f>
        <v>8800</v>
      </c>
      <c r="D385" s="511">
        <f>SUM(D386)</f>
        <v>10000</v>
      </c>
      <c r="E385" s="511">
        <f>SUM(E386)</f>
        <v>10000</v>
      </c>
    </row>
    <row r="386" spans="1:5" ht="15" customHeight="1" thickBot="1">
      <c r="A386" s="490" t="s">
        <v>538</v>
      </c>
      <c r="B386" s="344">
        <v>8000</v>
      </c>
      <c r="C386" s="1361">
        <v>8800</v>
      </c>
      <c r="D386" s="1361">
        <v>10000</v>
      </c>
      <c r="E386" s="1361">
        <v>10000</v>
      </c>
    </row>
    <row r="387" spans="1:5" ht="15" customHeight="1" thickBot="1">
      <c r="A387" s="490" t="s">
        <v>592</v>
      </c>
      <c r="B387" s="344"/>
      <c r="C387" s="344"/>
      <c r="D387" s="344"/>
      <c r="E387" s="344"/>
    </row>
    <row r="388" spans="1:5" ht="15" customHeight="1" thickBot="1">
      <c r="A388" s="490" t="s">
        <v>585</v>
      </c>
      <c r="B388" s="344"/>
      <c r="C388" s="344"/>
      <c r="D388" s="344"/>
      <c r="E388" s="344"/>
    </row>
    <row r="389" spans="1:5" ht="15" customHeight="1" thickBot="1">
      <c r="A389" s="490" t="s">
        <v>586</v>
      </c>
      <c r="B389" s="344"/>
      <c r="C389" s="344"/>
      <c r="D389" s="344"/>
      <c r="E389" s="344"/>
    </row>
    <row r="390" spans="1:5" ht="23.25" customHeight="1" thickBot="1">
      <c r="A390" s="498" t="s">
        <v>555</v>
      </c>
      <c r="B390" s="345">
        <f>B385+B380</f>
        <v>8000</v>
      </c>
      <c r="C390" s="511">
        <f t="shared" ref="C390:E390" si="10">C385+C380</f>
        <v>8800</v>
      </c>
      <c r="D390" s="511">
        <f t="shared" si="10"/>
        <v>10000</v>
      </c>
      <c r="E390" s="511">
        <f t="shared" si="10"/>
        <v>10000</v>
      </c>
    </row>
    <row r="391" spans="1:5" ht="27.75" hidden="1" customHeight="1" thickBot="1">
      <c r="A391" s="2158" t="s">
        <v>572</v>
      </c>
      <c r="B391" s="2159"/>
      <c r="C391" s="2159"/>
      <c r="D391" s="2159"/>
      <c r="E391" s="2160"/>
    </row>
    <row r="392" spans="1:5" ht="21" hidden="1" customHeight="1" thickBot="1">
      <c r="A392" s="2158" t="s">
        <v>573</v>
      </c>
      <c r="B392" s="2159"/>
      <c r="C392" s="2159"/>
      <c r="D392" s="2159"/>
      <c r="E392" s="2160"/>
    </row>
    <row r="393" spans="1:5" ht="28.5" hidden="1" customHeight="1" thickBot="1">
      <c r="A393" s="515" t="s">
        <v>986</v>
      </c>
      <c r="B393" s="2161" t="s">
        <v>987</v>
      </c>
      <c r="C393" s="2162"/>
      <c r="D393" s="2163"/>
      <c r="E393" s="2164"/>
    </row>
    <row r="394" spans="1:5" ht="27" hidden="1" customHeight="1" thickBot="1">
      <c r="A394" s="516" t="s">
        <v>576</v>
      </c>
      <c r="B394" s="516" t="s">
        <v>987</v>
      </c>
      <c r="C394" s="517" t="s">
        <v>578</v>
      </c>
      <c r="D394" s="2163" t="s">
        <v>988</v>
      </c>
      <c r="E394" s="2164"/>
    </row>
    <row r="395" spans="1:5" ht="28.5" hidden="1" customHeight="1" thickBot="1">
      <c r="A395" s="518"/>
      <c r="B395" s="2161"/>
      <c r="C395" s="2165"/>
      <c r="D395" s="2163"/>
      <c r="E395" s="2164"/>
    </row>
    <row r="396" spans="1:5" ht="35.25" hidden="1" customHeight="1" thickBot="1">
      <c r="A396" s="519" t="s">
        <v>517</v>
      </c>
      <c r="B396" s="2161" t="s">
        <v>987</v>
      </c>
      <c r="C396" s="2162"/>
      <c r="D396" s="2163"/>
      <c r="E396" s="2164"/>
    </row>
    <row r="397" spans="1:5" ht="24" hidden="1" customHeight="1" thickBot="1">
      <c r="A397" s="519" t="s">
        <v>21</v>
      </c>
      <c r="B397" s="2169" t="s">
        <v>989</v>
      </c>
      <c r="C397" s="2170"/>
      <c r="D397" s="2170"/>
      <c r="E397" s="2171"/>
    </row>
    <row r="398" spans="1:5" ht="18" hidden="1" customHeight="1">
      <c r="A398" s="2172"/>
      <c r="B398" s="474">
        <v>2024</v>
      </c>
      <c r="C398" s="474">
        <v>2025</v>
      </c>
      <c r="D398" s="474">
        <v>2026</v>
      </c>
      <c r="E398" s="474">
        <v>2026</v>
      </c>
    </row>
    <row r="399" spans="1:5" ht="14.25" hidden="1" customHeight="1" thickBot="1">
      <c r="A399" s="2173"/>
      <c r="B399" s="509" t="s">
        <v>22</v>
      </c>
      <c r="C399" s="509" t="s">
        <v>23</v>
      </c>
      <c r="D399" s="509" t="s">
        <v>23</v>
      </c>
      <c r="E399" s="509" t="s">
        <v>23</v>
      </c>
    </row>
    <row r="400" spans="1:5" ht="15.75" hidden="1" customHeight="1" thickBot="1">
      <c r="A400" s="519" t="s">
        <v>33</v>
      </c>
      <c r="B400" s="477">
        <v>0</v>
      </c>
      <c r="C400" s="477">
        <v>0</v>
      </c>
      <c r="D400" s="477">
        <v>0</v>
      </c>
      <c r="E400" s="477">
        <v>0</v>
      </c>
    </row>
    <row r="401" spans="1:5" ht="14.25" hidden="1" customHeight="1" thickBot="1">
      <c r="A401" s="519" t="s">
        <v>529</v>
      </c>
      <c r="B401" s="477">
        <f>B413</f>
        <v>0</v>
      </c>
      <c r="C401" s="477">
        <f>C413</f>
        <v>0</v>
      </c>
      <c r="D401" s="477">
        <f>D413</f>
        <v>0</v>
      </c>
      <c r="E401" s="477">
        <f>E413</f>
        <v>0</v>
      </c>
    </row>
    <row r="402" spans="1:5" ht="21" hidden="1" customHeight="1" thickBot="1">
      <c r="A402" s="519" t="s">
        <v>530</v>
      </c>
      <c r="B402" s="477" t="e">
        <f>B401/B400</f>
        <v>#DIV/0!</v>
      </c>
      <c r="C402" s="477" t="e">
        <f>C401/C400</f>
        <v>#DIV/0!</v>
      </c>
      <c r="D402" s="477" t="e">
        <f>D401/D400</f>
        <v>#DIV/0!</v>
      </c>
      <c r="E402" s="477" t="e">
        <f>E401/E400</f>
        <v>#DIV/0!</v>
      </c>
    </row>
    <row r="403" spans="1:5" ht="12.75" hidden="1" customHeight="1" thickBot="1">
      <c r="A403" s="519" t="s">
        <v>532</v>
      </c>
      <c r="B403" s="476" t="s">
        <v>533</v>
      </c>
      <c r="C403" s="520" t="e">
        <f>C400/B400-1</f>
        <v>#DIV/0!</v>
      </c>
      <c r="D403" s="520" t="e">
        <f t="shared" ref="D403:E405" si="11">D400/C400-1</f>
        <v>#DIV/0!</v>
      </c>
      <c r="E403" s="520" t="e">
        <f t="shared" si="11"/>
        <v>#DIV/0!</v>
      </c>
    </row>
    <row r="404" spans="1:5" ht="16.5" hidden="1" customHeight="1" thickBot="1">
      <c r="A404" s="519" t="s">
        <v>534</v>
      </c>
      <c r="B404" s="476" t="s">
        <v>533</v>
      </c>
      <c r="C404" s="520" t="e">
        <f>C401/B401-1</f>
        <v>#DIV/0!</v>
      </c>
      <c r="D404" s="520" t="e">
        <f t="shared" si="11"/>
        <v>#DIV/0!</v>
      </c>
      <c r="E404" s="520" t="e">
        <f t="shared" si="11"/>
        <v>#DIV/0!</v>
      </c>
    </row>
    <row r="405" spans="1:5" ht="15.75" hidden="1" customHeight="1" thickBot="1">
      <c r="A405" s="519" t="s">
        <v>47</v>
      </c>
      <c r="B405" s="476" t="s">
        <v>533</v>
      </c>
      <c r="C405" s="520" t="e">
        <f>C402/B402-1</f>
        <v>#DIV/0!</v>
      </c>
      <c r="D405" s="520" t="e">
        <f t="shared" si="11"/>
        <v>#DIV/0!</v>
      </c>
      <c r="E405" s="520" t="e">
        <f t="shared" si="11"/>
        <v>#DIV/0!</v>
      </c>
    </row>
    <row r="406" spans="1:5" ht="20.25" hidden="1" customHeight="1">
      <c r="A406" s="2172"/>
      <c r="B406" s="474">
        <v>2022</v>
      </c>
      <c r="C406" s="474">
        <v>2023</v>
      </c>
      <c r="D406" s="474">
        <v>2024</v>
      </c>
      <c r="E406" s="474">
        <v>2025</v>
      </c>
    </row>
    <row r="407" spans="1:5" ht="20.25" hidden="1" customHeight="1" thickBot="1">
      <c r="A407" s="2173"/>
      <c r="B407" s="509" t="s">
        <v>22</v>
      </c>
      <c r="C407" s="509" t="s">
        <v>23</v>
      </c>
      <c r="D407" s="509" t="s">
        <v>23</v>
      </c>
      <c r="E407" s="509" t="s">
        <v>23</v>
      </c>
    </row>
    <row r="408" spans="1:5" ht="12.75" hidden="1" customHeight="1" thickBot="1">
      <c r="A408" s="489" t="s">
        <v>583</v>
      </c>
      <c r="B408" s="344"/>
      <c r="C408" s="344"/>
      <c r="D408" s="344"/>
      <c r="E408" s="344"/>
    </row>
    <row r="409" spans="1:5" ht="20.25" hidden="1" customHeight="1" thickBot="1">
      <c r="A409" s="490" t="s">
        <v>538</v>
      </c>
      <c r="B409" s="344"/>
      <c r="C409" s="344"/>
      <c r="D409" s="344"/>
      <c r="E409" s="344"/>
    </row>
    <row r="410" spans="1:5" ht="17.25" hidden="1" customHeight="1" thickBot="1">
      <c r="A410" s="490" t="s">
        <v>592</v>
      </c>
      <c r="B410" s="344"/>
      <c r="C410" s="344"/>
      <c r="D410" s="344"/>
      <c r="E410" s="344"/>
    </row>
    <row r="411" spans="1:5" ht="17.25" hidden="1" customHeight="1" thickBot="1">
      <c r="A411" s="490" t="s">
        <v>585</v>
      </c>
      <c r="B411" s="344"/>
      <c r="C411" s="344"/>
      <c r="D411" s="344"/>
      <c r="E411" s="344"/>
    </row>
    <row r="412" spans="1:5" ht="15.75" hidden="1" customHeight="1" thickBot="1">
      <c r="A412" s="490" t="s">
        <v>586</v>
      </c>
      <c r="B412" s="344"/>
      <c r="C412" s="344"/>
      <c r="D412" s="344"/>
      <c r="E412" s="344"/>
    </row>
    <row r="413" spans="1:5" ht="18.75" hidden="1" customHeight="1" thickBot="1">
      <c r="A413" s="489" t="s">
        <v>587</v>
      </c>
      <c r="B413" s="345">
        <f>SUM(B414)</f>
        <v>0</v>
      </c>
      <c r="C413" s="345">
        <f>SUM(C414)</f>
        <v>0</v>
      </c>
      <c r="D413" s="345">
        <f>SUM(D414)</f>
        <v>0</v>
      </c>
      <c r="E413" s="345">
        <f>SUM(E414)</f>
        <v>0</v>
      </c>
    </row>
    <row r="414" spans="1:5" ht="18.75" hidden="1" customHeight="1" thickBot="1">
      <c r="A414" s="490" t="s">
        <v>538</v>
      </c>
      <c r="B414" s="344"/>
      <c r="C414" s="344">
        <v>0</v>
      </c>
      <c r="D414" s="344">
        <v>0</v>
      </c>
      <c r="E414" s="344">
        <v>0</v>
      </c>
    </row>
    <row r="415" spans="1:5" ht="18" hidden="1" customHeight="1" thickBot="1">
      <c r="A415" s="490" t="s">
        <v>592</v>
      </c>
      <c r="B415" s="344"/>
      <c r="C415" s="344"/>
      <c r="D415" s="344"/>
      <c r="E415" s="344"/>
    </row>
    <row r="416" spans="1:5" ht="14.25" hidden="1" customHeight="1" thickBot="1">
      <c r="A416" s="490" t="s">
        <v>585</v>
      </c>
      <c r="B416" s="344"/>
      <c r="C416" s="344"/>
      <c r="D416" s="344"/>
      <c r="E416" s="344"/>
    </row>
    <row r="417" spans="1:5" ht="13.5" hidden="1" customHeight="1" thickBot="1">
      <c r="A417" s="490" t="s">
        <v>586</v>
      </c>
      <c r="B417" s="344"/>
      <c r="C417" s="344"/>
      <c r="D417" s="344"/>
      <c r="E417" s="344"/>
    </row>
    <row r="418" spans="1:5" ht="12.75" hidden="1" customHeight="1" thickBot="1">
      <c r="A418" s="498" t="s">
        <v>555</v>
      </c>
      <c r="B418" s="345">
        <f>B413+B408</f>
        <v>0</v>
      </c>
      <c r="C418" s="345">
        <f>C413+C408</f>
        <v>0</v>
      </c>
      <c r="D418" s="345">
        <f>D413+D408</f>
        <v>0</v>
      </c>
      <c r="E418" s="345">
        <f>E413+E408</f>
        <v>0</v>
      </c>
    </row>
    <row r="419" spans="1:5" ht="15" customHeight="1" thickBot="1">
      <c r="A419" s="521" t="s">
        <v>619</v>
      </c>
      <c r="B419" s="2174" t="s">
        <v>990</v>
      </c>
      <c r="C419" s="2175"/>
      <c r="D419" s="2175"/>
      <c r="E419" s="2176"/>
    </row>
    <row r="420" spans="1:5" ht="36.75" customHeight="1" thickBot="1">
      <c r="A420" s="522" t="s">
        <v>515</v>
      </c>
      <c r="B420" s="523" t="s">
        <v>991</v>
      </c>
      <c r="C420" s="524" t="s">
        <v>578</v>
      </c>
      <c r="D420" s="525"/>
      <c r="E420" s="526" t="s">
        <v>992</v>
      </c>
    </row>
    <row r="421" spans="1:5" ht="15" customHeight="1" thickBot="1">
      <c r="A421" s="487" t="s">
        <v>517</v>
      </c>
      <c r="B421" s="2177" t="s">
        <v>991</v>
      </c>
      <c r="C421" s="2178"/>
      <c r="D421" s="2178"/>
      <c r="E421" s="2179"/>
    </row>
    <row r="422" spans="1:5" ht="15" customHeight="1" thickBot="1">
      <c r="A422" s="487" t="s">
        <v>21</v>
      </c>
      <c r="B422" s="2149" t="s">
        <v>993</v>
      </c>
      <c r="C422" s="2150"/>
      <c r="D422" s="2150"/>
      <c r="E422" s="2151"/>
    </row>
    <row r="423" spans="1:5" ht="15" customHeight="1">
      <c r="A423" s="2123"/>
      <c r="B423" s="474">
        <v>2024</v>
      </c>
      <c r="C423" s="474">
        <v>2025</v>
      </c>
      <c r="D423" s="474">
        <v>2026</v>
      </c>
      <c r="E423" s="474">
        <v>2027</v>
      </c>
    </row>
    <row r="424" spans="1:5" ht="15" customHeight="1" thickBot="1">
      <c r="A424" s="2124"/>
      <c r="B424" s="475" t="s">
        <v>22</v>
      </c>
      <c r="C424" s="475" t="s">
        <v>23</v>
      </c>
      <c r="D424" s="475" t="s">
        <v>23</v>
      </c>
      <c r="E424" s="475" t="s">
        <v>23</v>
      </c>
    </row>
    <row r="425" spans="1:5" ht="15" customHeight="1" thickBot="1">
      <c r="A425" s="487" t="s">
        <v>33</v>
      </c>
      <c r="B425" s="343">
        <v>1</v>
      </c>
      <c r="C425" s="343">
        <v>1</v>
      </c>
      <c r="D425" s="343">
        <v>1</v>
      </c>
      <c r="E425" s="343">
        <v>1</v>
      </c>
    </row>
    <row r="426" spans="1:5" ht="15" customHeight="1" thickBot="1">
      <c r="A426" s="487" t="s">
        <v>529</v>
      </c>
      <c r="B426" s="477">
        <v>76200</v>
      </c>
      <c r="C426" s="343">
        <f>C444</f>
        <v>0</v>
      </c>
      <c r="D426" s="343">
        <f>D444</f>
        <v>0</v>
      </c>
      <c r="E426" s="343">
        <f>E444</f>
        <v>0</v>
      </c>
    </row>
    <row r="427" spans="1:5" ht="15" customHeight="1" thickBot="1">
      <c r="A427" s="487" t="s">
        <v>530</v>
      </c>
      <c r="B427" s="477">
        <f>B426/B425</f>
        <v>76200</v>
      </c>
      <c r="C427" s="343">
        <f>C426/C425</f>
        <v>0</v>
      </c>
      <c r="D427" s="343">
        <f>D426/D425</f>
        <v>0</v>
      </c>
      <c r="E427" s="343">
        <f>E426/E425</f>
        <v>0</v>
      </c>
    </row>
    <row r="428" spans="1:5" ht="15" customHeight="1" thickBot="1">
      <c r="A428" s="487" t="s">
        <v>532</v>
      </c>
      <c r="B428" s="454" t="s">
        <v>533</v>
      </c>
      <c r="C428" s="488">
        <f>C425/B425-1</f>
        <v>0</v>
      </c>
      <c r="D428" s="488">
        <f t="shared" ref="D428:E430" si="12">D425/C425-1</f>
        <v>0</v>
      </c>
      <c r="E428" s="488">
        <f t="shared" si="12"/>
        <v>0</v>
      </c>
    </row>
    <row r="429" spans="1:5" ht="15" customHeight="1" thickBot="1">
      <c r="A429" s="487" t="s">
        <v>534</v>
      </c>
      <c r="B429" s="454" t="s">
        <v>533</v>
      </c>
      <c r="C429" s="488">
        <f>C426/B426-1</f>
        <v>-1</v>
      </c>
      <c r="D429" s="488" t="e">
        <f t="shared" si="12"/>
        <v>#DIV/0!</v>
      </c>
      <c r="E429" s="488" t="e">
        <f t="shared" si="12"/>
        <v>#DIV/0!</v>
      </c>
    </row>
    <row r="430" spans="1:5" ht="15" customHeight="1" thickBot="1">
      <c r="A430" s="487" t="s">
        <v>47</v>
      </c>
      <c r="B430" s="454" t="s">
        <v>533</v>
      </c>
      <c r="C430" s="488">
        <f>C427/B427-1</f>
        <v>-1</v>
      </c>
      <c r="D430" s="488" t="e">
        <f t="shared" si="12"/>
        <v>#DIV/0!</v>
      </c>
      <c r="E430" s="488" t="e">
        <f t="shared" si="12"/>
        <v>#DIV/0!</v>
      </c>
    </row>
    <row r="431" spans="1:5" ht="15" customHeight="1" thickBot="1">
      <c r="A431" s="2152" t="s">
        <v>950</v>
      </c>
      <c r="B431" s="2153"/>
      <c r="C431" s="2153"/>
      <c r="D431" s="2153"/>
      <c r="E431" s="2154"/>
    </row>
    <row r="432" spans="1:5" ht="15" customHeight="1">
      <c r="A432" s="2123"/>
      <c r="B432" s="474">
        <v>2024</v>
      </c>
      <c r="C432" s="474">
        <v>2025</v>
      </c>
      <c r="D432" s="474">
        <v>2026</v>
      </c>
      <c r="E432" s="474">
        <v>2027</v>
      </c>
    </row>
    <row r="433" spans="1:7" ht="15" customHeight="1" thickBot="1">
      <c r="A433" s="2124"/>
      <c r="B433" s="475" t="s">
        <v>22</v>
      </c>
      <c r="C433" s="475" t="s">
        <v>23</v>
      </c>
      <c r="D433" s="475" t="s">
        <v>23</v>
      </c>
      <c r="E433" s="475" t="s">
        <v>23</v>
      </c>
    </row>
    <row r="434" spans="1:7" ht="15" customHeight="1" thickBot="1">
      <c r="A434" s="489" t="s">
        <v>583</v>
      </c>
      <c r="B434" s="345">
        <v>0</v>
      </c>
      <c r="C434" s="345">
        <v>0</v>
      </c>
      <c r="D434" s="345">
        <v>0</v>
      </c>
      <c r="E434" s="345">
        <v>0</v>
      </c>
    </row>
    <row r="435" spans="1:7" ht="15" customHeight="1" thickBot="1">
      <c r="A435" s="490" t="s">
        <v>538</v>
      </c>
      <c r="B435" s="344">
        <v>0</v>
      </c>
      <c r="C435" s="344">
        <v>0</v>
      </c>
      <c r="D435" s="344">
        <v>0</v>
      </c>
      <c r="E435" s="344">
        <v>0</v>
      </c>
    </row>
    <row r="436" spans="1:7" ht="15" customHeight="1" thickBot="1">
      <c r="A436" s="490" t="s">
        <v>592</v>
      </c>
      <c r="B436" s="344"/>
      <c r="C436" s="344"/>
      <c r="D436" s="344"/>
      <c r="E436" s="344"/>
    </row>
    <row r="437" spans="1:7" ht="15" customHeight="1" thickBot="1">
      <c r="A437" s="490" t="s">
        <v>585</v>
      </c>
      <c r="B437" s="344"/>
      <c r="C437" s="344"/>
      <c r="D437" s="344"/>
      <c r="E437" s="344"/>
    </row>
    <row r="438" spans="1:7" ht="15" customHeight="1" thickBot="1">
      <c r="A438" s="490" t="s">
        <v>586</v>
      </c>
      <c r="B438" s="344"/>
      <c r="C438" s="344"/>
      <c r="D438" s="344"/>
      <c r="E438" s="344"/>
    </row>
    <row r="439" spans="1:7" ht="15" customHeight="1" thickBot="1">
      <c r="A439" s="489" t="s">
        <v>587</v>
      </c>
      <c r="B439" s="345">
        <f>B440+B441+B442+B443</f>
        <v>76200</v>
      </c>
      <c r="C439" s="345">
        <f>C440+C441+C442+C443</f>
        <v>0</v>
      </c>
      <c r="D439" s="345">
        <f>D440+D441+D442+D443</f>
        <v>0</v>
      </c>
      <c r="E439" s="345">
        <f>E440+E441+E442+E443</f>
        <v>0</v>
      </c>
    </row>
    <row r="440" spans="1:7" ht="15" customHeight="1" thickBot="1">
      <c r="A440" s="490" t="s">
        <v>538</v>
      </c>
      <c r="B440" s="344"/>
      <c r="C440" s="344"/>
      <c r="D440" s="344"/>
      <c r="E440" s="344"/>
    </row>
    <row r="441" spans="1:7" ht="15" customHeight="1" thickBot="1">
      <c r="A441" s="490" t="s">
        <v>592</v>
      </c>
      <c r="B441" s="344">
        <v>76200</v>
      </c>
      <c r="C441" s="344"/>
      <c r="D441" s="344"/>
      <c r="E441" s="344"/>
    </row>
    <row r="442" spans="1:7" ht="15" customHeight="1" thickBot="1">
      <c r="A442" s="490" t="s">
        <v>585</v>
      </c>
      <c r="B442" s="344"/>
      <c r="C442" s="344"/>
      <c r="D442" s="344"/>
      <c r="E442" s="344"/>
    </row>
    <row r="443" spans="1:7" ht="26.25" customHeight="1" thickBot="1">
      <c r="A443" s="490" t="s">
        <v>586</v>
      </c>
      <c r="B443" s="344"/>
      <c r="C443" s="344">
        <v>0</v>
      </c>
      <c r="D443" s="344"/>
      <c r="E443" s="344"/>
    </row>
    <row r="444" spans="1:7" ht="30.75" customHeight="1" thickBot="1">
      <c r="A444" s="498" t="s">
        <v>555</v>
      </c>
      <c r="B444" s="345">
        <f>B439+B434</f>
        <v>76200</v>
      </c>
      <c r="C444" s="345">
        <f>C439+C434</f>
        <v>0</v>
      </c>
      <c r="D444" s="345">
        <f>D439+D434</f>
        <v>0</v>
      </c>
      <c r="E444" s="345">
        <f>E439+E434</f>
        <v>0</v>
      </c>
      <c r="F444" s="493"/>
      <c r="G444" s="493"/>
    </row>
    <row r="445" spans="1:7" ht="37.5" customHeight="1" thickBot="1">
      <c r="A445" s="485" t="s">
        <v>515</v>
      </c>
      <c r="B445" s="527" t="s">
        <v>994</v>
      </c>
      <c r="C445" s="528" t="s">
        <v>578</v>
      </c>
      <c r="D445" s="529"/>
      <c r="E445" s="486" t="s">
        <v>995</v>
      </c>
    </row>
    <row r="446" spans="1:7" ht="15" customHeight="1" thickBot="1">
      <c r="A446" s="487" t="s">
        <v>517</v>
      </c>
      <c r="B446" s="2180" t="s">
        <v>996</v>
      </c>
      <c r="C446" s="2181"/>
      <c r="D446" s="2181"/>
      <c r="E446" s="2182"/>
    </row>
    <row r="447" spans="1:7" ht="15" customHeight="1" thickBot="1">
      <c r="A447" s="487" t="s">
        <v>21</v>
      </c>
      <c r="B447" s="2149"/>
      <c r="C447" s="2150"/>
      <c r="D447" s="2150"/>
      <c r="E447" s="2151"/>
      <c r="F447" s="493"/>
      <c r="G447" s="530"/>
    </row>
    <row r="448" spans="1:7" ht="26.25" customHeight="1">
      <c r="A448" s="2123"/>
      <c r="B448" s="474">
        <v>2024</v>
      </c>
      <c r="C448" s="474">
        <v>2025</v>
      </c>
      <c r="D448" s="474">
        <v>2026</v>
      </c>
      <c r="E448" s="474">
        <v>2027</v>
      </c>
    </row>
    <row r="449" spans="1:10" ht="15" customHeight="1" thickBot="1">
      <c r="A449" s="2124"/>
      <c r="B449" s="475" t="s">
        <v>22</v>
      </c>
      <c r="C449" s="475" t="s">
        <v>23</v>
      </c>
      <c r="D449" s="475" t="s">
        <v>23</v>
      </c>
      <c r="E449" s="475" t="s">
        <v>23</v>
      </c>
    </row>
    <row r="450" spans="1:10" ht="15" customHeight="1" thickBot="1">
      <c r="A450" s="487" t="s">
        <v>33</v>
      </c>
      <c r="B450" s="343">
        <v>1</v>
      </c>
      <c r="C450" s="343">
        <v>1</v>
      </c>
      <c r="D450" s="343">
        <v>1</v>
      </c>
      <c r="E450" s="343">
        <v>0</v>
      </c>
      <c r="H450" s="531"/>
      <c r="J450" s="281"/>
    </row>
    <row r="451" spans="1:10" ht="15" customHeight="1" thickBot="1">
      <c r="A451" s="487" t="s">
        <v>529</v>
      </c>
      <c r="B451" s="343">
        <f>B469</f>
        <v>0</v>
      </c>
      <c r="C451" s="477">
        <v>1200</v>
      </c>
      <c r="D451" s="343">
        <f>D469</f>
        <v>0</v>
      </c>
      <c r="E451" s="343">
        <f>E469</f>
        <v>0</v>
      </c>
      <c r="F451" s="493">
        <f>41618-D479</f>
        <v>-5330</v>
      </c>
      <c r="G451" s="493"/>
      <c r="H451" s="532"/>
      <c r="I451" s="281"/>
      <c r="J451" s="281"/>
    </row>
    <row r="452" spans="1:10" ht="15" customHeight="1" thickBot="1">
      <c r="A452" s="487" t="s">
        <v>530</v>
      </c>
      <c r="B452" s="343">
        <v>0</v>
      </c>
      <c r="C452" s="343">
        <f>C451/C450</f>
        <v>1200</v>
      </c>
      <c r="D452" s="343">
        <f>D451/D450</f>
        <v>0</v>
      </c>
      <c r="E452" s="343" t="e">
        <f>E451/E450</f>
        <v>#DIV/0!</v>
      </c>
      <c r="I452" s="531"/>
    </row>
    <row r="453" spans="1:10" ht="15" customHeight="1" thickBot="1">
      <c r="A453" s="487" t="s">
        <v>532</v>
      </c>
      <c r="B453" s="454" t="s">
        <v>533</v>
      </c>
      <c r="C453" s="488">
        <f>C450/B450-1</f>
        <v>0</v>
      </c>
      <c r="D453" s="488">
        <f t="shared" ref="D453:E455" si="13">D450/C450-1</f>
        <v>0</v>
      </c>
      <c r="E453" s="488">
        <f t="shared" si="13"/>
        <v>-1</v>
      </c>
      <c r="I453" s="281"/>
    </row>
    <row r="454" spans="1:10" ht="15" customHeight="1" thickBot="1">
      <c r="A454" s="487" t="s">
        <v>534</v>
      </c>
      <c r="B454" s="454" t="s">
        <v>533</v>
      </c>
      <c r="C454" s="488" t="e">
        <f>C451/B451-1</f>
        <v>#DIV/0!</v>
      </c>
      <c r="D454" s="488">
        <f t="shared" si="13"/>
        <v>-1</v>
      </c>
      <c r="E454" s="488" t="e">
        <f t="shared" si="13"/>
        <v>#DIV/0!</v>
      </c>
    </row>
    <row r="455" spans="1:10" ht="15" customHeight="1" thickBot="1">
      <c r="A455" s="487" t="s">
        <v>47</v>
      </c>
      <c r="B455" s="454" t="s">
        <v>533</v>
      </c>
      <c r="C455" s="488" t="e">
        <f>C452/B452-1</f>
        <v>#DIV/0!</v>
      </c>
      <c r="D455" s="488">
        <f t="shared" si="13"/>
        <v>-1</v>
      </c>
      <c r="E455" s="488" t="e">
        <f t="shared" si="13"/>
        <v>#DIV/0!</v>
      </c>
    </row>
    <row r="456" spans="1:10" ht="15" customHeight="1" thickBot="1">
      <c r="A456" s="2152" t="s">
        <v>950</v>
      </c>
      <c r="B456" s="2153"/>
      <c r="C456" s="2153"/>
      <c r="D456" s="2153"/>
      <c r="E456" s="2154"/>
    </row>
    <row r="457" spans="1:10" ht="15" customHeight="1">
      <c r="A457" s="2123"/>
      <c r="B457" s="474">
        <v>2024</v>
      </c>
      <c r="C457" s="474">
        <v>2025</v>
      </c>
      <c r="D457" s="474">
        <v>2026</v>
      </c>
      <c r="E457" s="474">
        <v>2027</v>
      </c>
    </row>
    <row r="458" spans="1:10" ht="15" customHeight="1" thickBot="1">
      <c r="A458" s="2124"/>
      <c r="B458" s="475" t="s">
        <v>22</v>
      </c>
      <c r="C458" s="475" t="s">
        <v>23</v>
      </c>
      <c r="D458" s="475" t="s">
        <v>23</v>
      </c>
      <c r="E458" s="475" t="s">
        <v>23</v>
      </c>
    </row>
    <row r="459" spans="1:10" ht="15" customHeight="1" thickBot="1">
      <c r="A459" s="489" t="s">
        <v>583</v>
      </c>
      <c r="B459" s="344">
        <v>0</v>
      </c>
      <c r="C459" s="344">
        <v>0</v>
      </c>
      <c r="D459" s="344">
        <v>0</v>
      </c>
      <c r="E459" s="344">
        <v>0</v>
      </c>
    </row>
    <row r="460" spans="1:10" ht="15" customHeight="1" thickBot="1">
      <c r="A460" s="490" t="s">
        <v>538</v>
      </c>
      <c r="B460" s="344"/>
      <c r="C460" s="344"/>
      <c r="D460" s="344"/>
      <c r="E460" s="344"/>
    </row>
    <row r="461" spans="1:10" ht="15" customHeight="1" thickBot="1">
      <c r="A461" s="490" t="s">
        <v>592</v>
      </c>
      <c r="B461" s="344"/>
      <c r="C461" s="344"/>
      <c r="D461" s="344"/>
      <c r="E461" s="344"/>
    </row>
    <row r="462" spans="1:10" ht="15" customHeight="1" thickBot="1">
      <c r="A462" s="490" t="s">
        <v>585</v>
      </c>
      <c r="B462" s="344"/>
      <c r="C462" s="344"/>
      <c r="D462" s="344"/>
      <c r="E462" s="344"/>
    </row>
    <row r="463" spans="1:10" ht="27" customHeight="1" thickBot="1">
      <c r="A463" s="490" t="s">
        <v>586</v>
      </c>
      <c r="B463" s="344"/>
      <c r="C463" s="344"/>
      <c r="D463" s="344"/>
      <c r="E463" s="344"/>
    </row>
    <row r="464" spans="1:10" ht="15" customHeight="1" thickBot="1">
      <c r="A464" s="489" t="s">
        <v>587</v>
      </c>
      <c r="B464" s="345">
        <f>B465+B466+B467+B468</f>
        <v>0</v>
      </c>
      <c r="C464" s="345">
        <f>C465+C466+C467+C468</f>
        <v>1200</v>
      </c>
      <c r="D464" s="345">
        <f>D465+D466+D467+D468</f>
        <v>0</v>
      </c>
      <c r="E464" s="345">
        <f>E465+E466+E467+E468</f>
        <v>0</v>
      </c>
    </row>
    <row r="465" spans="1:7" ht="15" customHeight="1" thickBot="1">
      <c r="A465" s="490" t="s">
        <v>538</v>
      </c>
      <c r="B465" s="344">
        <v>0</v>
      </c>
      <c r="C465" s="344">
        <v>0</v>
      </c>
      <c r="D465" s="344">
        <v>0</v>
      </c>
      <c r="E465" s="344">
        <v>0</v>
      </c>
    </row>
    <row r="466" spans="1:7" ht="15" customHeight="1" thickBot="1">
      <c r="A466" s="490" t="s">
        <v>592</v>
      </c>
      <c r="B466" s="344"/>
      <c r="C466" s="344"/>
      <c r="D466" s="344"/>
      <c r="E466" s="344"/>
    </row>
    <row r="467" spans="1:7" ht="15" customHeight="1" thickBot="1">
      <c r="A467" s="490" t="s">
        <v>585</v>
      </c>
      <c r="B467" s="344"/>
      <c r="C467" s="344"/>
      <c r="D467" s="344"/>
      <c r="E467" s="344"/>
    </row>
    <row r="468" spans="1:7" ht="15" customHeight="1" thickBot="1">
      <c r="A468" s="490" t="s">
        <v>586</v>
      </c>
      <c r="B468" s="344">
        <v>0</v>
      </c>
      <c r="C468" s="344">
        <v>1200</v>
      </c>
      <c r="D468" s="344">
        <v>0</v>
      </c>
      <c r="E468" s="344">
        <v>0</v>
      </c>
    </row>
    <row r="469" spans="1:7" ht="15" customHeight="1" thickBot="1">
      <c r="A469" s="498" t="s">
        <v>555</v>
      </c>
      <c r="B469" s="345">
        <f>B464+B459</f>
        <v>0</v>
      </c>
      <c r="C469" s="345">
        <f>C464+C459</f>
        <v>1200</v>
      </c>
      <c r="D469" s="345">
        <f>D464+D459</f>
        <v>0</v>
      </c>
      <c r="E469" s="345">
        <f>E464+E459</f>
        <v>0</v>
      </c>
      <c r="G469" s="259"/>
    </row>
    <row r="470" spans="1:7" ht="15" customHeight="1" thickBot="1">
      <c r="A470" s="533"/>
      <c r="B470" s="534"/>
      <c r="C470" s="534"/>
      <c r="D470" s="534"/>
      <c r="E470" s="534"/>
      <c r="G470" s="259"/>
    </row>
    <row r="471" spans="1:7" ht="36" customHeight="1" thickBot="1">
      <c r="A471" s="535" t="s">
        <v>588</v>
      </c>
      <c r="B471" s="536">
        <f>SUM(B469+B444+B418+B390+B361+B324+B287+B250+B213+B176+B139+B102+B65)</f>
        <v>283814</v>
      </c>
      <c r="C471" s="536">
        <f>SUM(C469+C444+C418+C390+C361+C324+C287+C250+C213+C176+C139+C102+C65)</f>
        <v>196350</v>
      </c>
      <c r="D471" s="536">
        <f>SUM(D469+D444+D418+D390+D361+D324+D287+D250+D213+D176+D139+D102+D65)</f>
        <v>198701</v>
      </c>
      <c r="E471" s="537">
        <f>SUM(E469+E444+E418+E390+E361+E324+E287+E250+E213+E176+E139+E102+E65)</f>
        <v>199701</v>
      </c>
      <c r="G471" s="259"/>
    </row>
    <row r="472" spans="1:7" ht="25.5" customHeight="1" thickBot="1">
      <c r="A472" s="538" t="s">
        <v>589</v>
      </c>
      <c r="B472" s="539">
        <f>SUM(B451+B426+B401+B373+B332+B295+B258+B221+B184+B147+B110+B73+B36)</f>
        <v>283814</v>
      </c>
      <c r="C472" s="539">
        <f>SUM(C451+C426+C401+C373+C332+C295+C258+C221+C184+C147+C110+C73+C36)</f>
        <v>196350</v>
      </c>
      <c r="D472" s="539">
        <f>SUM(D451+D426+D401+D373+D332+D295+D258+D221+D184+D147+D110+D73+D36)</f>
        <v>198701</v>
      </c>
      <c r="E472" s="540">
        <f>SUM(E451+E426+E401+E373+E332+E295+E258+E221+E184+E147+E110+E73+E36)</f>
        <v>199701</v>
      </c>
      <c r="F472" s="541">
        <f>SUM(F451+F426+F401+F373+F332+F295+F258+F221+F184+F147+F110+F73+F36)</f>
        <v>-5330</v>
      </c>
      <c r="G472" s="259"/>
    </row>
    <row r="473" spans="1:7" ht="15" customHeight="1" thickBot="1">
      <c r="A473" s="489" t="s">
        <v>537</v>
      </c>
      <c r="B473" s="542">
        <f>B474+B475</f>
        <v>91521</v>
      </c>
      <c r="C473" s="542">
        <f>C474+C475</f>
        <v>104868</v>
      </c>
      <c r="D473" s="542">
        <f>D474+D475</f>
        <v>104868</v>
      </c>
      <c r="E473" s="542">
        <f>E474+E475</f>
        <v>104868</v>
      </c>
      <c r="G473" s="281"/>
    </row>
    <row r="474" spans="1:7" ht="15" customHeight="1" thickBot="1">
      <c r="A474" s="490" t="s">
        <v>538</v>
      </c>
      <c r="B474" s="345">
        <f t="shared" ref="B474:E475" si="14">B45+B82+B193</f>
        <v>91521</v>
      </c>
      <c r="C474" s="345">
        <f t="shared" si="14"/>
        <v>104868</v>
      </c>
      <c r="D474" s="345">
        <f t="shared" si="14"/>
        <v>104868</v>
      </c>
      <c r="E474" s="345">
        <f t="shared" si="14"/>
        <v>104868</v>
      </c>
      <c r="G474" s="259"/>
    </row>
    <row r="475" spans="1:7" ht="15" customHeight="1" thickBot="1">
      <c r="A475" s="490" t="s">
        <v>590</v>
      </c>
      <c r="B475" s="345">
        <f t="shared" si="14"/>
        <v>0</v>
      </c>
      <c r="C475" s="345">
        <f t="shared" si="14"/>
        <v>0</v>
      </c>
      <c r="D475" s="345">
        <f t="shared" si="14"/>
        <v>0</v>
      </c>
      <c r="E475" s="345">
        <f t="shared" si="14"/>
        <v>0</v>
      </c>
      <c r="G475" s="259"/>
    </row>
    <row r="476" spans="1:7" ht="19.5" customHeight="1" thickBot="1">
      <c r="A476" s="489" t="s">
        <v>540</v>
      </c>
      <c r="B476" s="542">
        <f>B477+B478</f>
        <v>14985</v>
      </c>
      <c r="C476" s="542">
        <f>C477+C478</f>
        <v>14985</v>
      </c>
      <c r="D476" s="542">
        <f>D477+D478</f>
        <v>14985</v>
      </c>
      <c r="E476" s="542">
        <f>E477+E478</f>
        <v>14985</v>
      </c>
      <c r="G476" s="259"/>
    </row>
    <row r="477" spans="1:7" ht="15" customHeight="1" thickBot="1">
      <c r="A477" s="490" t="s">
        <v>538</v>
      </c>
      <c r="B477" s="344">
        <f>B48+B85+B196</f>
        <v>14985</v>
      </c>
      <c r="C477" s="344">
        <f>C48+C85+C196</f>
        <v>14985</v>
      </c>
      <c r="D477" s="344">
        <f>D48+D85+D196</f>
        <v>14985</v>
      </c>
      <c r="E477" s="344">
        <f>E48+E85+E196</f>
        <v>14985</v>
      </c>
      <c r="G477" s="259"/>
    </row>
    <row r="478" spans="1:7" ht="15" customHeight="1" thickBot="1">
      <c r="A478" s="490" t="s">
        <v>590</v>
      </c>
      <c r="B478" s="345">
        <f>B49+B86+B194</f>
        <v>0</v>
      </c>
      <c r="C478" s="345">
        <f>C49+C86+C194</f>
        <v>0</v>
      </c>
      <c r="D478" s="345">
        <f>D49+D86+D194</f>
        <v>0</v>
      </c>
      <c r="E478" s="345">
        <f>E49+E86+E194</f>
        <v>0</v>
      </c>
      <c r="G478" s="259"/>
    </row>
    <row r="479" spans="1:7" ht="19.899999999999999" customHeight="1" thickBot="1">
      <c r="A479" s="489" t="s">
        <v>542</v>
      </c>
      <c r="B479" s="345">
        <f t="shared" ref="B479:E480" si="15">SUM(B346+B309+B272+B235+B198+B161+B124+B87+B50)</f>
        <v>71008</v>
      </c>
      <c r="C479" s="345">
        <f t="shared" si="15"/>
        <v>44597</v>
      </c>
      <c r="D479" s="345">
        <f t="shared" si="15"/>
        <v>46948</v>
      </c>
      <c r="E479" s="345">
        <f t="shared" si="15"/>
        <v>47948</v>
      </c>
      <c r="G479" s="259"/>
    </row>
    <row r="480" spans="1:7" ht="15" customHeight="1" thickBot="1">
      <c r="A480" s="490" t="s">
        <v>538</v>
      </c>
      <c r="B480" s="345">
        <f>SUM(B347+B310+B273+B236+B199+B162+B125+B88+B51)</f>
        <v>71008</v>
      </c>
      <c r="C480" s="345">
        <f t="shared" si="15"/>
        <v>44597</v>
      </c>
      <c r="D480" s="345">
        <f t="shared" si="15"/>
        <v>46948</v>
      </c>
      <c r="E480" s="345">
        <f t="shared" si="15"/>
        <v>47948</v>
      </c>
      <c r="G480" s="259"/>
    </row>
    <row r="481" spans="1:7" ht="15" customHeight="1" thickBot="1">
      <c r="A481" s="490" t="s">
        <v>590</v>
      </c>
      <c r="B481" s="345">
        <f>B52+B89+B200</f>
        <v>0</v>
      </c>
      <c r="C481" s="345">
        <f>C52+C89+C200</f>
        <v>0</v>
      </c>
      <c r="D481" s="345">
        <f>D52+D89+D200</f>
        <v>0</v>
      </c>
      <c r="E481" s="345">
        <f>E52+E89+E200</f>
        <v>0</v>
      </c>
      <c r="G481" s="259"/>
    </row>
    <row r="482" spans="1:7" ht="46.5" customHeight="1" thickBot="1">
      <c r="A482" s="489" t="s">
        <v>543</v>
      </c>
      <c r="B482" s="542">
        <f>B483+B484</f>
        <v>0</v>
      </c>
      <c r="C482" s="542">
        <f>C483+C484</f>
        <v>0</v>
      </c>
      <c r="D482" s="542">
        <f>D483+D484</f>
        <v>0</v>
      </c>
      <c r="E482" s="542">
        <f>E483+E484</f>
        <v>0</v>
      </c>
      <c r="G482" s="259"/>
    </row>
    <row r="483" spans="1:7" ht="15" customHeight="1" thickBot="1">
      <c r="A483" s="490" t="s">
        <v>538</v>
      </c>
      <c r="B483" s="344">
        <f t="shared" ref="B483:E484" si="16">B54+B91+B202</f>
        <v>0</v>
      </c>
      <c r="C483" s="344">
        <f t="shared" si="16"/>
        <v>0</v>
      </c>
      <c r="D483" s="344">
        <f t="shared" si="16"/>
        <v>0</v>
      </c>
      <c r="E483" s="344">
        <f t="shared" si="16"/>
        <v>0</v>
      </c>
      <c r="G483" s="259"/>
    </row>
    <row r="484" spans="1:7" ht="15" customHeight="1" thickBot="1">
      <c r="A484" s="490" t="s">
        <v>590</v>
      </c>
      <c r="B484" s="345">
        <f t="shared" si="16"/>
        <v>0</v>
      </c>
      <c r="C484" s="345">
        <f t="shared" si="16"/>
        <v>0</v>
      </c>
      <c r="D484" s="345">
        <f t="shared" si="16"/>
        <v>0</v>
      </c>
      <c r="E484" s="345">
        <f t="shared" si="16"/>
        <v>0</v>
      </c>
      <c r="G484" s="259"/>
    </row>
    <row r="485" spans="1:7" ht="15" customHeight="1" thickBot="1">
      <c r="A485" s="489" t="s">
        <v>549</v>
      </c>
      <c r="B485" s="542">
        <f>B486+B487</f>
        <v>0</v>
      </c>
      <c r="C485" s="542">
        <f>C486+C487</f>
        <v>0</v>
      </c>
      <c r="D485" s="542">
        <f>D486+D487</f>
        <v>0</v>
      </c>
      <c r="E485" s="542">
        <f>E486+E487</f>
        <v>0</v>
      </c>
      <c r="G485" s="259"/>
    </row>
    <row r="486" spans="1:7" ht="15" customHeight="1" thickBot="1">
      <c r="A486" s="490" t="s">
        <v>538</v>
      </c>
      <c r="B486" s="344">
        <f t="shared" ref="B486:E487" si="17">B57+B94+B205</f>
        <v>0</v>
      </c>
      <c r="C486" s="344">
        <f t="shared" si="17"/>
        <v>0</v>
      </c>
      <c r="D486" s="344">
        <f t="shared" si="17"/>
        <v>0</v>
      </c>
      <c r="E486" s="344">
        <f t="shared" si="17"/>
        <v>0</v>
      </c>
      <c r="G486" s="259"/>
    </row>
    <row r="487" spans="1:7" ht="15" customHeight="1" thickBot="1">
      <c r="A487" s="490" t="s">
        <v>590</v>
      </c>
      <c r="B487" s="345">
        <f t="shared" si="17"/>
        <v>0</v>
      </c>
      <c r="C487" s="345">
        <f t="shared" si="17"/>
        <v>0</v>
      </c>
      <c r="D487" s="345">
        <f t="shared" si="17"/>
        <v>0</v>
      </c>
      <c r="E487" s="345">
        <f t="shared" si="17"/>
        <v>0</v>
      </c>
      <c r="G487" s="543"/>
    </row>
    <row r="488" spans="1:7" ht="15" customHeight="1" thickBot="1">
      <c r="A488" s="489" t="s">
        <v>553</v>
      </c>
      <c r="B488" s="542">
        <f>B489+B490</f>
        <v>21900</v>
      </c>
      <c r="C488" s="542">
        <f>C489+C490</f>
        <v>21900</v>
      </c>
      <c r="D488" s="542">
        <f>D489+D490</f>
        <v>21900</v>
      </c>
      <c r="E488" s="542">
        <f>E489+E490</f>
        <v>21900</v>
      </c>
      <c r="G488" s="507"/>
    </row>
    <row r="489" spans="1:7" ht="15" customHeight="1" thickBot="1">
      <c r="A489" s="490" t="s">
        <v>538</v>
      </c>
      <c r="B489" s="344">
        <f>+B171+B134</f>
        <v>21900</v>
      </c>
      <c r="C489" s="344">
        <f>+C171+C134</f>
        <v>21900</v>
      </c>
      <c r="D489" s="344">
        <f>+D171+D134</f>
        <v>21900</v>
      </c>
      <c r="E489" s="344">
        <f>+E171+E134</f>
        <v>21900</v>
      </c>
      <c r="G489" s="507"/>
    </row>
    <row r="490" spans="1:7" ht="15" customHeight="1" thickBot="1">
      <c r="A490" s="490" t="s">
        <v>590</v>
      </c>
      <c r="B490" s="345">
        <f>B61+B98+B209</f>
        <v>0</v>
      </c>
      <c r="C490" s="345">
        <f>C61+C98+C209</f>
        <v>0</v>
      </c>
      <c r="D490" s="345">
        <f>D61+D98+D209</f>
        <v>0</v>
      </c>
      <c r="E490" s="345">
        <f>E61+E98+E209</f>
        <v>0</v>
      </c>
      <c r="G490" s="259"/>
    </row>
    <row r="491" spans="1:7" ht="28.5" customHeight="1" thickBot="1">
      <c r="A491" s="489" t="s">
        <v>554</v>
      </c>
      <c r="B491" s="542">
        <f>B99+B62</f>
        <v>200</v>
      </c>
      <c r="C491" s="542">
        <f>C99+C62</f>
        <v>0</v>
      </c>
      <c r="D491" s="542">
        <f>D99+D62</f>
        <v>0</v>
      </c>
      <c r="E491" s="542">
        <f>E99+E62</f>
        <v>0</v>
      </c>
      <c r="G491" s="259"/>
    </row>
    <row r="492" spans="1:7" ht="15" customHeight="1" thickBot="1">
      <c r="A492" s="490" t="s">
        <v>538</v>
      </c>
      <c r="B492" s="344">
        <f t="shared" ref="B492:E493" si="18">B63+B100+B211</f>
        <v>200</v>
      </c>
      <c r="C492" s="344">
        <f t="shared" si="18"/>
        <v>0</v>
      </c>
      <c r="D492" s="344">
        <f t="shared" si="18"/>
        <v>0</v>
      </c>
      <c r="E492" s="344">
        <f t="shared" si="18"/>
        <v>0</v>
      </c>
      <c r="G492" s="259"/>
    </row>
    <row r="493" spans="1:7" ht="15" customHeight="1" thickBot="1">
      <c r="A493" s="490" t="s">
        <v>590</v>
      </c>
      <c r="B493" s="345">
        <f t="shared" si="18"/>
        <v>0</v>
      </c>
      <c r="C493" s="345">
        <f t="shared" si="18"/>
        <v>0</v>
      </c>
      <c r="D493" s="345">
        <f t="shared" si="18"/>
        <v>0</v>
      </c>
      <c r="E493" s="345">
        <f t="shared" si="18"/>
        <v>0</v>
      </c>
      <c r="G493" s="259"/>
    </row>
    <row r="494" spans="1:7" ht="15" customHeight="1" thickBot="1">
      <c r="A494" s="489" t="s">
        <v>591</v>
      </c>
      <c r="B494" s="344">
        <v>0</v>
      </c>
      <c r="C494" s="344">
        <v>0</v>
      </c>
      <c r="D494" s="344">
        <v>0</v>
      </c>
      <c r="E494" s="344">
        <v>0</v>
      </c>
      <c r="G494" s="259"/>
    </row>
    <row r="495" spans="1:7" ht="15" customHeight="1" thickBot="1">
      <c r="A495" s="489"/>
      <c r="B495" s="344"/>
      <c r="C495" s="344"/>
      <c r="D495" s="344"/>
      <c r="E495" s="344"/>
      <c r="G495" s="259"/>
    </row>
    <row r="496" spans="1:7" ht="15" customHeight="1" thickBot="1">
      <c r="A496" s="490" t="s">
        <v>538</v>
      </c>
      <c r="B496" s="344">
        <v>0</v>
      </c>
      <c r="C496" s="344">
        <v>0</v>
      </c>
      <c r="D496" s="344">
        <v>0</v>
      </c>
      <c r="E496" s="344">
        <v>0</v>
      </c>
      <c r="G496" s="259"/>
    </row>
    <row r="497" spans="1:10" ht="15" customHeight="1" thickBot="1">
      <c r="A497" s="490" t="s">
        <v>592</v>
      </c>
      <c r="B497" s="344">
        <v>0</v>
      </c>
      <c r="C497" s="344">
        <v>0</v>
      </c>
      <c r="D497" s="344">
        <v>0</v>
      </c>
      <c r="E497" s="344">
        <v>0</v>
      </c>
      <c r="G497" s="259"/>
    </row>
    <row r="498" spans="1:10" ht="15" customHeight="1" thickBot="1">
      <c r="A498" s="490" t="s">
        <v>585</v>
      </c>
      <c r="B498" s="344">
        <v>0</v>
      </c>
      <c r="C498" s="344">
        <v>0</v>
      </c>
      <c r="D498" s="344">
        <v>0</v>
      </c>
      <c r="E498" s="344">
        <v>0</v>
      </c>
    </row>
    <row r="499" spans="1:10" ht="15" customHeight="1" thickBot="1">
      <c r="A499" s="490" t="s">
        <v>586</v>
      </c>
      <c r="B499" s="344">
        <v>0</v>
      </c>
      <c r="C499" s="344">
        <v>0</v>
      </c>
      <c r="D499" s="344">
        <v>0</v>
      </c>
      <c r="E499" s="344">
        <v>0</v>
      </c>
    </row>
    <row r="500" spans="1:10" ht="15" customHeight="1" thickBot="1">
      <c r="A500" s="489" t="s">
        <v>593</v>
      </c>
      <c r="B500" s="344">
        <f>B501+B502+B503+B504</f>
        <v>84200</v>
      </c>
      <c r="C500" s="344">
        <f>C501+C502+C503+C504</f>
        <v>10000</v>
      </c>
      <c r="D500" s="344">
        <f>D501+D502+D503+D504</f>
        <v>10000</v>
      </c>
      <c r="E500" s="344">
        <f>E501+E502+E503+E504</f>
        <v>10000</v>
      </c>
      <c r="F500" s="344">
        <f>F501+F502+F503+F504</f>
        <v>0</v>
      </c>
      <c r="G500" s="495"/>
    </row>
    <row r="501" spans="1:10" ht="15" customHeight="1" thickBot="1">
      <c r="A501" s="490" t="s">
        <v>538</v>
      </c>
      <c r="B501" s="344">
        <f>B465+B440+B414+B386</f>
        <v>8000</v>
      </c>
      <c r="C501" s="344">
        <f t="shared" ref="B501:E504" si="19">C465+C440+C414+C386</f>
        <v>8800</v>
      </c>
      <c r="D501" s="344">
        <f t="shared" si="19"/>
        <v>10000</v>
      </c>
      <c r="E501" s="344">
        <f t="shared" si="19"/>
        <v>10000</v>
      </c>
    </row>
    <row r="502" spans="1:10" ht="15" customHeight="1" thickBot="1">
      <c r="A502" s="490" t="s">
        <v>592</v>
      </c>
      <c r="B502" s="344">
        <v>76200</v>
      </c>
      <c r="C502" s="344">
        <f t="shared" si="19"/>
        <v>0</v>
      </c>
      <c r="D502" s="344">
        <f t="shared" si="19"/>
        <v>0</v>
      </c>
      <c r="E502" s="344">
        <f t="shared" si="19"/>
        <v>0</v>
      </c>
      <c r="J502" s="507"/>
    </row>
    <row r="503" spans="1:10" ht="15" customHeight="1" thickBot="1">
      <c r="A503" s="490" t="s">
        <v>585</v>
      </c>
      <c r="B503" s="344">
        <f t="shared" si="19"/>
        <v>0</v>
      </c>
      <c r="C503" s="344">
        <f t="shared" si="19"/>
        <v>0</v>
      </c>
      <c r="D503" s="344">
        <f t="shared" si="19"/>
        <v>0</v>
      </c>
      <c r="E503" s="344">
        <f t="shared" si="19"/>
        <v>0</v>
      </c>
      <c r="J503" s="544"/>
    </row>
    <row r="504" spans="1:10" ht="15" customHeight="1" thickBot="1">
      <c r="A504" s="490" t="s">
        <v>586</v>
      </c>
      <c r="B504" s="344">
        <f t="shared" si="19"/>
        <v>0</v>
      </c>
      <c r="C504" s="344">
        <f t="shared" si="19"/>
        <v>1200</v>
      </c>
      <c r="D504" s="344">
        <f t="shared" si="19"/>
        <v>0</v>
      </c>
      <c r="E504" s="344">
        <f t="shared" si="19"/>
        <v>0</v>
      </c>
      <c r="J504" s="544"/>
    </row>
    <row r="505" spans="1:10" ht="15" customHeight="1" thickBot="1">
      <c r="A505" s="504" t="s">
        <v>556</v>
      </c>
      <c r="B505" s="500">
        <f>IF(B472-B471=0,0,"Error")</f>
        <v>0</v>
      </c>
      <c r="C505" s="500">
        <f>IF(C472-C471=0,0,"Error")</f>
        <v>0</v>
      </c>
      <c r="D505" s="500">
        <f>IF(D472-D471=0,0,"Error")</f>
        <v>0</v>
      </c>
      <c r="E505" s="500">
        <f>IF(E472-E471=0,0,"Error")</f>
        <v>0</v>
      </c>
      <c r="J505" s="507"/>
    </row>
    <row r="506" spans="1:10" ht="15" customHeight="1">
      <c r="A506" s="545"/>
      <c r="B506" s="495"/>
      <c r="C506" s="495"/>
      <c r="D506" s="495"/>
      <c r="E506" s="495"/>
    </row>
    <row r="511" spans="1:10" ht="15">
      <c r="A511" s="1458" t="s">
        <v>3066</v>
      </c>
    </row>
  </sheetData>
  <mergeCells count="97">
    <mergeCell ref="A457:A458"/>
    <mergeCell ref="A431:E431"/>
    <mergeCell ref="A432:A433"/>
    <mergeCell ref="B446:E446"/>
    <mergeCell ref="B447:E447"/>
    <mergeCell ref="A448:A449"/>
    <mergeCell ref="A456:E456"/>
    <mergeCell ref="A423:A424"/>
    <mergeCell ref="A392:E392"/>
    <mergeCell ref="B393:E393"/>
    <mergeCell ref="D394:E394"/>
    <mergeCell ref="B395:E395"/>
    <mergeCell ref="B396:E396"/>
    <mergeCell ref="B397:E397"/>
    <mergeCell ref="A398:A399"/>
    <mergeCell ref="A406:A407"/>
    <mergeCell ref="B419:E419"/>
    <mergeCell ref="B421:E421"/>
    <mergeCell ref="B422:E422"/>
    <mergeCell ref="A391:E391"/>
    <mergeCell ref="A337:E337"/>
    <mergeCell ref="A338:A339"/>
    <mergeCell ref="A363:E363"/>
    <mergeCell ref="A364:E364"/>
    <mergeCell ref="B365:E365"/>
    <mergeCell ref="D366:E366"/>
    <mergeCell ref="B367:E367"/>
    <mergeCell ref="B368:E368"/>
    <mergeCell ref="B369:E369"/>
    <mergeCell ref="A370:A371"/>
    <mergeCell ref="A378:A379"/>
    <mergeCell ref="A329:A330"/>
    <mergeCell ref="A263:E263"/>
    <mergeCell ref="A264:A265"/>
    <mergeCell ref="B289:E289"/>
    <mergeCell ref="B290:E290"/>
    <mergeCell ref="B291:E291"/>
    <mergeCell ref="A292:A293"/>
    <mergeCell ref="A300:E300"/>
    <mergeCell ref="A301:A302"/>
    <mergeCell ref="B326:E326"/>
    <mergeCell ref="B327:E327"/>
    <mergeCell ref="B328:E328"/>
    <mergeCell ref="A255:A256"/>
    <mergeCell ref="A189:E189"/>
    <mergeCell ref="A190:A191"/>
    <mergeCell ref="B215:E215"/>
    <mergeCell ref="B216:E216"/>
    <mergeCell ref="B217:E217"/>
    <mergeCell ref="A218:A219"/>
    <mergeCell ref="A226:E226"/>
    <mergeCell ref="A227:A228"/>
    <mergeCell ref="B252:E252"/>
    <mergeCell ref="B253:E253"/>
    <mergeCell ref="B254:E254"/>
    <mergeCell ref="A181:A182"/>
    <mergeCell ref="A115:E115"/>
    <mergeCell ref="A116:A117"/>
    <mergeCell ref="B141:E141"/>
    <mergeCell ref="B142:E142"/>
    <mergeCell ref="B143:E143"/>
    <mergeCell ref="A144:A145"/>
    <mergeCell ref="A152:E152"/>
    <mergeCell ref="A153:A154"/>
    <mergeCell ref="B178:E178"/>
    <mergeCell ref="B179:E179"/>
    <mergeCell ref="B180:E180"/>
    <mergeCell ref="A107:A108"/>
    <mergeCell ref="A41:E41"/>
    <mergeCell ref="A42:A43"/>
    <mergeCell ref="B67:E67"/>
    <mergeCell ref="B68:E68"/>
    <mergeCell ref="B69:E69"/>
    <mergeCell ref="A70:A71"/>
    <mergeCell ref="A78:E78"/>
    <mergeCell ref="A79:A80"/>
    <mergeCell ref="B104:E104"/>
    <mergeCell ref="B105:E105"/>
    <mergeCell ref="B106:E106"/>
    <mergeCell ref="A33:A34"/>
    <mergeCell ref="A7:E7"/>
    <mergeCell ref="A8:E10"/>
    <mergeCell ref="B11:E11"/>
    <mergeCell ref="A12:A13"/>
    <mergeCell ref="B24:E24"/>
    <mergeCell ref="A25:E25"/>
    <mergeCell ref="A28:E28"/>
    <mergeCell ref="A29:E29"/>
    <mergeCell ref="B30:E30"/>
    <mergeCell ref="B31:E31"/>
    <mergeCell ref="B32:E32"/>
    <mergeCell ref="B6:E6"/>
    <mergeCell ref="A1:F1"/>
    <mergeCell ref="A2:E2"/>
    <mergeCell ref="A3:F3"/>
    <mergeCell ref="B4:E4"/>
    <mergeCell ref="B5:E5"/>
  </mergeCells>
  <pageMargins left="0.7" right="0.7" top="0.75" bottom="0.75" header="0.3" footer="0.3"/>
  <pageSetup scale="83" fitToHeight="0" orientation="portrait" r:id="rId1"/>
  <drawing r:id="rId2"/>
  <legacyDrawing r:id="rId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M202"/>
  <sheetViews>
    <sheetView zoomScale="170" zoomScaleNormal="170" zoomScaleSheetLayoutView="78" workbookViewId="0">
      <selection activeCell="C6" sqref="C6:F6"/>
    </sheetView>
  </sheetViews>
  <sheetFormatPr defaultColWidth="9.125" defaultRowHeight="14.25"/>
  <cols>
    <col min="1" max="1" width="9.125" style="259" customWidth="1"/>
    <col min="2" max="2" width="28.625" style="259" customWidth="1"/>
    <col min="3" max="5" width="11.75" style="259" customWidth="1"/>
    <col min="6" max="6" width="12.375" style="259" customWidth="1"/>
    <col min="7" max="7" width="17.25" style="1363" customWidth="1"/>
    <col min="8" max="8" width="3.125" style="259" customWidth="1"/>
    <col min="9" max="9" width="11" style="259" customWidth="1"/>
    <col min="10" max="10" width="11" style="259" bestFit="1" customWidth="1"/>
    <col min="11" max="16384" width="9.125" style="259"/>
  </cols>
  <sheetData>
    <row r="2" spans="1:12" ht="18" customHeight="1">
      <c r="A2" s="759"/>
      <c r="B2" s="2183" t="s">
        <v>495</v>
      </c>
      <c r="C2" s="2183"/>
      <c r="D2" s="2183"/>
      <c r="E2" s="2183"/>
      <c r="F2" s="2183"/>
      <c r="G2" s="1362"/>
    </row>
    <row r="3" spans="1:12" ht="18" customHeight="1">
      <c r="A3" s="258"/>
      <c r="B3" s="1928" t="s">
        <v>1109</v>
      </c>
      <c r="C3" s="1928"/>
      <c r="D3" s="1928"/>
      <c r="E3" s="1928"/>
      <c r="F3" s="1928"/>
      <c r="G3" s="1362"/>
    </row>
    <row r="4" spans="1:12" ht="15" thickBot="1"/>
    <row r="5" spans="1:12" ht="15" thickBot="1">
      <c r="B5" s="260" t="s">
        <v>6</v>
      </c>
      <c r="C5" s="2184" t="s">
        <v>1024</v>
      </c>
      <c r="D5" s="2184"/>
      <c r="E5" s="2184"/>
      <c r="F5" s="2184"/>
    </row>
    <row r="6" spans="1:12" ht="15" thickBot="1">
      <c r="B6" s="260" t="s">
        <v>8</v>
      </c>
      <c r="C6" s="2185" t="s">
        <v>1000</v>
      </c>
      <c r="D6" s="2186"/>
      <c r="E6" s="2186"/>
      <c r="F6" s="2187"/>
    </row>
    <row r="7" spans="1:12" ht="15" thickBot="1">
      <c r="B7" s="260" t="s">
        <v>10</v>
      </c>
      <c r="C7" s="2188" t="s">
        <v>499</v>
      </c>
      <c r="D7" s="2189"/>
      <c r="E7" s="2189"/>
      <c r="F7" s="2190"/>
    </row>
    <row r="8" spans="1:12" ht="15" thickBot="1">
      <c r="B8" s="1924" t="s">
        <v>12</v>
      </c>
      <c r="C8" s="1925"/>
      <c r="D8" s="1925"/>
      <c r="E8" s="1925"/>
      <c r="F8" s="1926"/>
    </row>
    <row r="9" spans="1:12" ht="15" thickBot="1">
      <c r="B9" s="2191" t="s">
        <v>1110</v>
      </c>
      <c r="C9" s="1940"/>
      <c r="D9" s="1940"/>
      <c r="E9" s="1940"/>
      <c r="F9" s="1941"/>
    </row>
    <row r="10" spans="1:12" ht="14.25" customHeight="1" thickBot="1">
      <c r="B10" s="1939"/>
      <c r="C10" s="1940"/>
      <c r="D10" s="1940"/>
      <c r="E10" s="1940"/>
      <c r="F10" s="1941"/>
    </row>
    <row r="11" spans="1:12" ht="15" thickBot="1">
      <c r="A11" s="449"/>
      <c r="B11" s="1939"/>
      <c r="C11" s="1940"/>
      <c r="D11" s="1940"/>
      <c r="E11" s="1940"/>
      <c r="F11" s="1941"/>
    </row>
    <row r="12" spans="1:12" ht="43.5" customHeight="1" thickBot="1">
      <c r="A12" s="449"/>
      <c r="B12" s="261" t="s">
        <v>1111</v>
      </c>
      <c r="C12" s="2192" t="s">
        <v>1112</v>
      </c>
      <c r="D12" s="2193"/>
      <c r="E12" s="2193"/>
      <c r="F12" s="2194"/>
      <c r="I12" s="760"/>
      <c r="J12" s="761"/>
      <c r="K12" s="761"/>
      <c r="L12" s="761"/>
    </row>
    <row r="13" spans="1:12" ht="23.25" customHeight="1" thickBot="1">
      <c r="A13" s="449"/>
      <c r="B13" s="762" t="s">
        <v>1113</v>
      </c>
      <c r="C13" s="763">
        <v>2024</v>
      </c>
      <c r="D13" s="763">
        <v>2025</v>
      </c>
      <c r="E13" s="763">
        <v>2026</v>
      </c>
      <c r="F13" s="763">
        <v>2027</v>
      </c>
    </row>
    <row r="14" spans="1:12" ht="27" customHeight="1" thickBot="1">
      <c r="A14" s="449"/>
      <c r="B14" s="270" t="s">
        <v>1114</v>
      </c>
      <c r="C14" s="764">
        <v>0.7</v>
      </c>
      <c r="D14" s="765" t="s">
        <v>1007</v>
      </c>
      <c r="E14" s="765" t="s">
        <v>1007</v>
      </c>
      <c r="F14" s="765" t="s">
        <v>1007</v>
      </c>
    </row>
    <row r="15" spans="1:12" ht="90" customHeight="1" thickBot="1">
      <c r="A15" s="449"/>
      <c r="B15" s="268" t="s">
        <v>16</v>
      </c>
      <c r="C15" s="2192" t="s">
        <v>1115</v>
      </c>
      <c r="D15" s="2193"/>
      <c r="E15" s="2193"/>
      <c r="F15" s="2194"/>
    </row>
    <row r="16" spans="1:12" ht="23.25" customHeight="1" thickBot="1">
      <c r="B16" s="1962" t="s">
        <v>1116</v>
      </c>
      <c r="C16" s="1963"/>
      <c r="D16" s="1963"/>
      <c r="E16" s="1963"/>
      <c r="F16" s="1964"/>
      <c r="I16" s="269"/>
      <c r="K16" s="269"/>
    </row>
    <row r="17" spans="2:13" ht="15.75" thickBot="1">
      <c r="B17" s="762"/>
      <c r="C17" s="763">
        <v>2024</v>
      </c>
      <c r="D17" s="763">
        <v>2025</v>
      </c>
      <c r="E17" s="763">
        <v>2026</v>
      </c>
      <c r="F17" s="763">
        <v>2027</v>
      </c>
      <c r="H17" s="273"/>
    </row>
    <row r="18" spans="2:13" ht="24.75" customHeight="1" thickBot="1">
      <c r="B18" s="766" t="s">
        <v>1117</v>
      </c>
      <c r="C18" s="767">
        <v>1</v>
      </c>
      <c r="D18" s="768">
        <v>1</v>
      </c>
      <c r="E18" s="768">
        <v>1</v>
      </c>
      <c r="F18" s="768">
        <v>1</v>
      </c>
      <c r="H18" s="273"/>
    </row>
    <row r="19" spans="2:13" ht="43.5" customHeight="1" thickBot="1">
      <c r="B19" s="769" t="s">
        <v>1118</v>
      </c>
      <c r="C19" s="770">
        <v>0.9</v>
      </c>
      <c r="D19" s="771" t="s">
        <v>1119</v>
      </c>
      <c r="E19" s="772" t="s">
        <v>1119</v>
      </c>
      <c r="F19" s="773" t="s">
        <v>1119</v>
      </c>
      <c r="H19" s="273"/>
    </row>
    <row r="20" spans="2:13" ht="43.5" customHeight="1" thickBot="1">
      <c r="B20" s="774" t="s">
        <v>1120</v>
      </c>
      <c r="C20" s="775">
        <v>0.73</v>
      </c>
      <c r="D20" s="771" t="s">
        <v>1119</v>
      </c>
      <c r="E20" s="771" t="s">
        <v>1119</v>
      </c>
      <c r="F20" s="771" t="s">
        <v>1119</v>
      </c>
      <c r="G20" s="1364"/>
      <c r="H20" s="273"/>
    </row>
    <row r="21" spans="2:13" ht="43.5" customHeight="1" thickBot="1">
      <c r="B21" s="776" t="s">
        <v>1121</v>
      </c>
      <c r="C21" s="775">
        <v>0.36</v>
      </c>
      <c r="D21" s="772" t="s">
        <v>1119</v>
      </c>
      <c r="E21" s="771" t="s">
        <v>1119</v>
      </c>
      <c r="F21" s="771" t="s">
        <v>1119</v>
      </c>
      <c r="G21" s="1364"/>
      <c r="H21" s="273"/>
    </row>
    <row r="22" spans="2:13" ht="15" thickBot="1">
      <c r="B22" s="2195" t="s">
        <v>1122</v>
      </c>
      <c r="C22" s="2196"/>
      <c r="D22" s="2196"/>
      <c r="E22" s="2196"/>
      <c r="F22" s="2197"/>
    </row>
    <row r="23" spans="2:13" ht="15" thickBot="1">
      <c r="B23" s="1956" t="s">
        <v>1123</v>
      </c>
      <c r="C23" s="1957"/>
      <c r="D23" s="1957"/>
      <c r="E23" s="1957"/>
      <c r="F23" s="1958"/>
    </row>
    <row r="24" spans="2:13" ht="18.75" customHeight="1" thickBot="1">
      <c r="B24" s="276" t="s">
        <v>835</v>
      </c>
      <c r="C24" s="1962" t="s">
        <v>1124</v>
      </c>
      <c r="D24" s="2150"/>
      <c r="E24" s="2150"/>
      <c r="F24" s="2151"/>
      <c r="J24" s="777"/>
    </row>
    <row r="25" spans="2:13" ht="31.5" customHeight="1" thickBot="1">
      <c r="B25" s="270" t="s">
        <v>517</v>
      </c>
      <c r="C25" s="2198" t="s">
        <v>1125</v>
      </c>
      <c r="D25" s="2199"/>
      <c r="E25" s="2199"/>
      <c r="F25" s="2200"/>
    </row>
    <row r="26" spans="2:13" ht="28.5" customHeight="1" thickBot="1">
      <c r="B26" s="270" t="s">
        <v>21</v>
      </c>
      <c r="C26" s="1950" t="s">
        <v>1126</v>
      </c>
      <c r="D26" s="1951"/>
      <c r="E26" s="1951"/>
      <c r="F26" s="1952"/>
    </row>
    <row r="27" spans="2:13" ht="12.75" customHeight="1">
      <c r="B27" s="1945"/>
      <c r="C27" s="277">
        <v>2024</v>
      </c>
      <c r="D27" s="277">
        <v>2025</v>
      </c>
      <c r="E27" s="277">
        <v>2026</v>
      </c>
      <c r="F27" s="277">
        <v>2027</v>
      </c>
    </row>
    <row r="28" spans="2:13" ht="12.75" customHeight="1" thickBot="1">
      <c r="B28" s="1946"/>
      <c r="C28" s="278" t="s">
        <v>22</v>
      </c>
      <c r="D28" s="278" t="s">
        <v>23</v>
      </c>
      <c r="E28" s="278" t="s">
        <v>23</v>
      </c>
      <c r="F28" s="278" t="s">
        <v>23</v>
      </c>
    </row>
    <row r="29" spans="2:13" ht="15" thickBot="1">
      <c r="B29" s="270" t="s">
        <v>33</v>
      </c>
      <c r="C29" s="279">
        <v>3060</v>
      </c>
      <c r="D29" s="279">
        <v>3070</v>
      </c>
      <c r="E29" s="279">
        <v>3080</v>
      </c>
      <c r="F29" s="279">
        <v>3090</v>
      </c>
    </row>
    <row r="30" spans="2:13" ht="15" thickBot="1">
      <c r="B30" s="270" t="s">
        <v>529</v>
      </c>
      <c r="C30" s="343">
        <v>93931</v>
      </c>
      <c r="D30" s="343">
        <v>96731</v>
      </c>
      <c r="E30" s="343">
        <v>96931</v>
      </c>
      <c r="F30" s="343">
        <v>96931</v>
      </c>
      <c r="G30" s="1365"/>
      <c r="H30" s="449"/>
      <c r="I30" s="449"/>
      <c r="J30" s="778"/>
      <c r="K30" s="449"/>
      <c r="L30" s="449"/>
      <c r="M30" s="449"/>
    </row>
    <row r="31" spans="2:13" ht="15" thickBot="1">
      <c r="B31" s="270" t="s">
        <v>530</v>
      </c>
      <c r="C31" s="279">
        <f>C30/C29</f>
        <v>30.69640522875817</v>
      </c>
      <c r="D31" s="279">
        <f>D30/D29</f>
        <v>31.508469055374594</v>
      </c>
      <c r="E31" s="279">
        <f>E30/E29</f>
        <v>31.471103896103894</v>
      </c>
      <c r="F31" s="279">
        <f>F30/F29</f>
        <v>31.369255663430422</v>
      </c>
    </row>
    <row r="32" spans="2:13" ht="15" thickBot="1">
      <c r="B32" s="270" t="s">
        <v>532</v>
      </c>
      <c r="C32" s="264" t="s">
        <v>533</v>
      </c>
      <c r="D32" s="280">
        <f>D29/C29-1</f>
        <v>3.2679738562091387E-3</v>
      </c>
      <c r="E32" s="280">
        <f t="shared" ref="E32:F34" si="0">E29/D29-1</f>
        <v>3.2573289902280145E-3</v>
      </c>
      <c r="F32" s="280">
        <f t="shared" si="0"/>
        <v>3.2467532467532756E-3</v>
      </c>
      <c r="H32" s="281"/>
      <c r="I32" s="281"/>
      <c r="J32" s="281"/>
      <c r="K32" s="281"/>
      <c r="L32" s="281"/>
    </row>
    <row r="33" spans="2:6" ht="15" thickBot="1">
      <c r="B33" s="270" t="s">
        <v>534</v>
      </c>
      <c r="C33" s="264" t="s">
        <v>533</v>
      </c>
      <c r="D33" s="280">
        <f>D30/C30-1</f>
        <v>2.9809115201584246E-2</v>
      </c>
      <c r="E33" s="280">
        <f t="shared" si="0"/>
        <v>2.0675895007804534E-3</v>
      </c>
      <c r="F33" s="280">
        <f t="shared" si="0"/>
        <v>0</v>
      </c>
    </row>
    <row r="34" spans="2:6" ht="15" thickBot="1">
      <c r="B34" s="270" t="s">
        <v>47</v>
      </c>
      <c r="C34" s="264" t="s">
        <v>533</v>
      </c>
      <c r="D34" s="280">
        <f>D31/C31-1</f>
        <v>2.6454688116237079E-2</v>
      </c>
      <c r="E34" s="280">
        <f t="shared" si="0"/>
        <v>-1.18587669889747E-3</v>
      </c>
      <c r="F34" s="280">
        <f t="shared" si="0"/>
        <v>-3.2362459546924072E-3</v>
      </c>
    </row>
    <row r="35" spans="2:6" ht="15" thickBot="1">
      <c r="B35" s="1936" t="s">
        <v>1127</v>
      </c>
      <c r="C35" s="1937"/>
      <c r="D35" s="1937"/>
      <c r="E35" s="1937"/>
      <c r="F35" s="1938"/>
    </row>
    <row r="36" spans="2:6" ht="12.75" customHeight="1">
      <c r="B36" s="1945"/>
      <c r="C36" s="277">
        <v>2024</v>
      </c>
      <c r="D36" s="277">
        <v>2025</v>
      </c>
      <c r="E36" s="277">
        <v>2026</v>
      </c>
      <c r="F36" s="277">
        <v>2027</v>
      </c>
    </row>
    <row r="37" spans="2:6" ht="12.75" customHeight="1" thickBot="1">
      <c r="B37" s="1946"/>
      <c r="C37" s="278" t="s">
        <v>22</v>
      </c>
      <c r="D37" s="278" t="s">
        <v>23</v>
      </c>
      <c r="E37" s="278" t="s">
        <v>23</v>
      </c>
      <c r="F37" s="278" t="s">
        <v>23</v>
      </c>
    </row>
    <row r="38" spans="2:6" ht="15" thickBot="1">
      <c r="B38" s="282" t="s">
        <v>537</v>
      </c>
      <c r="C38" s="283">
        <f>C39+C40</f>
        <v>55288</v>
      </c>
      <c r="D38" s="283">
        <f>D39+D40</f>
        <v>57688</v>
      </c>
      <c r="E38" s="283">
        <f>E39+E40</f>
        <v>57688</v>
      </c>
      <c r="F38" s="283">
        <f>F39+F40</f>
        <v>57688</v>
      </c>
    </row>
    <row r="39" spans="2:6" ht="15" thickBot="1">
      <c r="B39" s="284" t="s">
        <v>538</v>
      </c>
      <c r="C39" s="286">
        <v>55288</v>
      </c>
      <c r="D39" s="286">
        <v>57688</v>
      </c>
      <c r="E39" s="286">
        <v>57688</v>
      </c>
      <c r="F39" s="286">
        <v>57688</v>
      </c>
    </row>
    <row r="40" spans="2:6" ht="15" thickBot="1">
      <c r="B40" s="284" t="s">
        <v>539</v>
      </c>
      <c r="C40" s="286"/>
      <c r="D40" s="297"/>
      <c r="E40" s="297"/>
      <c r="F40" s="297"/>
    </row>
    <row r="41" spans="2:6" ht="24.75" thickBot="1">
      <c r="B41" s="282" t="s">
        <v>540</v>
      </c>
      <c r="C41" s="283">
        <f>C42+C43</f>
        <v>8754</v>
      </c>
      <c r="D41" s="283">
        <f>D42+D43</f>
        <v>8754</v>
      </c>
      <c r="E41" s="283">
        <f>E42+E43</f>
        <v>8754</v>
      </c>
      <c r="F41" s="283">
        <f>F42+F43</f>
        <v>8754</v>
      </c>
    </row>
    <row r="42" spans="2:6" ht="15" thickBot="1">
      <c r="B42" s="284" t="s">
        <v>538</v>
      </c>
      <c r="C42" s="283">
        <v>8754</v>
      </c>
      <c r="D42" s="287">
        <v>8754</v>
      </c>
      <c r="E42" s="287">
        <v>8754</v>
      </c>
      <c r="F42" s="287">
        <v>8754</v>
      </c>
    </row>
    <row r="43" spans="2:6" ht="15" thickBot="1">
      <c r="B43" s="284" t="s">
        <v>539</v>
      </c>
      <c r="C43" s="286"/>
      <c r="D43" s="283"/>
      <c r="E43" s="283"/>
      <c r="F43" s="283"/>
    </row>
    <row r="44" spans="2:6" ht="15" thickBot="1">
      <c r="B44" s="282" t="s">
        <v>542</v>
      </c>
      <c r="C44" s="283">
        <f>C45+C46</f>
        <v>29645</v>
      </c>
      <c r="D44" s="283">
        <f>D45+D46</f>
        <v>30289</v>
      </c>
      <c r="E44" s="283">
        <f>E45+E46</f>
        <v>30489</v>
      </c>
      <c r="F44" s="283">
        <f>F45+F46</f>
        <v>30489</v>
      </c>
    </row>
    <row r="45" spans="2:6" ht="15" thickBot="1">
      <c r="B45" s="284" t="s">
        <v>538</v>
      </c>
      <c r="C45" s="283">
        <v>29645</v>
      </c>
      <c r="D45" s="283">
        <v>30289</v>
      </c>
      <c r="E45" s="283">
        <v>30489</v>
      </c>
      <c r="F45" s="283">
        <v>30489</v>
      </c>
    </row>
    <row r="46" spans="2:6" ht="15" thickBot="1">
      <c r="B46" s="284" t="s">
        <v>539</v>
      </c>
      <c r="C46" s="286"/>
      <c r="D46" s="283"/>
      <c r="E46" s="283"/>
      <c r="F46" s="283"/>
    </row>
    <row r="47" spans="2:6" ht="15" thickBot="1">
      <c r="B47" s="282" t="s">
        <v>543</v>
      </c>
      <c r="C47" s="286">
        <v>0</v>
      </c>
      <c r="D47" s="283">
        <v>0</v>
      </c>
      <c r="E47" s="283">
        <v>0</v>
      </c>
      <c r="F47" s="283">
        <v>0</v>
      </c>
    </row>
    <row r="48" spans="2:6" ht="15" thickBot="1">
      <c r="B48" s="284" t="s">
        <v>538</v>
      </c>
      <c r="C48" s="286"/>
      <c r="D48" s="283"/>
      <c r="E48" s="283"/>
      <c r="F48" s="283"/>
    </row>
    <row r="49" spans="1:13" ht="15" thickBot="1">
      <c r="B49" s="284" t="s">
        <v>539</v>
      </c>
      <c r="C49" s="286"/>
      <c r="D49" s="283"/>
      <c r="E49" s="283"/>
      <c r="F49" s="283"/>
    </row>
    <row r="50" spans="1:13" ht="15" thickBot="1">
      <c r="B50" s="282" t="s">
        <v>549</v>
      </c>
      <c r="C50" s="286">
        <v>0</v>
      </c>
      <c r="D50" s="283">
        <v>0</v>
      </c>
      <c r="E50" s="283">
        <v>0</v>
      </c>
      <c r="F50" s="283">
        <v>0</v>
      </c>
    </row>
    <row r="51" spans="1:13" ht="15" thickBot="1">
      <c r="B51" s="284" t="s">
        <v>538</v>
      </c>
      <c r="C51" s="286"/>
      <c r="D51" s="283"/>
      <c r="E51" s="283"/>
      <c r="F51" s="283"/>
    </row>
    <row r="52" spans="1:13" ht="15" thickBot="1">
      <c r="B52" s="284" t="s">
        <v>539</v>
      </c>
      <c r="C52" s="286"/>
      <c r="D52" s="283"/>
      <c r="E52" s="283"/>
      <c r="F52" s="283"/>
    </row>
    <row r="53" spans="1:13" ht="15" thickBot="1">
      <c r="B53" s="282" t="s">
        <v>553</v>
      </c>
      <c r="C53" s="286">
        <v>0</v>
      </c>
      <c r="D53" s="283">
        <v>0</v>
      </c>
      <c r="E53" s="283">
        <v>0</v>
      </c>
      <c r="F53" s="283">
        <v>0</v>
      </c>
    </row>
    <row r="54" spans="1:13" ht="15" thickBot="1">
      <c r="B54" s="284" t="s">
        <v>538</v>
      </c>
      <c r="C54" s="286"/>
      <c r="D54" s="283"/>
      <c r="E54" s="283"/>
      <c r="F54" s="283"/>
    </row>
    <row r="55" spans="1:13" ht="15" thickBot="1">
      <c r="B55" s="284" t="s">
        <v>539</v>
      </c>
      <c r="C55" s="286"/>
      <c r="D55" s="283"/>
      <c r="E55" s="283"/>
      <c r="F55" s="283"/>
    </row>
    <row r="56" spans="1:13" ht="15" thickBot="1">
      <c r="B56" s="282" t="s">
        <v>554</v>
      </c>
      <c r="C56" s="286">
        <f>C57+C58</f>
        <v>244</v>
      </c>
      <c r="D56" s="283">
        <v>0</v>
      </c>
      <c r="E56" s="283">
        <f>D56*1.03*0.99</f>
        <v>0</v>
      </c>
      <c r="F56" s="283">
        <f>E56*1.03*0.99</f>
        <v>0</v>
      </c>
      <c r="I56" s="288"/>
    </row>
    <row r="57" spans="1:13" ht="15" thickBot="1">
      <c r="B57" s="284" t="s">
        <v>538</v>
      </c>
      <c r="C57" s="286">
        <v>244</v>
      </c>
      <c r="D57" s="292"/>
      <c r="E57" s="292"/>
      <c r="F57" s="292"/>
      <c r="K57" s="290"/>
      <c r="L57" s="290"/>
      <c r="M57" s="290"/>
    </row>
    <row r="58" spans="1:13" ht="15" thickBot="1">
      <c r="B58" s="284" t="s">
        <v>539</v>
      </c>
      <c r="C58" s="286"/>
      <c r="D58" s="291"/>
      <c r="E58" s="292"/>
      <c r="F58" s="292"/>
    </row>
    <row r="59" spans="1:13" ht="15" thickBot="1">
      <c r="B59" s="293" t="s">
        <v>25</v>
      </c>
      <c r="C59" s="286">
        <f>C56+C53+C50+C47+C44+C41+C38</f>
        <v>93931</v>
      </c>
      <c r="D59" s="286">
        <f>D56+D53+D50+D47+D44+D41+D38</f>
        <v>96731</v>
      </c>
      <c r="E59" s="286">
        <f>E56+E53+E50+E47+E44+E41+E38</f>
        <v>96931</v>
      </c>
      <c r="F59" s="286">
        <f>F56+F53+F50+F47+F44+F41+F38</f>
        <v>96931</v>
      </c>
    </row>
    <row r="60" spans="1:13" ht="15" thickBot="1">
      <c r="B60" s="294" t="s">
        <v>556</v>
      </c>
      <c r="C60" s="295">
        <f>IF(C59-C30=0,0,"Error")</f>
        <v>0</v>
      </c>
      <c r="D60" s="295">
        <f>IF(D59-D30=0,0,"Error")</f>
        <v>0</v>
      </c>
      <c r="E60" s="295">
        <f>IF(E59-E30=0,0,"Error")</f>
        <v>0</v>
      </c>
      <c r="F60" s="295">
        <f>IF(F59-F30=0,0,"Error")</f>
        <v>0</v>
      </c>
    </row>
    <row r="61" spans="1:13" ht="15" thickBot="1">
      <c r="B61" s="1956" t="s">
        <v>572</v>
      </c>
      <c r="C61" s="1957"/>
      <c r="D61" s="1957"/>
      <c r="E61" s="1957"/>
      <c r="F61" s="1958"/>
    </row>
    <row r="62" spans="1:13" ht="15" thickBot="1">
      <c r="B62" s="1956" t="s">
        <v>573</v>
      </c>
      <c r="C62" s="1957"/>
      <c r="D62" s="1957"/>
      <c r="E62" s="1957"/>
      <c r="F62" s="1958"/>
    </row>
    <row r="63" spans="1:13" ht="15" thickBot="1">
      <c r="B63" s="276" t="s">
        <v>574</v>
      </c>
      <c r="C63" s="2204" t="s">
        <v>1128</v>
      </c>
      <c r="D63" s="2205"/>
      <c r="E63" s="2205"/>
      <c r="F63" s="2206"/>
    </row>
    <row r="64" spans="1:13" ht="35.25" customHeight="1" thickBot="1">
      <c r="A64" s="449"/>
      <c r="B64" s="276" t="s">
        <v>515</v>
      </c>
      <c r="C64" s="276" t="s">
        <v>1129</v>
      </c>
      <c r="D64" s="317" t="s">
        <v>1130</v>
      </c>
      <c r="E64" s="2207" t="s">
        <v>1019</v>
      </c>
      <c r="F64" s="2208"/>
      <c r="J64" s="777"/>
    </row>
    <row r="65" spans="2:12" ht="17.25" customHeight="1" thickBot="1">
      <c r="B65" s="270" t="s">
        <v>517</v>
      </c>
      <c r="C65" s="2204" t="s">
        <v>1131</v>
      </c>
      <c r="D65" s="2205"/>
      <c r="E65" s="2205"/>
      <c r="F65" s="2206"/>
    </row>
    <row r="66" spans="2:12" ht="15" thickBot="1">
      <c r="B66" s="270" t="s">
        <v>21</v>
      </c>
      <c r="C66" s="1965" t="s">
        <v>448</v>
      </c>
      <c r="D66" s="1966"/>
      <c r="E66" s="1966"/>
      <c r="F66" s="1967"/>
    </row>
    <row r="67" spans="2:12" ht="12.75" customHeight="1">
      <c r="B67" s="1945"/>
      <c r="C67" s="277">
        <v>2024</v>
      </c>
      <c r="D67" s="277">
        <v>2025</v>
      </c>
      <c r="E67" s="277">
        <v>2026</v>
      </c>
      <c r="F67" s="277">
        <v>2027</v>
      </c>
    </row>
    <row r="68" spans="2:12" ht="14.25" customHeight="1" thickBot="1">
      <c r="B68" s="1946"/>
      <c r="C68" s="278" t="s">
        <v>22</v>
      </c>
      <c r="D68" s="278" t="s">
        <v>23</v>
      </c>
      <c r="E68" s="278" t="s">
        <v>23</v>
      </c>
      <c r="F68" s="278" t="s">
        <v>23</v>
      </c>
    </row>
    <row r="69" spans="2:12" ht="15" thickBot="1">
      <c r="B69" s="270" t="s">
        <v>33</v>
      </c>
      <c r="C69" s="264">
        <v>12</v>
      </c>
      <c r="D69" s="264">
        <v>20</v>
      </c>
      <c r="E69" s="264">
        <v>20</v>
      </c>
      <c r="F69" s="264">
        <v>19</v>
      </c>
      <c r="J69" s="777"/>
    </row>
    <row r="70" spans="2:12" ht="15" thickBot="1">
      <c r="B70" s="270" t="s">
        <v>529</v>
      </c>
      <c r="C70" s="299">
        <v>2000</v>
      </c>
      <c r="D70" s="279">
        <v>3000</v>
      </c>
      <c r="E70" s="279">
        <v>3000</v>
      </c>
      <c r="F70" s="279">
        <v>3000</v>
      </c>
    </row>
    <row r="71" spans="2:12" ht="15" thickBot="1">
      <c r="B71" s="270" t="s">
        <v>530</v>
      </c>
      <c r="C71" s="279">
        <f>C70/C69</f>
        <v>166.66666666666666</v>
      </c>
      <c r="D71" s="279">
        <f>D70/D69</f>
        <v>150</v>
      </c>
      <c r="E71" s="279">
        <f>E70/E69</f>
        <v>150</v>
      </c>
      <c r="F71" s="279">
        <f>F70/F69</f>
        <v>157.89473684210526</v>
      </c>
    </row>
    <row r="72" spans="2:12" ht="15" thickBot="1">
      <c r="B72" s="270" t="s">
        <v>532</v>
      </c>
      <c r="C72" s="264" t="s">
        <v>533</v>
      </c>
      <c r="D72" s="280">
        <f t="shared" ref="D72:F74" si="1">D69/C69-1</f>
        <v>0.66666666666666674</v>
      </c>
      <c r="E72" s="280">
        <f t="shared" si="1"/>
        <v>0</v>
      </c>
      <c r="F72" s="280">
        <f t="shared" si="1"/>
        <v>-5.0000000000000044E-2</v>
      </c>
      <c r="H72" s="281"/>
      <c r="I72" s="281"/>
      <c r="J72" s="281"/>
      <c r="K72" s="281"/>
      <c r="L72" s="281"/>
    </row>
    <row r="73" spans="2:12" ht="15" thickBot="1">
      <c r="B73" s="270" t="s">
        <v>534</v>
      </c>
      <c r="C73" s="264" t="s">
        <v>533</v>
      </c>
      <c r="D73" s="280">
        <f t="shared" si="1"/>
        <v>0.5</v>
      </c>
      <c r="E73" s="280">
        <f t="shared" si="1"/>
        <v>0</v>
      </c>
      <c r="F73" s="280">
        <f t="shared" si="1"/>
        <v>0</v>
      </c>
      <c r="J73" s="777"/>
    </row>
    <row r="74" spans="2:12" ht="15" thickBot="1">
      <c r="B74" s="270" t="s">
        <v>47</v>
      </c>
      <c r="C74" s="264" t="s">
        <v>533</v>
      </c>
      <c r="D74" s="280">
        <f>D71/C71-1</f>
        <v>-9.9999999999999978E-2</v>
      </c>
      <c r="E74" s="280">
        <f t="shared" si="1"/>
        <v>0</v>
      </c>
      <c r="F74" s="280">
        <f t="shared" si="1"/>
        <v>5.2631578947368363E-2</v>
      </c>
    </row>
    <row r="75" spans="2:12" ht="15" thickBot="1">
      <c r="B75" s="1936" t="s">
        <v>777</v>
      </c>
      <c r="C75" s="1937"/>
      <c r="D75" s="1937"/>
      <c r="E75" s="1937"/>
      <c r="F75" s="1938"/>
    </row>
    <row r="76" spans="2:12" ht="12.75" customHeight="1">
      <c r="B76" s="1945"/>
      <c r="C76" s="277">
        <v>2024</v>
      </c>
      <c r="D76" s="277">
        <v>2025</v>
      </c>
      <c r="E76" s="277">
        <v>2026</v>
      </c>
      <c r="F76" s="277">
        <v>2027</v>
      </c>
    </row>
    <row r="77" spans="2:12" ht="9" customHeight="1" thickBot="1">
      <c r="B77" s="1946"/>
      <c r="C77" s="278" t="s">
        <v>22</v>
      </c>
      <c r="D77" s="278" t="s">
        <v>23</v>
      </c>
      <c r="E77" s="278" t="s">
        <v>23</v>
      </c>
      <c r="F77" s="278" t="s">
        <v>23</v>
      </c>
    </row>
    <row r="78" spans="2:12" ht="15" thickBot="1">
      <c r="B78" s="282" t="s">
        <v>583</v>
      </c>
      <c r="C78" s="283"/>
      <c r="D78" s="283"/>
      <c r="E78" s="283"/>
      <c r="F78" s="283"/>
    </row>
    <row r="79" spans="2:12" ht="15" thickBot="1">
      <c r="B79" s="282" t="s">
        <v>587</v>
      </c>
      <c r="C79" s="285">
        <v>1850</v>
      </c>
      <c r="D79" s="287">
        <v>3000</v>
      </c>
      <c r="E79" s="287">
        <v>3000</v>
      </c>
      <c r="F79" s="287">
        <v>3000</v>
      </c>
    </row>
    <row r="80" spans="2:12" ht="15" thickBot="1">
      <c r="B80" s="779" t="s">
        <v>555</v>
      </c>
      <c r="C80" s="780">
        <f>C79+C78</f>
        <v>1850</v>
      </c>
      <c r="D80" s="780">
        <f>D79+D78</f>
        <v>3000</v>
      </c>
      <c r="E80" s="780">
        <f>E79+E78</f>
        <v>3000</v>
      </c>
      <c r="F80" s="780">
        <f>F79+F78</f>
        <v>3000</v>
      </c>
    </row>
    <row r="81" spans="1:10" ht="15" thickBot="1">
      <c r="B81" s="276" t="s">
        <v>574</v>
      </c>
      <c r="C81" s="2201" t="s">
        <v>1132</v>
      </c>
      <c r="D81" s="2202"/>
      <c r="E81" s="2202"/>
      <c r="F81" s="2203"/>
    </row>
    <row r="82" spans="1:10" ht="60" customHeight="1" thickBot="1">
      <c r="B82" s="276" t="s">
        <v>558</v>
      </c>
      <c r="C82" s="276" t="s">
        <v>1132</v>
      </c>
      <c r="D82" s="317" t="s">
        <v>1130</v>
      </c>
      <c r="E82" s="2209" t="s">
        <v>1133</v>
      </c>
      <c r="F82" s="2208"/>
    </row>
    <row r="83" spans="1:10" ht="15.75" customHeight="1" thickBot="1">
      <c r="B83" s="270" t="s">
        <v>517</v>
      </c>
      <c r="C83" s="2201" t="s">
        <v>1132</v>
      </c>
      <c r="D83" s="2202"/>
      <c r="E83" s="2202"/>
      <c r="F83" s="2203"/>
    </row>
    <row r="84" spans="1:10" ht="15.75" customHeight="1" thickBot="1">
      <c r="B84" s="270" t="s">
        <v>21</v>
      </c>
      <c r="C84" s="1965" t="s">
        <v>448</v>
      </c>
      <c r="D84" s="1966"/>
      <c r="E84" s="1966"/>
      <c r="F84" s="1967"/>
    </row>
    <row r="85" spans="1:10">
      <c r="B85" s="1945"/>
      <c r="C85" s="277">
        <v>2024</v>
      </c>
      <c r="D85" s="277">
        <v>2025</v>
      </c>
      <c r="E85" s="277">
        <v>2026</v>
      </c>
      <c r="F85" s="277">
        <v>2027</v>
      </c>
    </row>
    <row r="86" spans="1:10" ht="16.5" customHeight="1" thickBot="1">
      <c r="B86" s="1946"/>
      <c r="C86" s="278" t="s">
        <v>22</v>
      </c>
      <c r="D86" s="278" t="s">
        <v>23</v>
      </c>
      <c r="E86" s="278" t="s">
        <v>23</v>
      </c>
      <c r="F86" s="278" t="s">
        <v>23</v>
      </c>
    </row>
    <row r="87" spans="1:10" ht="15" thickBot="1">
      <c r="B87" s="270" t="s">
        <v>33</v>
      </c>
      <c r="C87" s="264">
        <v>1</v>
      </c>
      <c r="D87" s="264">
        <v>0</v>
      </c>
      <c r="E87" s="264">
        <v>0</v>
      </c>
      <c r="F87" s="264">
        <v>0</v>
      </c>
    </row>
    <row r="88" spans="1:10" ht="15" thickBot="1">
      <c r="B88" s="270" t="s">
        <v>529</v>
      </c>
      <c r="C88" s="279">
        <v>150</v>
      </c>
      <c r="D88" s="279">
        <v>0</v>
      </c>
      <c r="E88" s="279">
        <v>0</v>
      </c>
      <c r="F88" s="279">
        <v>0</v>
      </c>
    </row>
    <row r="89" spans="1:10" ht="15" thickBot="1">
      <c r="B89" s="270" t="s">
        <v>530</v>
      </c>
      <c r="C89" s="279">
        <f>C88/C87</f>
        <v>150</v>
      </c>
      <c r="D89" s="279" t="e">
        <f>D88/D87</f>
        <v>#DIV/0!</v>
      </c>
      <c r="E89" s="279" t="e">
        <f>E88/E87</f>
        <v>#DIV/0!</v>
      </c>
      <c r="F89" s="279" t="e">
        <f>F88/F87</f>
        <v>#DIV/0!</v>
      </c>
    </row>
    <row r="90" spans="1:10" ht="15" thickBot="1">
      <c r="B90" s="270" t="s">
        <v>532</v>
      </c>
      <c r="C90" s="264" t="s">
        <v>533</v>
      </c>
      <c r="D90" s="280">
        <f t="shared" ref="D90:F92" si="2">D87/C87-1</f>
        <v>-1</v>
      </c>
      <c r="E90" s="280" t="e">
        <f t="shared" si="2"/>
        <v>#DIV/0!</v>
      </c>
      <c r="F90" s="280" t="e">
        <f t="shared" si="2"/>
        <v>#DIV/0!</v>
      </c>
    </row>
    <row r="91" spans="1:10" ht="15" thickBot="1">
      <c r="B91" s="270" t="s">
        <v>534</v>
      </c>
      <c r="C91" s="264" t="s">
        <v>533</v>
      </c>
      <c r="D91" s="280">
        <f t="shared" si="2"/>
        <v>-1</v>
      </c>
      <c r="E91" s="280" t="e">
        <f t="shared" si="2"/>
        <v>#DIV/0!</v>
      </c>
      <c r="F91" s="280" t="e">
        <f t="shared" si="2"/>
        <v>#DIV/0!</v>
      </c>
    </row>
    <row r="92" spans="1:10" ht="15" thickBot="1">
      <c r="B92" s="270" t="s">
        <v>47</v>
      </c>
      <c r="C92" s="264" t="s">
        <v>533</v>
      </c>
      <c r="D92" s="280" t="e">
        <f>D89/C89-1</f>
        <v>#DIV/0!</v>
      </c>
      <c r="E92" s="280" t="e">
        <f t="shared" si="2"/>
        <v>#DIV/0!</v>
      </c>
      <c r="F92" s="280" t="e">
        <f t="shared" si="2"/>
        <v>#DIV/0!</v>
      </c>
    </row>
    <row r="93" spans="1:10" ht="9" customHeight="1" thickBot="1">
      <c r="A93" s="1799"/>
      <c r="B93" s="1936" t="s">
        <v>950</v>
      </c>
      <c r="C93" s="1937"/>
      <c r="D93" s="1937"/>
      <c r="E93" s="1937"/>
      <c r="F93" s="1938"/>
      <c r="H93" s="781"/>
      <c r="I93" s="336"/>
      <c r="J93" s="336"/>
    </row>
    <row r="94" spans="1:10" ht="11.25" customHeight="1">
      <c r="A94" s="1799"/>
      <c r="B94" s="1945"/>
      <c r="C94" s="277">
        <v>2024</v>
      </c>
      <c r="D94" s="277">
        <v>2025</v>
      </c>
      <c r="E94" s="277">
        <v>2026</v>
      </c>
      <c r="F94" s="277">
        <v>2027</v>
      </c>
      <c r="H94" s="781"/>
      <c r="I94" s="336"/>
      <c r="J94" s="336"/>
    </row>
    <row r="95" spans="1:10" ht="18" customHeight="1" thickBot="1">
      <c r="A95" s="1799"/>
      <c r="B95" s="1946"/>
      <c r="C95" s="278" t="s">
        <v>22</v>
      </c>
      <c r="D95" s="278" t="s">
        <v>23</v>
      </c>
      <c r="E95" s="278" t="s">
        <v>23</v>
      </c>
      <c r="F95" s="278" t="s">
        <v>23</v>
      </c>
      <c r="H95" s="781"/>
      <c r="I95" s="336"/>
      <c r="J95" s="336"/>
    </row>
    <row r="96" spans="1:10" ht="15" thickBot="1">
      <c r="B96" s="282" t="s">
        <v>583</v>
      </c>
      <c r="C96" s="283"/>
      <c r="D96" s="283"/>
      <c r="E96" s="283"/>
      <c r="F96" s="283"/>
    </row>
    <row r="97" spans="2:7" ht="15" thickBot="1">
      <c r="B97" s="282" t="s">
        <v>587</v>
      </c>
      <c r="C97" s="285">
        <v>150</v>
      </c>
      <c r="D97" s="287">
        <v>0</v>
      </c>
      <c r="E97" s="287">
        <v>0</v>
      </c>
      <c r="F97" s="287">
        <v>0</v>
      </c>
    </row>
    <row r="98" spans="2:7" ht="15" thickBot="1">
      <c r="B98" s="779" t="s">
        <v>563</v>
      </c>
      <c r="C98" s="780">
        <f>C97+C96</f>
        <v>150</v>
      </c>
      <c r="D98" s="780">
        <f>D97+D96</f>
        <v>0</v>
      </c>
      <c r="E98" s="780">
        <f>E97+E96</f>
        <v>0</v>
      </c>
      <c r="F98" s="780">
        <f>F97+F96</f>
        <v>0</v>
      </c>
    </row>
    <row r="99" spans="2:7" ht="15.75" customHeight="1" thickBot="1">
      <c r="B99" s="276" t="s">
        <v>574</v>
      </c>
      <c r="C99" s="2204" t="s">
        <v>1134</v>
      </c>
      <c r="D99" s="2205"/>
      <c r="E99" s="2205"/>
      <c r="F99" s="2206"/>
    </row>
    <row r="100" spans="2:7" ht="43.5" thickBot="1">
      <c r="B100" s="276" t="s">
        <v>566</v>
      </c>
      <c r="C100" s="276" t="s">
        <v>1134</v>
      </c>
      <c r="D100" s="317" t="s">
        <v>1130</v>
      </c>
      <c r="E100" s="2207"/>
      <c r="F100" s="2208"/>
      <c r="G100" s="1363" t="s">
        <v>3049</v>
      </c>
    </row>
    <row r="101" spans="2:7" ht="15.75" customHeight="1" thickBot="1">
      <c r="B101" s="270" t="s">
        <v>517</v>
      </c>
      <c r="C101" s="2204" t="s">
        <v>1134</v>
      </c>
      <c r="D101" s="2205"/>
      <c r="E101" s="2205"/>
      <c r="F101" s="2206"/>
    </row>
    <row r="102" spans="2:7" ht="15" thickBot="1">
      <c r="B102" s="270" t="s">
        <v>21</v>
      </c>
      <c r="C102" s="1965" t="s">
        <v>448</v>
      </c>
      <c r="D102" s="1966"/>
      <c r="E102" s="1966"/>
      <c r="F102" s="1967"/>
    </row>
    <row r="103" spans="2:7">
      <c r="B103" s="1945"/>
      <c r="C103" s="277">
        <v>2024</v>
      </c>
      <c r="D103" s="277">
        <v>2025</v>
      </c>
      <c r="E103" s="277">
        <v>2026</v>
      </c>
      <c r="F103" s="277">
        <v>2027</v>
      </c>
    </row>
    <row r="104" spans="2:7" ht="15" thickBot="1">
      <c r="B104" s="1946"/>
      <c r="C104" s="278" t="s">
        <v>22</v>
      </c>
      <c r="D104" s="278" t="s">
        <v>23</v>
      </c>
      <c r="E104" s="278" t="s">
        <v>23</v>
      </c>
      <c r="F104" s="278" t="s">
        <v>23</v>
      </c>
    </row>
    <row r="105" spans="2:7" ht="15" thickBot="1">
      <c r="B105" s="270" t="s">
        <v>33</v>
      </c>
      <c r="C105" s="264">
        <v>0</v>
      </c>
      <c r="D105" s="264">
        <v>1</v>
      </c>
      <c r="E105" s="264">
        <v>0</v>
      </c>
      <c r="F105" s="264">
        <v>0</v>
      </c>
    </row>
    <row r="106" spans="2:7" ht="15" thickBot="1">
      <c r="B106" s="270" t="s">
        <v>529</v>
      </c>
      <c r="C106" s="279">
        <v>0</v>
      </c>
      <c r="D106" s="299">
        <v>0</v>
      </c>
      <c r="E106" s="279">
        <v>0</v>
      </c>
      <c r="F106" s="279">
        <v>0</v>
      </c>
    </row>
    <row r="107" spans="2:7" ht="15" thickBot="1">
      <c r="B107" s="270" t="s">
        <v>530</v>
      </c>
      <c r="C107" s="279" t="e">
        <f>C106/C105</f>
        <v>#DIV/0!</v>
      </c>
      <c r="D107" s="299">
        <f>D106/D105</f>
        <v>0</v>
      </c>
      <c r="E107" s="279" t="e">
        <f>E106/E105</f>
        <v>#DIV/0!</v>
      </c>
      <c r="F107" s="279" t="e">
        <f>F106/F105</f>
        <v>#DIV/0!</v>
      </c>
    </row>
    <row r="108" spans="2:7" ht="15" thickBot="1">
      <c r="B108" s="270" t="s">
        <v>532</v>
      </c>
      <c r="C108" s="264" t="s">
        <v>533</v>
      </c>
      <c r="D108" s="280" t="e">
        <f t="shared" ref="D108:F110" si="3">D105/C105-1</f>
        <v>#DIV/0!</v>
      </c>
      <c r="E108" s="280">
        <f t="shared" si="3"/>
        <v>-1</v>
      </c>
      <c r="F108" s="280" t="e">
        <f t="shared" si="3"/>
        <v>#DIV/0!</v>
      </c>
    </row>
    <row r="109" spans="2:7" ht="15" thickBot="1">
      <c r="B109" s="270" t="s">
        <v>534</v>
      </c>
      <c r="C109" s="264" t="s">
        <v>533</v>
      </c>
      <c r="D109" s="280" t="e">
        <f t="shared" si="3"/>
        <v>#DIV/0!</v>
      </c>
      <c r="E109" s="280" t="e">
        <f t="shared" si="3"/>
        <v>#DIV/0!</v>
      </c>
      <c r="F109" s="280" t="e">
        <f t="shared" si="3"/>
        <v>#DIV/0!</v>
      </c>
    </row>
    <row r="110" spans="2:7" ht="15" thickBot="1">
      <c r="B110" s="270" t="s">
        <v>47</v>
      </c>
      <c r="C110" s="264" t="s">
        <v>533</v>
      </c>
      <c r="D110" s="280" t="e">
        <f>D107/C107-1</f>
        <v>#DIV/0!</v>
      </c>
      <c r="E110" s="280" t="e">
        <f t="shared" si="3"/>
        <v>#DIV/0!</v>
      </c>
      <c r="F110" s="280" t="e">
        <f t="shared" si="3"/>
        <v>#DIV/0!</v>
      </c>
    </row>
    <row r="111" spans="2:7" ht="15.75" customHeight="1" thickBot="1">
      <c r="B111" s="1936" t="s">
        <v>1135</v>
      </c>
      <c r="C111" s="1937"/>
      <c r="D111" s="1937"/>
      <c r="E111" s="1937"/>
      <c r="F111" s="1938"/>
    </row>
    <row r="112" spans="2:7">
      <c r="B112" s="1945"/>
      <c r="C112" s="277">
        <v>2024</v>
      </c>
      <c r="D112" s="277">
        <v>2025</v>
      </c>
      <c r="E112" s="277">
        <v>2026</v>
      </c>
      <c r="F112" s="277">
        <v>2027</v>
      </c>
    </row>
    <row r="113" spans="2:7" ht="15" thickBot="1">
      <c r="B113" s="1946"/>
      <c r="C113" s="278" t="s">
        <v>22</v>
      </c>
      <c r="D113" s="278" t="s">
        <v>23</v>
      </c>
      <c r="E113" s="278" t="s">
        <v>23</v>
      </c>
      <c r="F113" s="278" t="s">
        <v>23</v>
      </c>
    </row>
    <row r="114" spans="2:7" ht="15.75" customHeight="1" thickBot="1">
      <c r="B114" s="282" t="s">
        <v>583</v>
      </c>
      <c r="C114" s="283"/>
      <c r="D114" s="283"/>
      <c r="E114" s="283"/>
      <c r="F114" s="283"/>
    </row>
    <row r="115" spans="2:7" ht="15" thickBot="1">
      <c r="B115" s="282" t="s">
        <v>587</v>
      </c>
      <c r="C115" s="285">
        <v>0</v>
      </c>
      <c r="D115" s="283">
        <v>0</v>
      </c>
      <c r="E115" s="287">
        <v>0</v>
      </c>
      <c r="F115" s="287">
        <v>0</v>
      </c>
    </row>
    <row r="116" spans="2:7" ht="15" thickBot="1">
      <c r="B116" s="779" t="s">
        <v>571</v>
      </c>
      <c r="C116" s="780">
        <f>C115+C114</f>
        <v>0</v>
      </c>
      <c r="D116" s="780">
        <f>D115+D114</f>
        <v>0</v>
      </c>
      <c r="E116" s="780">
        <f>E115+E114</f>
        <v>0</v>
      </c>
      <c r="F116" s="780">
        <f>F115+F114</f>
        <v>0</v>
      </c>
    </row>
    <row r="117" spans="2:7" ht="21" customHeight="1" thickBot="1">
      <c r="B117" s="276" t="s">
        <v>574</v>
      </c>
      <c r="C117" s="2204" t="s">
        <v>1136</v>
      </c>
      <c r="D117" s="2205"/>
      <c r="E117" s="2205"/>
      <c r="F117" s="2206"/>
    </row>
    <row r="118" spans="2:7" ht="68.25" thickBot="1">
      <c r="B118" s="276" t="s">
        <v>759</v>
      </c>
      <c r="C118" s="276" t="s">
        <v>1136</v>
      </c>
      <c r="D118" s="317" t="s">
        <v>1130</v>
      </c>
      <c r="E118" s="2207"/>
      <c r="F118" s="2208"/>
      <c r="G118" s="1363" t="s">
        <v>3049</v>
      </c>
    </row>
    <row r="119" spans="2:7" ht="20.25" customHeight="1" thickBot="1">
      <c r="B119" s="270" t="s">
        <v>517</v>
      </c>
      <c r="C119" s="2204" t="s">
        <v>1136</v>
      </c>
      <c r="D119" s="2205"/>
      <c r="E119" s="2205"/>
      <c r="F119" s="2206"/>
    </row>
    <row r="120" spans="2:7" ht="15" thickBot="1">
      <c r="B120" s="270" t="s">
        <v>21</v>
      </c>
      <c r="C120" s="1965" t="s">
        <v>448</v>
      </c>
      <c r="D120" s="1966"/>
      <c r="E120" s="1966"/>
      <c r="F120" s="1967"/>
    </row>
    <row r="121" spans="2:7">
      <c r="B121" s="1945"/>
      <c r="C121" s="277">
        <v>2024</v>
      </c>
      <c r="D121" s="277">
        <v>2025</v>
      </c>
      <c r="E121" s="277">
        <v>2026</v>
      </c>
      <c r="F121" s="277">
        <v>2027</v>
      </c>
    </row>
    <row r="122" spans="2:7" ht="15" thickBot="1">
      <c r="B122" s="1946"/>
      <c r="C122" s="278" t="s">
        <v>22</v>
      </c>
      <c r="D122" s="278" t="s">
        <v>23</v>
      </c>
      <c r="E122" s="278" t="s">
        <v>23</v>
      </c>
      <c r="F122" s="278" t="s">
        <v>23</v>
      </c>
    </row>
    <row r="123" spans="2:7" ht="15" thickBot="1">
      <c r="B123" s="270" t="s">
        <v>33</v>
      </c>
      <c r="C123" s="264">
        <v>0</v>
      </c>
      <c r="D123" s="264">
        <v>1</v>
      </c>
      <c r="E123" s="264">
        <v>0</v>
      </c>
      <c r="F123" s="264">
        <v>0</v>
      </c>
    </row>
    <row r="124" spans="2:7" ht="15" thickBot="1">
      <c r="B124" s="270" t="s">
        <v>529</v>
      </c>
      <c r="C124" s="279">
        <v>0</v>
      </c>
      <c r="D124" s="299">
        <v>0</v>
      </c>
      <c r="E124" s="279">
        <v>0</v>
      </c>
      <c r="F124" s="279">
        <v>0</v>
      </c>
    </row>
    <row r="125" spans="2:7" ht="15" thickBot="1">
      <c r="B125" s="270" t="s">
        <v>530</v>
      </c>
      <c r="C125" s="279" t="e">
        <f>C124/C123</f>
        <v>#DIV/0!</v>
      </c>
      <c r="D125" s="299">
        <f>D124/D123</f>
        <v>0</v>
      </c>
      <c r="E125" s="279" t="e">
        <f>E124/E123</f>
        <v>#DIV/0!</v>
      </c>
      <c r="F125" s="279" t="e">
        <f>F124/F123</f>
        <v>#DIV/0!</v>
      </c>
    </row>
    <row r="126" spans="2:7" ht="15" thickBot="1">
      <c r="B126" s="270" t="s">
        <v>532</v>
      </c>
      <c r="C126" s="264" t="s">
        <v>533</v>
      </c>
      <c r="D126" s="280" t="e">
        <f t="shared" ref="D126:F128" si="4">D123/C123-1</f>
        <v>#DIV/0!</v>
      </c>
      <c r="E126" s="280">
        <f t="shared" si="4"/>
        <v>-1</v>
      </c>
      <c r="F126" s="280" t="e">
        <f t="shared" si="4"/>
        <v>#DIV/0!</v>
      </c>
    </row>
    <row r="127" spans="2:7" ht="15" thickBot="1">
      <c r="B127" s="270" t="s">
        <v>534</v>
      </c>
      <c r="C127" s="264" t="s">
        <v>533</v>
      </c>
      <c r="D127" s="280" t="e">
        <f t="shared" si="4"/>
        <v>#DIV/0!</v>
      </c>
      <c r="E127" s="280" t="e">
        <f t="shared" si="4"/>
        <v>#DIV/0!</v>
      </c>
      <c r="F127" s="280" t="e">
        <f t="shared" si="4"/>
        <v>#DIV/0!</v>
      </c>
    </row>
    <row r="128" spans="2:7" ht="15" thickBot="1">
      <c r="B128" s="270" t="s">
        <v>47</v>
      </c>
      <c r="C128" s="264" t="s">
        <v>533</v>
      </c>
      <c r="D128" s="280" t="e">
        <f>D125/C125-1</f>
        <v>#DIV/0!</v>
      </c>
      <c r="E128" s="280" t="e">
        <f t="shared" si="4"/>
        <v>#DIV/0!</v>
      </c>
      <c r="F128" s="280" t="e">
        <f t="shared" si="4"/>
        <v>#DIV/0!</v>
      </c>
    </row>
    <row r="129" spans="2:6" ht="15.75" customHeight="1" thickBot="1">
      <c r="B129" s="1936" t="s">
        <v>1137</v>
      </c>
      <c r="C129" s="1937"/>
      <c r="D129" s="1937"/>
      <c r="E129" s="1937"/>
      <c r="F129" s="1938"/>
    </row>
    <row r="130" spans="2:6">
      <c r="B130" s="1945"/>
      <c r="C130" s="277">
        <v>2024</v>
      </c>
      <c r="D130" s="277">
        <v>2025</v>
      </c>
      <c r="E130" s="277">
        <v>2026</v>
      </c>
      <c r="F130" s="277">
        <v>2027</v>
      </c>
    </row>
    <row r="131" spans="2:6" ht="15" thickBot="1">
      <c r="B131" s="1946"/>
      <c r="C131" s="278" t="s">
        <v>22</v>
      </c>
      <c r="D131" s="278" t="s">
        <v>23</v>
      </c>
      <c r="E131" s="278" t="s">
        <v>23</v>
      </c>
      <c r="F131" s="278" t="s">
        <v>23</v>
      </c>
    </row>
    <row r="132" spans="2:6" ht="15" thickBot="1">
      <c r="B132" s="282" t="s">
        <v>583</v>
      </c>
      <c r="C132" s="283"/>
      <c r="D132" s="283"/>
      <c r="E132" s="283"/>
      <c r="F132" s="283"/>
    </row>
    <row r="133" spans="2:6" ht="15" thickBot="1">
      <c r="B133" s="282" t="s">
        <v>587</v>
      </c>
      <c r="C133" s="285">
        <v>0</v>
      </c>
      <c r="D133" s="283">
        <v>0</v>
      </c>
      <c r="E133" s="287">
        <v>0</v>
      </c>
      <c r="F133" s="287">
        <v>0</v>
      </c>
    </row>
    <row r="134" spans="2:6" ht="15" thickBot="1">
      <c r="B134" s="779" t="s">
        <v>555</v>
      </c>
      <c r="C134" s="780">
        <f>C133+C132</f>
        <v>0</v>
      </c>
      <c r="D134" s="780">
        <f>D133+D132</f>
        <v>0</v>
      </c>
      <c r="E134" s="780">
        <f>E133+E132</f>
        <v>0</v>
      </c>
      <c r="F134" s="780">
        <f>F133+F132</f>
        <v>0</v>
      </c>
    </row>
    <row r="135" spans="2:6" ht="15.75" customHeight="1" thickBot="1">
      <c r="B135" s="276" t="s">
        <v>574</v>
      </c>
      <c r="C135" s="2204" t="s">
        <v>1138</v>
      </c>
      <c r="D135" s="2205"/>
      <c r="E135" s="2205"/>
      <c r="F135" s="2206"/>
    </row>
    <row r="136" spans="2:6" ht="34.5" thickBot="1">
      <c r="B136" s="276" t="s">
        <v>671</v>
      </c>
      <c r="C136" s="276" t="s">
        <v>1138</v>
      </c>
      <c r="D136" s="317" t="s">
        <v>1130</v>
      </c>
      <c r="E136" s="2207"/>
      <c r="F136" s="2208"/>
    </row>
    <row r="137" spans="2:6" ht="15.75" customHeight="1" thickBot="1">
      <c r="B137" s="270" t="s">
        <v>517</v>
      </c>
      <c r="C137" s="2204" t="s">
        <v>1138</v>
      </c>
      <c r="D137" s="2205"/>
      <c r="E137" s="2205"/>
      <c r="F137" s="2206"/>
    </row>
    <row r="138" spans="2:6" ht="15" thickBot="1">
      <c r="B138" s="270" t="s">
        <v>21</v>
      </c>
      <c r="C138" s="1965" t="s">
        <v>448</v>
      </c>
      <c r="D138" s="1966"/>
      <c r="E138" s="1966"/>
      <c r="F138" s="1967"/>
    </row>
    <row r="139" spans="2:6">
      <c r="B139" s="1945"/>
      <c r="C139" s="277">
        <v>2024</v>
      </c>
      <c r="D139" s="277">
        <v>2025</v>
      </c>
      <c r="E139" s="277">
        <v>2026</v>
      </c>
      <c r="F139" s="277">
        <v>2027</v>
      </c>
    </row>
    <row r="140" spans="2:6" ht="15" thickBot="1">
      <c r="B140" s="1946"/>
      <c r="C140" s="278" t="s">
        <v>22</v>
      </c>
      <c r="D140" s="278" t="s">
        <v>23</v>
      </c>
      <c r="E140" s="278" t="s">
        <v>23</v>
      </c>
      <c r="F140" s="278" t="s">
        <v>23</v>
      </c>
    </row>
    <row r="141" spans="2:6" ht="15" thickBot="1">
      <c r="B141" s="270" t="s">
        <v>33</v>
      </c>
      <c r="C141" s="264">
        <v>0</v>
      </c>
      <c r="D141" s="264">
        <v>1</v>
      </c>
      <c r="E141" s="264">
        <v>0</v>
      </c>
      <c r="F141" s="264">
        <v>0</v>
      </c>
    </row>
    <row r="142" spans="2:6" ht="15" thickBot="1">
      <c r="B142" s="270" t="s">
        <v>529</v>
      </c>
      <c r="C142" s="279">
        <v>0</v>
      </c>
      <c r="D142" s="299">
        <v>0</v>
      </c>
      <c r="E142" s="279">
        <v>0</v>
      </c>
      <c r="F142" s="279">
        <v>0</v>
      </c>
    </row>
    <row r="143" spans="2:6" ht="15" thickBot="1">
      <c r="B143" s="270" t="s">
        <v>530</v>
      </c>
      <c r="C143" s="279" t="e">
        <f>C142/C141</f>
        <v>#DIV/0!</v>
      </c>
      <c r="D143" s="299">
        <f>D142/D141</f>
        <v>0</v>
      </c>
      <c r="E143" s="279" t="e">
        <f>E142/E141</f>
        <v>#DIV/0!</v>
      </c>
      <c r="F143" s="279" t="e">
        <f>F142/F141</f>
        <v>#DIV/0!</v>
      </c>
    </row>
    <row r="144" spans="2:6" ht="15" thickBot="1">
      <c r="B144" s="270" t="s">
        <v>532</v>
      </c>
      <c r="C144" s="264" t="s">
        <v>533</v>
      </c>
      <c r="D144" s="280" t="e">
        <f t="shared" ref="D144:F146" si="5">D141/C141-1</f>
        <v>#DIV/0!</v>
      </c>
      <c r="E144" s="280">
        <f t="shared" si="5"/>
        <v>-1</v>
      </c>
      <c r="F144" s="280" t="e">
        <f t="shared" si="5"/>
        <v>#DIV/0!</v>
      </c>
    </row>
    <row r="145" spans="2:6" ht="15" thickBot="1">
      <c r="B145" s="270" t="s">
        <v>534</v>
      </c>
      <c r="C145" s="264" t="s">
        <v>533</v>
      </c>
      <c r="D145" s="280" t="e">
        <f t="shared" si="5"/>
        <v>#DIV/0!</v>
      </c>
      <c r="E145" s="280" t="e">
        <f t="shared" si="5"/>
        <v>#DIV/0!</v>
      </c>
      <c r="F145" s="280" t="e">
        <f t="shared" si="5"/>
        <v>#DIV/0!</v>
      </c>
    </row>
    <row r="146" spans="2:6" ht="15" thickBot="1">
      <c r="B146" s="270" t="s">
        <v>47</v>
      </c>
      <c r="C146" s="264" t="s">
        <v>533</v>
      </c>
      <c r="D146" s="280" t="e">
        <f>D143/C143-1</f>
        <v>#DIV/0!</v>
      </c>
      <c r="E146" s="280" t="e">
        <f t="shared" si="5"/>
        <v>#DIV/0!</v>
      </c>
      <c r="F146" s="280" t="e">
        <f t="shared" si="5"/>
        <v>#DIV/0!</v>
      </c>
    </row>
    <row r="147" spans="2:6" ht="15.75" customHeight="1" thickBot="1">
      <c r="B147" s="1936" t="s">
        <v>1139</v>
      </c>
      <c r="C147" s="1937"/>
      <c r="D147" s="1937"/>
      <c r="E147" s="1937"/>
      <c r="F147" s="1938"/>
    </row>
    <row r="148" spans="2:6">
      <c r="B148" s="1945"/>
      <c r="C148" s="277">
        <v>2024</v>
      </c>
      <c r="D148" s="277">
        <v>2025</v>
      </c>
      <c r="E148" s="277">
        <v>2026</v>
      </c>
      <c r="F148" s="277">
        <v>2027</v>
      </c>
    </row>
    <row r="149" spans="2:6" ht="15" thickBot="1">
      <c r="B149" s="1946"/>
      <c r="C149" s="278" t="s">
        <v>22</v>
      </c>
      <c r="D149" s="278" t="s">
        <v>23</v>
      </c>
      <c r="E149" s="278" t="s">
        <v>23</v>
      </c>
      <c r="F149" s="278" t="s">
        <v>23</v>
      </c>
    </row>
    <row r="150" spans="2:6" ht="15" thickBot="1">
      <c r="B150" s="282" t="s">
        <v>583</v>
      </c>
      <c r="C150" s="283"/>
      <c r="D150" s="283"/>
      <c r="E150" s="283"/>
      <c r="F150" s="283"/>
    </row>
    <row r="151" spans="2:6" ht="15" thickBot="1">
      <c r="B151" s="282" t="s">
        <v>587</v>
      </c>
      <c r="C151" s="285">
        <v>0</v>
      </c>
      <c r="D151" s="283">
        <v>0</v>
      </c>
      <c r="E151" s="287">
        <v>0</v>
      </c>
      <c r="F151" s="287">
        <v>0</v>
      </c>
    </row>
    <row r="152" spans="2:6" ht="15" thickBot="1">
      <c r="B152" s="779" t="s">
        <v>555</v>
      </c>
      <c r="C152" s="780">
        <f>C151+C150</f>
        <v>0</v>
      </c>
      <c r="D152" s="780">
        <f>D151+D150</f>
        <v>0</v>
      </c>
      <c r="E152" s="780">
        <f>E151+E150</f>
        <v>0</v>
      </c>
      <c r="F152" s="780">
        <f>F151+F150</f>
        <v>0</v>
      </c>
    </row>
    <row r="153" spans="2:6" ht="15.75" customHeight="1" thickBot="1">
      <c r="B153" s="276" t="s">
        <v>574</v>
      </c>
      <c r="C153" s="2204" t="s">
        <v>1140</v>
      </c>
      <c r="D153" s="2205"/>
      <c r="E153" s="2205"/>
      <c r="F153" s="2206"/>
    </row>
    <row r="154" spans="2:6" ht="57" thickBot="1">
      <c r="B154" s="276" t="s">
        <v>676</v>
      </c>
      <c r="C154" s="276" t="s">
        <v>1140</v>
      </c>
      <c r="D154" s="317" t="s">
        <v>1130</v>
      </c>
      <c r="E154" s="2207"/>
      <c r="F154" s="2208"/>
    </row>
    <row r="155" spans="2:6" ht="15.75" customHeight="1" thickBot="1">
      <c r="B155" s="270" t="s">
        <v>517</v>
      </c>
      <c r="C155" s="2204" t="s">
        <v>1140</v>
      </c>
      <c r="D155" s="2205"/>
      <c r="E155" s="2205"/>
      <c r="F155" s="2206"/>
    </row>
    <row r="156" spans="2:6" ht="15" thickBot="1">
      <c r="B156" s="270" t="s">
        <v>21</v>
      </c>
      <c r="C156" s="1965" t="s">
        <v>448</v>
      </c>
      <c r="D156" s="1966"/>
      <c r="E156" s="1966"/>
      <c r="F156" s="1967"/>
    </row>
    <row r="157" spans="2:6">
      <c r="B157" s="1945"/>
      <c r="C157" s="277">
        <v>2024</v>
      </c>
      <c r="D157" s="277">
        <v>2025</v>
      </c>
      <c r="E157" s="277">
        <v>2026</v>
      </c>
      <c r="F157" s="277">
        <v>2027</v>
      </c>
    </row>
    <row r="158" spans="2:6" ht="15" thickBot="1">
      <c r="B158" s="1946"/>
      <c r="C158" s="278" t="s">
        <v>22</v>
      </c>
      <c r="D158" s="278" t="s">
        <v>23</v>
      </c>
      <c r="E158" s="278" t="s">
        <v>23</v>
      </c>
      <c r="F158" s="278" t="s">
        <v>23</v>
      </c>
    </row>
    <row r="159" spans="2:6" ht="15" thickBot="1">
      <c r="B159" s="270" t="s">
        <v>33</v>
      </c>
      <c r="C159" s="264">
        <v>0</v>
      </c>
      <c r="D159" s="264">
        <v>1</v>
      </c>
      <c r="E159" s="264">
        <v>1</v>
      </c>
      <c r="F159" s="264">
        <v>1</v>
      </c>
    </row>
    <row r="160" spans="2:6" ht="15" thickBot="1">
      <c r="B160" s="270" t="s">
        <v>529</v>
      </c>
      <c r="C160" s="279">
        <v>0</v>
      </c>
      <c r="D160" s="299">
        <v>0</v>
      </c>
      <c r="E160" s="279">
        <v>0</v>
      </c>
      <c r="F160" s="279">
        <v>0</v>
      </c>
    </row>
    <row r="161" spans="2:6" ht="15" thickBot="1">
      <c r="B161" s="270" t="s">
        <v>530</v>
      </c>
      <c r="C161" s="279" t="e">
        <f>C160/C159</f>
        <v>#DIV/0!</v>
      </c>
      <c r="D161" s="299">
        <f>D160/D159</f>
        <v>0</v>
      </c>
      <c r="E161" s="279">
        <f>E160/E159</f>
        <v>0</v>
      </c>
      <c r="F161" s="279">
        <f>F160/F159</f>
        <v>0</v>
      </c>
    </row>
    <row r="162" spans="2:6" ht="15" thickBot="1">
      <c r="B162" s="270" t="s">
        <v>532</v>
      </c>
      <c r="C162" s="264" t="s">
        <v>533</v>
      </c>
      <c r="D162" s="280" t="e">
        <f t="shared" ref="D162:F164" si="6">D159/C159-1</f>
        <v>#DIV/0!</v>
      </c>
      <c r="E162" s="280">
        <f t="shared" si="6"/>
        <v>0</v>
      </c>
      <c r="F162" s="280">
        <f t="shared" si="6"/>
        <v>0</v>
      </c>
    </row>
    <row r="163" spans="2:6" ht="15" thickBot="1">
      <c r="B163" s="270" t="s">
        <v>534</v>
      </c>
      <c r="C163" s="264" t="s">
        <v>533</v>
      </c>
      <c r="D163" s="280" t="e">
        <f t="shared" si="6"/>
        <v>#DIV/0!</v>
      </c>
      <c r="E163" s="280" t="e">
        <f t="shared" si="6"/>
        <v>#DIV/0!</v>
      </c>
      <c r="F163" s="280" t="e">
        <f t="shared" si="6"/>
        <v>#DIV/0!</v>
      </c>
    </row>
    <row r="164" spans="2:6" ht="15" thickBot="1">
      <c r="B164" s="270" t="s">
        <v>47</v>
      </c>
      <c r="C164" s="264" t="s">
        <v>533</v>
      </c>
      <c r="D164" s="280" t="e">
        <f>D161/C161-1</f>
        <v>#DIV/0!</v>
      </c>
      <c r="E164" s="280" t="e">
        <f t="shared" si="6"/>
        <v>#DIV/0!</v>
      </c>
      <c r="F164" s="280" t="e">
        <f t="shared" si="6"/>
        <v>#DIV/0!</v>
      </c>
    </row>
    <row r="165" spans="2:6" ht="15.75" customHeight="1" thickBot="1">
      <c r="B165" s="1936" t="s">
        <v>1141</v>
      </c>
      <c r="C165" s="1937"/>
      <c r="D165" s="1937"/>
      <c r="E165" s="1937"/>
      <c r="F165" s="1938"/>
    </row>
    <row r="166" spans="2:6">
      <c r="B166" s="1945"/>
      <c r="C166" s="277">
        <v>2024</v>
      </c>
      <c r="D166" s="277">
        <v>2025</v>
      </c>
      <c r="E166" s="277">
        <v>2026</v>
      </c>
      <c r="F166" s="277">
        <v>2027</v>
      </c>
    </row>
    <row r="167" spans="2:6" ht="15" thickBot="1">
      <c r="B167" s="1946"/>
      <c r="C167" s="278" t="s">
        <v>22</v>
      </c>
      <c r="D167" s="278" t="s">
        <v>23</v>
      </c>
      <c r="E167" s="278" t="s">
        <v>23</v>
      </c>
      <c r="F167" s="278" t="s">
        <v>23</v>
      </c>
    </row>
    <row r="168" spans="2:6" ht="15" thickBot="1">
      <c r="B168" s="282" t="s">
        <v>583</v>
      </c>
      <c r="C168" s="283"/>
      <c r="D168" s="283"/>
      <c r="E168" s="283"/>
      <c r="F168" s="283"/>
    </row>
    <row r="169" spans="2:6" ht="15.75" customHeight="1" thickBot="1">
      <c r="B169" s="282" t="s">
        <v>587</v>
      </c>
      <c r="C169" s="285">
        <v>0</v>
      </c>
      <c r="D169" s="283">
        <v>0</v>
      </c>
      <c r="E169" s="287">
        <v>0</v>
      </c>
      <c r="F169" s="287">
        <v>0</v>
      </c>
    </row>
    <row r="170" spans="2:6" ht="15" thickBot="1">
      <c r="B170" s="779" t="s">
        <v>555</v>
      </c>
      <c r="C170" s="780">
        <f>C169+C168</f>
        <v>0</v>
      </c>
      <c r="D170" s="780">
        <f>D169+D168</f>
        <v>0</v>
      </c>
      <c r="E170" s="780">
        <f>E169+E168</f>
        <v>0</v>
      </c>
      <c r="F170" s="780">
        <f>F169+F168</f>
        <v>0</v>
      </c>
    </row>
    <row r="171" spans="2:6" ht="15.75" customHeight="1" thickBot="1">
      <c r="B171" s="330"/>
      <c r="C171" s="331"/>
      <c r="D171" s="331"/>
      <c r="E171" s="331"/>
      <c r="F171" s="331"/>
    </row>
    <row r="172" spans="2:6" ht="21.75" customHeight="1" thickBot="1">
      <c r="B172" s="268" t="s">
        <v>588</v>
      </c>
      <c r="C172" s="332">
        <f>C59+C80+C89</f>
        <v>95931</v>
      </c>
      <c r="D172" s="332">
        <f>D59+D80+D98+D169+D151+D133+D115</f>
        <v>99731</v>
      </c>
      <c r="E172" s="332">
        <f>E59+E80+E98+E169+E151+E133+E115</f>
        <v>99931</v>
      </c>
      <c r="F172" s="332">
        <f>F59+F80+F98+F169+F151+F133+F115</f>
        <v>99931</v>
      </c>
    </row>
    <row r="173" spans="2:6" ht="19.5" customHeight="1" thickBot="1">
      <c r="B173" s="268" t="s">
        <v>589</v>
      </c>
      <c r="C173" s="332">
        <f>C174+C177+C180+C195+C196+C192</f>
        <v>95931</v>
      </c>
      <c r="D173" s="332">
        <f>D174+D177+D180+D195+D196</f>
        <v>99731</v>
      </c>
      <c r="E173" s="332">
        <f>E174+E177+E180+E195+E196</f>
        <v>99931</v>
      </c>
      <c r="F173" s="332">
        <f>F174+F177+F180+F195+F196</f>
        <v>99931</v>
      </c>
    </row>
    <row r="174" spans="2:6" ht="15" thickBot="1">
      <c r="B174" s="282" t="s">
        <v>537</v>
      </c>
      <c r="C174" s="333">
        <f t="shared" ref="C174:F189" si="7">C38</f>
        <v>55288</v>
      </c>
      <c r="D174" s="333">
        <f t="shared" si="7"/>
        <v>57688</v>
      </c>
      <c r="E174" s="333">
        <f t="shared" si="7"/>
        <v>57688</v>
      </c>
      <c r="F174" s="333">
        <f t="shared" si="7"/>
        <v>57688</v>
      </c>
    </row>
    <row r="175" spans="2:6" ht="15" thickBot="1">
      <c r="B175" s="284" t="s">
        <v>538</v>
      </c>
      <c r="C175" s="286">
        <f t="shared" si="7"/>
        <v>55288</v>
      </c>
      <c r="D175" s="286">
        <f t="shared" si="7"/>
        <v>57688</v>
      </c>
      <c r="E175" s="286">
        <f t="shared" si="7"/>
        <v>57688</v>
      </c>
      <c r="F175" s="286">
        <f t="shared" si="7"/>
        <v>57688</v>
      </c>
    </row>
    <row r="176" spans="2:6" ht="15" thickBot="1">
      <c r="B176" s="284" t="s">
        <v>590</v>
      </c>
      <c r="C176" s="286">
        <f t="shared" si="7"/>
        <v>0</v>
      </c>
      <c r="D176" s="286">
        <f t="shared" si="7"/>
        <v>0</v>
      </c>
      <c r="E176" s="286">
        <f t="shared" si="7"/>
        <v>0</v>
      </c>
      <c r="F176" s="286">
        <f t="shared" si="7"/>
        <v>0</v>
      </c>
    </row>
    <row r="177" spans="2:6" ht="15" thickBot="1">
      <c r="B177" s="282" t="s">
        <v>540</v>
      </c>
      <c r="C177" s="333">
        <f t="shared" si="7"/>
        <v>8754</v>
      </c>
      <c r="D177" s="333">
        <f t="shared" si="7"/>
        <v>8754</v>
      </c>
      <c r="E177" s="333">
        <f t="shared" si="7"/>
        <v>8754</v>
      </c>
      <c r="F177" s="333">
        <f t="shared" si="7"/>
        <v>8754</v>
      </c>
    </row>
    <row r="178" spans="2:6" ht="15" thickBot="1">
      <c r="B178" s="284" t="s">
        <v>538</v>
      </c>
      <c r="C178" s="283">
        <f t="shared" si="7"/>
        <v>8754</v>
      </c>
      <c r="D178" s="283">
        <f t="shared" si="7"/>
        <v>8754</v>
      </c>
      <c r="E178" s="283">
        <f t="shared" si="7"/>
        <v>8754</v>
      </c>
      <c r="F178" s="283">
        <f t="shared" si="7"/>
        <v>8754</v>
      </c>
    </row>
    <row r="179" spans="2:6" ht="15.75" customHeight="1" thickBot="1">
      <c r="B179" s="284" t="s">
        <v>590</v>
      </c>
      <c r="C179" s="286">
        <f t="shared" si="7"/>
        <v>0</v>
      </c>
      <c r="D179" s="286">
        <f t="shared" si="7"/>
        <v>0</v>
      </c>
      <c r="E179" s="286">
        <f t="shared" si="7"/>
        <v>0</v>
      </c>
      <c r="F179" s="286">
        <f t="shared" si="7"/>
        <v>0</v>
      </c>
    </row>
    <row r="180" spans="2:6" ht="15" thickBot="1">
      <c r="B180" s="282" t="s">
        <v>542</v>
      </c>
      <c r="C180" s="333">
        <f t="shared" si="7"/>
        <v>29645</v>
      </c>
      <c r="D180" s="333">
        <f t="shared" si="7"/>
        <v>30289</v>
      </c>
      <c r="E180" s="333">
        <f t="shared" si="7"/>
        <v>30489</v>
      </c>
      <c r="F180" s="333">
        <f t="shared" si="7"/>
        <v>30489</v>
      </c>
    </row>
    <row r="181" spans="2:6" ht="15.75" customHeight="1" thickBot="1">
      <c r="B181" s="284" t="s">
        <v>538</v>
      </c>
      <c r="C181" s="286">
        <f t="shared" si="7"/>
        <v>29645</v>
      </c>
      <c r="D181" s="286">
        <f t="shared" si="7"/>
        <v>30289</v>
      </c>
      <c r="E181" s="286">
        <f t="shared" si="7"/>
        <v>30489</v>
      </c>
      <c r="F181" s="286">
        <f t="shared" si="7"/>
        <v>30489</v>
      </c>
    </row>
    <row r="182" spans="2:6" ht="15.75" customHeight="1" thickBot="1">
      <c r="B182" s="284" t="s">
        <v>590</v>
      </c>
      <c r="C182" s="286">
        <f t="shared" si="7"/>
        <v>0</v>
      </c>
      <c r="D182" s="286">
        <f t="shared" si="7"/>
        <v>0</v>
      </c>
      <c r="E182" s="286">
        <f t="shared" si="7"/>
        <v>0</v>
      </c>
      <c r="F182" s="286">
        <f t="shared" si="7"/>
        <v>0</v>
      </c>
    </row>
    <row r="183" spans="2:6" ht="15" thickBot="1">
      <c r="B183" s="282" t="s">
        <v>543</v>
      </c>
      <c r="C183" s="333">
        <f t="shared" si="7"/>
        <v>0</v>
      </c>
      <c r="D183" s="333">
        <f t="shared" si="7"/>
        <v>0</v>
      </c>
      <c r="E183" s="333">
        <f t="shared" si="7"/>
        <v>0</v>
      </c>
      <c r="F183" s="333">
        <f t="shared" si="7"/>
        <v>0</v>
      </c>
    </row>
    <row r="184" spans="2:6" ht="15" thickBot="1">
      <c r="B184" s="284" t="s">
        <v>538</v>
      </c>
      <c r="C184" s="283">
        <f t="shared" si="7"/>
        <v>0</v>
      </c>
      <c r="D184" s="283">
        <f t="shared" si="7"/>
        <v>0</v>
      </c>
      <c r="E184" s="283">
        <f t="shared" si="7"/>
        <v>0</v>
      </c>
      <c r="F184" s="283">
        <f t="shared" si="7"/>
        <v>0</v>
      </c>
    </row>
    <row r="185" spans="2:6" ht="15" thickBot="1">
      <c r="B185" s="284" t="s">
        <v>590</v>
      </c>
      <c r="C185" s="283">
        <f t="shared" si="7"/>
        <v>0</v>
      </c>
      <c r="D185" s="283">
        <f t="shared" si="7"/>
        <v>0</v>
      </c>
      <c r="E185" s="283">
        <f t="shared" si="7"/>
        <v>0</v>
      </c>
      <c r="F185" s="283">
        <f t="shared" si="7"/>
        <v>0</v>
      </c>
    </row>
    <row r="186" spans="2:6" ht="15" thickBot="1">
      <c r="B186" s="282" t="s">
        <v>549</v>
      </c>
      <c r="C186" s="283">
        <f t="shared" si="7"/>
        <v>0</v>
      </c>
      <c r="D186" s="283">
        <f t="shared" si="7"/>
        <v>0</v>
      </c>
      <c r="E186" s="283">
        <f t="shared" si="7"/>
        <v>0</v>
      </c>
      <c r="F186" s="283">
        <f t="shared" si="7"/>
        <v>0</v>
      </c>
    </row>
    <row r="187" spans="2:6" ht="15" thickBot="1">
      <c r="B187" s="284" t="s">
        <v>538</v>
      </c>
      <c r="C187" s="283">
        <f t="shared" si="7"/>
        <v>0</v>
      </c>
      <c r="D187" s="283">
        <f t="shared" si="7"/>
        <v>0</v>
      </c>
      <c r="E187" s="283">
        <f t="shared" si="7"/>
        <v>0</v>
      </c>
      <c r="F187" s="283">
        <f t="shared" si="7"/>
        <v>0</v>
      </c>
    </row>
    <row r="188" spans="2:6" ht="15" thickBot="1">
      <c r="B188" s="284" t="s">
        <v>590</v>
      </c>
      <c r="C188" s="283">
        <f t="shared" si="7"/>
        <v>0</v>
      </c>
      <c r="D188" s="283">
        <f t="shared" si="7"/>
        <v>0</v>
      </c>
      <c r="E188" s="283">
        <f t="shared" si="7"/>
        <v>0</v>
      </c>
      <c r="F188" s="283">
        <f t="shared" si="7"/>
        <v>0</v>
      </c>
    </row>
    <row r="189" spans="2:6" ht="15" thickBot="1">
      <c r="B189" s="282" t="s">
        <v>553</v>
      </c>
      <c r="C189" s="283">
        <f t="shared" si="7"/>
        <v>0</v>
      </c>
      <c r="D189" s="283">
        <f t="shared" si="7"/>
        <v>0</v>
      </c>
      <c r="E189" s="283">
        <f t="shared" si="7"/>
        <v>0</v>
      </c>
      <c r="F189" s="283">
        <f t="shared" si="7"/>
        <v>0</v>
      </c>
    </row>
    <row r="190" spans="2:6" ht="15" thickBot="1">
      <c r="B190" s="284" t="s">
        <v>538</v>
      </c>
      <c r="C190" s="283">
        <f t="shared" ref="C190:F194" si="8">C54</f>
        <v>0</v>
      </c>
      <c r="D190" s="283">
        <f t="shared" si="8"/>
        <v>0</v>
      </c>
      <c r="E190" s="283">
        <f t="shared" si="8"/>
        <v>0</v>
      </c>
      <c r="F190" s="283">
        <f t="shared" si="8"/>
        <v>0</v>
      </c>
    </row>
    <row r="191" spans="2:6" ht="15" thickBot="1">
      <c r="B191" s="284" t="s">
        <v>590</v>
      </c>
      <c r="C191" s="283">
        <f t="shared" si="8"/>
        <v>0</v>
      </c>
      <c r="D191" s="283">
        <f t="shared" si="8"/>
        <v>0</v>
      </c>
      <c r="E191" s="283">
        <f t="shared" si="8"/>
        <v>0</v>
      </c>
      <c r="F191" s="283">
        <f t="shared" si="8"/>
        <v>0</v>
      </c>
    </row>
    <row r="192" spans="2:6" ht="15" thickBot="1">
      <c r="B192" s="282" t="s">
        <v>554</v>
      </c>
      <c r="C192" s="283">
        <f t="shared" si="8"/>
        <v>244</v>
      </c>
      <c r="D192" s="283">
        <f t="shared" si="8"/>
        <v>0</v>
      </c>
      <c r="E192" s="283">
        <f t="shared" si="8"/>
        <v>0</v>
      </c>
      <c r="F192" s="283">
        <f t="shared" si="8"/>
        <v>0</v>
      </c>
    </row>
    <row r="193" spans="2:6" ht="15" thickBot="1">
      <c r="B193" s="284" t="s">
        <v>538</v>
      </c>
      <c r="C193" s="283">
        <f t="shared" si="8"/>
        <v>244</v>
      </c>
      <c r="D193" s="283">
        <f t="shared" si="8"/>
        <v>0</v>
      </c>
      <c r="E193" s="283">
        <f t="shared" si="8"/>
        <v>0</v>
      </c>
      <c r="F193" s="283">
        <f t="shared" si="8"/>
        <v>0</v>
      </c>
    </row>
    <row r="194" spans="2:6" ht="15" thickBot="1">
      <c r="B194" s="284" t="s">
        <v>590</v>
      </c>
      <c r="C194" s="283">
        <f t="shared" si="8"/>
        <v>0</v>
      </c>
      <c r="D194" s="283">
        <f t="shared" si="8"/>
        <v>0</v>
      </c>
      <c r="E194" s="283">
        <f t="shared" si="8"/>
        <v>0</v>
      </c>
      <c r="F194" s="283">
        <f t="shared" si="8"/>
        <v>0</v>
      </c>
    </row>
    <row r="195" spans="2:6" ht="15" thickBot="1">
      <c r="B195" s="282" t="s">
        <v>591</v>
      </c>
      <c r="C195" s="333">
        <f>C78</f>
        <v>0</v>
      </c>
      <c r="D195" s="333">
        <f>D78</f>
        <v>0</v>
      </c>
      <c r="E195" s="333">
        <f>E78</f>
        <v>0</v>
      </c>
      <c r="F195" s="333">
        <f>F78</f>
        <v>0</v>
      </c>
    </row>
    <row r="196" spans="2:6" ht="15" thickBot="1">
      <c r="B196" s="282" t="s">
        <v>593</v>
      </c>
      <c r="C196" s="333">
        <f>C79+C89</f>
        <v>2000</v>
      </c>
      <c r="D196" s="333">
        <f>D79+D97+D115+D133+D151+D169</f>
        <v>3000</v>
      </c>
      <c r="E196" s="333">
        <f>E79+E97+E115+E133+E151+E169</f>
        <v>3000</v>
      </c>
      <c r="F196" s="333">
        <f>F79+F97+F115+F133+F151+F169</f>
        <v>3000</v>
      </c>
    </row>
    <row r="197" spans="2:6" ht="15" thickBot="1">
      <c r="B197" s="294" t="s">
        <v>556</v>
      </c>
      <c r="C197" s="295">
        <f>IF(C173-C172=0,0,"Error")</f>
        <v>0</v>
      </c>
      <c r="D197" s="295">
        <f>IF(D173-D172=0,0,"Error")</f>
        <v>0</v>
      </c>
      <c r="E197" s="295">
        <f>IF(E173-E172=0,0,"Error")</f>
        <v>0</v>
      </c>
      <c r="F197" s="295">
        <f>IF(F173-F172=0,0,"Error")</f>
        <v>0</v>
      </c>
    </row>
    <row r="198" spans="2:6">
      <c r="B198" s="334"/>
      <c r="C198" s="335"/>
      <c r="D198" s="335"/>
      <c r="E198" s="335"/>
      <c r="F198" s="335"/>
    </row>
    <row r="202" spans="2:6" ht="15">
      <c r="B202" s="1458" t="s">
        <v>3066</v>
      </c>
    </row>
  </sheetData>
  <mergeCells count="63">
    <mergeCell ref="B157:B158"/>
    <mergeCell ref="B165:F165"/>
    <mergeCell ref="B166:B167"/>
    <mergeCell ref="B147:F147"/>
    <mergeCell ref="B148:B149"/>
    <mergeCell ref="C153:F153"/>
    <mergeCell ref="E154:F154"/>
    <mergeCell ref="C155:F155"/>
    <mergeCell ref="C156:F156"/>
    <mergeCell ref="B139:B140"/>
    <mergeCell ref="C117:F117"/>
    <mergeCell ref="E118:F118"/>
    <mergeCell ref="C119:F119"/>
    <mergeCell ref="C120:F120"/>
    <mergeCell ref="B121:B122"/>
    <mergeCell ref="B129:F129"/>
    <mergeCell ref="B130:B131"/>
    <mergeCell ref="C135:F135"/>
    <mergeCell ref="E136:F136"/>
    <mergeCell ref="C137:F137"/>
    <mergeCell ref="C138:F138"/>
    <mergeCell ref="B112:B113"/>
    <mergeCell ref="C84:F84"/>
    <mergeCell ref="B85:B86"/>
    <mergeCell ref="A93:A95"/>
    <mergeCell ref="B93:F93"/>
    <mergeCell ref="B94:B95"/>
    <mergeCell ref="C99:F99"/>
    <mergeCell ref="E100:F100"/>
    <mergeCell ref="C101:F101"/>
    <mergeCell ref="C102:F102"/>
    <mergeCell ref="B103:B104"/>
    <mergeCell ref="B111:F111"/>
    <mergeCell ref="C83:F83"/>
    <mergeCell ref="B61:F61"/>
    <mergeCell ref="B62:F62"/>
    <mergeCell ref="C63:F63"/>
    <mergeCell ref="E64:F64"/>
    <mergeCell ref="C65:F65"/>
    <mergeCell ref="C66:F66"/>
    <mergeCell ref="B67:B68"/>
    <mergeCell ref="B75:F75"/>
    <mergeCell ref="B76:B77"/>
    <mergeCell ref="C81:F81"/>
    <mergeCell ref="E82:F82"/>
    <mergeCell ref="B36:B37"/>
    <mergeCell ref="B9:F11"/>
    <mergeCell ref="C12:F12"/>
    <mergeCell ref="C15:F15"/>
    <mergeCell ref="B16:F16"/>
    <mergeCell ref="B22:F22"/>
    <mergeCell ref="B23:F23"/>
    <mergeCell ref="C24:F24"/>
    <mergeCell ref="C25:F25"/>
    <mergeCell ref="C26:F26"/>
    <mergeCell ref="B27:B28"/>
    <mergeCell ref="B35:F35"/>
    <mergeCell ref="B8:F8"/>
    <mergeCell ref="B2:F2"/>
    <mergeCell ref="B3:F3"/>
    <mergeCell ref="C5:F5"/>
    <mergeCell ref="C6:F6"/>
    <mergeCell ref="C7:F7"/>
  </mergeCells>
  <pageMargins left="0.7" right="0.7" top="0.75" bottom="0.75" header="0.3" footer="0.3"/>
  <pageSetup scale="78" fitToHeight="0"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M239"/>
  <sheetViews>
    <sheetView zoomScaleNormal="100" zoomScaleSheetLayoutView="73" workbookViewId="0">
      <selection activeCell="C7" sqref="C7:F7"/>
    </sheetView>
  </sheetViews>
  <sheetFormatPr defaultColWidth="9.125" defaultRowHeight="14.25"/>
  <cols>
    <col min="1" max="1" width="4" style="259" customWidth="1"/>
    <col min="2" max="2" width="28.625" style="259" customWidth="1"/>
    <col min="3" max="3" width="13" style="259" customWidth="1"/>
    <col min="4" max="4" width="12.75" style="259" customWidth="1"/>
    <col min="5" max="5" width="11.25" style="259" customWidth="1"/>
    <col min="6" max="6" width="16.125" style="259" customWidth="1"/>
    <col min="7" max="8" width="9.125" style="259"/>
    <col min="9" max="9" width="10.375" style="259" customWidth="1"/>
    <col min="10" max="10" width="11.125" style="259" bestFit="1" customWidth="1"/>
    <col min="11" max="12" width="9.625" style="259" bestFit="1" customWidth="1"/>
    <col min="13" max="13" width="9.25" style="259" bestFit="1" customWidth="1"/>
    <col min="14" max="14" width="9.625" style="259" bestFit="1" customWidth="1"/>
    <col min="15" max="17" width="9.25" style="259" bestFit="1" customWidth="1"/>
    <col min="18" max="18" width="9.625" style="259" bestFit="1" customWidth="1"/>
    <col min="19" max="19" width="10.625" style="259" bestFit="1" customWidth="1"/>
    <col min="20" max="16384" width="9.125" style="259"/>
  </cols>
  <sheetData>
    <row r="2" spans="1:7" ht="18" customHeight="1">
      <c r="A2" s="1927" t="s">
        <v>495</v>
      </c>
      <c r="B2" s="1927"/>
      <c r="C2" s="1927"/>
      <c r="D2" s="1927"/>
      <c r="E2" s="1927"/>
      <c r="F2" s="1927"/>
      <c r="G2" s="759"/>
    </row>
    <row r="3" spans="1:7" ht="18" customHeight="1">
      <c r="A3" s="258"/>
      <c r="B3" s="1928" t="s">
        <v>496</v>
      </c>
      <c r="C3" s="1928"/>
      <c r="D3" s="1928"/>
      <c r="E3" s="1928"/>
      <c r="F3" s="1928"/>
      <c r="G3" s="258"/>
    </row>
    <row r="4" spans="1:7" ht="15" thickBot="1"/>
    <row r="5" spans="1:7" ht="15" thickBot="1">
      <c r="B5" s="260" t="s">
        <v>6</v>
      </c>
      <c r="C5" s="1929" t="s">
        <v>1063</v>
      </c>
      <c r="D5" s="1929"/>
      <c r="E5" s="1929"/>
      <c r="F5" s="1929"/>
    </row>
    <row r="6" spans="1:7" ht="15" thickBot="1">
      <c r="B6" s="260" t="s">
        <v>8</v>
      </c>
      <c r="C6" s="1930" t="s">
        <v>1000</v>
      </c>
      <c r="D6" s="1931"/>
      <c r="E6" s="1931"/>
      <c r="F6" s="1932"/>
    </row>
    <row r="7" spans="1:7" ht="15" thickBot="1">
      <c r="B7" s="260" t="s">
        <v>10</v>
      </c>
      <c r="C7" s="1933" t="s">
        <v>499</v>
      </c>
      <c r="D7" s="1934"/>
      <c r="E7" s="1934"/>
      <c r="F7" s="1935"/>
    </row>
    <row r="8" spans="1:7" ht="15" thickBot="1">
      <c r="B8" s="1924" t="s">
        <v>12</v>
      </c>
      <c r="C8" s="1925"/>
      <c r="D8" s="1925"/>
      <c r="E8" s="1925"/>
      <c r="F8" s="1926"/>
    </row>
    <row r="9" spans="1:7" ht="15" thickBot="1">
      <c r="B9" s="1939" t="s">
        <v>1183</v>
      </c>
      <c r="C9" s="1940"/>
      <c r="D9" s="1940"/>
      <c r="E9" s="1940"/>
      <c r="F9" s="1941"/>
    </row>
    <row r="10" spans="1:7" ht="36.75" customHeight="1" thickBot="1">
      <c r="B10" s="1939"/>
      <c r="C10" s="1940"/>
      <c r="D10" s="1940"/>
      <c r="E10" s="1940"/>
      <c r="F10" s="1941"/>
    </row>
    <row r="11" spans="1:7" ht="15" thickBot="1">
      <c r="B11" s="1939"/>
      <c r="C11" s="1940"/>
      <c r="D11" s="1940"/>
      <c r="E11" s="1940"/>
      <c r="F11" s="1941"/>
    </row>
    <row r="12" spans="1:7" ht="38.25" customHeight="1" thickBot="1">
      <c r="B12" s="261" t="s">
        <v>14</v>
      </c>
      <c r="C12" s="2100" t="s">
        <v>1184</v>
      </c>
      <c r="D12" s="1960"/>
      <c r="E12" s="1960"/>
      <c r="F12" s="1961"/>
    </row>
    <row r="13" spans="1:7" ht="23.25" customHeight="1">
      <c r="B13" s="1945" t="s">
        <v>176</v>
      </c>
      <c r="C13" s="263">
        <v>2024</v>
      </c>
      <c r="D13" s="263">
        <v>2025</v>
      </c>
      <c r="E13" s="263">
        <v>2026</v>
      </c>
      <c r="F13" s="263">
        <v>2027</v>
      </c>
    </row>
    <row r="14" spans="1:7" ht="15" thickBot="1">
      <c r="B14" s="1946"/>
      <c r="C14" s="265" t="s">
        <v>22</v>
      </c>
      <c r="D14" s="265" t="s">
        <v>23</v>
      </c>
      <c r="E14" s="265" t="s">
        <v>23</v>
      </c>
      <c r="F14" s="265" t="s">
        <v>23</v>
      </c>
    </row>
    <row r="15" spans="1:7" ht="45" customHeight="1" thickBot="1">
      <c r="B15" s="270" t="s">
        <v>1185</v>
      </c>
      <c r="C15" s="729">
        <v>0.16</v>
      </c>
      <c r="D15" s="729">
        <v>0.13</v>
      </c>
      <c r="E15" s="729">
        <v>0.09</v>
      </c>
      <c r="F15" s="729">
        <v>7.0000000000000007E-2</v>
      </c>
    </row>
    <row r="16" spans="1:7" ht="39" customHeight="1" thickBot="1">
      <c r="B16" s="268" t="s">
        <v>503</v>
      </c>
      <c r="C16" s="2210" t="s">
        <v>1186</v>
      </c>
      <c r="D16" s="2211"/>
      <c r="E16" s="2211"/>
      <c r="F16" s="2212"/>
    </row>
    <row r="17" spans="2:12" ht="23.25" customHeight="1" thickBot="1">
      <c r="B17" s="1950" t="s">
        <v>505</v>
      </c>
      <c r="C17" s="1951"/>
      <c r="D17" s="1951"/>
      <c r="E17" s="1951"/>
      <c r="F17" s="1952"/>
      <c r="I17" s="269"/>
      <c r="K17" s="269"/>
    </row>
    <row r="18" spans="2:12" ht="39" customHeight="1" thickBot="1">
      <c r="B18" s="270" t="s">
        <v>1187</v>
      </c>
      <c r="C18" s="885" t="s">
        <v>1188</v>
      </c>
      <c r="D18" s="885" t="s">
        <v>1188</v>
      </c>
      <c r="E18" s="885" t="s">
        <v>1188</v>
      </c>
      <c r="F18" s="885" t="s">
        <v>1188</v>
      </c>
    </row>
    <row r="19" spans="2:12" ht="40.5" customHeight="1" thickBot="1">
      <c r="B19" s="270" t="s">
        <v>1189</v>
      </c>
      <c r="C19" s="885" t="s">
        <v>1188</v>
      </c>
      <c r="D19" s="885" t="s">
        <v>1188</v>
      </c>
      <c r="E19" s="885" t="s">
        <v>1188</v>
      </c>
      <c r="F19" s="885" t="s">
        <v>1188</v>
      </c>
    </row>
    <row r="20" spans="2:12" ht="24" customHeight="1" thickBot="1">
      <c r="B20" s="1953" t="s">
        <v>511</v>
      </c>
      <c r="C20" s="1954"/>
      <c r="D20" s="1954"/>
      <c r="E20" s="1954"/>
      <c r="F20" s="1955"/>
    </row>
    <row r="21" spans="2:12" ht="15" thickBot="1">
      <c r="B21" s="1956" t="s">
        <v>512</v>
      </c>
      <c r="C21" s="1957"/>
      <c r="D21" s="1957"/>
      <c r="E21" s="1957"/>
      <c r="F21" s="1958"/>
    </row>
    <row r="22" spans="2:12" ht="18.75" customHeight="1" thickBot="1">
      <c r="B22" s="276" t="s">
        <v>515</v>
      </c>
      <c r="C22" s="1968" t="s">
        <v>1190</v>
      </c>
      <c r="D22" s="1960"/>
      <c r="E22" s="1960"/>
      <c r="F22" s="1961"/>
    </row>
    <row r="23" spans="2:12" ht="39.75" customHeight="1" thickBot="1">
      <c r="B23" s="270" t="s">
        <v>517</v>
      </c>
      <c r="C23" s="1950" t="s">
        <v>1191</v>
      </c>
      <c r="D23" s="1951"/>
      <c r="E23" s="1951"/>
      <c r="F23" s="1952"/>
    </row>
    <row r="24" spans="2:12" ht="15.75" customHeight="1" thickBot="1">
      <c r="B24" s="270" t="s">
        <v>21</v>
      </c>
      <c r="C24" s="2213" t="s">
        <v>1192</v>
      </c>
      <c r="D24" s="2214"/>
      <c r="E24" s="2214"/>
      <c r="F24" s="2215"/>
    </row>
    <row r="25" spans="2:12" ht="12.75" customHeight="1">
      <c r="B25" s="1945"/>
      <c r="C25" s="263">
        <v>2024</v>
      </c>
      <c r="D25" s="263">
        <v>2025</v>
      </c>
      <c r="E25" s="263">
        <v>2026</v>
      </c>
      <c r="F25" s="263">
        <v>2027</v>
      </c>
    </row>
    <row r="26" spans="2:12" ht="9" customHeight="1" thickBot="1">
      <c r="B26" s="1946"/>
      <c r="C26" s="278" t="s">
        <v>22</v>
      </c>
      <c r="D26" s="278" t="s">
        <v>23</v>
      </c>
      <c r="E26" s="278" t="s">
        <v>23</v>
      </c>
      <c r="F26" s="278" t="s">
        <v>23</v>
      </c>
    </row>
    <row r="27" spans="2:12" ht="15" thickBot="1">
      <c r="B27" s="270" t="s">
        <v>33</v>
      </c>
      <c r="C27" s="279">
        <v>250</v>
      </c>
      <c r="D27" s="279">
        <v>250</v>
      </c>
      <c r="E27" s="279">
        <v>250</v>
      </c>
      <c r="F27" s="279">
        <v>250</v>
      </c>
    </row>
    <row r="28" spans="2:12" ht="15" thickBot="1">
      <c r="B28" s="270" t="s">
        <v>529</v>
      </c>
      <c r="C28" s="279">
        <f>C57</f>
        <v>48932</v>
      </c>
      <c r="D28" s="279">
        <f>D57</f>
        <v>49932</v>
      </c>
      <c r="E28" s="279">
        <f>E57</f>
        <v>49932</v>
      </c>
      <c r="F28" s="279">
        <f>F57</f>
        <v>49932</v>
      </c>
    </row>
    <row r="29" spans="2:12" ht="15" thickBot="1">
      <c r="B29" s="270" t="s">
        <v>530</v>
      </c>
      <c r="C29" s="279">
        <f>C28/C27</f>
        <v>195.72800000000001</v>
      </c>
      <c r="D29" s="279">
        <f>D28/D27</f>
        <v>199.72800000000001</v>
      </c>
      <c r="E29" s="279">
        <f>E28/E27</f>
        <v>199.72800000000001</v>
      </c>
      <c r="F29" s="279">
        <f>F28/F27</f>
        <v>199.72800000000001</v>
      </c>
    </row>
    <row r="30" spans="2:12" ht="15" thickBot="1">
      <c r="B30" s="270" t="s">
        <v>532</v>
      </c>
      <c r="C30" s="264" t="s">
        <v>533</v>
      </c>
      <c r="D30" s="280">
        <f>D27/C27-1</f>
        <v>0</v>
      </c>
      <c r="E30" s="280">
        <f t="shared" ref="E30:F32" si="0">E27/D27-1</f>
        <v>0</v>
      </c>
      <c r="F30" s="280">
        <f t="shared" si="0"/>
        <v>0</v>
      </c>
      <c r="H30" s="281"/>
      <c r="I30" s="281"/>
      <c r="J30" s="281"/>
      <c r="K30" s="281"/>
      <c r="L30" s="281"/>
    </row>
    <row r="31" spans="2:12" ht="15" thickBot="1">
      <c r="B31" s="270" t="s">
        <v>534</v>
      </c>
      <c r="C31" s="264" t="s">
        <v>533</v>
      </c>
      <c r="D31" s="280">
        <f>D28/C28-1</f>
        <v>2.0436524155971636E-2</v>
      </c>
      <c r="E31" s="280">
        <f t="shared" si="0"/>
        <v>0</v>
      </c>
      <c r="F31" s="280">
        <f t="shared" si="0"/>
        <v>0</v>
      </c>
    </row>
    <row r="32" spans="2:12" ht="15" thickBot="1">
      <c r="B32" s="270" t="s">
        <v>47</v>
      </c>
      <c r="C32" s="264" t="s">
        <v>533</v>
      </c>
      <c r="D32" s="280">
        <f>D29/C29-1</f>
        <v>2.0436524155971636E-2</v>
      </c>
      <c r="E32" s="280">
        <f t="shared" si="0"/>
        <v>0</v>
      </c>
      <c r="F32" s="280">
        <f t="shared" si="0"/>
        <v>0</v>
      </c>
      <c r="H32" s="281"/>
    </row>
    <row r="33" spans="2:6" ht="15" thickBot="1">
      <c r="B33" s="1936" t="s">
        <v>777</v>
      </c>
      <c r="C33" s="1937"/>
      <c r="D33" s="1937"/>
      <c r="E33" s="1937"/>
      <c r="F33" s="1938"/>
    </row>
    <row r="34" spans="2:6" ht="12.75" customHeight="1">
      <c r="B34" s="1945"/>
      <c r="C34" s="263">
        <v>2024</v>
      </c>
      <c r="D34" s="263">
        <v>2025</v>
      </c>
      <c r="E34" s="263">
        <v>2026</v>
      </c>
      <c r="F34" s="263">
        <v>2027</v>
      </c>
    </row>
    <row r="35" spans="2:6" ht="9" customHeight="1" thickBot="1">
      <c r="B35" s="1946"/>
      <c r="C35" s="278" t="s">
        <v>22</v>
      </c>
      <c r="D35" s="278" t="s">
        <v>23</v>
      </c>
      <c r="E35" s="278" t="s">
        <v>23</v>
      </c>
      <c r="F35" s="278" t="s">
        <v>23</v>
      </c>
    </row>
    <row r="36" spans="2:6" ht="15" thickBot="1">
      <c r="B36" s="282" t="s">
        <v>537</v>
      </c>
      <c r="C36" s="283">
        <f>C37+C38</f>
        <v>37682</v>
      </c>
      <c r="D36" s="283">
        <f>D37+D38</f>
        <v>38682</v>
      </c>
      <c r="E36" s="283">
        <f>E37+E38</f>
        <v>38682</v>
      </c>
      <c r="F36" s="283">
        <f>F37+F38</f>
        <v>38682</v>
      </c>
    </row>
    <row r="37" spans="2:6" ht="15" thickBot="1">
      <c r="B37" s="284" t="s">
        <v>538</v>
      </c>
      <c r="C37" s="286">
        <v>37682</v>
      </c>
      <c r="D37" s="286">
        <v>38682</v>
      </c>
      <c r="E37" s="286">
        <v>38682</v>
      </c>
      <c r="F37" s="286">
        <v>38682</v>
      </c>
    </row>
    <row r="38" spans="2:6" ht="15" thickBot="1">
      <c r="B38" s="284" t="s">
        <v>539</v>
      </c>
      <c r="C38" s="286"/>
      <c r="D38" s="286"/>
      <c r="E38" s="286"/>
      <c r="F38" s="286"/>
    </row>
    <row r="39" spans="2:6" ht="24.75" thickBot="1">
      <c r="B39" s="282" t="s">
        <v>540</v>
      </c>
      <c r="C39" s="283">
        <f>C40+C41</f>
        <v>5663</v>
      </c>
      <c r="D39" s="283">
        <f>D40+D41</f>
        <v>5663</v>
      </c>
      <c r="E39" s="283">
        <f>E40+E41</f>
        <v>5663</v>
      </c>
      <c r="F39" s="283">
        <f>F40+F41</f>
        <v>5663</v>
      </c>
    </row>
    <row r="40" spans="2:6" ht="15" thickBot="1">
      <c r="B40" s="284" t="s">
        <v>538</v>
      </c>
      <c r="C40" s="283">
        <v>5663</v>
      </c>
      <c r="D40" s="283">
        <v>5663</v>
      </c>
      <c r="E40" s="283">
        <v>5663</v>
      </c>
      <c r="F40" s="283">
        <v>5663</v>
      </c>
    </row>
    <row r="41" spans="2:6" ht="15" thickBot="1">
      <c r="B41" s="284" t="s">
        <v>539</v>
      </c>
      <c r="C41" s="286"/>
      <c r="D41" s="283"/>
      <c r="E41" s="283"/>
      <c r="F41" s="283"/>
    </row>
    <row r="42" spans="2:6" ht="15" thickBot="1">
      <c r="B42" s="282" t="s">
        <v>542</v>
      </c>
      <c r="C42" s="286">
        <f>C43+C44</f>
        <v>5587</v>
      </c>
      <c r="D42" s="283">
        <f>D43+D44</f>
        <v>5539</v>
      </c>
      <c r="E42" s="283">
        <f>E43+E44</f>
        <v>5539</v>
      </c>
      <c r="F42" s="283">
        <f>F43+F44</f>
        <v>5539</v>
      </c>
    </row>
    <row r="43" spans="2:6" ht="15" thickBot="1">
      <c r="B43" s="284" t="s">
        <v>538</v>
      </c>
      <c r="C43" s="283">
        <v>5587</v>
      </c>
      <c r="D43" s="283">
        <v>5539</v>
      </c>
      <c r="E43" s="283">
        <v>5539</v>
      </c>
      <c r="F43" s="283">
        <v>5539</v>
      </c>
    </row>
    <row r="44" spans="2:6" ht="15" thickBot="1">
      <c r="B44" s="284" t="s">
        <v>539</v>
      </c>
      <c r="C44" s="286"/>
      <c r="D44" s="283"/>
      <c r="E44" s="283"/>
      <c r="F44" s="283"/>
    </row>
    <row r="45" spans="2:6" ht="15" thickBot="1">
      <c r="B45" s="282" t="s">
        <v>543</v>
      </c>
      <c r="C45" s="286"/>
      <c r="D45" s="283"/>
      <c r="E45" s="283"/>
      <c r="F45" s="283"/>
    </row>
    <row r="46" spans="2:6" ht="15" thickBot="1">
      <c r="B46" s="284" t="s">
        <v>538</v>
      </c>
      <c r="C46" s="286"/>
      <c r="D46" s="283"/>
      <c r="E46" s="283"/>
      <c r="F46" s="283"/>
    </row>
    <row r="47" spans="2:6" ht="15" thickBot="1">
      <c r="B47" s="284" t="s">
        <v>539</v>
      </c>
      <c r="C47" s="286"/>
      <c r="D47" s="283"/>
      <c r="E47" s="283"/>
      <c r="F47" s="283"/>
    </row>
    <row r="48" spans="2:6" ht="15" thickBot="1">
      <c r="B48" s="282" t="s">
        <v>549</v>
      </c>
      <c r="C48" s="286"/>
      <c r="D48" s="283"/>
      <c r="E48" s="283"/>
      <c r="F48" s="283"/>
    </row>
    <row r="49" spans="2:13" ht="15" thickBot="1">
      <c r="B49" s="284" t="s">
        <v>538</v>
      </c>
      <c r="C49" s="286"/>
      <c r="D49" s="283"/>
      <c r="E49" s="283"/>
      <c r="F49" s="283"/>
    </row>
    <row r="50" spans="2:13" ht="15" thickBot="1">
      <c r="B50" s="284" t="s">
        <v>539</v>
      </c>
      <c r="C50" s="286"/>
      <c r="D50" s="283"/>
      <c r="E50" s="283"/>
      <c r="F50" s="283"/>
    </row>
    <row r="51" spans="2:13" ht="15" thickBot="1">
      <c r="B51" s="282" t="s">
        <v>553</v>
      </c>
      <c r="C51" s="286">
        <f>C52+C53</f>
        <v>0</v>
      </c>
      <c r="D51" s="283">
        <f>D52+D53</f>
        <v>0</v>
      </c>
      <c r="E51" s="283">
        <f>E52+E53</f>
        <v>0</v>
      </c>
      <c r="F51" s="283">
        <f>F52+F53</f>
        <v>0</v>
      </c>
    </row>
    <row r="52" spans="2:13" ht="15" thickBot="1">
      <c r="B52" s="284" t="s">
        <v>538</v>
      </c>
      <c r="C52" s="285"/>
      <c r="D52" s="283">
        <v>0</v>
      </c>
      <c r="E52" s="287">
        <v>0</v>
      </c>
      <c r="F52" s="287">
        <v>0</v>
      </c>
    </row>
    <row r="53" spans="2:13" ht="15" thickBot="1">
      <c r="B53" s="284" t="s">
        <v>539</v>
      </c>
      <c r="C53" s="286"/>
      <c r="D53" s="283"/>
      <c r="E53" s="283"/>
      <c r="F53" s="283"/>
    </row>
    <row r="54" spans="2:13" ht="15" thickBot="1">
      <c r="B54" s="282" t="s">
        <v>554</v>
      </c>
      <c r="C54" s="286">
        <v>0</v>
      </c>
      <c r="D54" s="283">
        <f>SUM(D55)</f>
        <v>48</v>
      </c>
      <c r="E54" s="283">
        <f>SUM(E55)</f>
        <v>48</v>
      </c>
      <c r="F54" s="283">
        <f>SUM(F55)</f>
        <v>48</v>
      </c>
      <c r="I54" s="288"/>
    </row>
    <row r="55" spans="2:13" ht="15" thickBot="1">
      <c r="B55" s="284" t="s">
        <v>538</v>
      </c>
      <c r="C55" s="286"/>
      <c r="D55" s="289">
        <v>48</v>
      </c>
      <c r="E55" s="289">
        <v>48</v>
      </c>
      <c r="F55" s="289">
        <v>48</v>
      </c>
      <c r="K55" s="290"/>
      <c r="L55" s="290"/>
      <c r="M55" s="290"/>
    </row>
    <row r="56" spans="2:13" ht="15" thickBot="1">
      <c r="B56" s="284" t="s">
        <v>539</v>
      </c>
      <c r="C56" s="286"/>
      <c r="D56" s="291"/>
      <c r="E56" s="292"/>
      <c r="F56" s="292"/>
    </row>
    <row r="57" spans="2:13" ht="15" thickBot="1">
      <c r="B57" s="293" t="s">
        <v>555</v>
      </c>
      <c r="C57" s="286">
        <f>C54+C51+C48+C45+C42+C39+C36</f>
        <v>48932</v>
      </c>
      <c r="D57" s="286">
        <f>D54+D51+D48+D45+D42+D39+D36</f>
        <v>49932</v>
      </c>
      <c r="E57" s="286">
        <f>E54+E51+E48+E45+E42+E39+E36</f>
        <v>49932</v>
      </c>
      <c r="F57" s="286">
        <f>F54+F51+F48+F45+F42+F39+F36</f>
        <v>49932</v>
      </c>
    </row>
    <row r="58" spans="2:13" ht="15" thickBot="1">
      <c r="B58" s="294" t="s">
        <v>556</v>
      </c>
      <c r="C58" s="295">
        <f>IF(C57-C28=0,0,"Error")</f>
        <v>0</v>
      </c>
      <c r="D58" s="295">
        <f>IF(D57-D28=0,0,"Error")</f>
        <v>0</v>
      </c>
      <c r="E58" s="295">
        <f>IF(E57-E28=0,0,"Error")</f>
        <v>0</v>
      </c>
      <c r="F58" s="295">
        <f>IF(F57-F28=0,0,"Error")</f>
        <v>0</v>
      </c>
    </row>
    <row r="59" spans="2:13" ht="15" thickBot="1">
      <c r="B59" s="296" t="s">
        <v>778</v>
      </c>
      <c r="C59" s="1968" t="s">
        <v>1193</v>
      </c>
      <c r="D59" s="1960"/>
      <c r="E59" s="1960"/>
      <c r="F59" s="1961"/>
    </row>
    <row r="60" spans="2:13" ht="42.75" customHeight="1" thickBot="1">
      <c r="B60" s="270" t="s">
        <v>517</v>
      </c>
      <c r="C60" s="1950" t="s">
        <v>1194</v>
      </c>
      <c r="D60" s="1951"/>
      <c r="E60" s="1951"/>
      <c r="F60" s="1952"/>
    </row>
    <row r="61" spans="2:13" ht="15" thickBot="1">
      <c r="B61" s="270" t="s">
        <v>21</v>
      </c>
      <c r="C61" s="1950" t="s">
        <v>1195</v>
      </c>
      <c r="D61" s="1966"/>
      <c r="E61" s="1966"/>
      <c r="F61" s="1967"/>
    </row>
    <row r="62" spans="2:13" ht="12.75" customHeight="1">
      <c r="B62" s="1945"/>
      <c r="C62" s="263">
        <v>2024</v>
      </c>
      <c r="D62" s="263">
        <v>2025</v>
      </c>
      <c r="E62" s="263">
        <v>2026</v>
      </c>
      <c r="F62" s="263">
        <v>2027</v>
      </c>
    </row>
    <row r="63" spans="2:13" ht="9" customHeight="1" thickBot="1">
      <c r="B63" s="1946"/>
      <c r="C63" s="278" t="s">
        <v>22</v>
      </c>
      <c r="D63" s="278" t="s">
        <v>23</v>
      </c>
      <c r="E63" s="278" t="s">
        <v>23</v>
      </c>
      <c r="F63" s="278" t="s">
        <v>23</v>
      </c>
    </row>
    <row r="64" spans="2:13" ht="15" thickBot="1">
      <c r="B64" s="270" t="s">
        <v>33</v>
      </c>
      <c r="C64" s="264">
        <v>5</v>
      </c>
      <c r="D64" s="264">
        <v>5</v>
      </c>
      <c r="E64" s="264">
        <v>5</v>
      </c>
      <c r="F64" s="264">
        <v>5</v>
      </c>
    </row>
    <row r="65" spans="2:6" ht="15" thickBot="1">
      <c r="B65" s="270" t="s">
        <v>529</v>
      </c>
      <c r="C65" s="279">
        <f>C94</f>
        <v>4000</v>
      </c>
      <c r="D65" s="279">
        <f>D94</f>
        <v>4000</v>
      </c>
      <c r="E65" s="279">
        <f>E94</f>
        <v>4000</v>
      </c>
      <c r="F65" s="279">
        <f>F94</f>
        <v>4000</v>
      </c>
    </row>
    <row r="66" spans="2:6" ht="15" thickBot="1">
      <c r="B66" s="270" t="s">
        <v>530</v>
      </c>
      <c r="C66" s="279">
        <f>C65/C64</f>
        <v>800</v>
      </c>
      <c r="D66" s="279">
        <f>D65/D64</f>
        <v>800</v>
      </c>
      <c r="E66" s="279">
        <f>E65/E64</f>
        <v>800</v>
      </c>
      <c r="F66" s="279">
        <f>F65/F64</f>
        <v>800</v>
      </c>
    </row>
    <row r="67" spans="2:6" ht="15" thickBot="1">
      <c r="B67" s="270" t="s">
        <v>532</v>
      </c>
      <c r="C67" s="264"/>
      <c r="D67" s="280">
        <f t="shared" ref="D67:F69" si="1">D64/C64-1</f>
        <v>0</v>
      </c>
      <c r="E67" s="280">
        <f t="shared" si="1"/>
        <v>0</v>
      </c>
      <c r="F67" s="280">
        <f t="shared" si="1"/>
        <v>0</v>
      </c>
    </row>
    <row r="68" spans="2:6" ht="15" thickBot="1">
      <c r="B68" s="270" t="s">
        <v>534</v>
      </c>
      <c r="C68" s="264"/>
      <c r="D68" s="280">
        <f t="shared" si="1"/>
        <v>0</v>
      </c>
      <c r="E68" s="280">
        <f t="shared" si="1"/>
        <v>0</v>
      </c>
      <c r="F68" s="280">
        <f t="shared" si="1"/>
        <v>0</v>
      </c>
    </row>
    <row r="69" spans="2:6" ht="15" thickBot="1">
      <c r="B69" s="270" t="s">
        <v>47</v>
      </c>
      <c r="C69" s="264"/>
      <c r="D69" s="280">
        <f t="shared" si="1"/>
        <v>0</v>
      </c>
      <c r="E69" s="280">
        <f t="shared" si="1"/>
        <v>0</v>
      </c>
      <c r="F69" s="280">
        <f t="shared" si="1"/>
        <v>0</v>
      </c>
    </row>
    <row r="70" spans="2:6" ht="24.75" customHeight="1" thickBot="1">
      <c r="B70" s="1936" t="s">
        <v>779</v>
      </c>
      <c r="C70" s="1937"/>
      <c r="D70" s="1937"/>
      <c r="E70" s="1937"/>
      <c r="F70" s="1938"/>
    </row>
    <row r="71" spans="2:6" ht="12.75" customHeight="1">
      <c r="B71" s="1945"/>
      <c r="C71" s="263">
        <v>2024</v>
      </c>
      <c r="D71" s="263">
        <v>2025</v>
      </c>
      <c r="E71" s="263">
        <v>2026</v>
      </c>
      <c r="F71" s="263">
        <v>2027</v>
      </c>
    </row>
    <row r="72" spans="2:6" ht="9" customHeight="1" thickBot="1">
      <c r="B72" s="1946"/>
      <c r="C72" s="278" t="s">
        <v>22</v>
      </c>
      <c r="D72" s="278" t="s">
        <v>23</v>
      </c>
      <c r="E72" s="278" t="s">
        <v>23</v>
      </c>
      <c r="F72" s="278" t="s">
        <v>23</v>
      </c>
    </row>
    <row r="73" spans="2:6" ht="24.75" customHeight="1" thickBot="1">
      <c r="B73" s="282" t="s">
        <v>537</v>
      </c>
      <c r="C73" s="283"/>
      <c r="D73" s="283"/>
      <c r="E73" s="283"/>
      <c r="F73" s="283"/>
    </row>
    <row r="74" spans="2:6" ht="38.25" customHeight="1" thickBot="1">
      <c r="B74" s="284" t="s">
        <v>538</v>
      </c>
      <c r="C74" s="286"/>
      <c r="D74" s="297"/>
      <c r="E74" s="297"/>
      <c r="F74" s="297"/>
    </row>
    <row r="75" spans="2:6" ht="24.75" customHeight="1" thickBot="1">
      <c r="B75" s="284" t="s">
        <v>539</v>
      </c>
      <c r="C75" s="286"/>
      <c r="D75" s="297"/>
      <c r="E75" s="297"/>
      <c r="F75" s="297"/>
    </row>
    <row r="76" spans="2:6" ht="24.75" customHeight="1" thickBot="1">
      <c r="B76" s="282" t="s">
        <v>540</v>
      </c>
      <c r="C76" s="283"/>
      <c r="D76" s="283"/>
      <c r="E76" s="283"/>
      <c r="F76" s="283"/>
    </row>
    <row r="77" spans="2:6" ht="15" thickBot="1">
      <c r="B77" s="284" t="s">
        <v>538</v>
      </c>
      <c r="C77" s="286"/>
      <c r="D77" s="283"/>
      <c r="E77" s="283"/>
      <c r="F77" s="283"/>
    </row>
    <row r="78" spans="2:6" ht="15" thickBot="1">
      <c r="B78" s="284" t="s">
        <v>539</v>
      </c>
      <c r="C78" s="286"/>
      <c r="D78" s="283"/>
      <c r="E78" s="283"/>
      <c r="F78" s="283"/>
    </row>
    <row r="79" spans="2:6" ht="24.75" customHeight="1" thickBot="1">
      <c r="B79" s="282" t="s">
        <v>542</v>
      </c>
      <c r="C79" s="494">
        <f>C80</f>
        <v>0</v>
      </c>
      <c r="D79" s="494">
        <f>D80</f>
        <v>0</v>
      </c>
      <c r="E79" s="494">
        <f>E80</f>
        <v>0</v>
      </c>
      <c r="F79" s="494">
        <f>F80</f>
        <v>0</v>
      </c>
    </row>
    <row r="80" spans="2:6" ht="15" thickBot="1">
      <c r="B80" s="284" t="s">
        <v>538</v>
      </c>
      <c r="C80" s="491"/>
      <c r="D80" s="494"/>
      <c r="E80" s="494"/>
      <c r="F80" s="494"/>
    </row>
    <row r="81" spans="2:6" ht="15" thickBot="1">
      <c r="B81" s="284" t="s">
        <v>539</v>
      </c>
      <c r="C81" s="286"/>
      <c r="D81" s="283"/>
      <c r="E81" s="283"/>
      <c r="F81" s="283"/>
    </row>
    <row r="82" spans="2:6" ht="15" thickBot="1">
      <c r="B82" s="282" t="s">
        <v>543</v>
      </c>
      <c r="C82" s="286"/>
      <c r="D82" s="283"/>
      <c r="E82" s="283"/>
      <c r="F82" s="283"/>
    </row>
    <row r="83" spans="2:6" ht="15" thickBot="1">
      <c r="B83" s="284" t="s">
        <v>538</v>
      </c>
      <c r="C83" s="286"/>
      <c r="D83" s="283"/>
      <c r="E83" s="283"/>
      <c r="F83" s="283"/>
    </row>
    <row r="84" spans="2:6" ht="15" thickBot="1">
      <c r="B84" s="284" t="s">
        <v>539</v>
      </c>
      <c r="C84" s="286"/>
      <c r="D84" s="283"/>
      <c r="E84" s="283"/>
      <c r="F84" s="283"/>
    </row>
    <row r="85" spans="2:6" ht="15" thickBot="1">
      <c r="B85" s="282" t="s">
        <v>549</v>
      </c>
      <c r="C85" s="286">
        <f>C86</f>
        <v>4000</v>
      </c>
      <c r="D85" s="286">
        <f>D86</f>
        <v>4000</v>
      </c>
      <c r="E85" s="286">
        <f>E86</f>
        <v>4000</v>
      </c>
      <c r="F85" s="286">
        <f>F86</f>
        <v>4000</v>
      </c>
    </row>
    <row r="86" spans="2:6" ht="15" thickBot="1">
      <c r="B86" s="284" t="s">
        <v>538</v>
      </c>
      <c r="C86" s="286">
        <v>4000</v>
      </c>
      <c r="D86" s="286">
        <v>4000</v>
      </c>
      <c r="E86" s="286">
        <v>4000</v>
      </c>
      <c r="F86" s="286">
        <v>4000</v>
      </c>
    </row>
    <row r="87" spans="2:6" ht="15" thickBot="1">
      <c r="B87" s="284" t="s">
        <v>539</v>
      </c>
      <c r="C87" s="286"/>
      <c r="D87" s="283"/>
      <c r="E87" s="283"/>
      <c r="F87" s="283"/>
    </row>
    <row r="88" spans="2:6" ht="15" thickBot="1">
      <c r="B88" s="282" t="s">
        <v>553</v>
      </c>
      <c r="C88" s="286"/>
      <c r="D88" s="283"/>
      <c r="E88" s="283"/>
      <c r="F88" s="283"/>
    </row>
    <row r="89" spans="2:6" ht="15" thickBot="1">
      <c r="B89" s="284" t="s">
        <v>538</v>
      </c>
      <c r="C89" s="286"/>
      <c r="D89" s="283"/>
      <c r="E89" s="283"/>
      <c r="F89" s="283"/>
    </row>
    <row r="90" spans="2:6" ht="15" thickBot="1">
      <c r="B90" s="284" t="s">
        <v>539</v>
      </c>
      <c r="C90" s="286"/>
      <c r="D90" s="283"/>
      <c r="E90" s="283"/>
      <c r="F90" s="283"/>
    </row>
    <row r="91" spans="2:6" ht="15" thickBot="1">
      <c r="B91" s="282" t="s">
        <v>554</v>
      </c>
      <c r="C91" s="286"/>
      <c r="D91" s="283"/>
      <c r="E91" s="283"/>
      <c r="F91" s="283"/>
    </row>
    <row r="92" spans="2:6" ht="15" thickBot="1">
      <c r="B92" s="284" t="s">
        <v>538</v>
      </c>
      <c r="C92" s="286"/>
      <c r="D92" s="283"/>
      <c r="E92" s="283"/>
      <c r="F92" s="283"/>
    </row>
    <row r="93" spans="2:6" ht="15" thickBot="1">
      <c r="B93" s="284" t="s">
        <v>539</v>
      </c>
      <c r="C93" s="286"/>
      <c r="D93" s="283"/>
      <c r="E93" s="283"/>
      <c r="F93" s="283"/>
    </row>
    <row r="94" spans="2:6" ht="15" thickBot="1">
      <c r="B94" s="298" t="s">
        <v>614</v>
      </c>
      <c r="C94" s="286">
        <f>C91+C88+C85+C82+C79+C76+C73</f>
        <v>4000</v>
      </c>
      <c r="D94" s="286">
        <f>D91+D88+D85+D82+D79+D76+D73</f>
        <v>4000</v>
      </c>
      <c r="E94" s="286">
        <f>E91+E88+E85+E82+E79+E76+E73</f>
        <v>4000</v>
      </c>
      <c r="F94" s="286">
        <f>F91+F88+F85+F82+F79+F76+F73</f>
        <v>4000</v>
      </c>
    </row>
    <row r="95" spans="2:6" ht="17.25" customHeight="1" thickBot="1">
      <c r="B95" s="294" t="s">
        <v>556</v>
      </c>
      <c r="C95" s="295">
        <f>IF(C94-C65=0,0,"Error")</f>
        <v>0</v>
      </c>
      <c r="D95" s="295">
        <f>IF(D94-D65=0,0,"Error")</f>
        <v>0</v>
      </c>
      <c r="E95" s="295">
        <f>IF(E94-E65=0,0,"Error")</f>
        <v>0</v>
      </c>
      <c r="F95" s="295">
        <f>IF(F94-F65=0,0,"Error")</f>
        <v>0</v>
      </c>
    </row>
    <row r="96" spans="2:6" ht="15" thickBot="1">
      <c r="B96" s="1956" t="s">
        <v>572</v>
      </c>
      <c r="C96" s="1957"/>
      <c r="D96" s="1957"/>
      <c r="E96" s="1957"/>
      <c r="F96" s="1958"/>
    </row>
    <row r="97" spans="2:12" ht="15" thickBot="1">
      <c r="B97" s="1956" t="s">
        <v>573</v>
      </c>
      <c r="C97" s="1957"/>
      <c r="D97" s="1957"/>
      <c r="E97" s="1957"/>
      <c r="F97" s="1958"/>
    </row>
    <row r="98" spans="2:12" ht="15" thickBot="1">
      <c r="B98" s="276" t="s">
        <v>574</v>
      </c>
      <c r="C98" s="2216" t="s">
        <v>1196</v>
      </c>
      <c r="D98" s="2217"/>
      <c r="E98" s="2218"/>
      <c r="F98" s="2219"/>
    </row>
    <row r="99" spans="2:12" ht="34.5" customHeight="1" thickBot="1">
      <c r="B99" s="276" t="s">
        <v>576</v>
      </c>
      <c r="C99" s="276" t="s">
        <v>1196</v>
      </c>
      <c r="D99" s="317" t="s">
        <v>578</v>
      </c>
      <c r="E99" s="2220" t="s">
        <v>1019</v>
      </c>
      <c r="F99" s="2221"/>
      <c r="H99" s="1989" t="s">
        <v>803</v>
      </c>
      <c r="I99" s="1990"/>
      <c r="J99" s="1990"/>
      <c r="K99" s="1990"/>
      <c r="L99" s="1991"/>
    </row>
    <row r="100" spans="2:12" ht="15" thickBot="1">
      <c r="B100" s="320"/>
      <c r="C100" s="1985"/>
      <c r="D100" s="1986"/>
      <c r="E100" s="1987"/>
      <c r="F100" s="1988"/>
      <c r="H100" s="1992"/>
      <c r="I100" s="1993"/>
      <c r="J100" s="1993"/>
      <c r="K100" s="1993"/>
      <c r="L100" s="1994"/>
    </row>
    <row r="101" spans="2:12" ht="17.25" customHeight="1" thickBot="1">
      <c r="B101" s="270" t="s">
        <v>517</v>
      </c>
      <c r="C101" s="1950" t="s">
        <v>1197</v>
      </c>
      <c r="D101" s="1951"/>
      <c r="E101" s="1951"/>
      <c r="F101" s="1952"/>
      <c r="H101" s="1995"/>
      <c r="I101" s="1996"/>
      <c r="J101" s="1996"/>
      <c r="K101" s="1996"/>
      <c r="L101" s="1997"/>
    </row>
    <row r="102" spans="2:12" ht="15" thickBot="1">
      <c r="B102" s="270" t="s">
        <v>21</v>
      </c>
      <c r="C102" s="1965" t="s">
        <v>918</v>
      </c>
      <c r="D102" s="1966"/>
      <c r="E102" s="1966"/>
      <c r="F102" s="1967"/>
    </row>
    <row r="103" spans="2:12" ht="12.75" customHeight="1">
      <c r="B103" s="1945"/>
      <c r="C103" s="263">
        <v>2024</v>
      </c>
      <c r="D103" s="263">
        <v>2025</v>
      </c>
      <c r="E103" s="263">
        <v>2026</v>
      </c>
      <c r="F103" s="263">
        <v>2027</v>
      </c>
    </row>
    <row r="104" spans="2:12" ht="9" customHeight="1" thickBot="1">
      <c r="B104" s="1946"/>
      <c r="C104" s="278" t="s">
        <v>22</v>
      </c>
      <c r="D104" s="278" t="s">
        <v>23</v>
      </c>
      <c r="E104" s="278" t="s">
        <v>23</v>
      </c>
      <c r="F104" s="278" t="s">
        <v>23</v>
      </c>
    </row>
    <row r="105" spans="2:12" ht="15" thickBot="1">
      <c r="B105" s="270" t="s">
        <v>33</v>
      </c>
      <c r="C105" s="279">
        <v>8</v>
      </c>
      <c r="D105" s="279">
        <v>8</v>
      </c>
      <c r="E105" s="279">
        <v>8</v>
      </c>
      <c r="F105" s="279">
        <v>8</v>
      </c>
    </row>
    <row r="106" spans="2:12" ht="15" thickBot="1">
      <c r="B106" s="270" t="s">
        <v>529</v>
      </c>
      <c r="C106" s="279">
        <f>C124</f>
        <v>1000</v>
      </c>
      <c r="D106" s="279">
        <f>D124</f>
        <v>1000</v>
      </c>
      <c r="E106" s="279">
        <f>E124</f>
        <v>1000</v>
      </c>
      <c r="F106" s="279">
        <f>F124</f>
        <v>1000</v>
      </c>
    </row>
    <row r="107" spans="2:12" ht="15" thickBot="1">
      <c r="B107" s="270" t="s">
        <v>530</v>
      </c>
      <c r="C107" s="279">
        <f>C106/C105</f>
        <v>125</v>
      </c>
      <c r="D107" s="279">
        <f>D106/D105</f>
        <v>125</v>
      </c>
      <c r="E107" s="279">
        <f>E106/E105</f>
        <v>125</v>
      </c>
      <c r="F107" s="279">
        <f>F106/F105</f>
        <v>125</v>
      </c>
    </row>
    <row r="108" spans="2:12" ht="15" thickBot="1">
      <c r="B108" s="270" t="s">
        <v>532</v>
      </c>
      <c r="C108" s="264" t="s">
        <v>533</v>
      </c>
      <c r="D108" s="280">
        <f>D105/C105-1</f>
        <v>0</v>
      </c>
      <c r="E108" s="280">
        <f t="shared" ref="E108:F110" si="2">E105/D105-1</f>
        <v>0</v>
      </c>
      <c r="F108" s="280">
        <f t="shared" si="2"/>
        <v>0</v>
      </c>
      <c r="H108" s="281"/>
      <c r="I108" s="281"/>
    </row>
    <row r="109" spans="2:12" ht="15" thickBot="1">
      <c r="B109" s="270" t="s">
        <v>534</v>
      </c>
      <c r="C109" s="264" t="s">
        <v>533</v>
      </c>
      <c r="D109" s="280">
        <f>D106/C106-1</f>
        <v>0</v>
      </c>
      <c r="E109" s="280">
        <f t="shared" si="2"/>
        <v>0</v>
      </c>
      <c r="F109" s="280">
        <f t="shared" si="2"/>
        <v>0</v>
      </c>
    </row>
    <row r="110" spans="2:12" ht="15" thickBot="1">
      <c r="B110" s="270" t="s">
        <v>47</v>
      </c>
      <c r="C110" s="264" t="s">
        <v>533</v>
      </c>
      <c r="D110" s="280">
        <f>D107/C107-1</f>
        <v>0</v>
      </c>
      <c r="E110" s="280">
        <f t="shared" si="2"/>
        <v>0</v>
      </c>
      <c r="F110" s="280">
        <f t="shared" si="2"/>
        <v>0</v>
      </c>
    </row>
    <row r="111" spans="2:12" ht="15" thickBot="1">
      <c r="B111" s="1936" t="s">
        <v>790</v>
      </c>
      <c r="C111" s="1937"/>
      <c r="D111" s="1937"/>
      <c r="E111" s="1937"/>
      <c r="F111" s="1938"/>
    </row>
    <row r="112" spans="2:12" ht="12.75" customHeight="1">
      <c r="B112" s="1945"/>
      <c r="C112" s="263">
        <v>2024</v>
      </c>
      <c r="D112" s="263">
        <v>2025</v>
      </c>
      <c r="E112" s="263">
        <v>2026</v>
      </c>
      <c r="F112" s="263">
        <v>2027</v>
      </c>
    </row>
    <row r="113" spans="2:6" ht="9" customHeight="1" thickBot="1">
      <c r="B113" s="1946"/>
      <c r="C113" s="278" t="s">
        <v>22</v>
      </c>
      <c r="D113" s="278" t="s">
        <v>23</v>
      </c>
      <c r="E113" s="278" t="s">
        <v>23</v>
      </c>
      <c r="F113" s="278" t="s">
        <v>23</v>
      </c>
    </row>
    <row r="114" spans="2:6" ht="15" thickBot="1">
      <c r="B114" s="282" t="s">
        <v>583</v>
      </c>
      <c r="C114" s="283">
        <f>C115+C116+C117+C118</f>
        <v>0</v>
      </c>
      <c r="D114" s="283">
        <f>D115+D116+D117+D118</f>
        <v>0</v>
      </c>
      <c r="E114" s="283">
        <f>E115+E116+E117+E118</f>
        <v>0</v>
      </c>
      <c r="F114" s="283">
        <f>F115+F116+F117+F118</f>
        <v>0</v>
      </c>
    </row>
    <row r="115" spans="2:6" ht="15" thickBot="1">
      <c r="B115" s="284" t="s">
        <v>538</v>
      </c>
      <c r="C115" s="283"/>
      <c r="D115" s="283"/>
      <c r="E115" s="283"/>
      <c r="F115" s="283"/>
    </row>
    <row r="116" spans="2:6" ht="15" thickBot="1">
      <c r="B116" s="284" t="s">
        <v>584</v>
      </c>
      <c r="C116" s="283"/>
      <c r="D116" s="283"/>
      <c r="E116" s="283"/>
      <c r="F116" s="283"/>
    </row>
    <row r="117" spans="2:6" ht="15" thickBot="1">
      <c r="B117" s="284" t="s">
        <v>585</v>
      </c>
      <c r="C117" s="283"/>
      <c r="D117" s="283"/>
      <c r="E117" s="283"/>
      <c r="F117" s="283"/>
    </row>
    <row r="118" spans="2:6" ht="15" thickBot="1">
      <c r="B118" s="284" t="s">
        <v>586</v>
      </c>
      <c r="C118" s="283"/>
      <c r="D118" s="283"/>
      <c r="E118" s="283"/>
      <c r="F118" s="283"/>
    </row>
    <row r="119" spans="2:6" ht="15" thickBot="1">
      <c r="B119" s="282" t="s">
        <v>587</v>
      </c>
      <c r="C119" s="286">
        <f>C120+C121+C122+C123</f>
        <v>1000</v>
      </c>
      <c r="D119" s="286">
        <f>D120+D121+D122+D123</f>
        <v>1000</v>
      </c>
      <c r="E119" s="286">
        <f>E120+E121+E122+E123</f>
        <v>1000</v>
      </c>
      <c r="F119" s="286">
        <f>F120+F121+F122+F123</f>
        <v>1000</v>
      </c>
    </row>
    <row r="120" spans="2:6" ht="15" thickBot="1">
      <c r="B120" s="284" t="s">
        <v>538</v>
      </c>
      <c r="C120" s="286">
        <v>1000</v>
      </c>
      <c r="D120" s="283">
        <v>1000</v>
      </c>
      <c r="E120" s="283">
        <v>1000</v>
      </c>
      <c r="F120" s="283">
        <v>1000</v>
      </c>
    </row>
    <row r="121" spans="2:6" ht="15" thickBot="1">
      <c r="B121" s="284" t="s">
        <v>584</v>
      </c>
      <c r="C121" s="286"/>
      <c r="D121" s="283"/>
      <c r="E121" s="283"/>
      <c r="F121" s="283"/>
    </row>
    <row r="122" spans="2:6" ht="15" thickBot="1">
      <c r="B122" s="284" t="s">
        <v>585</v>
      </c>
      <c r="C122" s="286"/>
      <c r="D122" s="283"/>
      <c r="E122" s="283"/>
      <c r="F122" s="283"/>
    </row>
    <row r="123" spans="2:6" ht="15" thickBot="1">
      <c r="B123" s="284" t="s">
        <v>586</v>
      </c>
      <c r="C123" s="286"/>
      <c r="D123" s="283"/>
      <c r="E123" s="283"/>
      <c r="F123" s="283"/>
    </row>
    <row r="124" spans="2:6" ht="15" thickBot="1">
      <c r="B124" s="321" t="s">
        <v>555</v>
      </c>
      <c r="C124" s="286">
        <f>C114+C119</f>
        <v>1000</v>
      </c>
      <c r="D124" s="286">
        <f>D114+D119</f>
        <v>1000</v>
      </c>
      <c r="E124" s="286">
        <f>E114+E119</f>
        <v>1000</v>
      </c>
      <c r="F124" s="286">
        <f>F114+F119</f>
        <v>1000</v>
      </c>
    </row>
    <row r="125" spans="2:6" ht="34.5" hidden="1" thickBot="1">
      <c r="B125" s="276" t="s">
        <v>558</v>
      </c>
      <c r="C125" s="276" t="s">
        <v>1065</v>
      </c>
      <c r="D125" s="317" t="s">
        <v>578</v>
      </c>
      <c r="E125" s="1987"/>
      <c r="F125" s="1988"/>
    </row>
    <row r="126" spans="2:6" ht="17.25" hidden="1" customHeight="1" thickBot="1">
      <c r="B126" s="270" t="s">
        <v>517</v>
      </c>
      <c r="C126" s="1950" t="s">
        <v>1022</v>
      </c>
      <c r="D126" s="1951"/>
      <c r="E126" s="1951"/>
      <c r="F126" s="1952"/>
    </row>
    <row r="127" spans="2:6" ht="15" hidden="1" thickBot="1">
      <c r="B127" s="270" t="s">
        <v>21</v>
      </c>
      <c r="C127" s="1965" t="s">
        <v>240</v>
      </c>
      <c r="D127" s="1966"/>
      <c r="E127" s="1966"/>
      <c r="F127" s="1967"/>
    </row>
    <row r="128" spans="2:6" ht="12.75" hidden="1" customHeight="1">
      <c r="B128" s="1945"/>
      <c r="C128" s="277">
        <v>2020</v>
      </c>
      <c r="D128" s="277">
        <v>2021</v>
      </c>
      <c r="E128" s="277">
        <v>2022</v>
      </c>
      <c r="F128" s="277">
        <v>2023</v>
      </c>
    </row>
    <row r="129" spans="2:12" ht="9" hidden="1" customHeight="1" thickBot="1">
      <c r="B129" s="1946"/>
      <c r="C129" s="278" t="s">
        <v>22</v>
      </c>
      <c r="D129" s="278" t="s">
        <v>23</v>
      </c>
      <c r="E129" s="278" t="s">
        <v>23</v>
      </c>
      <c r="F129" s="278" t="s">
        <v>23</v>
      </c>
    </row>
    <row r="130" spans="2:12" ht="15" hidden="1" thickBot="1">
      <c r="B130" s="270" t="s">
        <v>33</v>
      </c>
      <c r="C130" s="270"/>
      <c r="D130" s="264">
        <v>0</v>
      </c>
      <c r="E130" s="270"/>
      <c r="F130" s="270"/>
    </row>
    <row r="131" spans="2:12" ht="15" hidden="1" thickBot="1">
      <c r="B131" s="270" t="s">
        <v>529</v>
      </c>
      <c r="C131" s="279"/>
      <c r="D131" s="279">
        <f>D149</f>
        <v>0</v>
      </c>
      <c r="E131" s="279"/>
      <c r="F131" s="279"/>
    </row>
    <row r="132" spans="2:12" ht="15" hidden="1" thickBot="1">
      <c r="B132" s="270" t="s">
        <v>530</v>
      </c>
      <c r="C132" s="279" t="e">
        <f>C131/C130</f>
        <v>#DIV/0!</v>
      </c>
      <c r="D132" s="279" t="e">
        <f>D131/D130</f>
        <v>#DIV/0!</v>
      </c>
      <c r="E132" s="279" t="e">
        <f>E131/E130</f>
        <v>#DIV/0!</v>
      </c>
      <c r="F132" s="279" t="e">
        <f>F131/F130</f>
        <v>#DIV/0!</v>
      </c>
    </row>
    <row r="133" spans="2:12" ht="15" hidden="1" thickBot="1">
      <c r="B133" s="270" t="s">
        <v>532</v>
      </c>
      <c r="C133" s="264" t="s">
        <v>533</v>
      </c>
      <c r="D133" s="280" t="e">
        <f>D130/C130-1</f>
        <v>#DIV/0!</v>
      </c>
      <c r="E133" s="280" t="e">
        <f t="shared" ref="E133:F135" si="3">E130/D130-1</f>
        <v>#DIV/0!</v>
      </c>
      <c r="F133" s="280" t="e">
        <f t="shared" si="3"/>
        <v>#DIV/0!</v>
      </c>
      <c r="H133" s="281"/>
      <c r="I133" s="281"/>
      <c r="J133" s="281"/>
      <c r="K133" s="281"/>
      <c r="L133" s="281"/>
    </row>
    <row r="134" spans="2:12" ht="15" hidden="1" thickBot="1">
      <c r="B134" s="270" t="s">
        <v>534</v>
      </c>
      <c r="C134" s="264" t="s">
        <v>533</v>
      </c>
      <c r="D134" s="280" t="e">
        <f>D131/C131-1</f>
        <v>#DIV/0!</v>
      </c>
      <c r="E134" s="280" t="e">
        <f t="shared" si="3"/>
        <v>#DIV/0!</v>
      </c>
      <c r="F134" s="280" t="e">
        <f t="shared" si="3"/>
        <v>#DIV/0!</v>
      </c>
    </row>
    <row r="135" spans="2:12" ht="15" hidden="1" thickBot="1">
      <c r="B135" s="270" t="s">
        <v>47</v>
      </c>
      <c r="C135" s="264" t="s">
        <v>533</v>
      </c>
      <c r="D135" s="280" t="e">
        <f>D132/C132-1</f>
        <v>#DIV/0!</v>
      </c>
      <c r="E135" s="280" t="e">
        <f t="shared" si="3"/>
        <v>#DIV/0!</v>
      </c>
      <c r="F135" s="280" t="e">
        <f t="shared" si="3"/>
        <v>#DIV/0!</v>
      </c>
    </row>
    <row r="136" spans="2:12" ht="15" hidden="1" thickBot="1">
      <c r="B136" s="1936" t="s">
        <v>796</v>
      </c>
      <c r="C136" s="1937"/>
      <c r="D136" s="1937"/>
      <c r="E136" s="1937"/>
      <c r="F136" s="1938"/>
    </row>
    <row r="137" spans="2:12" ht="12.75" hidden="1" customHeight="1">
      <c r="B137" s="1945"/>
      <c r="C137" s="277">
        <v>2020</v>
      </c>
      <c r="D137" s="277">
        <v>2021</v>
      </c>
      <c r="E137" s="277">
        <v>2022</v>
      </c>
      <c r="F137" s="277">
        <v>2023</v>
      </c>
    </row>
    <row r="138" spans="2:12" ht="9" hidden="1" customHeight="1" thickBot="1">
      <c r="B138" s="1946"/>
      <c r="C138" s="278" t="s">
        <v>22</v>
      </c>
      <c r="D138" s="278" t="s">
        <v>23</v>
      </c>
      <c r="E138" s="278" t="s">
        <v>23</v>
      </c>
      <c r="F138" s="278" t="s">
        <v>23</v>
      </c>
    </row>
    <row r="139" spans="2:12" ht="15" hidden="1" thickBot="1">
      <c r="B139" s="282" t="s">
        <v>583</v>
      </c>
      <c r="C139" s="283">
        <f>C140+C141+C142+C143</f>
        <v>0</v>
      </c>
      <c r="D139" s="283">
        <f>D140+D141+D142+D143</f>
        <v>0</v>
      </c>
      <c r="E139" s="283">
        <f>E140+E141+E142+E143</f>
        <v>0</v>
      </c>
      <c r="F139" s="283">
        <f>F140+F141+F142+F143</f>
        <v>0</v>
      </c>
    </row>
    <row r="140" spans="2:12" ht="15" hidden="1" thickBot="1">
      <c r="B140" s="284" t="s">
        <v>538</v>
      </c>
      <c r="C140" s="283"/>
      <c r="D140" s="283"/>
      <c r="E140" s="283"/>
      <c r="F140" s="283"/>
    </row>
    <row r="141" spans="2:12" ht="15" hidden="1" thickBot="1">
      <c r="B141" s="284" t="s">
        <v>584</v>
      </c>
      <c r="C141" s="283"/>
      <c r="D141" s="283"/>
      <c r="E141" s="283"/>
      <c r="F141" s="283"/>
    </row>
    <row r="142" spans="2:12" ht="15" hidden="1" thickBot="1">
      <c r="B142" s="284" t="s">
        <v>585</v>
      </c>
      <c r="C142" s="283"/>
      <c r="D142" s="283"/>
      <c r="E142" s="283"/>
      <c r="F142" s="283"/>
    </row>
    <row r="143" spans="2:12" ht="15" hidden="1" thickBot="1">
      <c r="B143" s="284" t="s">
        <v>586</v>
      </c>
      <c r="C143" s="283"/>
      <c r="D143" s="283"/>
      <c r="E143" s="283"/>
      <c r="F143" s="283"/>
    </row>
    <row r="144" spans="2:12" ht="15" hidden="1" thickBot="1">
      <c r="B144" s="282" t="s">
        <v>587</v>
      </c>
      <c r="C144" s="286">
        <f>C145+C146+C147+C148</f>
        <v>0</v>
      </c>
      <c r="D144" s="286">
        <f>D145+D146+D147+D148</f>
        <v>0</v>
      </c>
      <c r="E144" s="286">
        <f>E145+E146+E147+E148</f>
        <v>0</v>
      </c>
      <c r="F144" s="286">
        <f>F145+F146+F147+F148</f>
        <v>0</v>
      </c>
    </row>
    <row r="145" spans="2:12" ht="15" hidden="1" thickBot="1">
      <c r="B145" s="284" t="s">
        <v>538</v>
      </c>
      <c r="C145" s="286"/>
      <c r="D145" s="287">
        <v>0</v>
      </c>
      <c r="E145" s="283"/>
      <c r="F145" s="283"/>
    </row>
    <row r="146" spans="2:12" ht="15" hidden="1" thickBot="1">
      <c r="B146" s="284" t="s">
        <v>584</v>
      </c>
      <c r="C146" s="286"/>
      <c r="D146" s="283"/>
      <c r="E146" s="283"/>
      <c r="F146" s="283"/>
    </row>
    <row r="147" spans="2:12" ht="15" hidden="1" thickBot="1">
      <c r="B147" s="284" t="s">
        <v>585</v>
      </c>
      <c r="C147" s="286"/>
      <c r="D147" s="283"/>
      <c r="E147" s="283"/>
      <c r="F147" s="283"/>
    </row>
    <row r="148" spans="2:12" ht="15" hidden="1" thickBot="1">
      <c r="B148" s="284" t="s">
        <v>586</v>
      </c>
      <c r="C148" s="286"/>
      <c r="D148" s="283"/>
      <c r="E148" s="283"/>
      <c r="F148" s="283"/>
    </row>
    <row r="149" spans="2:12" ht="15" hidden="1" thickBot="1">
      <c r="B149" s="321" t="s">
        <v>660</v>
      </c>
      <c r="C149" s="286">
        <f>C139+C144</f>
        <v>0</v>
      </c>
      <c r="D149" s="286">
        <f>D139+D144</f>
        <v>0</v>
      </c>
      <c r="E149" s="286">
        <f>E139+E144</f>
        <v>0</v>
      </c>
      <c r="F149" s="286">
        <f>F139+F144</f>
        <v>0</v>
      </c>
    </row>
    <row r="150" spans="2:12" ht="34.5" hidden="1" thickBot="1">
      <c r="B150" s="276" t="s">
        <v>663</v>
      </c>
      <c r="C150" s="325"/>
      <c r="D150" s="326" t="s">
        <v>578</v>
      </c>
      <c r="E150" s="327"/>
      <c r="F150" s="328"/>
    </row>
    <row r="151" spans="2:12" ht="17.25" hidden="1" customHeight="1" thickBot="1">
      <c r="B151" s="270" t="s">
        <v>517</v>
      </c>
      <c r="C151" s="1950"/>
      <c r="D151" s="1951"/>
      <c r="E151" s="1951"/>
      <c r="F151" s="1952"/>
    </row>
    <row r="152" spans="2:12" ht="15" hidden="1" thickBot="1">
      <c r="B152" s="270" t="s">
        <v>21</v>
      </c>
      <c r="C152" s="1965"/>
      <c r="D152" s="1966"/>
      <c r="E152" s="1966"/>
      <c r="F152" s="1967"/>
    </row>
    <row r="153" spans="2:12" ht="12.75" hidden="1" customHeight="1">
      <c r="B153" s="1945"/>
      <c r="C153" s="277">
        <v>2018</v>
      </c>
      <c r="D153" s="277">
        <v>2019</v>
      </c>
      <c r="E153" s="277">
        <v>2020</v>
      </c>
      <c r="F153" s="277">
        <v>2021</v>
      </c>
    </row>
    <row r="154" spans="2:12" ht="9" hidden="1" customHeight="1" thickBot="1">
      <c r="B154" s="1946"/>
      <c r="C154" s="278" t="s">
        <v>22</v>
      </c>
      <c r="D154" s="278" t="s">
        <v>23</v>
      </c>
      <c r="E154" s="278" t="s">
        <v>23</v>
      </c>
      <c r="F154" s="278" t="s">
        <v>23</v>
      </c>
    </row>
    <row r="155" spans="2:12" ht="15" hidden="1" thickBot="1">
      <c r="B155" s="270" t="s">
        <v>33</v>
      </c>
      <c r="C155" s="270"/>
      <c r="D155" s="270"/>
      <c r="E155" s="270"/>
      <c r="F155" s="270"/>
    </row>
    <row r="156" spans="2:12" ht="15" hidden="1" thickBot="1">
      <c r="B156" s="270" t="s">
        <v>529</v>
      </c>
      <c r="C156" s="279">
        <f>C174</f>
        <v>0</v>
      </c>
      <c r="D156" s="279">
        <f>D174</f>
        <v>0</v>
      </c>
      <c r="E156" s="279">
        <f>E174</f>
        <v>0</v>
      </c>
      <c r="F156" s="279">
        <f>F174</f>
        <v>0</v>
      </c>
    </row>
    <row r="157" spans="2:12" ht="15" hidden="1" thickBot="1">
      <c r="B157" s="270" t="s">
        <v>530</v>
      </c>
      <c r="C157" s="279" t="e">
        <f>C156/C155</f>
        <v>#DIV/0!</v>
      </c>
      <c r="D157" s="279" t="e">
        <f>D156/D155</f>
        <v>#DIV/0!</v>
      </c>
      <c r="E157" s="279" t="e">
        <f>E156/E155</f>
        <v>#DIV/0!</v>
      </c>
      <c r="F157" s="279" t="e">
        <f>F156/F155</f>
        <v>#DIV/0!</v>
      </c>
    </row>
    <row r="158" spans="2:12" ht="15" hidden="1" thickBot="1">
      <c r="B158" s="270" t="s">
        <v>532</v>
      </c>
      <c r="C158" s="264" t="s">
        <v>533</v>
      </c>
      <c r="D158" s="280" t="e">
        <f>D155/C155-1</f>
        <v>#DIV/0!</v>
      </c>
      <c r="E158" s="280" t="e">
        <f t="shared" ref="E158:F160" si="4">E155/D155-1</f>
        <v>#DIV/0!</v>
      </c>
      <c r="F158" s="280" t="e">
        <f t="shared" si="4"/>
        <v>#DIV/0!</v>
      </c>
      <c r="H158" s="281"/>
      <c r="I158" s="281"/>
      <c r="J158" s="281"/>
      <c r="K158" s="281"/>
      <c r="L158" s="281"/>
    </row>
    <row r="159" spans="2:12" ht="15" hidden="1" thickBot="1">
      <c r="B159" s="270" t="s">
        <v>534</v>
      </c>
      <c r="C159" s="264" t="s">
        <v>533</v>
      </c>
      <c r="D159" s="280" t="e">
        <f>D156/C156-1</f>
        <v>#DIV/0!</v>
      </c>
      <c r="E159" s="280" t="e">
        <f t="shared" si="4"/>
        <v>#DIV/0!</v>
      </c>
      <c r="F159" s="280" t="e">
        <f t="shared" si="4"/>
        <v>#DIV/0!</v>
      </c>
    </row>
    <row r="160" spans="2:12" ht="15" hidden="1" thickBot="1">
      <c r="B160" s="270" t="s">
        <v>47</v>
      </c>
      <c r="C160" s="264" t="s">
        <v>533</v>
      </c>
      <c r="D160" s="280" t="e">
        <f>D157/C157-1</f>
        <v>#DIV/0!</v>
      </c>
      <c r="E160" s="280" t="e">
        <f t="shared" si="4"/>
        <v>#DIV/0!</v>
      </c>
      <c r="F160" s="280" t="e">
        <f t="shared" si="4"/>
        <v>#DIV/0!</v>
      </c>
    </row>
    <row r="161" spans="2:6" ht="15" hidden="1" thickBot="1">
      <c r="B161" s="1936" t="s">
        <v>797</v>
      </c>
      <c r="C161" s="1937"/>
      <c r="D161" s="1937"/>
      <c r="E161" s="1937"/>
      <c r="F161" s="1938"/>
    </row>
    <row r="162" spans="2:6" ht="12.75" hidden="1" customHeight="1">
      <c r="B162" s="1945"/>
      <c r="C162" s="277">
        <v>2018</v>
      </c>
      <c r="D162" s="277">
        <v>2019</v>
      </c>
      <c r="E162" s="277">
        <v>2020</v>
      </c>
      <c r="F162" s="277">
        <v>2021</v>
      </c>
    </row>
    <row r="163" spans="2:6" ht="9" hidden="1" customHeight="1" thickBot="1">
      <c r="B163" s="1946"/>
      <c r="C163" s="278" t="s">
        <v>22</v>
      </c>
      <c r="D163" s="278" t="s">
        <v>23</v>
      </c>
      <c r="E163" s="278" t="s">
        <v>23</v>
      </c>
      <c r="F163" s="278" t="s">
        <v>23</v>
      </c>
    </row>
    <row r="164" spans="2:6" ht="15" hidden="1" thickBot="1">
      <c r="B164" s="282" t="s">
        <v>583</v>
      </c>
      <c r="C164" s="283">
        <f>C165+C166+C167+C168</f>
        <v>0</v>
      </c>
      <c r="D164" s="283">
        <f>D165+D166+D167+D168</f>
        <v>0</v>
      </c>
      <c r="E164" s="283">
        <f>E165+E166+E167+E168</f>
        <v>0</v>
      </c>
      <c r="F164" s="283">
        <f>F165+F166+F167+F168</f>
        <v>0</v>
      </c>
    </row>
    <row r="165" spans="2:6" ht="15" hidden="1" thickBot="1">
      <c r="B165" s="284" t="s">
        <v>538</v>
      </c>
      <c r="C165" s="283"/>
      <c r="D165" s="283"/>
      <c r="E165" s="283"/>
      <c r="F165" s="283"/>
    </row>
    <row r="166" spans="2:6" ht="15" hidden="1" thickBot="1">
      <c r="B166" s="284" t="s">
        <v>584</v>
      </c>
      <c r="C166" s="283"/>
      <c r="D166" s="283"/>
      <c r="E166" s="283"/>
      <c r="F166" s="283"/>
    </row>
    <row r="167" spans="2:6" ht="15" hidden="1" thickBot="1">
      <c r="B167" s="284" t="s">
        <v>585</v>
      </c>
      <c r="C167" s="283"/>
      <c r="D167" s="283"/>
      <c r="E167" s="283"/>
      <c r="F167" s="283"/>
    </row>
    <row r="168" spans="2:6" ht="15" hidden="1" thickBot="1">
      <c r="B168" s="284" t="s">
        <v>586</v>
      </c>
      <c r="C168" s="283"/>
      <c r="D168" s="283"/>
      <c r="E168" s="283"/>
      <c r="F168" s="283"/>
    </row>
    <row r="169" spans="2:6" ht="15" hidden="1" thickBot="1">
      <c r="B169" s="282" t="s">
        <v>587</v>
      </c>
      <c r="C169" s="286">
        <f>C170+C171+C172+C173</f>
        <v>0</v>
      </c>
      <c r="D169" s="286">
        <f>D170+D171+D172+D173</f>
        <v>0</v>
      </c>
      <c r="E169" s="286">
        <f>E170+E171+E172+E173</f>
        <v>0</v>
      </c>
      <c r="F169" s="286">
        <f>F170+F171+F172+F173</f>
        <v>0</v>
      </c>
    </row>
    <row r="170" spans="2:6" ht="15" hidden="1" thickBot="1">
      <c r="B170" s="284" t="s">
        <v>538</v>
      </c>
      <c r="C170" s="286"/>
      <c r="D170" s="283"/>
      <c r="E170" s="283"/>
      <c r="F170" s="283"/>
    </row>
    <row r="171" spans="2:6" ht="15" hidden="1" thickBot="1">
      <c r="B171" s="284" t="s">
        <v>584</v>
      </c>
      <c r="C171" s="286"/>
      <c r="D171" s="283"/>
      <c r="E171" s="283"/>
      <c r="F171" s="283"/>
    </row>
    <row r="172" spans="2:6" ht="15" hidden="1" thickBot="1">
      <c r="B172" s="284" t="s">
        <v>585</v>
      </c>
      <c r="C172" s="286"/>
      <c r="D172" s="283"/>
      <c r="E172" s="283"/>
      <c r="F172" s="283"/>
    </row>
    <row r="173" spans="2:6" ht="15" hidden="1" thickBot="1">
      <c r="B173" s="284" t="s">
        <v>586</v>
      </c>
      <c r="C173" s="286"/>
      <c r="D173" s="283"/>
      <c r="E173" s="283"/>
      <c r="F173" s="283"/>
    </row>
    <row r="174" spans="2:6" ht="15" hidden="1" thickBot="1">
      <c r="B174" s="293" t="s">
        <v>798</v>
      </c>
      <c r="C174" s="286">
        <f>C164+C169</f>
        <v>0</v>
      </c>
      <c r="D174" s="286">
        <f>D164+D169</f>
        <v>0</v>
      </c>
      <c r="E174" s="286">
        <f>E164+E169</f>
        <v>0</v>
      </c>
      <c r="F174" s="286">
        <f>F164+F169</f>
        <v>0</v>
      </c>
    </row>
    <row r="175" spans="2:6" ht="25.5" hidden="1" customHeight="1" thickBot="1">
      <c r="B175" s="322" t="s">
        <v>619</v>
      </c>
      <c r="C175" s="1985"/>
      <c r="D175" s="1987"/>
      <c r="E175" s="1987"/>
      <c r="F175" s="1988"/>
    </row>
    <row r="176" spans="2:6" ht="34.5" hidden="1" thickBot="1">
      <c r="B176" s="276" t="s">
        <v>616</v>
      </c>
      <c r="C176" s="325"/>
      <c r="D176" s="326" t="s">
        <v>578</v>
      </c>
      <c r="E176" s="327"/>
      <c r="F176" s="328"/>
    </row>
    <row r="177" spans="2:12" ht="17.25" hidden="1" customHeight="1" thickBot="1">
      <c r="B177" s="270" t="s">
        <v>517</v>
      </c>
      <c r="C177" s="1950"/>
      <c r="D177" s="1951"/>
      <c r="E177" s="1951"/>
      <c r="F177" s="1952"/>
    </row>
    <row r="178" spans="2:12" ht="15" hidden="1" thickBot="1">
      <c r="B178" s="270" t="s">
        <v>21</v>
      </c>
      <c r="C178" s="2107"/>
      <c r="D178" s="1966"/>
      <c r="E178" s="1966"/>
      <c r="F178" s="1967"/>
    </row>
    <row r="179" spans="2:12" ht="12.75" hidden="1" customHeight="1">
      <c r="B179" s="1945"/>
      <c r="C179" s="277">
        <v>2020</v>
      </c>
      <c r="D179" s="277">
        <v>2021</v>
      </c>
      <c r="E179" s="277">
        <v>2022</v>
      </c>
      <c r="F179" s="277">
        <v>2023</v>
      </c>
    </row>
    <row r="180" spans="2:12" ht="9" hidden="1" customHeight="1" thickBot="1">
      <c r="B180" s="1946"/>
      <c r="C180" s="278" t="s">
        <v>22</v>
      </c>
      <c r="D180" s="278" t="s">
        <v>23</v>
      </c>
      <c r="E180" s="278" t="s">
        <v>23</v>
      </c>
      <c r="F180" s="278" t="s">
        <v>23</v>
      </c>
    </row>
    <row r="181" spans="2:12" ht="15" hidden="1" thickBot="1">
      <c r="B181" s="270" t="s">
        <v>33</v>
      </c>
      <c r="C181" s="270">
        <v>0</v>
      </c>
      <c r="D181" s="264">
        <v>0</v>
      </c>
      <c r="E181" s="264">
        <v>0</v>
      </c>
      <c r="F181" s="270">
        <v>0</v>
      </c>
    </row>
    <row r="182" spans="2:12" ht="15" hidden="1" thickBot="1">
      <c r="B182" s="270" t="s">
        <v>529</v>
      </c>
      <c r="C182" s="279">
        <f>C200</f>
        <v>0</v>
      </c>
      <c r="D182" s="279">
        <f>D200</f>
        <v>0</v>
      </c>
      <c r="E182" s="279">
        <f>E200</f>
        <v>0</v>
      </c>
      <c r="F182" s="279">
        <f>F200</f>
        <v>0</v>
      </c>
    </row>
    <row r="183" spans="2:12" ht="15" hidden="1" thickBot="1">
      <c r="B183" s="270" t="s">
        <v>530</v>
      </c>
      <c r="C183" s="279" t="e">
        <f>C182/C181</f>
        <v>#DIV/0!</v>
      </c>
      <c r="D183" s="279" t="e">
        <f>D182/D181</f>
        <v>#DIV/0!</v>
      </c>
      <c r="E183" s="279" t="e">
        <f>E182/E181</f>
        <v>#DIV/0!</v>
      </c>
      <c r="F183" s="279" t="e">
        <f>F182/F181</f>
        <v>#DIV/0!</v>
      </c>
    </row>
    <row r="184" spans="2:12" ht="15" hidden="1" thickBot="1">
      <c r="B184" s="270" t="s">
        <v>532</v>
      </c>
      <c r="C184" s="264" t="s">
        <v>533</v>
      </c>
      <c r="D184" s="280" t="e">
        <f>D181/C181-1</f>
        <v>#DIV/0!</v>
      </c>
      <c r="E184" s="280" t="e">
        <f t="shared" ref="E184:F186" si="5">E181/D181-1</f>
        <v>#DIV/0!</v>
      </c>
      <c r="F184" s="280" t="e">
        <f t="shared" si="5"/>
        <v>#DIV/0!</v>
      </c>
      <c r="H184" s="281"/>
      <c r="I184" s="281"/>
      <c r="J184" s="281"/>
      <c r="K184" s="281"/>
      <c r="L184" s="281"/>
    </row>
    <row r="185" spans="2:12" ht="15" hidden="1" thickBot="1">
      <c r="B185" s="270" t="s">
        <v>534</v>
      </c>
      <c r="C185" s="264" t="s">
        <v>533</v>
      </c>
      <c r="D185" s="280" t="e">
        <f>D182/C182-1</f>
        <v>#DIV/0!</v>
      </c>
      <c r="E185" s="280" t="e">
        <f t="shared" si="5"/>
        <v>#DIV/0!</v>
      </c>
      <c r="F185" s="280" t="e">
        <f t="shared" si="5"/>
        <v>#DIV/0!</v>
      </c>
    </row>
    <row r="186" spans="2:12" ht="15" hidden="1" thickBot="1">
      <c r="B186" s="270" t="s">
        <v>47</v>
      </c>
      <c r="C186" s="264" t="s">
        <v>533</v>
      </c>
      <c r="D186" s="280" t="e">
        <f>D183/C183-1</f>
        <v>#DIV/0!</v>
      </c>
      <c r="E186" s="280" t="e">
        <f t="shared" si="5"/>
        <v>#DIV/0!</v>
      </c>
      <c r="F186" s="280" t="e">
        <f t="shared" si="5"/>
        <v>#DIV/0!</v>
      </c>
    </row>
    <row r="187" spans="2:12" ht="15" hidden="1" thickBot="1">
      <c r="B187" s="1936" t="s">
        <v>802</v>
      </c>
      <c r="C187" s="1937"/>
      <c r="D187" s="1937"/>
      <c r="E187" s="1937"/>
      <c r="F187" s="1938"/>
    </row>
    <row r="188" spans="2:12" ht="12.75" hidden="1" customHeight="1">
      <c r="B188" s="1945"/>
      <c r="C188" s="277">
        <v>2020</v>
      </c>
      <c r="D188" s="277">
        <v>2021</v>
      </c>
      <c r="E188" s="277">
        <v>2022</v>
      </c>
      <c r="F188" s="277">
        <v>2023</v>
      </c>
    </row>
    <row r="189" spans="2:12" ht="9" hidden="1" customHeight="1" thickBot="1">
      <c r="B189" s="1946"/>
      <c r="C189" s="278" t="s">
        <v>22</v>
      </c>
      <c r="D189" s="278" t="s">
        <v>23</v>
      </c>
      <c r="E189" s="278" t="s">
        <v>23</v>
      </c>
      <c r="F189" s="278" t="s">
        <v>23</v>
      </c>
    </row>
    <row r="190" spans="2:12" ht="15" hidden="1" thickBot="1">
      <c r="B190" s="282" t="s">
        <v>583</v>
      </c>
      <c r="C190" s="283">
        <f>C191+C192+C193+C194</f>
        <v>0</v>
      </c>
      <c r="D190" s="283">
        <f>D191+D192+D193+D194</f>
        <v>0</v>
      </c>
      <c r="E190" s="283">
        <f>E191+E192+E193+E194</f>
        <v>0</v>
      </c>
      <c r="F190" s="283">
        <f>F191+F192+F193+F194</f>
        <v>0</v>
      </c>
    </row>
    <row r="191" spans="2:12" ht="15" hidden="1" thickBot="1">
      <c r="B191" s="284" t="s">
        <v>538</v>
      </c>
      <c r="C191" s="283"/>
      <c r="D191" s="283"/>
      <c r="E191" s="283"/>
      <c r="F191" s="283"/>
    </row>
    <row r="192" spans="2:12" ht="15" hidden="1" thickBot="1">
      <c r="B192" s="284" t="s">
        <v>584</v>
      </c>
      <c r="C192" s="283"/>
      <c r="D192" s="283"/>
      <c r="E192" s="283"/>
      <c r="F192" s="283"/>
    </row>
    <row r="193" spans="2:8" ht="15" hidden="1" thickBot="1">
      <c r="B193" s="284" t="s">
        <v>585</v>
      </c>
      <c r="C193" s="283"/>
      <c r="D193" s="283"/>
      <c r="E193" s="283"/>
      <c r="F193" s="283"/>
    </row>
    <row r="194" spans="2:8" ht="15" hidden="1" thickBot="1">
      <c r="B194" s="284" t="s">
        <v>586</v>
      </c>
      <c r="C194" s="283"/>
      <c r="D194" s="283"/>
      <c r="E194" s="283"/>
      <c r="F194" s="283"/>
    </row>
    <row r="195" spans="2:8" ht="15" hidden="1" thickBot="1">
      <c r="B195" s="282" t="s">
        <v>587</v>
      </c>
      <c r="C195" s="286">
        <f>C196+C197+C198+C199</f>
        <v>0</v>
      </c>
      <c r="D195" s="286">
        <f>D196+D197+D198+D199</f>
        <v>0</v>
      </c>
      <c r="E195" s="286">
        <f>E196+E197+E198+E199</f>
        <v>0</v>
      </c>
      <c r="F195" s="286">
        <f>F196+F197+F198+F199</f>
        <v>0</v>
      </c>
    </row>
    <row r="196" spans="2:8" ht="15" hidden="1" thickBot="1">
      <c r="B196" s="284" t="s">
        <v>538</v>
      </c>
      <c r="C196" s="286"/>
      <c r="D196" s="286">
        <v>0</v>
      </c>
      <c r="E196" s="286">
        <v>0</v>
      </c>
      <c r="F196" s="286"/>
    </row>
    <row r="197" spans="2:8" ht="15" hidden="1" thickBot="1">
      <c r="B197" s="284" t="s">
        <v>584</v>
      </c>
      <c r="C197" s="286"/>
      <c r="D197" s="286"/>
      <c r="E197" s="286"/>
      <c r="F197" s="286"/>
    </row>
    <row r="198" spans="2:8" ht="15" hidden="1" thickBot="1">
      <c r="B198" s="284" t="s">
        <v>585</v>
      </c>
      <c r="C198" s="286"/>
      <c r="D198" s="286"/>
      <c r="E198" s="286"/>
      <c r="F198" s="286"/>
    </row>
    <row r="199" spans="2:8" ht="15" hidden="1" thickBot="1">
      <c r="B199" s="284" t="s">
        <v>586</v>
      </c>
      <c r="C199" s="286"/>
      <c r="D199" s="286"/>
      <c r="E199" s="286"/>
      <c r="F199" s="286"/>
    </row>
    <row r="200" spans="2:8" ht="15" hidden="1" thickBot="1">
      <c r="B200" s="293" t="s">
        <v>614</v>
      </c>
      <c r="C200" s="286">
        <f>C190+C195</f>
        <v>0</v>
      </c>
      <c r="D200" s="286">
        <f>D190+D195</f>
        <v>0</v>
      </c>
      <c r="E200" s="286">
        <f>E190+E195</f>
        <v>0</v>
      </c>
      <c r="F200" s="286">
        <f>F190+F195</f>
        <v>0</v>
      </c>
    </row>
    <row r="201" spans="2:8" ht="15" thickBot="1">
      <c r="B201" s="330"/>
      <c r="C201" s="331"/>
      <c r="D201" s="331"/>
      <c r="E201" s="331"/>
      <c r="F201" s="331"/>
    </row>
    <row r="202" spans="2:8" ht="27" customHeight="1" thickBot="1">
      <c r="B202" s="268" t="s">
        <v>588</v>
      </c>
      <c r="C202" s="332">
        <f>C106+C65+C28</f>
        <v>53932</v>
      </c>
      <c r="D202" s="332">
        <f>D106+D65+D28</f>
        <v>54932</v>
      </c>
      <c r="E202" s="332">
        <f>E106+E65+E28</f>
        <v>54932</v>
      </c>
      <c r="F202" s="332">
        <f>F106+F65+F28</f>
        <v>54932</v>
      </c>
    </row>
    <row r="203" spans="2:8" ht="24.75" thickBot="1">
      <c r="B203" s="268" t="s">
        <v>589</v>
      </c>
      <c r="C203" s="332">
        <f>+C124+C94+C57</f>
        <v>53932</v>
      </c>
      <c r="D203" s="332">
        <f>+D124+D94+D57</f>
        <v>54932</v>
      </c>
      <c r="E203" s="332">
        <f>+E124+E94+E57</f>
        <v>54932</v>
      </c>
      <c r="F203" s="332">
        <f>+F124+F94+F57</f>
        <v>54932</v>
      </c>
    </row>
    <row r="204" spans="2:8" ht="15" thickBot="1">
      <c r="B204" s="282" t="s">
        <v>537</v>
      </c>
      <c r="C204" s="333">
        <f>C205+C206</f>
        <v>37682</v>
      </c>
      <c r="D204" s="333">
        <f>D205+D206</f>
        <v>38682</v>
      </c>
      <c r="E204" s="333">
        <f>E205+E206</f>
        <v>38682</v>
      </c>
      <c r="F204" s="333">
        <f>F205+F206</f>
        <v>38682</v>
      </c>
    </row>
    <row r="205" spans="2:8" ht="15" thickBot="1">
      <c r="B205" s="284" t="s">
        <v>538</v>
      </c>
      <c r="C205" s="286">
        <f>C37</f>
        <v>37682</v>
      </c>
      <c r="D205" s="286">
        <f t="shared" ref="D205:F206" si="6">D37</f>
        <v>38682</v>
      </c>
      <c r="E205" s="286">
        <f t="shared" si="6"/>
        <v>38682</v>
      </c>
      <c r="F205" s="286">
        <f t="shared" si="6"/>
        <v>38682</v>
      </c>
      <c r="H205" s="281"/>
    </row>
    <row r="206" spans="2:8" ht="15" thickBot="1">
      <c r="B206" s="284" t="s">
        <v>590</v>
      </c>
      <c r="C206" s="286">
        <f>C38</f>
        <v>0</v>
      </c>
      <c r="D206" s="286">
        <f t="shared" si="6"/>
        <v>0</v>
      </c>
      <c r="E206" s="286">
        <f t="shared" si="6"/>
        <v>0</v>
      </c>
      <c r="F206" s="286">
        <f t="shared" si="6"/>
        <v>0</v>
      </c>
    </row>
    <row r="207" spans="2:8" ht="24.75" thickBot="1">
      <c r="B207" s="282" t="s">
        <v>540</v>
      </c>
      <c r="C207" s="333">
        <f>C208+C209</f>
        <v>5663</v>
      </c>
      <c r="D207" s="333">
        <f>D208+D209</f>
        <v>5663</v>
      </c>
      <c r="E207" s="333">
        <f>E208+E209</f>
        <v>5663</v>
      </c>
      <c r="F207" s="333">
        <f>F208+F209</f>
        <v>5663</v>
      </c>
    </row>
    <row r="208" spans="2:8" ht="15" thickBot="1">
      <c r="B208" s="284" t="s">
        <v>538</v>
      </c>
      <c r="C208" s="283">
        <f>C40</f>
        <v>5663</v>
      </c>
      <c r="D208" s="283">
        <f t="shared" ref="D208:F209" si="7">D40</f>
        <v>5663</v>
      </c>
      <c r="E208" s="283">
        <f t="shared" si="7"/>
        <v>5663</v>
      </c>
      <c r="F208" s="283">
        <f t="shared" si="7"/>
        <v>5663</v>
      </c>
    </row>
    <row r="209" spans="2:6" ht="15" thickBot="1">
      <c r="B209" s="284" t="s">
        <v>590</v>
      </c>
      <c r="C209" s="286">
        <f>C41</f>
        <v>0</v>
      </c>
      <c r="D209" s="286">
        <f t="shared" si="7"/>
        <v>0</v>
      </c>
      <c r="E209" s="286">
        <f t="shared" si="7"/>
        <v>0</v>
      </c>
      <c r="F209" s="286">
        <f t="shared" si="7"/>
        <v>0</v>
      </c>
    </row>
    <row r="210" spans="2:6" ht="15" thickBot="1">
      <c r="B210" s="282" t="s">
        <v>542</v>
      </c>
      <c r="C210" s="333">
        <f>C211+C212</f>
        <v>5587</v>
      </c>
      <c r="D210" s="333">
        <f>D211+D212</f>
        <v>5539</v>
      </c>
      <c r="E210" s="333">
        <f>E211+E212</f>
        <v>5539</v>
      </c>
      <c r="F210" s="333">
        <f>F211+F212</f>
        <v>5539</v>
      </c>
    </row>
    <row r="211" spans="2:6" ht="15" thickBot="1">
      <c r="B211" s="284" t="s">
        <v>538</v>
      </c>
      <c r="C211" s="286">
        <f>C43</f>
        <v>5587</v>
      </c>
      <c r="D211" s="286">
        <f t="shared" ref="D211:F212" si="8">D43</f>
        <v>5539</v>
      </c>
      <c r="E211" s="286">
        <f t="shared" si="8"/>
        <v>5539</v>
      </c>
      <c r="F211" s="286">
        <f t="shared" si="8"/>
        <v>5539</v>
      </c>
    </row>
    <row r="212" spans="2:6" ht="15" thickBot="1">
      <c r="B212" s="284" t="s">
        <v>590</v>
      </c>
      <c r="C212" s="286">
        <f>C44</f>
        <v>0</v>
      </c>
      <c r="D212" s="286">
        <f t="shared" si="8"/>
        <v>0</v>
      </c>
      <c r="E212" s="286">
        <f t="shared" si="8"/>
        <v>0</v>
      </c>
      <c r="F212" s="286">
        <f t="shared" si="8"/>
        <v>0</v>
      </c>
    </row>
    <row r="213" spans="2:6" ht="15" thickBot="1">
      <c r="B213" s="282" t="s">
        <v>543</v>
      </c>
      <c r="C213" s="333">
        <f>C214+C215</f>
        <v>0</v>
      </c>
      <c r="D213" s="333">
        <f>D214+D215</f>
        <v>0</v>
      </c>
      <c r="E213" s="333">
        <f>E214+E215</f>
        <v>0</v>
      </c>
      <c r="F213" s="333">
        <f>F214+F215</f>
        <v>0</v>
      </c>
    </row>
    <row r="214" spans="2:6" ht="15" thickBot="1">
      <c r="B214" s="284" t="s">
        <v>538</v>
      </c>
      <c r="C214" s="283">
        <f>C46</f>
        <v>0</v>
      </c>
      <c r="D214" s="283">
        <f t="shared" ref="D214:F215" si="9">D46</f>
        <v>0</v>
      </c>
      <c r="E214" s="283">
        <f t="shared" si="9"/>
        <v>0</v>
      </c>
      <c r="F214" s="283">
        <f t="shared" si="9"/>
        <v>0</v>
      </c>
    </row>
    <row r="215" spans="2:6" ht="15" thickBot="1">
      <c r="B215" s="284" t="s">
        <v>590</v>
      </c>
      <c r="C215" s="286">
        <f>C47</f>
        <v>0</v>
      </c>
      <c r="D215" s="286">
        <f t="shared" si="9"/>
        <v>0</v>
      </c>
      <c r="E215" s="286">
        <f t="shared" si="9"/>
        <v>0</v>
      </c>
      <c r="F215" s="286">
        <f t="shared" si="9"/>
        <v>0</v>
      </c>
    </row>
    <row r="216" spans="2:6" ht="15" thickBot="1">
      <c r="B216" s="282" t="s">
        <v>549</v>
      </c>
      <c r="C216" s="333">
        <f>C217+C218</f>
        <v>4000</v>
      </c>
      <c r="D216" s="333">
        <f>D217+D218</f>
        <v>4000</v>
      </c>
      <c r="E216" s="333">
        <f>E217+E218</f>
        <v>4000</v>
      </c>
      <c r="F216" s="333">
        <f>F217+F218</f>
        <v>4000</v>
      </c>
    </row>
    <row r="217" spans="2:6" ht="15" thickBot="1">
      <c r="B217" s="284" t="s">
        <v>538</v>
      </c>
      <c r="C217" s="283">
        <f>C86</f>
        <v>4000</v>
      </c>
      <c r="D217" s="283">
        <f>D86</f>
        <v>4000</v>
      </c>
      <c r="E217" s="283">
        <f>E86</f>
        <v>4000</v>
      </c>
      <c r="F217" s="283">
        <f>F86</f>
        <v>4000</v>
      </c>
    </row>
    <row r="218" spans="2:6" ht="15" thickBot="1">
      <c r="B218" s="284" t="s">
        <v>590</v>
      </c>
      <c r="C218" s="286">
        <f>C50</f>
        <v>0</v>
      </c>
      <c r="D218" s="286">
        <f>D50</f>
        <v>0</v>
      </c>
      <c r="E218" s="286">
        <f>E50</f>
        <v>0</v>
      </c>
      <c r="F218" s="286">
        <f>F50</f>
        <v>0</v>
      </c>
    </row>
    <row r="219" spans="2:6" ht="15" thickBot="1">
      <c r="B219" s="282" t="s">
        <v>553</v>
      </c>
      <c r="C219" s="333">
        <f>C220+C221</f>
        <v>0</v>
      </c>
      <c r="D219" s="333">
        <f>D220+D221</f>
        <v>0</v>
      </c>
      <c r="E219" s="333">
        <f>E220+E221</f>
        <v>0</v>
      </c>
      <c r="F219" s="333">
        <f>F220+F221</f>
        <v>0</v>
      </c>
    </row>
    <row r="220" spans="2:6" ht="15" thickBot="1">
      <c r="B220" s="284" t="s">
        <v>538</v>
      </c>
      <c r="C220" s="283">
        <f>C52</f>
        <v>0</v>
      </c>
      <c r="D220" s="283">
        <f t="shared" ref="D220:F221" si="10">D52</f>
        <v>0</v>
      </c>
      <c r="E220" s="283">
        <f t="shared" si="10"/>
        <v>0</v>
      </c>
      <c r="F220" s="283">
        <f t="shared" si="10"/>
        <v>0</v>
      </c>
    </row>
    <row r="221" spans="2:6" ht="15" thickBot="1">
      <c r="B221" s="284" t="s">
        <v>590</v>
      </c>
      <c r="C221" s="286">
        <f>C53</f>
        <v>0</v>
      </c>
      <c r="D221" s="286">
        <f t="shared" si="10"/>
        <v>0</v>
      </c>
      <c r="E221" s="286">
        <f t="shared" si="10"/>
        <v>0</v>
      </c>
      <c r="F221" s="286">
        <f t="shared" si="10"/>
        <v>0</v>
      </c>
    </row>
    <row r="222" spans="2:6" ht="15" thickBot="1">
      <c r="B222" s="282" t="s">
        <v>554</v>
      </c>
      <c r="C222" s="333">
        <f>SUM(C223:C224)</f>
        <v>0</v>
      </c>
      <c r="D222" s="333">
        <f>SUM(D223:D224)</f>
        <v>48</v>
      </c>
      <c r="E222" s="333">
        <f>SUM(E223:E224)</f>
        <v>48</v>
      </c>
      <c r="F222" s="333">
        <f>SUM(F223:F224)</f>
        <v>48</v>
      </c>
    </row>
    <row r="223" spans="2:6" ht="15" thickBot="1">
      <c r="B223" s="284" t="s">
        <v>538</v>
      </c>
      <c r="C223" s="283">
        <f>C55</f>
        <v>0</v>
      </c>
      <c r="D223" s="283">
        <f t="shared" ref="D223:F224" si="11">D55</f>
        <v>48</v>
      </c>
      <c r="E223" s="283">
        <f t="shared" si="11"/>
        <v>48</v>
      </c>
      <c r="F223" s="283">
        <f t="shared" si="11"/>
        <v>48</v>
      </c>
    </row>
    <row r="224" spans="2:6" ht="15" thickBot="1">
      <c r="B224" s="284" t="s">
        <v>590</v>
      </c>
      <c r="C224" s="286">
        <f>C56</f>
        <v>0</v>
      </c>
      <c r="D224" s="286">
        <f t="shared" si="11"/>
        <v>0</v>
      </c>
      <c r="E224" s="286">
        <f t="shared" si="11"/>
        <v>0</v>
      </c>
      <c r="F224" s="286">
        <f t="shared" si="11"/>
        <v>0</v>
      </c>
    </row>
    <row r="225" spans="2:6" ht="15" thickBot="1">
      <c r="B225" s="282" t="s">
        <v>591</v>
      </c>
      <c r="C225" s="333">
        <f>C226+C227+C228+C229</f>
        <v>0</v>
      </c>
      <c r="D225" s="333">
        <f>D226+D227+D228+D229</f>
        <v>0</v>
      </c>
      <c r="E225" s="333">
        <f>E226+E227+E228+E229</f>
        <v>0</v>
      </c>
      <c r="F225" s="333">
        <f>F226+F227+F228+F229</f>
        <v>0</v>
      </c>
    </row>
    <row r="226" spans="2:6" ht="15" thickBot="1">
      <c r="B226" s="284" t="s">
        <v>538</v>
      </c>
      <c r="C226" s="283">
        <f>C115+C140+C165+C191</f>
        <v>0</v>
      </c>
      <c r="D226" s="283">
        <f>D115+D140+D165+D191</f>
        <v>0</v>
      </c>
      <c r="E226" s="283">
        <f>E115+E140+E165+E191</f>
        <v>0</v>
      </c>
      <c r="F226" s="283">
        <f>F115+F140+F165+F191</f>
        <v>0</v>
      </c>
    </row>
    <row r="227" spans="2:6" ht="15" thickBot="1">
      <c r="B227" s="284" t="s">
        <v>592</v>
      </c>
      <c r="C227" s="283">
        <f t="shared" ref="C227:F229" si="12">C116+C141+C166+C192</f>
        <v>0</v>
      </c>
      <c r="D227" s="283">
        <f t="shared" si="12"/>
        <v>0</v>
      </c>
      <c r="E227" s="283">
        <f t="shared" si="12"/>
        <v>0</v>
      </c>
      <c r="F227" s="283">
        <f t="shared" si="12"/>
        <v>0</v>
      </c>
    </row>
    <row r="228" spans="2:6" ht="15" thickBot="1">
      <c r="B228" s="284" t="s">
        <v>585</v>
      </c>
      <c r="C228" s="283">
        <f t="shared" si="12"/>
        <v>0</v>
      </c>
      <c r="D228" s="283">
        <f t="shared" si="12"/>
        <v>0</v>
      </c>
      <c r="E228" s="283">
        <f t="shared" si="12"/>
        <v>0</v>
      </c>
      <c r="F228" s="283">
        <f t="shared" si="12"/>
        <v>0</v>
      </c>
    </row>
    <row r="229" spans="2:6" ht="15" thickBot="1">
      <c r="B229" s="284" t="s">
        <v>586</v>
      </c>
      <c r="C229" s="283">
        <f t="shared" si="12"/>
        <v>0</v>
      </c>
      <c r="D229" s="283">
        <f t="shared" si="12"/>
        <v>0</v>
      </c>
      <c r="E229" s="283">
        <f t="shared" si="12"/>
        <v>0</v>
      </c>
      <c r="F229" s="283">
        <f t="shared" si="12"/>
        <v>0</v>
      </c>
    </row>
    <row r="230" spans="2:6" ht="15" thickBot="1">
      <c r="B230" s="282" t="s">
        <v>593</v>
      </c>
      <c r="C230" s="333">
        <f>C231+C232+C233+C234</f>
        <v>1000</v>
      </c>
      <c r="D230" s="333">
        <f>D231+D232+D233+D234</f>
        <v>1000</v>
      </c>
      <c r="E230" s="333">
        <f>E231+E232+E233+E234</f>
        <v>1000</v>
      </c>
      <c r="F230" s="333">
        <f>F231+F232+F233+F234</f>
        <v>1000</v>
      </c>
    </row>
    <row r="231" spans="2:6" ht="15" thickBot="1">
      <c r="B231" s="284" t="s">
        <v>538</v>
      </c>
      <c r="C231" s="283">
        <f>C120+C145+C170+C196</f>
        <v>1000</v>
      </c>
      <c r="D231" s="283">
        <f>D120+D145+D170+D196</f>
        <v>1000</v>
      </c>
      <c r="E231" s="283">
        <f>E120+E145+E170+E196</f>
        <v>1000</v>
      </c>
      <c r="F231" s="283">
        <f>F120+F145+F170+F196</f>
        <v>1000</v>
      </c>
    </row>
    <row r="232" spans="2:6" ht="15" thickBot="1">
      <c r="B232" s="284" t="s">
        <v>592</v>
      </c>
      <c r="C232" s="283">
        <f t="shared" ref="C232:F234" si="13">C121+C146+C171+C197</f>
        <v>0</v>
      </c>
      <c r="D232" s="283">
        <f t="shared" si="13"/>
        <v>0</v>
      </c>
      <c r="E232" s="283">
        <f t="shared" si="13"/>
        <v>0</v>
      </c>
      <c r="F232" s="283">
        <f t="shared" si="13"/>
        <v>0</v>
      </c>
    </row>
    <row r="233" spans="2:6" ht="15" thickBot="1">
      <c r="B233" s="886" t="s">
        <v>585</v>
      </c>
      <c r="C233" s="887">
        <f t="shared" si="13"/>
        <v>0</v>
      </c>
      <c r="D233" s="887">
        <f t="shared" si="13"/>
        <v>0</v>
      </c>
      <c r="E233" s="887">
        <f t="shared" si="13"/>
        <v>0</v>
      </c>
      <c r="F233" s="887">
        <f t="shared" si="13"/>
        <v>0</v>
      </c>
    </row>
    <row r="234" spans="2:6" ht="15" thickBot="1">
      <c r="B234" s="284" t="s">
        <v>586</v>
      </c>
      <c r="C234" s="283">
        <f t="shared" si="13"/>
        <v>0</v>
      </c>
      <c r="D234" s="283">
        <f t="shared" si="13"/>
        <v>0</v>
      </c>
      <c r="E234" s="283">
        <f t="shared" si="13"/>
        <v>0</v>
      </c>
      <c r="F234" s="283">
        <f t="shared" si="13"/>
        <v>0</v>
      </c>
    </row>
    <row r="235" spans="2:6" ht="15" thickBot="1">
      <c r="B235" s="294" t="s">
        <v>556</v>
      </c>
      <c r="C235" s="295">
        <f>IF(C203-C202=0,0,"Error")</f>
        <v>0</v>
      </c>
      <c r="D235" s="295">
        <f>IF(D203-D202=0,0,"Error")</f>
        <v>0</v>
      </c>
      <c r="E235" s="295">
        <f>IF(E203-E202=0,0,"Error")</f>
        <v>0</v>
      </c>
      <c r="F235" s="295">
        <f>IF(F203-F202=0,0,"Error")</f>
        <v>0</v>
      </c>
    </row>
    <row r="236" spans="2:6">
      <c r="B236" s="334"/>
      <c r="C236" s="335"/>
      <c r="D236" s="335"/>
      <c r="E236" s="335"/>
      <c r="F236" s="335"/>
    </row>
    <row r="239" spans="2:6" ht="15">
      <c r="B239" s="1458" t="s">
        <v>3066</v>
      </c>
    </row>
  </sheetData>
  <mergeCells count="53">
    <mergeCell ref="B179:B180"/>
    <mergeCell ref="B187:F187"/>
    <mergeCell ref="B188:B189"/>
    <mergeCell ref="B153:B154"/>
    <mergeCell ref="B161:F161"/>
    <mergeCell ref="B162:B163"/>
    <mergeCell ref="C175:F175"/>
    <mergeCell ref="C177:F177"/>
    <mergeCell ref="C178:F178"/>
    <mergeCell ref="C152:F152"/>
    <mergeCell ref="C102:F102"/>
    <mergeCell ref="B103:B104"/>
    <mergeCell ref="B111:F111"/>
    <mergeCell ref="B112:B113"/>
    <mergeCell ref="E125:F125"/>
    <mergeCell ref="C126:F126"/>
    <mergeCell ref="C127:F127"/>
    <mergeCell ref="B128:B129"/>
    <mergeCell ref="B136:F136"/>
    <mergeCell ref="B137:B138"/>
    <mergeCell ref="C151:F151"/>
    <mergeCell ref="H99:L101"/>
    <mergeCell ref="C100:F100"/>
    <mergeCell ref="C101:F101"/>
    <mergeCell ref="B34:B35"/>
    <mergeCell ref="C59:F59"/>
    <mergeCell ref="C60:F60"/>
    <mergeCell ref="C61:F61"/>
    <mergeCell ref="B62:B63"/>
    <mergeCell ref="B70:F70"/>
    <mergeCell ref="B71:B72"/>
    <mergeCell ref="B96:F96"/>
    <mergeCell ref="B97:F97"/>
    <mergeCell ref="C98:F98"/>
    <mergeCell ref="E99:F99"/>
    <mergeCell ref="B33:F33"/>
    <mergeCell ref="B9:F11"/>
    <mergeCell ref="C12:F12"/>
    <mergeCell ref="B13:B14"/>
    <mergeCell ref="C16:F16"/>
    <mergeCell ref="B17:F17"/>
    <mergeCell ref="B20:F20"/>
    <mergeCell ref="B21:F21"/>
    <mergeCell ref="C22:F22"/>
    <mergeCell ref="C23:F23"/>
    <mergeCell ref="C24:F24"/>
    <mergeCell ref="B25:B26"/>
    <mergeCell ref="B8:F8"/>
    <mergeCell ref="A2:F2"/>
    <mergeCell ref="B3:F3"/>
    <mergeCell ref="C5:F5"/>
    <mergeCell ref="C6:F6"/>
    <mergeCell ref="C7:F7"/>
  </mergeCells>
  <pageMargins left="0.7" right="0.7" top="0.75" bottom="0.75" header="0.3" footer="0.3"/>
  <pageSetup scale="57" fitToHeight="0"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J158"/>
  <sheetViews>
    <sheetView zoomScale="136" zoomScaleNormal="136" zoomScaleSheetLayoutView="62" workbookViewId="0">
      <selection activeCell="E140" sqref="E140"/>
    </sheetView>
  </sheetViews>
  <sheetFormatPr defaultColWidth="9.125" defaultRowHeight="14.25"/>
  <cols>
    <col min="1" max="1" width="5.875" style="259" customWidth="1"/>
    <col min="2" max="2" width="28.625" style="259" customWidth="1"/>
    <col min="3" max="3" width="12.375" style="259" customWidth="1"/>
    <col min="4" max="6" width="11.75" style="259" customWidth="1"/>
    <col min="7" max="16384" width="9.125" style="259"/>
  </cols>
  <sheetData>
    <row r="1" spans="1:10">
      <c r="A1" s="782"/>
      <c r="B1" s="782"/>
      <c r="C1" s="782"/>
      <c r="D1" s="782"/>
      <c r="E1" s="782"/>
      <c r="F1" s="782"/>
      <c r="G1" s="782"/>
      <c r="H1" s="782"/>
      <c r="I1" s="782"/>
      <c r="J1" s="782"/>
    </row>
    <row r="2" spans="1:10" ht="18" customHeight="1">
      <c r="A2" s="2224" t="s">
        <v>495</v>
      </c>
      <c r="B2" s="2224"/>
      <c r="C2" s="2224"/>
      <c r="D2" s="2224"/>
      <c r="E2" s="2224"/>
      <c r="F2" s="2224"/>
      <c r="G2" s="2224"/>
      <c r="H2" s="782"/>
      <c r="I2" s="782"/>
      <c r="J2" s="782"/>
    </row>
    <row r="3" spans="1:10" ht="18" customHeight="1">
      <c r="A3" s="783"/>
      <c r="B3" s="2225" t="s">
        <v>496</v>
      </c>
      <c r="C3" s="2225"/>
      <c r="D3" s="2225"/>
      <c r="E3" s="2225"/>
      <c r="F3" s="2225"/>
      <c r="G3" s="783"/>
      <c r="H3" s="782"/>
      <c r="I3" s="782"/>
      <c r="J3" s="782"/>
    </row>
    <row r="4" spans="1:10" ht="15" customHeight="1" thickBot="1">
      <c r="A4" s="782"/>
      <c r="B4" s="782"/>
      <c r="C4" s="782"/>
      <c r="D4" s="782"/>
      <c r="E4" s="782"/>
      <c r="F4" s="782"/>
      <c r="G4" s="782"/>
      <c r="H4" s="782"/>
      <c r="I4" s="782"/>
      <c r="J4" s="782"/>
    </row>
    <row r="5" spans="1:10" ht="15" thickBot="1">
      <c r="A5" s="782"/>
      <c r="B5" s="784" t="s">
        <v>6</v>
      </c>
      <c r="C5" s="2226" t="s">
        <v>1142</v>
      </c>
      <c r="D5" s="2227"/>
      <c r="E5" s="2227"/>
      <c r="F5" s="2228"/>
      <c r="G5" s="782"/>
      <c r="H5" s="782"/>
      <c r="I5" s="782"/>
      <c r="J5" s="782"/>
    </row>
    <row r="6" spans="1:10" ht="15" customHeight="1" thickBot="1">
      <c r="A6" s="782"/>
      <c r="B6" s="784" t="s">
        <v>8</v>
      </c>
      <c r="C6" s="2226">
        <v>1150</v>
      </c>
      <c r="D6" s="2227"/>
      <c r="E6" s="2227"/>
      <c r="F6" s="2227"/>
      <c r="G6" s="782"/>
      <c r="H6" s="782"/>
      <c r="I6" s="782"/>
      <c r="J6" s="782"/>
    </row>
    <row r="7" spans="1:10" ht="15" thickBot="1">
      <c r="A7" s="782"/>
      <c r="B7" s="784" t="s">
        <v>10</v>
      </c>
      <c r="C7" s="2229" t="s">
        <v>499</v>
      </c>
      <c r="D7" s="2230"/>
      <c r="E7" s="2230"/>
      <c r="F7" s="2230"/>
      <c r="G7" s="782"/>
      <c r="H7" s="782"/>
      <c r="I7" s="782"/>
      <c r="J7" s="782"/>
    </row>
    <row r="8" spans="1:10" ht="15" thickBot="1">
      <c r="A8" s="782"/>
      <c r="B8" s="2231" t="s">
        <v>12</v>
      </c>
      <c r="C8" s="2232"/>
      <c r="D8" s="2232"/>
      <c r="E8" s="2232"/>
      <c r="F8" s="2232"/>
      <c r="G8" s="782"/>
      <c r="H8" s="782"/>
      <c r="I8" s="782"/>
      <c r="J8" s="782"/>
    </row>
    <row r="9" spans="1:10" ht="15.75" customHeight="1">
      <c r="A9" s="782"/>
      <c r="B9" s="2233" t="s">
        <v>1143</v>
      </c>
      <c r="C9" s="2234"/>
      <c r="D9" s="2234"/>
      <c r="E9" s="2234"/>
      <c r="F9" s="2234"/>
      <c r="G9" s="782"/>
      <c r="H9" s="782"/>
      <c r="I9" s="782"/>
      <c r="J9" s="782"/>
    </row>
    <row r="10" spans="1:10" ht="36.75" customHeight="1">
      <c r="A10" s="782"/>
      <c r="B10" s="2235"/>
      <c r="C10" s="2236"/>
      <c r="D10" s="2236"/>
      <c r="E10" s="2236"/>
      <c r="F10" s="2236"/>
      <c r="G10" s="782"/>
      <c r="H10" s="782"/>
      <c r="I10" s="782"/>
      <c r="J10" s="782"/>
    </row>
    <row r="11" spans="1:10" ht="15" thickBot="1">
      <c r="A11" s="782"/>
      <c r="B11" s="2237"/>
      <c r="C11" s="2238"/>
      <c r="D11" s="2238"/>
      <c r="E11" s="2238"/>
      <c r="F11" s="2238"/>
      <c r="G11" s="782"/>
      <c r="H11" s="782"/>
      <c r="I11" s="782"/>
      <c r="J11" s="782"/>
    </row>
    <row r="12" spans="1:10" ht="117.75" customHeight="1" thickBot="1">
      <c r="A12" s="782"/>
      <c r="B12" s="785" t="s">
        <v>14</v>
      </c>
      <c r="C12" s="2239" t="s">
        <v>1144</v>
      </c>
      <c r="D12" s="2240"/>
      <c r="E12" s="2240"/>
      <c r="F12" s="2240"/>
      <c r="G12" s="782"/>
      <c r="H12" s="782"/>
      <c r="I12" s="782"/>
      <c r="J12" s="782"/>
    </row>
    <row r="13" spans="1:10" ht="23.25" customHeight="1">
      <c r="A13" s="782"/>
      <c r="B13" s="2241" t="s">
        <v>176</v>
      </c>
      <c r="C13" s="786">
        <v>2024</v>
      </c>
      <c r="D13" s="786">
        <v>2025</v>
      </c>
      <c r="E13" s="786">
        <v>2026</v>
      </c>
      <c r="F13" s="786">
        <v>2027</v>
      </c>
      <c r="G13" s="782"/>
      <c r="H13" s="782"/>
      <c r="I13" s="782"/>
      <c r="J13" s="782"/>
    </row>
    <row r="14" spans="1:10" ht="15" thickBot="1">
      <c r="A14" s="782"/>
      <c r="B14" s="2242"/>
      <c r="C14" s="787" t="s">
        <v>22</v>
      </c>
      <c r="D14" s="787" t="s">
        <v>23</v>
      </c>
      <c r="E14" s="787" t="s">
        <v>23</v>
      </c>
      <c r="F14" s="787" t="s">
        <v>23</v>
      </c>
      <c r="G14" s="782"/>
      <c r="H14" s="782"/>
      <c r="I14" s="782"/>
      <c r="J14" s="782"/>
    </row>
    <row r="15" spans="1:10" ht="21" customHeight="1" thickBot="1">
      <c r="A15" s="782"/>
      <c r="B15" s="788" t="s">
        <v>1145</v>
      </c>
      <c r="C15" s="789">
        <v>0.87</v>
      </c>
      <c r="D15" s="789">
        <v>1</v>
      </c>
      <c r="E15" s="789">
        <v>1</v>
      </c>
      <c r="F15" s="789">
        <v>1</v>
      </c>
      <c r="G15" s="782"/>
      <c r="H15" s="790"/>
      <c r="I15" s="782"/>
      <c r="J15" s="782"/>
    </row>
    <row r="16" spans="1:10" ht="50.25" customHeight="1" thickBot="1">
      <c r="A16" s="782"/>
      <c r="B16" s="791" t="s">
        <v>503</v>
      </c>
      <c r="C16" s="2243" t="s">
        <v>1146</v>
      </c>
      <c r="D16" s="2244"/>
      <c r="E16" s="2244"/>
      <c r="F16" s="2244"/>
      <c r="G16" s="782"/>
      <c r="H16" s="782"/>
      <c r="I16" s="782"/>
      <c r="J16" s="782"/>
    </row>
    <row r="17" spans="1:10" ht="23.25" customHeight="1" thickBot="1">
      <c r="A17" s="782"/>
      <c r="B17" s="2245" t="s">
        <v>505</v>
      </c>
      <c r="C17" s="2246"/>
      <c r="D17" s="2246"/>
      <c r="E17" s="2246"/>
      <c r="F17" s="2246"/>
      <c r="G17" s="782"/>
      <c r="H17" s="782"/>
      <c r="I17" s="782"/>
      <c r="J17" s="782"/>
    </row>
    <row r="18" spans="1:10" ht="21" customHeight="1" thickBot="1">
      <c r="A18" s="782"/>
      <c r="B18" s="792" t="s">
        <v>1147</v>
      </c>
      <c r="C18" s="793">
        <v>0.8125</v>
      </c>
      <c r="D18" s="794">
        <v>1</v>
      </c>
      <c r="E18" s="794">
        <v>1</v>
      </c>
      <c r="F18" s="794">
        <v>1</v>
      </c>
      <c r="G18" s="782"/>
      <c r="H18" s="782"/>
      <c r="I18" s="782"/>
      <c r="J18" s="782"/>
    </row>
    <row r="19" spans="1:10" ht="31.15" customHeight="1" thickBot="1">
      <c r="A19" s="782"/>
      <c r="B19" s="792" t="s">
        <v>1148</v>
      </c>
      <c r="C19" s="795">
        <v>0.94799999999999995</v>
      </c>
      <c r="D19" s="796">
        <v>1</v>
      </c>
      <c r="E19" s="796">
        <v>1</v>
      </c>
      <c r="F19" s="796">
        <v>1</v>
      </c>
      <c r="G19" s="782"/>
      <c r="H19" s="782"/>
      <c r="I19" s="782"/>
      <c r="J19" s="782"/>
    </row>
    <row r="20" spans="1:10" ht="15" thickBot="1">
      <c r="A20" s="782"/>
      <c r="B20" s="2222" t="s">
        <v>511</v>
      </c>
      <c r="C20" s="2223"/>
      <c r="D20" s="2223"/>
      <c r="E20" s="2223"/>
      <c r="F20" s="2223"/>
      <c r="G20" s="782"/>
      <c r="H20" s="782"/>
      <c r="I20" s="782"/>
      <c r="J20" s="782"/>
    </row>
    <row r="21" spans="1:10" ht="15" customHeight="1" thickBot="1">
      <c r="A21" s="782"/>
      <c r="B21" s="2249" t="s">
        <v>512</v>
      </c>
      <c r="C21" s="2250"/>
      <c r="D21" s="2250"/>
      <c r="E21" s="2250"/>
      <c r="F21" s="2250"/>
      <c r="G21" s="782"/>
      <c r="H21" s="782"/>
      <c r="I21" s="782"/>
      <c r="J21" s="782"/>
    </row>
    <row r="22" spans="1:10" ht="30" customHeight="1" thickBot="1">
      <c r="A22" s="782"/>
      <c r="B22" s="797" t="s">
        <v>515</v>
      </c>
      <c r="C22" s="2251" t="s">
        <v>1149</v>
      </c>
      <c r="D22" s="2252"/>
      <c r="E22" s="2252"/>
      <c r="F22" s="2252"/>
      <c r="G22" s="782"/>
      <c r="H22" s="782"/>
      <c r="I22" s="782"/>
      <c r="J22" s="782"/>
    </row>
    <row r="23" spans="1:10" ht="33.75" customHeight="1" thickBot="1">
      <c r="A23" s="782"/>
      <c r="B23" s="798" t="s">
        <v>517</v>
      </c>
      <c r="C23" s="2253" t="s">
        <v>1150</v>
      </c>
      <c r="D23" s="2254"/>
      <c r="E23" s="2254"/>
      <c r="F23" s="2254"/>
      <c r="G23" s="782"/>
      <c r="H23" s="782"/>
      <c r="I23" s="782"/>
      <c r="J23" s="782"/>
    </row>
    <row r="24" spans="1:10" ht="15" thickBot="1">
      <c r="A24" s="782"/>
      <c r="B24" s="798" t="s">
        <v>21</v>
      </c>
      <c r="C24" s="2255" t="s">
        <v>1151</v>
      </c>
      <c r="D24" s="2256"/>
      <c r="E24" s="2256"/>
      <c r="F24" s="2256"/>
      <c r="G24" s="782"/>
      <c r="H24" s="782"/>
      <c r="I24" s="782"/>
      <c r="J24" s="782"/>
    </row>
    <row r="25" spans="1:10" ht="12.75" customHeight="1">
      <c r="A25" s="782"/>
      <c r="B25" s="2241"/>
      <c r="C25" s="786">
        <v>2024</v>
      </c>
      <c r="D25" s="786">
        <v>2025</v>
      </c>
      <c r="E25" s="786">
        <v>2026</v>
      </c>
      <c r="F25" s="786">
        <v>2027</v>
      </c>
      <c r="G25" s="782"/>
      <c r="H25" s="782"/>
      <c r="I25" s="782"/>
      <c r="J25" s="782"/>
    </row>
    <row r="26" spans="1:10" ht="9" customHeight="1" thickBot="1">
      <c r="A26" s="782"/>
      <c r="B26" s="2242"/>
      <c r="C26" s="799" t="s">
        <v>22</v>
      </c>
      <c r="D26" s="799" t="s">
        <v>23</v>
      </c>
      <c r="E26" s="799" t="s">
        <v>23</v>
      </c>
      <c r="F26" s="799" t="s">
        <v>23</v>
      </c>
      <c r="G26" s="782"/>
      <c r="H26" s="782"/>
      <c r="I26" s="782"/>
      <c r="J26" s="782"/>
    </row>
    <row r="27" spans="1:10" ht="15" customHeight="1" thickBot="1">
      <c r="A27" s="782"/>
      <c r="B27" s="798" t="s">
        <v>33</v>
      </c>
      <c r="C27" s="1366">
        <v>81257</v>
      </c>
      <c r="D27" s="1366">
        <v>85000</v>
      </c>
      <c r="E27" s="1366">
        <v>85000</v>
      </c>
      <c r="F27" s="1366">
        <v>85000</v>
      </c>
      <c r="G27" s="782"/>
      <c r="H27" s="782"/>
      <c r="I27" s="782"/>
      <c r="J27" s="782"/>
    </row>
    <row r="28" spans="1:10" ht="15" thickBot="1">
      <c r="A28" s="782"/>
      <c r="B28" s="798" t="s">
        <v>529</v>
      </c>
      <c r="C28" s="800">
        <f>C45</f>
        <v>52341</v>
      </c>
      <c r="D28" s="800">
        <f>D45</f>
        <v>50661</v>
      </c>
      <c r="E28" s="800">
        <f>E45</f>
        <v>50661</v>
      </c>
      <c r="F28" s="800">
        <f>F45</f>
        <v>50661</v>
      </c>
      <c r="G28" s="782"/>
      <c r="H28" s="782"/>
      <c r="I28" s="782"/>
      <c r="J28" s="782"/>
    </row>
    <row r="29" spans="1:10" ht="15" thickBot="1">
      <c r="A29" s="782"/>
      <c r="B29" s="798" t="s">
        <v>530</v>
      </c>
      <c r="C29" s="801">
        <f>C28/C27</f>
        <v>0.6441414278154497</v>
      </c>
      <c r="D29" s="801">
        <f>D28/D27</f>
        <v>0.59601176470588235</v>
      </c>
      <c r="E29" s="801">
        <f>E28/E27</f>
        <v>0.59601176470588235</v>
      </c>
      <c r="F29" s="801">
        <f>F28/F27</f>
        <v>0.59601176470588235</v>
      </c>
      <c r="G29" s="782"/>
      <c r="H29" s="782"/>
      <c r="I29" s="782"/>
      <c r="J29" s="782"/>
    </row>
    <row r="30" spans="1:10" ht="15" thickBot="1">
      <c r="A30" s="782"/>
      <c r="B30" s="798" t="s">
        <v>532</v>
      </c>
      <c r="C30" s="802" t="s">
        <v>533</v>
      </c>
      <c r="D30" s="803">
        <f t="shared" ref="D30:F32" si="0">D27/C27-1</f>
        <v>4.6063723740723983E-2</v>
      </c>
      <c r="E30" s="803">
        <f t="shared" si="0"/>
        <v>0</v>
      </c>
      <c r="F30" s="803">
        <f t="shared" si="0"/>
        <v>0</v>
      </c>
      <c r="G30" s="782"/>
      <c r="H30" s="782"/>
      <c r="I30" s="782"/>
      <c r="J30" s="782"/>
    </row>
    <row r="31" spans="1:10" ht="15" thickBot="1">
      <c r="A31" s="782"/>
      <c r="B31" s="798" t="s">
        <v>534</v>
      </c>
      <c r="C31" s="802" t="s">
        <v>533</v>
      </c>
      <c r="D31" s="803">
        <f t="shared" si="0"/>
        <v>-3.2097208689172874E-2</v>
      </c>
      <c r="E31" s="803">
        <f t="shared" si="0"/>
        <v>0</v>
      </c>
      <c r="F31" s="803">
        <f t="shared" si="0"/>
        <v>0</v>
      </c>
      <c r="G31" s="782"/>
      <c r="H31" s="782"/>
      <c r="I31" s="782"/>
      <c r="J31" s="782"/>
    </row>
    <row r="32" spans="1:10" ht="15" thickBot="1">
      <c r="A32" s="782"/>
      <c r="B32" s="798" t="s">
        <v>47</v>
      </c>
      <c r="C32" s="802" t="s">
        <v>533</v>
      </c>
      <c r="D32" s="803">
        <f t="shared" si="0"/>
        <v>-7.4719092781836638E-2</v>
      </c>
      <c r="E32" s="803">
        <f t="shared" si="0"/>
        <v>0</v>
      </c>
      <c r="F32" s="803">
        <f t="shared" si="0"/>
        <v>0</v>
      </c>
      <c r="G32" s="782"/>
      <c r="H32" s="782"/>
      <c r="I32" s="782"/>
      <c r="J32" s="782"/>
    </row>
    <row r="33" spans="1:10" ht="15.75" customHeight="1" thickBot="1">
      <c r="A33" s="782"/>
      <c r="B33" s="2257" t="s">
        <v>1152</v>
      </c>
      <c r="C33" s="2258"/>
      <c r="D33" s="2258"/>
      <c r="E33" s="2258"/>
      <c r="F33" s="2258"/>
      <c r="G33" s="782"/>
      <c r="H33" s="782"/>
      <c r="I33" s="782"/>
      <c r="J33" s="782"/>
    </row>
    <row r="34" spans="1:10" ht="12.75" customHeight="1">
      <c r="A34" s="782"/>
      <c r="B34" s="2241"/>
      <c r="C34" s="786">
        <v>2024</v>
      </c>
      <c r="D34" s="786">
        <v>2025</v>
      </c>
      <c r="E34" s="786">
        <v>2026</v>
      </c>
      <c r="F34" s="786">
        <v>2027</v>
      </c>
      <c r="G34" s="782"/>
      <c r="H34" s="782"/>
      <c r="I34" s="782"/>
      <c r="J34" s="782"/>
    </row>
    <row r="35" spans="1:10" ht="9" customHeight="1" thickBot="1">
      <c r="A35" s="782"/>
      <c r="B35" s="2242"/>
      <c r="C35" s="799" t="s">
        <v>22</v>
      </c>
      <c r="D35" s="799" t="s">
        <v>23</v>
      </c>
      <c r="E35" s="799" t="s">
        <v>23</v>
      </c>
      <c r="F35" s="799" t="s">
        <v>23</v>
      </c>
      <c r="G35" s="782"/>
      <c r="H35" s="782"/>
      <c r="I35" s="782"/>
      <c r="J35" s="782"/>
    </row>
    <row r="36" spans="1:10" ht="15" customHeight="1" thickBot="1">
      <c r="A36" s="782"/>
      <c r="B36" s="804" t="s">
        <v>537</v>
      </c>
      <c r="C36" s="805">
        <f>C37+C38</f>
        <v>31034</v>
      </c>
      <c r="D36" s="805">
        <f>D37+D38</f>
        <v>32354</v>
      </c>
      <c r="E36" s="805">
        <f>E37+E38</f>
        <v>32354</v>
      </c>
      <c r="F36" s="805">
        <f>F37+F38</f>
        <v>32354</v>
      </c>
      <c r="G36" s="782"/>
      <c r="H36" s="782"/>
      <c r="I36" s="782"/>
      <c r="J36" s="782"/>
    </row>
    <row r="37" spans="1:10" ht="15" customHeight="1" thickBot="1">
      <c r="A37" s="782"/>
      <c r="B37" s="806" t="s">
        <v>538</v>
      </c>
      <c r="C37" s="807">
        <v>31034</v>
      </c>
      <c r="D37" s="807">
        <v>32354</v>
      </c>
      <c r="E37" s="807">
        <v>32354</v>
      </c>
      <c r="F37" s="807">
        <v>32354</v>
      </c>
      <c r="G37" s="782"/>
      <c r="H37" s="782"/>
      <c r="I37" s="782"/>
      <c r="J37" s="782"/>
    </row>
    <row r="38" spans="1:10" ht="15" customHeight="1" thickBot="1">
      <c r="A38" s="782"/>
      <c r="B38" s="806" t="s">
        <v>539</v>
      </c>
      <c r="C38" s="807"/>
      <c r="D38" s="807"/>
      <c r="E38" s="807"/>
      <c r="F38" s="807"/>
      <c r="G38" s="782"/>
      <c r="H38" s="782"/>
      <c r="I38" s="782"/>
      <c r="J38" s="782"/>
    </row>
    <row r="39" spans="1:10" ht="24.75" thickBot="1">
      <c r="A39" s="782"/>
      <c r="B39" s="804" t="s">
        <v>540</v>
      </c>
      <c r="C39" s="805">
        <f>C40+C41</f>
        <v>5307</v>
      </c>
      <c r="D39" s="805">
        <f>D40+D41</f>
        <v>5307</v>
      </c>
      <c r="E39" s="805">
        <f>E40+E41</f>
        <v>5307</v>
      </c>
      <c r="F39" s="805">
        <f>F40+F41</f>
        <v>5307</v>
      </c>
      <c r="G39" s="782"/>
      <c r="H39" s="782"/>
      <c r="I39" s="782"/>
      <c r="J39" s="782"/>
    </row>
    <row r="40" spans="1:10" ht="15" customHeight="1" thickBot="1">
      <c r="A40" s="782"/>
      <c r="B40" s="806" t="s">
        <v>538</v>
      </c>
      <c r="C40" s="808">
        <v>5307</v>
      </c>
      <c r="D40" s="808">
        <v>5307</v>
      </c>
      <c r="E40" s="808">
        <v>5307</v>
      </c>
      <c r="F40" s="808">
        <v>5307</v>
      </c>
      <c r="G40" s="782"/>
      <c r="H40" s="782"/>
      <c r="I40" s="782"/>
      <c r="J40" s="782"/>
    </row>
    <row r="41" spans="1:10" ht="15" customHeight="1" thickBot="1">
      <c r="A41" s="782"/>
      <c r="B41" s="806" t="s">
        <v>539</v>
      </c>
      <c r="C41" s="807"/>
      <c r="D41" s="809"/>
      <c r="E41" s="809"/>
      <c r="F41" s="809"/>
      <c r="G41" s="782"/>
      <c r="H41" s="782"/>
      <c r="I41" s="782"/>
      <c r="J41" s="782"/>
    </row>
    <row r="42" spans="1:10" ht="15" thickBot="1">
      <c r="A42" s="782"/>
      <c r="B42" s="804" t="s">
        <v>542</v>
      </c>
      <c r="C42" s="805">
        <f>C43+C44</f>
        <v>16000</v>
      </c>
      <c r="D42" s="805">
        <f>D43+D44</f>
        <v>13000</v>
      </c>
      <c r="E42" s="805">
        <f>E43+E44</f>
        <v>13000</v>
      </c>
      <c r="F42" s="805">
        <f>F43+F44</f>
        <v>13000</v>
      </c>
      <c r="G42" s="782"/>
      <c r="H42" s="782"/>
      <c r="I42" s="782"/>
      <c r="J42" s="782"/>
    </row>
    <row r="43" spans="1:10" ht="15" customHeight="1" thickBot="1">
      <c r="A43" s="782"/>
      <c r="B43" s="806" t="s">
        <v>538</v>
      </c>
      <c r="C43" s="805">
        <v>16000</v>
      </c>
      <c r="D43" s="805">
        <v>13000</v>
      </c>
      <c r="E43" s="805">
        <v>13000</v>
      </c>
      <c r="F43" s="805">
        <v>13000</v>
      </c>
      <c r="G43" s="782"/>
      <c r="H43" s="782"/>
      <c r="I43" s="782"/>
      <c r="J43" s="782"/>
    </row>
    <row r="44" spans="1:10" ht="15" customHeight="1" thickBot="1">
      <c r="A44" s="782"/>
      <c r="B44" s="806" t="s">
        <v>539</v>
      </c>
      <c r="C44" s="807"/>
      <c r="D44" s="809"/>
      <c r="E44" s="809"/>
      <c r="F44" s="809"/>
      <c r="G44" s="782"/>
      <c r="H44" s="782"/>
      <c r="I44" s="782"/>
      <c r="J44" s="782"/>
    </row>
    <row r="45" spans="1:10" ht="15" customHeight="1" thickBot="1">
      <c r="A45" s="782"/>
      <c r="B45" s="293" t="s">
        <v>555</v>
      </c>
      <c r="C45" s="808">
        <f>C36+C39+C42</f>
        <v>52341</v>
      </c>
      <c r="D45" s="808">
        <f>D36+D39+D42</f>
        <v>50661</v>
      </c>
      <c r="E45" s="808">
        <f>E36+E39+E42</f>
        <v>50661</v>
      </c>
      <c r="F45" s="808">
        <f>F36+F39+F42</f>
        <v>50661</v>
      </c>
      <c r="G45" s="782"/>
      <c r="H45" s="782"/>
      <c r="I45" s="782"/>
      <c r="J45" s="782"/>
    </row>
    <row r="46" spans="1:10" ht="15" customHeight="1" thickBot="1">
      <c r="A46" s="782"/>
      <c r="B46" s="810" t="s">
        <v>556</v>
      </c>
      <c r="C46" s="811">
        <v>0</v>
      </c>
      <c r="D46" s="811">
        <v>0</v>
      </c>
      <c r="E46" s="811">
        <v>0</v>
      </c>
      <c r="F46" s="811">
        <v>0</v>
      </c>
      <c r="G46" s="782"/>
      <c r="H46" s="782"/>
      <c r="I46" s="782"/>
      <c r="J46" s="782"/>
    </row>
    <row r="47" spans="1:10" ht="15" customHeight="1" thickBot="1">
      <c r="A47" s="782"/>
      <c r="B47" s="2249" t="s">
        <v>572</v>
      </c>
      <c r="C47" s="2250"/>
      <c r="D47" s="2250"/>
      <c r="E47" s="2250"/>
      <c r="F47" s="2250"/>
      <c r="G47" s="782"/>
      <c r="H47" s="782"/>
      <c r="I47" s="782"/>
      <c r="J47" s="782"/>
    </row>
    <row r="48" spans="1:10" ht="15" customHeight="1" thickBot="1">
      <c r="A48" s="782"/>
      <c r="B48" s="2249" t="s">
        <v>573</v>
      </c>
      <c r="C48" s="2250"/>
      <c r="D48" s="2250"/>
      <c r="E48" s="2250"/>
      <c r="F48" s="2250"/>
      <c r="G48" s="782"/>
      <c r="H48" s="782"/>
      <c r="I48" s="782"/>
      <c r="J48" s="782"/>
    </row>
    <row r="49" spans="1:10" ht="15" customHeight="1" thickBot="1">
      <c r="A49" s="782"/>
      <c r="B49" s="797" t="s">
        <v>1153</v>
      </c>
      <c r="C49" s="2247" t="s">
        <v>445</v>
      </c>
      <c r="D49" s="2248"/>
      <c r="E49" s="2248"/>
      <c r="F49" s="2248"/>
      <c r="G49" s="782"/>
      <c r="H49" s="782"/>
      <c r="I49" s="782"/>
      <c r="J49" s="782"/>
    </row>
    <row r="50" spans="1:10" ht="35.25" customHeight="1" thickBot="1">
      <c r="A50" s="782"/>
      <c r="B50" s="797" t="s">
        <v>576</v>
      </c>
      <c r="C50" s="797" t="s">
        <v>1154</v>
      </c>
      <c r="D50" s="812" t="s">
        <v>578</v>
      </c>
      <c r="E50" s="2247" t="s">
        <v>1080</v>
      </c>
      <c r="F50" s="2248"/>
      <c r="G50" s="782"/>
      <c r="H50" s="782"/>
      <c r="I50" s="782"/>
      <c r="J50" s="782"/>
    </row>
    <row r="51" spans="1:10" ht="15" customHeight="1" thickBot="1">
      <c r="A51" s="782"/>
      <c r="B51" s="813"/>
      <c r="C51" s="2247"/>
      <c r="D51" s="2248"/>
      <c r="E51" s="2248"/>
      <c r="F51" s="2248"/>
      <c r="G51" s="782"/>
      <c r="H51" s="782"/>
      <c r="I51" s="782"/>
      <c r="J51" s="782"/>
    </row>
    <row r="52" spans="1:10" ht="27" customHeight="1" thickBot="1">
      <c r="A52" s="782"/>
      <c r="B52" s="798" t="s">
        <v>517</v>
      </c>
      <c r="C52" s="2259" t="s">
        <v>1155</v>
      </c>
      <c r="D52" s="2260"/>
      <c r="E52" s="2260"/>
      <c r="F52" s="2260"/>
      <c r="G52" s="782"/>
      <c r="H52" s="782"/>
      <c r="I52" s="782"/>
      <c r="J52" s="782"/>
    </row>
    <row r="53" spans="1:10" ht="15" thickBot="1">
      <c r="A53" s="782"/>
      <c r="B53" s="798" t="s">
        <v>21</v>
      </c>
      <c r="C53" s="2255" t="s">
        <v>240</v>
      </c>
      <c r="D53" s="2256"/>
      <c r="E53" s="2256"/>
      <c r="F53" s="2256"/>
      <c r="G53" s="782"/>
      <c r="H53" s="782"/>
      <c r="I53" s="782"/>
      <c r="J53" s="782"/>
    </row>
    <row r="54" spans="1:10" ht="12.75" customHeight="1">
      <c r="A54" s="782"/>
      <c r="B54" s="2241"/>
      <c r="C54" s="786">
        <v>2024</v>
      </c>
      <c r="D54" s="786">
        <v>2025</v>
      </c>
      <c r="E54" s="786">
        <v>2026</v>
      </c>
      <c r="F54" s="786">
        <v>2027</v>
      </c>
      <c r="G54" s="782"/>
      <c r="H54" s="782"/>
      <c r="I54" s="782"/>
      <c r="J54" s="782"/>
    </row>
    <row r="55" spans="1:10" ht="9" customHeight="1" thickBot="1">
      <c r="A55" s="782"/>
      <c r="B55" s="2242"/>
      <c r="C55" s="799" t="s">
        <v>22</v>
      </c>
      <c r="D55" s="799" t="s">
        <v>23</v>
      </c>
      <c r="E55" s="799" t="s">
        <v>23</v>
      </c>
      <c r="F55" s="799" t="s">
        <v>23</v>
      </c>
      <c r="G55" s="782"/>
      <c r="H55" s="782"/>
      <c r="I55" s="782"/>
      <c r="J55" s="782"/>
    </row>
    <row r="56" spans="1:10" ht="15" customHeight="1" thickBot="1">
      <c r="A56" s="782"/>
      <c r="B56" s="798" t="s">
        <v>33</v>
      </c>
      <c r="C56" s="802">
        <v>73</v>
      </c>
      <c r="D56" s="814">
        <v>70</v>
      </c>
      <c r="E56" s="802">
        <v>70</v>
      </c>
      <c r="F56" s="802">
        <v>70</v>
      </c>
      <c r="G56" s="782"/>
      <c r="H56" s="782"/>
      <c r="I56" s="782"/>
      <c r="J56" s="782"/>
    </row>
    <row r="57" spans="1:10" ht="15" thickBot="1">
      <c r="A57" s="782"/>
      <c r="B57" s="798" t="s">
        <v>529</v>
      </c>
      <c r="C57" s="815">
        <f>C75</f>
        <v>3400</v>
      </c>
      <c r="D57" s="815">
        <f>D75</f>
        <v>3000</v>
      </c>
      <c r="E57" s="815">
        <f>E75</f>
        <v>3000</v>
      </c>
      <c r="F57" s="815">
        <f>F75</f>
        <v>3000</v>
      </c>
      <c r="G57" s="782"/>
      <c r="H57" s="782"/>
      <c r="I57" s="782"/>
      <c r="J57" s="782"/>
    </row>
    <row r="58" spans="1:10" ht="15" thickBot="1">
      <c r="A58" s="782"/>
      <c r="B58" s="798" t="s">
        <v>530</v>
      </c>
      <c r="C58" s="816">
        <f>C57/C56</f>
        <v>46.575342465753423</v>
      </c>
      <c r="D58" s="816">
        <f>D57/D56</f>
        <v>42.857142857142854</v>
      </c>
      <c r="E58" s="816">
        <f>E57/E56</f>
        <v>42.857142857142854</v>
      </c>
      <c r="F58" s="816">
        <f>F57/F56</f>
        <v>42.857142857142854</v>
      </c>
      <c r="G58" s="782"/>
      <c r="H58" s="782"/>
      <c r="I58" s="782"/>
      <c r="J58" s="782"/>
    </row>
    <row r="59" spans="1:10" ht="15" thickBot="1">
      <c r="A59" s="782"/>
      <c r="B59" s="798" t="s">
        <v>532</v>
      </c>
      <c r="C59" s="802" t="s">
        <v>533</v>
      </c>
      <c r="D59" s="803">
        <f>D56/C56-1</f>
        <v>-4.1095890410958957E-2</v>
      </c>
      <c r="E59" s="803">
        <f>E56/D56-1</f>
        <v>0</v>
      </c>
      <c r="F59" s="803">
        <f>F56/E56-1</f>
        <v>0</v>
      </c>
      <c r="G59" s="782"/>
      <c r="H59" s="782"/>
      <c r="I59" s="782"/>
      <c r="J59" s="782"/>
    </row>
    <row r="60" spans="1:10" ht="15" thickBot="1">
      <c r="A60" s="782"/>
      <c r="B60" s="798" t="s">
        <v>534</v>
      </c>
      <c r="C60" s="802" t="s">
        <v>533</v>
      </c>
      <c r="D60" s="803">
        <f t="shared" ref="D60:F61" si="1">D57/C57-1</f>
        <v>-0.11764705882352944</v>
      </c>
      <c r="E60" s="803">
        <f t="shared" si="1"/>
        <v>0</v>
      </c>
      <c r="F60" s="803">
        <f t="shared" si="1"/>
        <v>0</v>
      </c>
      <c r="G60" s="782"/>
      <c r="H60" s="782"/>
      <c r="I60" s="782"/>
      <c r="J60" s="782"/>
    </row>
    <row r="61" spans="1:10" ht="15" thickBot="1">
      <c r="A61" s="782"/>
      <c r="B61" s="798" t="s">
        <v>47</v>
      </c>
      <c r="C61" s="802" t="s">
        <v>533</v>
      </c>
      <c r="D61" s="803">
        <f t="shared" si="1"/>
        <v>-7.9831932773109293E-2</v>
      </c>
      <c r="E61" s="803">
        <f t="shared" si="1"/>
        <v>0</v>
      </c>
      <c r="F61" s="803">
        <f t="shared" si="1"/>
        <v>0</v>
      </c>
      <c r="G61" s="782"/>
      <c r="H61" s="782"/>
      <c r="I61" s="782"/>
      <c r="J61" s="782"/>
    </row>
    <row r="62" spans="1:10" ht="15.75" customHeight="1" thickBot="1">
      <c r="A62" s="782"/>
      <c r="B62" s="2257" t="s">
        <v>1156</v>
      </c>
      <c r="C62" s="2258"/>
      <c r="D62" s="2258"/>
      <c r="E62" s="2258"/>
      <c r="F62" s="2258"/>
      <c r="G62" s="782"/>
      <c r="H62" s="782"/>
      <c r="I62" s="782"/>
      <c r="J62" s="782"/>
    </row>
    <row r="63" spans="1:10" ht="12.75" customHeight="1">
      <c r="A63" s="782"/>
      <c r="B63" s="2241"/>
      <c r="C63" s="786">
        <v>2024</v>
      </c>
      <c r="D63" s="786">
        <v>2025</v>
      </c>
      <c r="E63" s="786">
        <v>2026</v>
      </c>
      <c r="F63" s="786">
        <v>2027</v>
      </c>
      <c r="G63" s="782"/>
      <c r="H63" s="782"/>
      <c r="I63" s="782"/>
      <c r="J63" s="782"/>
    </row>
    <row r="64" spans="1:10" ht="9" customHeight="1" thickBot="1">
      <c r="A64" s="782"/>
      <c r="B64" s="2242"/>
      <c r="C64" s="799" t="s">
        <v>22</v>
      </c>
      <c r="D64" s="799" t="s">
        <v>23</v>
      </c>
      <c r="E64" s="799" t="s">
        <v>23</v>
      </c>
      <c r="F64" s="799" t="s">
        <v>23</v>
      </c>
      <c r="G64" s="782"/>
      <c r="H64" s="782"/>
      <c r="I64" s="782"/>
      <c r="J64" s="782"/>
    </row>
    <row r="65" spans="1:10" ht="15" thickBot="1">
      <c r="A65" s="782"/>
      <c r="B65" s="804" t="s">
        <v>583</v>
      </c>
      <c r="C65" s="809">
        <f>C66+C67+C68+C69</f>
        <v>0</v>
      </c>
      <c r="D65" s="809">
        <f>D66+D67+D68+D69</f>
        <v>0</v>
      </c>
      <c r="E65" s="809">
        <f>E66+E67+E68+E69</f>
        <v>0</v>
      </c>
      <c r="F65" s="809">
        <f>F66+F67+F68+F69</f>
        <v>0</v>
      </c>
      <c r="G65" s="782"/>
      <c r="H65" s="782"/>
      <c r="I65" s="782"/>
      <c r="J65" s="782"/>
    </row>
    <row r="66" spans="1:10" ht="15" customHeight="1" thickBot="1">
      <c r="A66" s="782"/>
      <c r="B66" s="806" t="s">
        <v>538</v>
      </c>
      <c r="C66" s="809"/>
      <c r="D66" s="809"/>
      <c r="E66" s="809"/>
      <c r="F66" s="809"/>
      <c r="G66" s="782"/>
      <c r="H66" s="782"/>
      <c r="I66" s="782"/>
      <c r="J66" s="782"/>
    </row>
    <row r="67" spans="1:10" ht="15" customHeight="1" thickBot="1">
      <c r="A67" s="782"/>
      <c r="B67" s="806" t="s">
        <v>584</v>
      </c>
      <c r="C67" s="809"/>
      <c r="D67" s="809"/>
      <c r="E67" s="809"/>
      <c r="F67" s="809"/>
      <c r="G67" s="782"/>
      <c r="H67" s="782"/>
      <c r="I67" s="782"/>
      <c r="J67" s="782"/>
    </row>
    <row r="68" spans="1:10" ht="15" customHeight="1" thickBot="1">
      <c r="A68" s="782"/>
      <c r="B68" s="806" t="s">
        <v>585</v>
      </c>
      <c r="C68" s="809"/>
      <c r="D68" s="809"/>
      <c r="E68" s="809"/>
      <c r="F68" s="809"/>
      <c r="G68" s="782"/>
      <c r="H68" s="782"/>
      <c r="I68" s="782"/>
      <c r="J68" s="782"/>
    </row>
    <row r="69" spans="1:10" ht="15" customHeight="1" thickBot="1">
      <c r="A69" s="782"/>
      <c r="B69" s="806" t="s">
        <v>586</v>
      </c>
      <c r="C69" s="809"/>
      <c r="D69" s="809"/>
      <c r="E69" s="809"/>
      <c r="F69" s="809"/>
      <c r="G69" s="782"/>
      <c r="H69" s="782"/>
      <c r="I69" s="782"/>
      <c r="J69" s="782"/>
    </row>
    <row r="70" spans="1:10" ht="15" thickBot="1">
      <c r="A70" s="782"/>
      <c r="B70" s="804" t="s">
        <v>587</v>
      </c>
      <c r="C70" s="808">
        <f>C71+C72+C73+C74</f>
        <v>3400</v>
      </c>
      <c r="D70" s="808">
        <f>D71+D72+D73+D74</f>
        <v>3000</v>
      </c>
      <c r="E70" s="808">
        <f>E71+E72+E73+E74</f>
        <v>3000</v>
      </c>
      <c r="F70" s="808">
        <f>F71+F72+F73+F74</f>
        <v>3000</v>
      </c>
      <c r="G70" s="782"/>
      <c r="H70" s="782"/>
      <c r="I70" s="782"/>
      <c r="J70" s="782"/>
    </row>
    <row r="71" spans="1:10" ht="15" customHeight="1" thickBot="1">
      <c r="A71" s="782"/>
      <c r="B71" s="806" t="s">
        <v>538</v>
      </c>
      <c r="C71" s="808">
        <v>3400</v>
      </c>
      <c r="D71" s="805">
        <v>3000</v>
      </c>
      <c r="E71" s="805">
        <v>3000</v>
      </c>
      <c r="F71" s="805">
        <v>3000</v>
      </c>
      <c r="G71" s="782"/>
      <c r="H71" s="782"/>
      <c r="I71" s="782"/>
      <c r="J71" s="782"/>
    </row>
    <row r="72" spans="1:10" ht="15" customHeight="1" thickBot="1">
      <c r="A72" s="782"/>
      <c r="B72" s="806" t="s">
        <v>584</v>
      </c>
      <c r="C72" s="807"/>
      <c r="D72" s="809"/>
      <c r="E72" s="809"/>
      <c r="F72" s="809"/>
      <c r="G72" s="782"/>
      <c r="H72" s="782"/>
      <c r="I72" s="782"/>
      <c r="J72" s="782"/>
    </row>
    <row r="73" spans="1:10" ht="15" customHeight="1" thickBot="1">
      <c r="A73" s="782"/>
      <c r="B73" s="806" t="s">
        <v>585</v>
      </c>
      <c r="C73" s="807"/>
      <c r="D73" s="809"/>
      <c r="E73" s="809"/>
      <c r="F73" s="809"/>
      <c r="G73" s="782"/>
      <c r="H73" s="782"/>
      <c r="I73" s="782"/>
      <c r="J73" s="782"/>
    </row>
    <row r="74" spans="1:10" ht="15" customHeight="1" thickBot="1">
      <c r="A74" s="782"/>
      <c r="B74" s="806" t="s">
        <v>586</v>
      </c>
      <c r="C74" s="807"/>
      <c r="D74" s="809"/>
      <c r="E74" s="809"/>
      <c r="F74" s="809"/>
      <c r="G74" s="782"/>
      <c r="H74" s="782"/>
      <c r="I74" s="782"/>
      <c r="J74" s="782"/>
    </row>
    <row r="75" spans="1:10" ht="15" customHeight="1" thickBot="1">
      <c r="A75" s="782"/>
      <c r="B75" s="321" t="s">
        <v>555</v>
      </c>
      <c r="C75" s="808">
        <f>C65+C70</f>
        <v>3400</v>
      </c>
      <c r="D75" s="808">
        <f>D65+D70</f>
        <v>3000</v>
      </c>
      <c r="E75" s="808">
        <f>E65+E70</f>
        <v>3000</v>
      </c>
      <c r="F75" s="808">
        <f>F65+F70</f>
        <v>3000</v>
      </c>
      <c r="G75" s="782"/>
      <c r="H75" s="782"/>
      <c r="I75" s="782"/>
      <c r="J75" s="782"/>
    </row>
    <row r="76" spans="1:10" ht="31.15" customHeight="1" thickBot="1">
      <c r="A76" s="782"/>
      <c r="B76" s="797" t="s">
        <v>558</v>
      </c>
      <c r="C76" s="797" t="s">
        <v>1157</v>
      </c>
      <c r="D76" s="812" t="s">
        <v>578</v>
      </c>
      <c r="E76" s="2247" t="s">
        <v>1158</v>
      </c>
      <c r="F76" s="2248"/>
      <c r="G76" s="782"/>
      <c r="H76" s="782"/>
      <c r="I76" s="782"/>
      <c r="J76" s="782"/>
    </row>
    <row r="77" spans="1:10" ht="17.25" customHeight="1" thickBot="1">
      <c r="A77" s="782"/>
      <c r="B77" s="798" t="s">
        <v>517</v>
      </c>
      <c r="C77" s="2245" t="s">
        <v>1159</v>
      </c>
      <c r="D77" s="2246"/>
      <c r="E77" s="2246"/>
      <c r="F77" s="2246"/>
      <c r="G77" s="782"/>
      <c r="H77" s="782"/>
      <c r="I77" s="782"/>
      <c r="J77" s="782"/>
    </row>
    <row r="78" spans="1:10" ht="15" thickBot="1">
      <c r="A78" s="782"/>
      <c r="B78" s="798" t="s">
        <v>21</v>
      </c>
      <c r="C78" s="2255" t="s">
        <v>1082</v>
      </c>
      <c r="D78" s="2256"/>
      <c r="E78" s="2256"/>
      <c r="F78" s="2256"/>
      <c r="G78" s="782"/>
      <c r="H78" s="782"/>
      <c r="I78" s="782"/>
      <c r="J78" s="782"/>
    </row>
    <row r="79" spans="1:10" ht="12.75" customHeight="1">
      <c r="A79" s="782"/>
      <c r="B79" s="2241"/>
      <c r="C79" s="786">
        <v>2024</v>
      </c>
      <c r="D79" s="786">
        <v>2025</v>
      </c>
      <c r="E79" s="786">
        <v>2026</v>
      </c>
      <c r="F79" s="786">
        <v>2027</v>
      </c>
      <c r="G79" s="782"/>
      <c r="H79" s="782"/>
      <c r="I79" s="782"/>
      <c r="J79" s="782"/>
    </row>
    <row r="80" spans="1:10" ht="9" customHeight="1" thickBot="1">
      <c r="A80" s="782"/>
      <c r="B80" s="2242"/>
      <c r="C80" s="799" t="s">
        <v>22</v>
      </c>
      <c r="D80" s="799" t="s">
        <v>23</v>
      </c>
      <c r="E80" s="799" t="s">
        <v>23</v>
      </c>
      <c r="F80" s="799" t="s">
        <v>23</v>
      </c>
      <c r="G80" s="782"/>
      <c r="H80" s="782"/>
      <c r="I80" s="782"/>
      <c r="J80" s="782"/>
    </row>
    <row r="81" spans="1:10" ht="15" customHeight="1" thickBot="1">
      <c r="A81" s="782"/>
      <c r="B81" s="798" t="s">
        <v>33</v>
      </c>
      <c r="C81" s="817">
        <v>1</v>
      </c>
      <c r="D81" s="817">
        <v>0</v>
      </c>
      <c r="E81" s="817">
        <v>0</v>
      </c>
      <c r="F81" s="817">
        <v>0</v>
      </c>
      <c r="G81" s="782"/>
      <c r="H81" s="782"/>
      <c r="I81" s="782"/>
      <c r="J81" s="782"/>
    </row>
    <row r="82" spans="1:10" ht="15" thickBot="1">
      <c r="A82" s="782"/>
      <c r="B82" s="798" t="s">
        <v>529</v>
      </c>
      <c r="C82" s="802">
        <f>C100</f>
        <v>3600</v>
      </c>
      <c r="D82" s="802">
        <f>D100</f>
        <v>0</v>
      </c>
      <c r="E82" s="802">
        <f>E100</f>
        <v>0</v>
      </c>
      <c r="F82" s="802">
        <f>F100</f>
        <v>0</v>
      </c>
      <c r="G82" s="782"/>
      <c r="H82" s="782"/>
      <c r="I82" s="782"/>
      <c r="J82" s="782"/>
    </row>
    <row r="83" spans="1:10" ht="15" thickBot="1">
      <c r="A83" s="782"/>
      <c r="B83" s="798" t="s">
        <v>530</v>
      </c>
      <c r="C83" s="802" t="e">
        <v>#DIV/0!</v>
      </c>
      <c r="D83" s="802" t="e">
        <v>#DIV/0!</v>
      </c>
      <c r="E83" s="802" t="e">
        <v>#DIV/0!</v>
      </c>
      <c r="F83" s="802">
        <v>0</v>
      </c>
      <c r="G83" s="782"/>
      <c r="H83" s="782"/>
      <c r="I83" s="782"/>
      <c r="J83" s="782"/>
    </row>
    <row r="84" spans="1:10" ht="15" thickBot="1">
      <c r="A84" s="782"/>
      <c r="B84" s="798" t="s">
        <v>532</v>
      </c>
      <c r="C84" s="802" t="s">
        <v>533</v>
      </c>
      <c r="D84" s="818" t="e">
        <v>#DIV/0!</v>
      </c>
      <c r="E84" s="818" t="e">
        <v>#DIV/0!</v>
      </c>
      <c r="F84" s="818" t="e">
        <v>#DIV/0!</v>
      </c>
      <c r="G84" s="782"/>
      <c r="H84" s="782"/>
      <c r="I84" s="782"/>
      <c r="J84" s="782"/>
    </row>
    <row r="85" spans="1:10" ht="15" thickBot="1">
      <c r="A85" s="782"/>
      <c r="B85" s="798" t="s">
        <v>534</v>
      </c>
      <c r="C85" s="802" t="s">
        <v>533</v>
      </c>
      <c r="D85" s="818" t="e">
        <v>#DIV/0!</v>
      </c>
      <c r="E85" s="818" t="e">
        <v>#DIV/0!</v>
      </c>
      <c r="F85" s="818" t="e">
        <v>#DIV/0!</v>
      </c>
      <c r="G85" s="782"/>
      <c r="H85" s="782"/>
      <c r="I85" s="782"/>
      <c r="J85" s="782"/>
    </row>
    <row r="86" spans="1:10" ht="15" thickBot="1">
      <c r="A86" s="782"/>
      <c r="B86" s="798" t="s">
        <v>47</v>
      </c>
      <c r="C86" s="802" t="s">
        <v>533</v>
      </c>
      <c r="D86" s="818" t="e">
        <v>#DIV/0!</v>
      </c>
      <c r="E86" s="818" t="e">
        <v>#DIV/0!</v>
      </c>
      <c r="F86" s="818" t="e">
        <v>#DIV/0!</v>
      </c>
      <c r="G86" s="782"/>
      <c r="H86" s="782"/>
      <c r="I86" s="782"/>
      <c r="J86" s="782"/>
    </row>
    <row r="87" spans="1:10" ht="15.75" customHeight="1" thickBot="1">
      <c r="A87" s="782"/>
      <c r="B87" s="2257" t="s">
        <v>1160</v>
      </c>
      <c r="C87" s="2258"/>
      <c r="D87" s="2258"/>
      <c r="E87" s="2258"/>
      <c r="F87" s="2258"/>
      <c r="G87" s="782"/>
      <c r="H87" s="782"/>
      <c r="I87" s="782"/>
      <c r="J87" s="782"/>
    </row>
    <row r="88" spans="1:10" ht="12.75" customHeight="1">
      <c r="A88" s="782"/>
      <c r="B88" s="2241"/>
      <c r="C88" s="786">
        <v>2024</v>
      </c>
      <c r="D88" s="786">
        <v>2025</v>
      </c>
      <c r="E88" s="786">
        <v>2026</v>
      </c>
      <c r="F88" s="786">
        <v>2027</v>
      </c>
      <c r="G88" s="782"/>
      <c r="H88" s="782"/>
      <c r="I88" s="782"/>
      <c r="J88" s="782"/>
    </row>
    <row r="89" spans="1:10" ht="9" customHeight="1" thickBot="1">
      <c r="A89" s="782"/>
      <c r="B89" s="2242"/>
      <c r="C89" s="799" t="s">
        <v>22</v>
      </c>
      <c r="D89" s="799" t="s">
        <v>23</v>
      </c>
      <c r="E89" s="799" t="s">
        <v>23</v>
      </c>
      <c r="F89" s="799" t="s">
        <v>23</v>
      </c>
      <c r="G89" s="782"/>
      <c r="H89" s="782"/>
      <c r="I89" s="782"/>
      <c r="J89" s="782"/>
    </row>
    <row r="90" spans="1:10" ht="15" thickBot="1">
      <c r="A90" s="782"/>
      <c r="B90" s="804" t="s">
        <v>583</v>
      </c>
      <c r="C90" s="809">
        <f>C91+C92+C93+C94</f>
        <v>0</v>
      </c>
      <c r="D90" s="809">
        <f>D91+D92+D93+D94</f>
        <v>0</v>
      </c>
      <c r="E90" s="809">
        <f>E91+E92+E93+E94</f>
        <v>0</v>
      </c>
      <c r="F90" s="809">
        <f>F91+F92+F93+F94</f>
        <v>0</v>
      </c>
      <c r="G90" s="782"/>
      <c r="H90" s="782"/>
      <c r="I90" s="782"/>
      <c r="J90" s="782"/>
    </row>
    <row r="91" spans="1:10" ht="15" customHeight="1" thickBot="1">
      <c r="A91" s="782"/>
      <c r="B91" s="806" t="s">
        <v>538</v>
      </c>
      <c r="C91" s="809"/>
      <c r="D91" s="809"/>
      <c r="E91" s="809"/>
      <c r="F91" s="809"/>
      <c r="G91" s="782"/>
      <c r="H91" s="782"/>
      <c r="I91" s="782"/>
      <c r="J91" s="782"/>
    </row>
    <row r="92" spans="1:10" ht="15" customHeight="1" thickBot="1">
      <c r="A92" s="782"/>
      <c r="B92" s="806" t="s">
        <v>584</v>
      </c>
      <c r="C92" s="809"/>
      <c r="D92" s="809"/>
      <c r="E92" s="809"/>
      <c r="F92" s="809"/>
      <c r="G92" s="782"/>
      <c r="H92" s="782"/>
      <c r="I92" s="782"/>
      <c r="J92" s="782"/>
    </row>
    <row r="93" spans="1:10" ht="15" customHeight="1" thickBot="1">
      <c r="A93" s="782"/>
      <c r="B93" s="806" t="s">
        <v>585</v>
      </c>
      <c r="C93" s="809"/>
      <c r="D93" s="809"/>
      <c r="E93" s="809"/>
      <c r="F93" s="809"/>
      <c r="G93" s="782"/>
      <c r="H93" s="782"/>
      <c r="I93" s="782"/>
      <c r="J93" s="782"/>
    </row>
    <row r="94" spans="1:10" ht="15" customHeight="1" thickBot="1">
      <c r="A94" s="782"/>
      <c r="B94" s="806" t="s">
        <v>586</v>
      </c>
      <c r="C94" s="809"/>
      <c r="D94" s="809"/>
      <c r="E94" s="809"/>
      <c r="F94" s="809"/>
      <c r="G94" s="782"/>
      <c r="H94" s="782"/>
      <c r="I94" s="782"/>
      <c r="J94" s="782"/>
    </row>
    <row r="95" spans="1:10" ht="15" thickBot="1">
      <c r="A95" s="782"/>
      <c r="B95" s="804" t="s">
        <v>587</v>
      </c>
      <c r="C95" s="807">
        <f>C96+C97+C98+C99</f>
        <v>3600</v>
      </c>
      <c r="D95" s="807">
        <f>D96+D97+D98+D99</f>
        <v>0</v>
      </c>
      <c r="E95" s="807">
        <f>E96+E97+E98+E99</f>
        <v>0</v>
      </c>
      <c r="F95" s="807">
        <f>F96+F97+F98+F99</f>
        <v>0</v>
      </c>
      <c r="G95" s="782"/>
      <c r="H95" s="782"/>
      <c r="I95" s="782"/>
      <c r="J95" s="782"/>
    </row>
    <row r="96" spans="1:10" ht="15" customHeight="1" thickBot="1">
      <c r="A96" s="782"/>
      <c r="B96" s="806" t="s">
        <v>538</v>
      </c>
      <c r="C96" s="807">
        <v>3600</v>
      </c>
      <c r="D96" s="809"/>
      <c r="E96" s="809"/>
      <c r="F96" s="809"/>
      <c r="G96" s="782"/>
      <c r="H96" s="782"/>
      <c r="I96" s="782"/>
      <c r="J96" s="782"/>
    </row>
    <row r="97" spans="1:10" ht="15" customHeight="1" thickBot="1">
      <c r="A97" s="782"/>
      <c r="B97" s="806" t="s">
        <v>584</v>
      </c>
      <c r="C97" s="807"/>
      <c r="D97" s="809"/>
      <c r="E97" s="809"/>
      <c r="F97" s="809"/>
      <c r="G97" s="782"/>
      <c r="H97" s="782"/>
      <c r="I97" s="782"/>
      <c r="J97" s="782"/>
    </row>
    <row r="98" spans="1:10" ht="15" customHeight="1" thickBot="1">
      <c r="A98" s="782"/>
      <c r="B98" s="806" t="s">
        <v>585</v>
      </c>
      <c r="C98" s="807"/>
      <c r="D98" s="809"/>
      <c r="E98" s="809"/>
      <c r="F98" s="809"/>
      <c r="G98" s="782"/>
      <c r="H98" s="782"/>
      <c r="I98" s="782"/>
      <c r="J98" s="782"/>
    </row>
    <row r="99" spans="1:10" ht="15" customHeight="1" thickBot="1">
      <c r="A99" s="782"/>
      <c r="B99" s="806" t="s">
        <v>586</v>
      </c>
      <c r="C99" s="807"/>
      <c r="D99" s="809"/>
      <c r="E99" s="809"/>
      <c r="F99" s="809"/>
      <c r="G99" s="782"/>
      <c r="H99" s="782"/>
      <c r="I99" s="782"/>
      <c r="J99" s="782"/>
    </row>
    <row r="100" spans="1:10" ht="15" customHeight="1" thickBot="1">
      <c r="A100" s="782"/>
      <c r="B100" s="321" t="s">
        <v>660</v>
      </c>
      <c r="C100" s="807">
        <f>C95+C90</f>
        <v>3600</v>
      </c>
      <c r="D100" s="807">
        <f>D95+D90</f>
        <v>0</v>
      </c>
      <c r="E100" s="807">
        <f>E95+E90</f>
        <v>0</v>
      </c>
      <c r="F100" s="807">
        <f>F95+F90</f>
        <v>0</v>
      </c>
      <c r="G100" s="782"/>
      <c r="H100" s="782"/>
      <c r="I100" s="782"/>
      <c r="J100" s="782"/>
    </row>
    <row r="101" spans="1:10" ht="15" customHeight="1" thickBot="1">
      <c r="A101" s="782"/>
      <c r="B101" s="2249" t="s">
        <v>66</v>
      </c>
      <c r="C101" s="2250"/>
      <c r="D101" s="2250"/>
      <c r="E101" s="2250"/>
      <c r="F101" s="2250"/>
      <c r="G101" s="782"/>
      <c r="H101" s="782"/>
      <c r="I101" s="782"/>
      <c r="J101" s="782"/>
    </row>
    <row r="102" spans="1:10" ht="15" thickBot="1">
      <c r="A102" s="782"/>
      <c r="B102" s="2249" t="s">
        <v>615</v>
      </c>
      <c r="C102" s="2250"/>
      <c r="D102" s="2250"/>
      <c r="E102" s="2250"/>
      <c r="F102" s="2250"/>
      <c r="G102" s="782"/>
      <c r="H102" s="782"/>
      <c r="I102" s="782"/>
      <c r="J102" s="782"/>
    </row>
    <row r="103" spans="1:10" ht="15" customHeight="1" thickBot="1">
      <c r="A103" s="782"/>
      <c r="B103" s="797" t="s">
        <v>1161</v>
      </c>
      <c r="C103" s="2222" t="s">
        <v>1162</v>
      </c>
      <c r="D103" s="2223"/>
      <c r="E103" s="2223"/>
      <c r="F103" s="2223"/>
      <c r="G103" s="782"/>
      <c r="H103" s="782"/>
      <c r="I103" s="782"/>
      <c r="J103" s="782"/>
    </row>
    <row r="104" spans="1:10" ht="42.75" customHeight="1" thickBot="1">
      <c r="A104" s="782"/>
      <c r="B104" s="797" t="s">
        <v>576</v>
      </c>
      <c r="C104" s="797"/>
      <c r="D104" s="812"/>
      <c r="E104" s="2247"/>
      <c r="F104" s="2248"/>
      <c r="G104" s="782"/>
      <c r="H104" s="782"/>
      <c r="I104" s="782"/>
      <c r="J104" s="782"/>
    </row>
    <row r="105" spans="1:10" ht="15" customHeight="1" thickBot="1">
      <c r="A105" s="782"/>
      <c r="B105" s="813"/>
      <c r="C105" s="2247"/>
      <c r="D105" s="2248"/>
      <c r="E105" s="2248"/>
      <c r="F105" s="2248"/>
      <c r="G105" s="782"/>
      <c r="H105" s="782"/>
      <c r="I105" s="782"/>
      <c r="J105" s="782"/>
    </row>
    <row r="106" spans="1:10" ht="30.75" customHeight="1" thickBot="1">
      <c r="A106" s="782"/>
      <c r="B106" s="798" t="s">
        <v>517</v>
      </c>
      <c r="C106" s="2259"/>
      <c r="D106" s="2260"/>
      <c r="E106" s="2260"/>
      <c r="F106" s="2260"/>
      <c r="G106" s="782"/>
      <c r="H106" s="782"/>
      <c r="I106" s="782"/>
      <c r="J106" s="782"/>
    </row>
    <row r="107" spans="1:10" ht="17.25" customHeight="1" thickBot="1">
      <c r="A107" s="782"/>
      <c r="B107" s="819" t="s">
        <v>21</v>
      </c>
      <c r="C107" s="2247" t="s">
        <v>1163</v>
      </c>
      <c r="D107" s="2248"/>
      <c r="E107" s="2248"/>
      <c r="F107" s="2248"/>
      <c r="G107" s="782"/>
      <c r="H107" s="782"/>
      <c r="I107" s="782"/>
      <c r="J107" s="782"/>
    </row>
    <row r="108" spans="1:10" ht="12.75" customHeight="1">
      <c r="A108" s="782"/>
      <c r="B108" s="2241"/>
      <c r="C108" s="786">
        <v>2024</v>
      </c>
      <c r="D108" s="786">
        <v>2025</v>
      </c>
      <c r="E108" s="786">
        <v>2026</v>
      </c>
      <c r="F108" s="786">
        <v>2027</v>
      </c>
      <c r="G108" s="782"/>
      <c r="H108" s="782"/>
      <c r="I108" s="782"/>
      <c r="J108" s="782"/>
    </row>
    <row r="109" spans="1:10" ht="9" customHeight="1" thickBot="1">
      <c r="A109" s="782"/>
      <c r="B109" s="2242"/>
      <c r="C109" s="799" t="s">
        <v>22</v>
      </c>
      <c r="D109" s="799" t="s">
        <v>23</v>
      </c>
      <c r="E109" s="799" t="s">
        <v>23</v>
      </c>
      <c r="F109" s="799" t="s">
        <v>23</v>
      </c>
      <c r="G109" s="782"/>
      <c r="H109" s="782"/>
      <c r="I109" s="782"/>
      <c r="J109" s="782"/>
    </row>
    <row r="110" spans="1:10" ht="15" customHeight="1" thickBot="1">
      <c r="A110" s="782"/>
      <c r="B110" s="798" t="s">
        <v>33</v>
      </c>
      <c r="C110" s="802">
        <v>0</v>
      </c>
      <c r="D110" s="802"/>
      <c r="E110" s="802"/>
      <c r="F110" s="802"/>
      <c r="G110" s="782"/>
      <c r="H110" s="782"/>
      <c r="I110" s="782"/>
      <c r="J110" s="782"/>
    </row>
    <row r="111" spans="1:10" ht="15" thickBot="1">
      <c r="A111" s="782"/>
      <c r="B111" s="798" t="s">
        <v>529</v>
      </c>
      <c r="C111" s="802">
        <f>C129</f>
        <v>0</v>
      </c>
      <c r="D111" s="802">
        <f>D129</f>
        <v>0</v>
      </c>
      <c r="E111" s="802">
        <f>E129</f>
        <v>0</v>
      </c>
      <c r="F111" s="802">
        <f>F129</f>
        <v>0</v>
      </c>
      <c r="G111" s="782"/>
      <c r="H111" s="782"/>
      <c r="I111" s="782"/>
      <c r="J111" s="782"/>
    </row>
    <row r="112" spans="1:10" ht="15" thickBot="1">
      <c r="A112" s="782"/>
      <c r="B112" s="798" t="s">
        <v>530</v>
      </c>
      <c r="C112" s="802" t="e">
        <v>#DIV/0!</v>
      </c>
      <c r="D112" s="802" t="e">
        <v>#DIV/0!</v>
      </c>
      <c r="E112" s="802" t="e">
        <v>#DIV/0!</v>
      </c>
      <c r="F112" s="802" t="e">
        <v>#DIV/0!</v>
      </c>
      <c r="G112" s="782"/>
      <c r="H112" s="782"/>
      <c r="I112" s="782"/>
      <c r="J112" s="782"/>
    </row>
    <row r="113" spans="1:10" ht="15" thickBot="1">
      <c r="A113" s="782"/>
      <c r="B113" s="798" t="s">
        <v>532</v>
      </c>
      <c r="C113" s="802" t="s">
        <v>533</v>
      </c>
      <c r="D113" s="818" t="e">
        <v>#DIV/0!</v>
      </c>
      <c r="E113" s="818" t="e">
        <v>#DIV/0!</v>
      </c>
      <c r="F113" s="818" t="e">
        <v>#DIV/0!</v>
      </c>
      <c r="G113" s="782"/>
      <c r="H113" s="782"/>
      <c r="I113" s="782"/>
      <c r="J113" s="782"/>
    </row>
    <row r="114" spans="1:10" ht="15" thickBot="1">
      <c r="A114" s="782"/>
      <c r="B114" s="798" t="s">
        <v>534</v>
      </c>
      <c r="C114" s="802" t="s">
        <v>533</v>
      </c>
      <c r="D114" s="818" t="e">
        <v>#DIV/0!</v>
      </c>
      <c r="E114" s="818" t="e">
        <v>#DIV/0!</v>
      </c>
      <c r="F114" s="818" t="e">
        <v>#DIV/0!</v>
      </c>
      <c r="G114" s="782"/>
      <c r="H114" s="782"/>
      <c r="I114" s="782"/>
      <c r="J114" s="782"/>
    </row>
    <row r="115" spans="1:10" ht="15" thickBot="1">
      <c r="A115" s="782"/>
      <c r="B115" s="798" t="s">
        <v>47</v>
      </c>
      <c r="C115" s="802" t="s">
        <v>533</v>
      </c>
      <c r="D115" s="818" t="e">
        <v>#DIV/0!</v>
      </c>
      <c r="E115" s="818" t="e">
        <v>#DIV/0!</v>
      </c>
      <c r="F115" s="818" t="e">
        <v>#DIV/0!</v>
      </c>
      <c r="G115" s="782"/>
      <c r="H115" s="782"/>
      <c r="I115" s="782"/>
      <c r="J115" s="782"/>
    </row>
    <row r="116" spans="1:10" ht="15.75" customHeight="1" thickBot="1">
      <c r="A116" s="782"/>
      <c r="B116" s="2257" t="s">
        <v>1156</v>
      </c>
      <c r="C116" s="2258"/>
      <c r="D116" s="2258"/>
      <c r="E116" s="2258"/>
      <c r="F116" s="2258"/>
      <c r="G116" s="782"/>
      <c r="H116" s="782"/>
      <c r="I116" s="782"/>
      <c r="J116" s="782"/>
    </row>
    <row r="117" spans="1:10" ht="12.75" customHeight="1">
      <c r="A117" s="782"/>
      <c r="B117" s="2241"/>
      <c r="C117" s="786">
        <v>2024</v>
      </c>
      <c r="D117" s="786">
        <v>2025</v>
      </c>
      <c r="E117" s="786">
        <v>2026</v>
      </c>
      <c r="F117" s="786">
        <v>2027</v>
      </c>
      <c r="G117" s="782"/>
      <c r="H117" s="782"/>
      <c r="I117" s="782"/>
      <c r="J117" s="782"/>
    </row>
    <row r="118" spans="1:10" ht="9" customHeight="1" thickBot="1">
      <c r="A118" s="782"/>
      <c r="B118" s="2242"/>
      <c r="C118" s="799" t="s">
        <v>22</v>
      </c>
      <c r="D118" s="799" t="s">
        <v>23</v>
      </c>
      <c r="E118" s="799" t="s">
        <v>23</v>
      </c>
      <c r="F118" s="799" t="s">
        <v>23</v>
      </c>
      <c r="G118" s="782"/>
      <c r="H118" s="782"/>
      <c r="I118" s="782"/>
      <c r="J118" s="782"/>
    </row>
    <row r="119" spans="1:10" ht="15" thickBot="1">
      <c r="A119" s="782"/>
      <c r="B119" s="804" t="s">
        <v>583</v>
      </c>
      <c r="C119" s="809">
        <f>C120+C121+C122+C123</f>
        <v>0</v>
      </c>
      <c r="D119" s="809">
        <f>D120+D121+D122+D123</f>
        <v>0</v>
      </c>
      <c r="E119" s="809">
        <f>E120+E121+E122+E123</f>
        <v>0</v>
      </c>
      <c r="F119" s="809">
        <f>F120+F121+F122+F123</f>
        <v>0</v>
      </c>
      <c r="G119" s="782"/>
      <c r="H119" s="782"/>
      <c r="I119" s="782"/>
      <c r="J119" s="782"/>
    </row>
    <row r="120" spans="1:10" ht="15" customHeight="1" thickBot="1">
      <c r="A120" s="782"/>
      <c r="B120" s="806" t="s">
        <v>538</v>
      </c>
      <c r="C120" s="809"/>
      <c r="D120" s="809"/>
      <c r="E120" s="809"/>
      <c r="F120" s="809"/>
      <c r="G120" s="782"/>
      <c r="H120" s="782"/>
      <c r="I120" s="782"/>
      <c r="J120" s="782"/>
    </row>
    <row r="121" spans="1:10" ht="15" customHeight="1" thickBot="1">
      <c r="A121" s="782"/>
      <c r="B121" s="806" t="s">
        <v>584</v>
      </c>
      <c r="C121" s="809"/>
      <c r="D121" s="809"/>
      <c r="E121" s="809"/>
      <c r="F121" s="809"/>
      <c r="G121" s="782"/>
      <c r="H121" s="782"/>
      <c r="I121" s="782"/>
      <c r="J121" s="782"/>
    </row>
    <row r="122" spans="1:10" ht="15" customHeight="1" thickBot="1">
      <c r="A122" s="782"/>
      <c r="B122" s="806" t="s">
        <v>585</v>
      </c>
      <c r="C122" s="809"/>
      <c r="D122" s="809"/>
      <c r="E122" s="809"/>
      <c r="F122" s="809"/>
      <c r="G122" s="782"/>
      <c r="H122" s="782"/>
      <c r="I122" s="782"/>
      <c r="J122" s="782"/>
    </row>
    <row r="123" spans="1:10" ht="15" customHeight="1" thickBot="1">
      <c r="A123" s="782"/>
      <c r="B123" s="806" t="s">
        <v>586</v>
      </c>
      <c r="C123" s="809"/>
      <c r="D123" s="809"/>
      <c r="E123" s="809"/>
      <c r="F123" s="809"/>
      <c r="G123" s="782"/>
      <c r="H123" s="782"/>
      <c r="I123" s="782"/>
      <c r="J123" s="782"/>
    </row>
    <row r="124" spans="1:10" ht="15" thickBot="1">
      <c r="A124" s="782"/>
      <c r="B124" s="804" t="s">
        <v>587</v>
      </c>
      <c r="C124" s="807">
        <f>C125+C126+C127+C128</f>
        <v>0</v>
      </c>
      <c r="D124" s="807">
        <f>D125+D126+D127+D128</f>
        <v>0</v>
      </c>
      <c r="E124" s="807">
        <f>E125+E126+E127+E128</f>
        <v>0</v>
      </c>
      <c r="F124" s="807">
        <f>F125+F126+F127+F128</f>
        <v>0</v>
      </c>
      <c r="G124" s="782"/>
      <c r="H124" s="782"/>
      <c r="I124" s="782"/>
      <c r="J124" s="782"/>
    </row>
    <row r="125" spans="1:10" ht="15" customHeight="1" thickBot="1">
      <c r="A125" s="782"/>
      <c r="B125" s="806" t="s">
        <v>538</v>
      </c>
      <c r="C125" s="807"/>
      <c r="D125" s="809"/>
      <c r="E125" s="809"/>
      <c r="F125" s="809"/>
      <c r="G125" s="782"/>
      <c r="H125" s="782"/>
      <c r="I125" s="782"/>
      <c r="J125" s="782"/>
    </row>
    <row r="126" spans="1:10" ht="15" thickBot="1">
      <c r="A126" s="782"/>
      <c r="B126" s="806" t="s">
        <v>584</v>
      </c>
      <c r="C126" s="807"/>
      <c r="D126" s="809"/>
      <c r="E126" s="809"/>
      <c r="F126" s="809"/>
      <c r="G126" s="782"/>
      <c r="H126" s="782"/>
      <c r="I126" s="782"/>
      <c r="J126" s="782"/>
    </row>
    <row r="127" spans="1:10" ht="15" thickBot="1">
      <c r="A127" s="782"/>
      <c r="B127" s="806" t="s">
        <v>585</v>
      </c>
      <c r="C127" s="807"/>
      <c r="D127" s="809"/>
      <c r="E127" s="809"/>
      <c r="F127" s="809"/>
      <c r="G127" s="782"/>
      <c r="H127" s="782"/>
      <c r="I127" s="782"/>
      <c r="J127" s="782"/>
    </row>
    <row r="128" spans="1:10" ht="15" thickBot="1">
      <c r="A128" s="782"/>
      <c r="B128" s="806" t="s">
        <v>586</v>
      </c>
      <c r="C128" s="807"/>
      <c r="D128" s="809"/>
      <c r="E128" s="809"/>
      <c r="F128" s="809"/>
      <c r="G128" s="782"/>
      <c r="H128" s="782"/>
      <c r="I128" s="782"/>
      <c r="J128" s="782"/>
    </row>
    <row r="129" spans="1:10" ht="15" thickBot="1">
      <c r="A129" s="782"/>
      <c r="B129" s="321" t="s">
        <v>555</v>
      </c>
      <c r="C129" s="807">
        <f>C119+C124</f>
        <v>0</v>
      </c>
      <c r="D129" s="807">
        <v>0</v>
      </c>
      <c r="E129" s="807">
        <v>0</v>
      </c>
      <c r="F129" s="807">
        <v>0</v>
      </c>
      <c r="G129" s="782"/>
      <c r="H129" s="782"/>
      <c r="I129" s="782"/>
      <c r="J129" s="782"/>
    </row>
    <row r="130" spans="1:10" ht="15" thickBot="1">
      <c r="A130" s="782"/>
      <c r="B130" s="820"/>
      <c r="C130" s="821"/>
      <c r="D130" s="821"/>
      <c r="E130" s="821"/>
      <c r="F130" s="821"/>
      <c r="G130" s="782"/>
      <c r="H130" s="782"/>
      <c r="I130" s="782"/>
      <c r="J130" s="782"/>
    </row>
    <row r="131" spans="1:10" ht="27" customHeight="1" thickBot="1">
      <c r="A131" s="782"/>
      <c r="B131" s="791" t="s">
        <v>588</v>
      </c>
      <c r="C131" s="822">
        <f>C111+C82+C57+C28</f>
        <v>59341</v>
      </c>
      <c r="D131" s="822">
        <f>D111+D82+D57+D28</f>
        <v>53661</v>
      </c>
      <c r="E131" s="822">
        <f>E111+E82+E57+E28</f>
        <v>53661</v>
      </c>
      <c r="F131" s="822">
        <f>F111+F82+F57+F28</f>
        <v>53661</v>
      </c>
      <c r="G131" s="782"/>
      <c r="H131" s="782"/>
      <c r="I131" s="782"/>
      <c r="J131" s="782"/>
    </row>
    <row r="132" spans="1:10" ht="24.75" thickBot="1">
      <c r="A132" s="782"/>
      <c r="B132" s="791" t="s">
        <v>589</v>
      </c>
      <c r="C132" s="822">
        <f>C133+C136+C139+C142+C147</f>
        <v>59341</v>
      </c>
      <c r="D132" s="822">
        <f>D133+D136+D139+D142+D147</f>
        <v>53661</v>
      </c>
      <c r="E132" s="822">
        <f>E133+E136+E139+E142+E147</f>
        <v>53661</v>
      </c>
      <c r="F132" s="822">
        <f>F133+F136+F139+F142+F147</f>
        <v>53661</v>
      </c>
      <c r="G132" s="782"/>
      <c r="H132" s="782"/>
      <c r="I132" s="782"/>
      <c r="J132" s="782"/>
    </row>
    <row r="133" spans="1:10" ht="15" thickBot="1">
      <c r="A133" s="782"/>
      <c r="B133" s="804" t="s">
        <v>537</v>
      </c>
      <c r="C133" s="823">
        <f>C134+C135</f>
        <v>31034</v>
      </c>
      <c r="D133" s="823">
        <f>D134+D135</f>
        <v>32354</v>
      </c>
      <c r="E133" s="823">
        <f>E134+E135</f>
        <v>32354</v>
      </c>
      <c r="F133" s="823">
        <f>F134+F135</f>
        <v>32354</v>
      </c>
      <c r="G133" s="782"/>
      <c r="H133" s="782"/>
      <c r="I133" s="782"/>
      <c r="J133" s="782"/>
    </row>
    <row r="134" spans="1:10" ht="15" thickBot="1">
      <c r="A134" s="782"/>
      <c r="B134" s="806" t="s">
        <v>538</v>
      </c>
      <c r="C134" s="808">
        <f>C37</f>
        <v>31034</v>
      </c>
      <c r="D134" s="808">
        <f t="shared" ref="D134:F135" si="2">D37</f>
        <v>32354</v>
      </c>
      <c r="E134" s="808">
        <f t="shared" si="2"/>
        <v>32354</v>
      </c>
      <c r="F134" s="808">
        <f t="shared" si="2"/>
        <v>32354</v>
      </c>
      <c r="G134" s="782"/>
      <c r="H134" s="782"/>
      <c r="I134" s="782"/>
      <c r="J134" s="782"/>
    </row>
    <row r="135" spans="1:10" ht="15" thickBot="1">
      <c r="A135" s="782"/>
      <c r="B135" s="806" t="s">
        <v>590</v>
      </c>
      <c r="C135" s="808">
        <f>C38</f>
        <v>0</v>
      </c>
      <c r="D135" s="808">
        <f t="shared" si="2"/>
        <v>0</v>
      </c>
      <c r="E135" s="808">
        <f t="shared" si="2"/>
        <v>0</v>
      </c>
      <c r="F135" s="808">
        <f t="shared" si="2"/>
        <v>0</v>
      </c>
      <c r="G135" s="782"/>
      <c r="H135" s="782"/>
      <c r="I135" s="782"/>
      <c r="J135" s="782"/>
    </row>
    <row r="136" spans="1:10" ht="24.75" thickBot="1">
      <c r="A136" s="782"/>
      <c r="B136" s="804" t="s">
        <v>540</v>
      </c>
      <c r="C136" s="823">
        <f>C137+C138</f>
        <v>5307</v>
      </c>
      <c r="D136" s="823">
        <f>D137+D138</f>
        <v>5307</v>
      </c>
      <c r="E136" s="823">
        <f>E137+E138</f>
        <v>5307</v>
      </c>
      <c r="F136" s="823">
        <f>F137+F138</f>
        <v>5307</v>
      </c>
      <c r="G136" s="782"/>
      <c r="H136" s="782"/>
      <c r="I136" s="782"/>
      <c r="J136" s="782"/>
    </row>
    <row r="137" spans="1:10" ht="15" thickBot="1">
      <c r="A137" s="782"/>
      <c r="B137" s="806" t="s">
        <v>538</v>
      </c>
      <c r="C137" s="805">
        <f>C40</f>
        <v>5307</v>
      </c>
      <c r="D137" s="805">
        <f t="shared" ref="D137:F138" si="3">D40</f>
        <v>5307</v>
      </c>
      <c r="E137" s="805">
        <f t="shared" si="3"/>
        <v>5307</v>
      </c>
      <c r="F137" s="805">
        <f t="shared" si="3"/>
        <v>5307</v>
      </c>
      <c r="G137" s="782"/>
      <c r="H137" s="782"/>
      <c r="I137" s="782"/>
      <c r="J137" s="782"/>
    </row>
    <row r="138" spans="1:10" ht="15" thickBot="1">
      <c r="A138" s="782"/>
      <c r="B138" s="806" t="s">
        <v>590</v>
      </c>
      <c r="C138" s="805">
        <f>C41</f>
        <v>0</v>
      </c>
      <c r="D138" s="805">
        <f t="shared" si="3"/>
        <v>0</v>
      </c>
      <c r="E138" s="805">
        <f t="shared" si="3"/>
        <v>0</v>
      </c>
      <c r="F138" s="805">
        <f t="shared" si="3"/>
        <v>0</v>
      </c>
      <c r="G138" s="782"/>
      <c r="H138" s="782"/>
      <c r="I138" s="782"/>
      <c r="J138" s="782"/>
    </row>
    <row r="139" spans="1:10" ht="15" thickBot="1">
      <c r="A139" s="782"/>
      <c r="B139" s="804" t="s">
        <v>542</v>
      </c>
      <c r="C139" s="823">
        <f>C140+C141</f>
        <v>16000</v>
      </c>
      <c r="D139" s="823">
        <f>D140+D141</f>
        <v>13000</v>
      </c>
      <c r="E139" s="823">
        <f>E140+E141</f>
        <v>13000</v>
      </c>
      <c r="F139" s="823">
        <f>F140+F141</f>
        <v>13000</v>
      </c>
      <c r="G139" s="782"/>
      <c r="H139" s="782"/>
      <c r="I139" s="782"/>
      <c r="J139" s="782"/>
    </row>
    <row r="140" spans="1:10" ht="15" thickBot="1">
      <c r="A140" s="782"/>
      <c r="B140" s="806" t="s">
        <v>538</v>
      </c>
      <c r="C140" s="808">
        <f>C43</f>
        <v>16000</v>
      </c>
      <c r="D140" s="808">
        <f t="shared" ref="D140:F141" si="4">D43</f>
        <v>13000</v>
      </c>
      <c r="E140" s="808">
        <f t="shared" si="4"/>
        <v>13000</v>
      </c>
      <c r="F140" s="808">
        <f t="shared" si="4"/>
        <v>13000</v>
      </c>
      <c r="G140" s="782"/>
      <c r="H140" s="782"/>
      <c r="I140" s="782"/>
      <c r="J140" s="782"/>
    </row>
    <row r="141" spans="1:10" ht="15" thickBot="1">
      <c r="A141" s="782"/>
      <c r="B141" s="806" t="s">
        <v>590</v>
      </c>
      <c r="C141" s="808">
        <f>C44</f>
        <v>0</v>
      </c>
      <c r="D141" s="808">
        <f t="shared" si="4"/>
        <v>0</v>
      </c>
      <c r="E141" s="808">
        <f t="shared" si="4"/>
        <v>0</v>
      </c>
      <c r="F141" s="808">
        <f t="shared" si="4"/>
        <v>0</v>
      </c>
      <c r="G141" s="782"/>
      <c r="H141" s="782"/>
      <c r="I141" s="782"/>
      <c r="J141" s="782"/>
    </row>
    <row r="142" spans="1:10" ht="15" thickBot="1">
      <c r="A142" s="782"/>
      <c r="B142" s="804" t="s">
        <v>591</v>
      </c>
      <c r="C142" s="824">
        <f>C143+C144+C145+C146</f>
        <v>0</v>
      </c>
      <c r="D142" s="824">
        <f>D143+D144+D145+D146</f>
        <v>0</v>
      </c>
      <c r="E142" s="824">
        <f>E143+E144+E145+E146</f>
        <v>0</v>
      </c>
      <c r="F142" s="824">
        <f>F143+F144+F145+F146</f>
        <v>0</v>
      </c>
      <c r="G142" s="782"/>
      <c r="H142" s="782"/>
      <c r="I142" s="782"/>
      <c r="J142" s="782"/>
    </row>
    <row r="143" spans="1:10" ht="15" thickBot="1">
      <c r="A143" s="782"/>
      <c r="B143" s="806" t="s">
        <v>538</v>
      </c>
      <c r="C143" s="809">
        <f>C120+C91+C66</f>
        <v>0</v>
      </c>
      <c r="D143" s="809">
        <f>D120+D91+D66</f>
        <v>0</v>
      </c>
      <c r="E143" s="809">
        <f>E120+E91+E66</f>
        <v>0</v>
      </c>
      <c r="F143" s="809">
        <f>F120+F91+F66</f>
        <v>0</v>
      </c>
      <c r="G143" s="782"/>
      <c r="H143" s="782"/>
      <c r="I143" s="782"/>
      <c r="J143" s="782"/>
    </row>
    <row r="144" spans="1:10" ht="15" thickBot="1">
      <c r="A144" s="782"/>
      <c r="B144" s="806" t="s">
        <v>592</v>
      </c>
      <c r="C144" s="809">
        <f t="shared" ref="C144:F146" si="5">C121+C92+C67</f>
        <v>0</v>
      </c>
      <c r="D144" s="809">
        <f t="shared" si="5"/>
        <v>0</v>
      </c>
      <c r="E144" s="809">
        <f t="shared" si="5"/>
        <v>0</v>
      </c>
      <c r="F144" s="809">
        <f t="shared" si="5"/>
        <v>0</v>
      </c>
      <c r="G144" s="782"/>
      <c r="H144" s="782"/>
      <c r="I144" s="782"/>
      <c r="J144" s="782"/>
    </row>
    <row r="145" spans="1:10" ht="15" thickBot="1">
      <c r="A145" s="782"/>
      <c r="B145" s="806" t="s">
        <v>585</v>
      </c>
      <c r="C145" s="809">
        <f t="shared" si="5"/>
        <v>0</v>
      </c>
      <c r="D145" s="809">
        <f t="shared" si="5"/>
        <v>0</v>
      </c>
      <c r="E145" s="809">
        <f t="shared" si="5"/>
        <v>0</v>
      </c>
      <c r="F145" s="809">
        <f t="shared" si="5"/>
        <v>0</v>
      </c>
      <c r="G145" s="782"/>
      <c r="H145" s="782"/>
      <c r="I145" s="782"/>
      <c r="J145" s="782"/>
    </row>
    <row r="146" spans="1:10" ht="15" thickBot="1">
      <c r="A146" s="782"/>
      <c r="B146" s="806" t="s">
        <v>586</v>
      </c>
      <c r="C146" s="809">
        <f t="shared" si="5"/>
        <v>0</v>
      </c>
      <c r="D146" s="809">
        <f t="shared" si="5"/>
        <v>0</v>
      </c>
      <c r="E146" s="809">
        <f t="shared" si="5"/>
        <v>0</v>
      </c>
      <c r="F146" s="809">
        <f t="shared" si="5"/>
        <v>0</v>
      </c>
      <c r="G146" s="782"/>
      <c r="H146" s="782"/>
      <c r="I146" s="782"/>
      <c r="J146" s="782"/>
    </row>
    <row r="147" spans="1:10" ht="15" thickBot="1">
      <c r="A147" s="782"/>
      <c r="B147" s="804" t="s">
        <v>593</v>
      </c>
      <c r="C147" s="823">
        <f>C148+C149+C150+C151</f>
        <v>7000</v>
      </c>
      <c r="D147" s="823">
        <f>D148+D149+D150+D151</f>
        <v>3000</v>
      </c>
      <c r="E147" s="823">
        <f>E148+E149+E150+E151</f>
        <v>3000</v>
      </c>
      <c r="F147" s="823">
        <f>F148+F149+F150+F151</f>
        <v>3000</v>
      </c>
      <c r="G147" s="782"/>
      <c r="H147" s="782"/>
      <c r="I147" s="782"/>
      <c r="J147" s="782"/>
    </row>
    <row r="148" spans="1:10" ht="15" thickBot="1">
      <c r="A148" s="782"/>
      <c r="B148" s="806" t="s">
        <v>538</v>
      </c>
      <c r="C148" s="805">
        <f>C125+C96+C71</f>
        <v>7000</v>
      </c>
      <c r="D148" s="805">
        <f>D125+D96+D71</f>
        <v>3000</v>
      </c>
      <c r="E148" s="805">
        <f>E125+E96+E71</f>
        <v>3000</v>
      </c>
      <c r="F148" s="805">
        <f>F125+F96+F71</f>
        <v>3000</v>
      </c>
      <c r="G148" s="782"/>
      <c r="H148" s="782"/>
      <c r="I148" s="782"/>
      <c r="J148" s="782"/>
    </row>
    <row r="149" spans="1:10" ht="15" thickBot="1">
      <c r="A149" s="782"/>
      <c r="B149" s="806" t="s">
        <v>592</v>
      </c>
      <c r="C149" s="805">
        <f t="shared" ref="C149:F151" si="6">C126+C97+C72</f>
        <v>0</v>
      </c>
      <c r="D149" s="805">
        <f t="shared" si="6"/>
        <v>0</v>
      </c>
      <c r="E149" s="805">
        <f t="shared" si="6"/>
        <v>0</v>
      </c>
      <c r="F149" s="805">
        <f t="shared" si="6"/>
        <v>0</v>
      </c>
      <c r="G149" s="782"/>
      <c r="H149" s="782"/>
      <c r="I149" s="782"/>
      <c r="J149" s="782"/>
    </row>
    <row r="150" spans="1:10" ht="15" thickBot="1">
      <c r="A150" s="782"/>
      <c r="B150" s="806" t="s">
        <v>585</v>
      </c>
      <c r="C150" s="805">
        <f t="shared" si="6"/>
        <v>0</v>
      </c>
      <c r="D150" s="805">
        <f t="shared" si="6"/>
        <v>0</v>
      </c>
      <c r="E150" s="805">
        <f t="shared" si="6"/>
        <v>0</v>
      </c>
      <c r="F150" s="805">
        <f t="shared" si="6"/>
        <v>0</v>
      </c>
      <c r="G150" s="782"/>
      <c r="H150" s="782"/>
      <c r="I150" s="782"/>
      <c r="J150" s="782"/>
    </row>
    <row r="151" spans="1:10" ht="15" thickBot="1">
      <c r="A151" s="782"/>
      <c r="B151" s="806" t="s">
        <v>586</v>
      </c>
      <c r="C151" s="805">
        <f t="shared" si="6"/>
        <v>0</v>
      </c>
      <c r="D151" s="805">
        <f t="shared" si="6"/>
        <v>0</v>
      </c>
      <c r="E151" s="805">
        <f t="shared" si="6"/>
        <v>0</v>
      </c>
      <c r="F151" s="805">
        <f t="shared" si="6"/>
        <v>0</v>
      </c>
      <c r="G151" s="782"/>
      <c r="H151" s="782"/>
      <c r="I151" s="782"/>
      <c r="J151" s="782"/>
    </row>
    <row r="152" spans="1:10" ht="15" thickBot="1">
      <c r="A152" s="782"/>
      <c r="B152" s="810" t="s">
        <v>556</v>
      </c>
      <c r="C152" s="811">
        <f>IF(C131-C132=0,0,"Error")</f>
        <v>0</v>
      </c>
      <c r="D152" s="811">
        <f>IF(D131-D132=0,0,"Error")</f>
        <v>0</v>
      </c>
      <c r="E152" s="811">
        <f>IF(E131-E132=0,0,"Error")</f>
        <v>0</v>
      </c>
      <c r="F152" s="811">
        <f>IF(F131-F132=0,0,"Error")</f>
        <v>0</v>
      </c>
      <c r="G152" s="782"/>
      <c r="H152" s="782"/>
      <c r="I152" s="782"/>
      <c r="J152" s="782"/>
    </row>
    <row r="153" spans="1:10">
      <c r="A153" s="782"/>
      <c r="B153" s="825"/>
      <c r="C153" s="826"/>
      <c r="D153" s="826"/>
      <c r="E153" s="826"/>
      <c r="F153" s="826"/>
      <c r="G153" s="782"/>
      <c r="H153" s="782"/>
      <c r="I153" s="782"/>
      <c r="J153" s="782"/>
    </row>
    <row r="154" spans="1:10">
      <c r="A154" s="782"/>
      <c r="B154" s="782"/>
      <c r="C154" s="782"/>
      <c r="D154" s="782"/>
      <c r="E154" s="782"/>
      <c r="F154" s="782"/>
      <c r="G154" s="782"/>
      <c r="H154" s="782"/>
      <c r="I154" s="782"/>
      <c r="J154" s="782"/>
    </row>
    <row r="155" spans="1:10" ht="15" customHeight="1">
      <c r="A155" s="782"/>
      <c r="B155" s="782"/>
      <c r="C155" s="782"/>
      <c r="D155" s="782"/>
      <c r="E155" s="782"/>
      <c r="F155" s="782"/>
      <c r="G155" s="782"/>
      <c r="H155" s="782"/>
      <c r="I155" s="782"/>
      <c r="J155" s="782"/>
    </row>
    <row r="156" spans="1:10">
      <c r="A156" s="782"/>
      <c r="B156" s="782"/>
      <c r="C156" s="782"/>
      <c r="D156" s="782"/>
      <c r="E156" s="782"/>
      <c r="F156" s="782"/>
      <c r="G156" s="782"/>
      <c r="H156" s="782"/>
      <c r="I156" s="782"/>
      <c r="J156" s="782"/>
    </row>
    <row r="158" spans="1:10" ht="15">
      <c r="A158" s="1458" t="s">
        <v>3066</v>
      </c>
    </row>
  </sheetData>
  <mergeCells count="45">
    <mergeCell ref="B108:B109"/>
    <mergeCell ref="B116:F116"/>
    <mergeCell ref="B117:B118"/>
    <mergeCell ref="B102:F102"/>
    <mergeCell ref="C103:F103"/>
    <mergeCell ref="E104:F104"/>
    <mergeCell ref="C105:F105"/>
    <mergeCell ref="C106:F106"/>
    <mergeCell ref="C107:F107"/>
    <mergeCell ref="B101:F101"/>
    <mergeCell ref="C52:F52"/>
    <mergeCell ref="C53:F53"/>
    <mergeCell ref="B54:B55"/>
    <mergeCell ref="B62:F62"/>
    <mergeCell ref="B63:B64"/>
    <mergeCell ref="E76:F76"/>
    <mergeCell ref="C77:F77"/>
    <mergeCell ref="C78:F78"/>
    <mergeCell ref="B79:B80"/>
    <mergeCell ref="B87:F87"/>
    <mergeCell ref="B88:B89"/>
    <mergeCell ref="C51:F51"/>
    <mergeCell ref="B21:F21"/>
    <mergeCell ref="C22:F22"/>
    <mergeCell ref="C23:F23"/>
    <mergeCell ref="C24:F24"/>
    <mergeCell ref="B25:B26"/>
    <mergeCell ref="B33:F33"/>
    <mergeCell ref="B34:B35"/>
    <mergeCell ref="B47:F47"/>
    <mergeCell ref="B48:F48"/>
    <mergeCell ref="C49:F49"/>
    <mergeCell ref="E50:F50"/>
    <mergeCell ref="B20:F20"/>
    <mergeCell ref="A2:G2"/>
    <mergeCell ref="B3:F3"/>
    <mergeCell ref="C5:F5"/>
    <mergeCell ref="C6:F6"/>
    <mergeCell ref="C7:F7"/>
    <mergeCell ref="B8:F8"/>
    <mergeCell ref="B9:F11"/>
    <mergeCell ref="C12:F12"/>
    <mergeCell ref="B13:B14"/>
    <mergeCell ref="C16:F16"/>
    <mergeCell ref="B17:F17"/>
  </mergeCells>
  <pageMargins left="0.7" right="0.7" top="0.75" bottom="0.75" header="0.3" footer="0.3"/>
  <pageSetup paperSize="9" scale="98" fitToHeight="0"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I246"/>
  <sheetViews>
    <sheetView zoomScale="80" zoomScaleNormal="80" zoomScaleSheetLayoutView="59" workbookViewId="0">
      <selection activeCell="C12" sqref="C12:F12"/>
    </sheetView>
  </sheetViews>
  <sheetFormatPr defaultColWidth="9.125" defaultRowHeight="15"/>
  <cols>
    <col min="1" max="1" width="7" style="598" customWidth="1"/>
    <col min="2" max="2" width="51" style="598" customWidth="1"/>
    <col min="3" max="3" width="22.375" style="598" customWidth="1"/>
    <col min="4" max="4" width="19" style="598" customWidth="1"/>
    <col min="5" max="5" width="17.375" style="598" customWidth="1"/>
    <col min="6" max="6" width="20.75" style="598" customWidth="1"/>
    <col min="7" max="7" width="11.625" style="598" customWidth="1"/>
    <col min="8" max="8" width="73.25" style="598" hidden="1" customWidth="1"/>
    <col min="9" max="9" width="10" style="598" customWidth="1"/>
    <col min="10" max="10" width="11" style="598" customWidth="1"/>
    <col min="11" max="11" width="10.25" style="598" customWidth="1"/>
    <col min="12" max="16384" width="9.125" style="598"/>
  </cols>
  <sheetData>
    <row r="2" spans="1:7" ht="18" customHeight="1">
      <c r="A2" s="2264" t="s">
        <v>495</v>
      </c>
      <c r="B2" s="2264"/>
      <c r="C2" s="2264"/>
      <c r="D2" s="2264"/>
      <c r="E2" s="2264"/>
      <c r="F2" s="2264"/>
      <c r="G2" s="2264"/>
    </row>
    <row r="3" spans="1:7" ht="18" customHeight="1">
      <c r="A3" s="597"/>
      <c r="B3" s="2265" t="s">
        <v>496</v>
      </c>
      <c r="C3" s="2265"/>
      <c r="D3" s="2265"/>
      <c r="E3" s="2265"/>
      <c r="F3" s="2265"/>
      <c r="G3" s="597"/>
    </row>
    <row r="4" spans="1:7" ht="15.75" thickBot="1"/>
    <row r="5" spans="1:7" ht="16.5" thickBot="1">
      <c r="B5" s="599" t="s">
        <v>6</v>
      </c>
      <c r="C5" s="2266" t="s">
        <v>1024</v>
      </c>
      <c r="D5" s="2266"/>
      <c r="E5" s="2266"/>
      <c r="F5" s="2266"/>
    </row>
    <row r="6" spans="1:7" ht="16.5" thickBot="1">
      <c r="B6" s="599" t="s">
        <v>8</v>
      </c>
      <c r="C6" s="2267" t="s">
        <v>1000</v>
      </c>
      <c r="D6" s="2268"/>
      <c r="E6" s="2268"/>
      <c r="F6" s="2269"/>
    </row>
    <row r="7" spans="1:7" ht="16.5" thickBot="1">
      <c r="B7" s="599" t="s">
        <v>10</v>
      </c>
      <c r="C7" s="2270" t="s">
        <v>499</v>
      </c>
      <c r="D7" s="2271"/>
      <c r="E7" s="2271"/>
      <c r="F7" s="2272"/>
    </row>
    <row r="8" spans="1:7" ht="16.5" thickBot="1">
      <c r="B8" s="2261" t="s">
        <v>12</v>
      </c>
      <c r="C8" s="2262"/>
      <c r="D8" s="2262"/>
      <c r="E8" s="2262"/>
      <c r="F8" s="2263"/>
    </row>
    <row r="9" spans="1:7" ht="15.75" thickBot="1">
      <c r="B9" s="2276" t="s">
        <v>1025</v>
      </c>
      <c r="C9" s="2277"/>
      <c r="D9" s="2277"/>
      <c r="E9" s="2277"/>
      <c r="F9" s="2278"/>
    </row>
    <row r="10" spans="1:7" ht="36.75" customHeight="1" thickBot="1">
      <c r="B10" s="2276"/>
      <c r="C10" s="2277"/>
      <c r="D10" s="2277"/>
      <c r="E10" s="2277"/>
      <c r="F10" s="2278"/>
    </row>
    <row r="11" spans="1:7" ht="51" customHeight="1" thickBot="1">
      <c r="B11" s="2276"/>
      <c r="C11" s="2277"/>
      <c r="D11" s="2277"/>
      <c r="E11" s="2277"/>
      <c r="F11" s="2278"/>
    </row>
    <row r="12" spans="1:7" ht="129" customHeight="1" thickBot="1">
      <c r="B12" s="600" t="s">
        <v>14</v>
      </c>
      <c r="C12" s="2279" t="s">
        <v>1026</v>
      </c>
      <c r="D12" s="2280"/>
      <c r="E12" s="2280"/>
      <c r="F12" s="2281"/>
    </row>
    <row r="13" spans="1:7" ht="23.25" customHeight="1">
      <c r="B13" s="2282" t="s">
        <v>176</v>
      </c>
      <c r="C13" s="601">
        <v>2024</v>
      </c>
      <c r="D13" s="601">
        <v>2025</v>
      </c>
      <c r="E13" s="601">
        <v>2026</v>
      </c>
      <c r="F13" s="601">
        <v>2027</v>
      </c>
    </row>
    <row r="14" spans="1:7" ht="16.5" thickBot="1">
      <c r="B14" s="2283"/>
      <c r="C14" s="603" t="s">
        <v>22</v>
      </c>
      <c r="D14" s="603" t="s">
        <v>23</v>
      </c>
      <c r="E14" s="603" t="s">
        <v>23</v>
      </c>
      <c r="F14" s="603" t="s">
        <v>23</v>
      </c>
    </row>
    <row r="15" spans="1:7" ht="40.5" customHeight="1" thickBot="1">
      <c r="B15" s="604" t="s">
        <v>1027</v>
      </c>
      <c r="C15" s="605">
        <v>0.1</v>
      </c>
      <c r="D15" s="605">
        <v>0.15</v>
      </c>
      <c r="E15" s="605">
        <v>0.15</v>
      </c>
      <c r="F15" s="605">
        <v>0.15</v>
      </c>
    </row>
    <row r="16" spans="1:7" ht="34.5" customHeight="1" thickBot="1">
      <c r="B16" s="604" t="s">
        <v>1028</v>
      </c>
      <c r="C16" s="605">
        <v>0.1</v>
      </c>
      <c r="D16" s="605">
        <v>0.15</v>
      </c>
      <c r="E16" s="605">
        <v>0.15</v>
      </c>
      <c r="F16" s="605">
        <v>0.15</v>
      </c>
    </row>
    <row r="17" spans="2:8" ht="34.5" customHeight="1" thickBot="1">
      <c r="B17" s="604" t="s">
        <v>1029</v>
      </c>
      <c r="C17" s="605">
        <v>0.1</v>
      </c>
      <c r="D17" s="605">
        <v>0.156</v>
      </c>
      <c r="E17" s="605">
        <v>0.16</v>
      </c>
      <c r="F17" s="605">
        <v>0.16</v>
      </c>
    </row>
    <row r="18" spans="2:8" ht="89.25" customHeight="1" thickBot="1">
      <c r="B18" s="606" t="s">
        <v>503</v>
      </c>
      <c r="C18" s="2284" t="s">
        <v>1030</v>
      </c>
      <c r="D18" s="2285"/>
      <c r="E18" s="2285"/>
      <c r="F18" s="2286"/>
    </row>
    <row r="19" spans="2:8" ht="23.25" customHeight="1" thickBot="1">
      <c r="B19" s="2270" t="s">
        <v>505</v>
      </c>
      <c r="C19" s="2271"/>
      <c r="D19" s="2271"/>
      <c r="E19" s="2271"/>
      <c r="F19" s="2272"/>
    </row>
    <row r="20" spans="2:8" ht="38.25" customHeight="1" thickBot="1">
      <c r="B20" s="604" t="s">
        <v>1027</v>
      </c>
      <c r="C20" s="605">
        <v>0.1</v>
      </c>
      <c r="D20" s="605">
        <v>0.15</v>
      </c>
      <c r="E20" s="605">
        <v>0.15</v>
      </c>
      <c r="F20" s="605">
        <v>0.15</v>
      </c>
      <c r="H20" s="607"/>
    </row>
    <row r="21" spans="2:8" ht="37.5" customHeight="1" thickBot="1">
      <c r="B21" s="604" t="s">
        <v>1029</v>
      </c>
      <c r="C21" s="605">
        <v>0.1</v>
      </c>
      <c r="D21" s="605">
        <v>0.156</v>
      </c>
      <c r="E21" s="605">
        <v>0.16</v>
      </c>
      <c r="F21" s="605">
        <v>0.16</v>
      </c>
    </row>
    <row r="22" spans="2:8" ht="24" customHeight="1" thickBot="1">
      <c r="B22" s="2287" t="s">
        <v>511</v>
      </c>
      <c r="C22" s="2288"/>
      <c r="D22" s="2288"/>
      <c r="E22" s="2288"/>
      <c r="F22" s="2289"/>
    </row>
    <row r="23" spans="2:8" ht="16.5" thickBot="1">
      <c r="B23" s="2287" t="s">
        <v>512</v>
      </c>
      <c r="C23" s="2288"/>
      <c r="D23" s="2288"/>
      <c r="E23" s="2288"/>
      <c r="F23" s="2289"/>
    </row>
    <row r="24" spans="2:8" ht="18.75" customHeight="1" thickBot="1">
      <c r="B24" s="608" t="s">
        <v>1031</v>
      </c>
      <c r="C24" s="2284"/>
      <c r="D24" s="2290"/>
      <c r="E24" s="2290"/>
      <c r="F24" s="2291"/>
    </row>
    <row r="25" spans="2:8" ht="31.5" customHeight="1" thickBot="1">
      <c r="B25" s="604" t="s">
        <v>517</v>
      </c>
      <c r="C25" s="2292" t="s">
        <v>1032</v>
      </c>
      <c r="D25" s="2293"/>
      <c r="E25" s="2293"/>
      <c r="F25" s="2294"/>
    </row>
    <row r="26" spans="2:8" ht="21" customHeight="1" thickBot="1">
      <c r="B26" s="604" t="s">
        <v>21</v>
      </c>
      <c r="C26" s="2295" t="s">
        <v>1033</v>
      </c>
      <c r="D26" s="2296"/>
      <c r="E26" s="2296"/>
      <c r="F26" s="2297"/>
    </row>
    <row r="27" spans="2:8" ht="12.75" customHeight="1">
      <c r="B27" s="2282"/>
      <c r="C27" s="609">
        <v>2024</v>
      </c>
      <c r="D27" s="609">
        <v>2025</v>
      </c>
      <c r="E27" s="609">
        <v>2026</v>
      </c>
      <c r="F27" s="609">
        <v>2027</v>
      </c>
    </row>
    <row r="28" spans="2:8" ht="18" customHeight="1" thickBot="1">
      <c r="B28" s="2283"/>
      <c r="C28" s="610" t="s">
        <v>22</v>
      </c>
      <c r="D28" s="610" t="s">
        <v>23</v>
      </c>
      <c r="E28" s="610" t="s">
        <v>23</v>
      </c>
      <c r="F28" s="610" t="s">
        <v>23</v>
      </c>
    </row>
    <row r="29" spans="2:8" ht="16.5" thickBot="1">
      <c r="B29" s="604" t="s">
        <v>33</v>
      </c>
      <c r="C29" s="1367">
        <v>20000</v>
      </c>
      <c r="D29" s="1367">
        <v>21000</v>
      </c>
      <c r="E29" s="1367">
        <v>21000</v>
      </c>
      <c r="F29" s="1367">
        <v>21000</v>
      </c>
    </row>
    <row r="30" spans="2:8" ht="16.5" thickBot="1">
      <c r="B30" s="604" t="s">
        <v>529</v>
      </c>
      <c r="C30" s="611">
        <f>C59</f>
        <v>132366</v>
      </c>
      <c r="D30" s="611">
        <f>D59</f>
        <v>142679</v>
      </c>
      <c r="E30" s="611">
        <f>E59</f>
        <v>142679</v>
      </c>
      <c r="F30" s="611">
        <f>F59</f>
        <v>142679</v>
      </c>
    </row>
    <row r="31" spans="2:8" ht="16.5" thickBot="1">
      <c r="B31" s="604" t="s">
        <v>530</v>
      </c>
      <c r="C31" s="611">
        <f>C30/C29</f>
        <v>6.6182999999999996</v>
      </c>
      <c r="D31" s="611">
        <f>D30/D29</f>
        <v>6.7942380952380956</v>
      </c>
      <c r="E31" s="611">
        <f>E30/E29</f>
        <v>6.7942380952380956</v>
      </c>
      <c r="F31" s="611">
        <f>F30/F29</f>
        <v>6.7942380952380956</v>
      </c>
    </row>
    <row r="32" spans="2:8" ht="16.5" thickBot="1">
      <c r="B32" s="604" t="s">
        <v>532</v>
      </c>
      <c r="C32" s="602" t="s">
        <v>533</v>
      </c>
      <c r="D32" s="612">
        <f>D29/C29-1</f>
        <v>5.0000000000000044E-2</v>
      </c>
      <c r="E32" s="612">
        <f t="shared" ref="E32:F34" si="0">E29/D29-1</f>
        <v>0</v>
      </c>
      <c r="F32" s="612">
        <f t="shared" si="0"/>
        <v>0</v>
      </c>
      <c r="H32" s="613"/>
    </row>
    <row r="33" spans="2:6" ht="16.5" thickBot="1">
      <c r="B33" s="604" t="s">
        <v>534</v>
      </c>
      <c r="C33" s="602" t="s">
        <v>533</v>
      </c>
      <c r="D33" s="612">
        <f>D30/C30-1</f>
        <v>7.7912757052415182E-2</v>
      </c>
      <c r="E33" s="612">
        <f t="shared" si="0"/>
        <v>0</v>
      </c>
      <c r="F33" s="612">
        <f t="shared" si="0"/>
        <v>0</v>
      </c>
    </row>
    <row r="34" spans="2:6" ht="16.5" thickBot="1">
      <c r="B34" s="604" t="s">
        <v>47</v>
      </c>
      <c r="C34" s="602" t="s">
        <v>533</v>
      </c>
      <c r="D34" s="612">
        <f>D31/C31-1</f>
        <v>2.6583578145157549E-2</v>
      </c>
      <c r="E34" s="612">
        <f t="shared" si="0"/>
        <v>0</v>
      </c>
      <c r="F34" s="612">
        <f t="shared" si="0"/>
        <v>0</v>
      </c>
    </row>
    <row r="35" spans="2:6" ht="16.5" thickBot="1">
      <c r="B35" s="2273" t="s">
        <v>618</v>
      </c>
      <c r="C35" s="2274"/>
      <c r="D35" s="2274"/>
      <c r="E35" s="2274"/>
      <c r="F35" s="2275"/>
    </row>
    <row r="36" spans="2:6" ht="16.5" customHeight="1">
      <c r="B36" s="2282"/>
      <c r="C36" s="609">
        <v>2024</v>
      </c>
      <c r="D36" s="609">
        <v>2025</v>
      </c>
      <c r="E36" s="609">
        <v>2026</v>
      </c>
      <c r="F36" s="609">
        <v>2027</v>
      </c>
    </row>
    <row r="37" spans="2:6" ht="15.75" customHeight="1" thickBot="1">
      <c r="B37" s="2283"/>
      <c r="C37" s="610" t="s">
        <v>22</v>
      </c>
      <c r="D37" s="610" t="s">
        <v>23</v>
      </c>
      <c r="E37" s="610" t="s">
        <v>23</v>
      </c>
      <c r="F37" s="610" t="s">
        <v>23</v>
      </c>
    </row>
    <row r="38" spans="2:6" ht="16.5" thickBot="1">
      <c r="B38" s="614" t="s">
        <v>537</v>
      </c>
      <c r="C38" s="615">
        <f>C39+C40</f>
        <v>109495</v>
      </c>
      <c r="D38" s="615">
        <f>D39+D40</f>
        <v>121549</v>
      </c>
      <c r="E38" s="615">
        <f>E39+E40</f>
        <v>121549</v>
      </c>
      <c r="F38" s="615">
        <f>F39+F40</f>
        <v>121549</v>
      </c>
    </row>
    <row r="39" spans="2:6" ht="16.5" thickBot="1">
      <c r="B39" s="616" t="s">
        <v>538</v>
      </c>
      <c r="C39" s="617">
        <v>109495</v>
      </c>
      <c r="D39" s="618">
        <v>121549</v>
      </c>
      <c r="E39" s="618">
        <v>121549</v>
      </c>
      <c r="F39" s="618">
        <v>121549</v>
      </c>
    </row>
    <row r="40" spans="2:6" ht="16.5" thickBot="1">
      <c r="B40" s="616" t="s">
        <v>539</v>
      </c>
      <c r="C40" s="618"/>
      <c r="D40" s="618"/>
      <c r="E40" s="618"/>
      <c r="F40" s="618"/>
    </row>
    <row r="41" spans="2:6" ht="16.5" thickBot="1">
      <c r="B41" s="614" t="s">
        <v>540</v>
      </c>
      <c r="C41" s="615">
        <f>C42+C43</f>
        <v>19271</v>
      </c>
      <c r="D41" s="615">
        <f>D42+D43</f>
        <v>19130</v>
      </c>
      <c r="E41" s="615">
        <f>E42+E43</f>
        <v>19130</v>
      </c>
      <c r="F41" s="615">
        <f>F42+F43</f>
        <v>19130</v>
      </c>
    </row>
    <row r="42" spans="2:6" ht="16.5" thickBot="1">
      <c r="B42" s="616" t="s">
        <v>538</v>
      </c>
      <c r="C42" s="617">
        <v>19271</v>
      </c>
      <c r="D42" s="615">
        <v>19130</v>
      </c>
      <c r="E42" s="615">
        <v>19130</v>
      </c>
      <c r="F42" s="615">
        <v>19130</v>
      </c>
    </row>
    <row r="43" spans="2:6" ht="16.5" thickBot="1">
      <c r="B43" s="616" t="s">
        <v>539</v>
      </c>
      <c r="C43" s="618"/>
      <c r="D43" s="615"/>
      <c r="E43" s="615"/>
      <c r="F43" s="615"/>
    </row>
    <row r="44" spans="2:6" ht="16.5" thickBot="1">
      <c r="B44" s="614" t="s">
        <v>542</v>
      </c>
      <c r="C44" s="618">
        <f>C45+C46</f>
        <v>3500</v>
      </c>
      <c r="D44" s="615">
        <f>D45+D46</f>
        <v>2000</v>
      </c>
      <c r="E44" s="615">
        <f>E45+E46</f>
        <v>2000</v>
      </c>
      <c r="F44" s="615">
        <f>F45+F46</f>
        <v>2000</v>
      </c>
    </row>
    <row r="45" spans="2:6" ht="16.5" thickBot="1">
      <c r="B45" s="616" t="s">
        <v>538</v>
      </c>
      <c r="C45" s="617">
        <v>3500</v>
      </c>
      <c r="D45" s="615">
        <v>2000</v>
      </c>
      <c r="E45" s="619">
        <v>2000</v>
      </c>
      <c r="F45" s="619">
        <v>2000</v>
      </c>
    </row>
    <row r="46" spans="2:6" ht="16.5" thickBot="1">
      <c r="B46" s="616" t="s">
        <v>539</v>
      </c>
      <c r="C46" s="618"/>
      <c r="D46" s="615"/>
      <c r="E46" s="615"/>
      <c r="F46" s="615"/>
    </row>
    <row r="47" spans="2:6" ht="16.5" thickBot="1">
      <c r="B47" s="614" t="s">
        <v>543</v>
      </c>
      <c r="C47" s="618"/>
      <c r="D47" s="615"/>
      <c r="E47" s="615"/>
      <c r="F47" s="615"/>
    </row>
    <row r="48" spans="2:6" ht="16.5" thickBot="1">
      <c r="B48" s="616" t="s">
        <v>538</v>
      </c>
      <c r="C48" s="618"/>
      <c r="D48" s="615"/>
      <c r="E48" s="615"/>
      <c r="F48" s="615"/>
    </row>
    <row r="49" spans="2:9" ht="16.5" thickBot="1">
      <c r="B49" s="616" t="s">
        <v>539</v>
      </c>
      <c r="C49" s="618"/>
      <c r="D49" s="615"/>
      <c r="E49" s="615"/>
      <c r="F49" s="615"/>
    </row>
    <row r="50" spans="2:9" ht="16.5" thickBot="1">
      <c r="B50" s="614" t="s">
        <v>549</v>
      </c>
      <c r="C50" s="618"/>
      <c r="D50" s="615"/>
      <c r="E50" s="615"/>
      <c r="F50" s="615"/>
    </row>
    <row r="51" spans="2:9" ht="16.5" thickBot="1">
      <c r="B51" s="616" t="s">
        <v>538</v>
      </c>
      <c r="C51" s="618"/>
      <c r="D51" s="615"/>
      <c r="E51" s="615"/>
      <c r="F51" s="615"/>
    </row>
    <row r="52" spans="2:9" ht="16.5" thickBot="1">
      <c r="B52" s="616" t="s">
        <v>539</v>
      </c>
      <c r="C52" s="618"/>
      <c r="D52" s="615"/>
      <c r="E52" s="615"/>
      <c r="F52" s="615"/>
    </row>
    <row r="53" spans="2:9" ht="16.5" thickBot="1">
      <c r="B53" s="614" t="s">
        <v>553</v>
      </c>
      <c r="C53" s="618">
        <f>C54+C55</f>
        <v>0</v>
      </c>
      <c r="D53" s="615">
        <f>D54+D55</f>
        <v>0</v>
      </c>
      <c r="E53" s="615">
        <f>E54+E55</f>
        <v>0</v>
      </c>
      <c r="F53" s="615">
        <f>F54+F55</f>
        <v>0</v>
      </c>
    </row>
    <row r="54" spans="2:9" ht="16.5" thickBot="1">
      <c r="B54" s="616" t="s">
        <v>538</v>
      </c>
      <c r="C54" s="617"/>
      <c r="D54" s="615">
        <v>0</v>
      </c>
      <c r="E54" s="619">
        <v>0</v>
      </c>
      <c r="F54" s="619">
        <v>0</v>
      </c>
    </row>
    <row r="55" spans="2:9" ht="16.5" thickBot="1">
      <c r="B55" s="616" t="s">
        <v>539</v>
      </c>
      <c r="C55" s="618"/>
      <c r="D55" s="615"/>
      <c r="E55" s="615"/>
      <c r="F55" s="615"/>
    </row>
    <row r="56" spans="2:9" ht="16.5" thickBot="1">
      <c r="B56" s="614" t="s">
        <v>554</v>
      </c>
      <c r="C56" s="618">
        <f>C57</f>
        <v>100</v>
      </c>
      <c r="D56" s="615">
        <v>0</v>
      </c>
      <c r="E56" s="615">
        <f>D56*1.03*0.99</f>
        <v>0</v>
      </c>
      <c r="F56" s="615">
        <f>E56*1.03*0.99</f>
        <v>0</v>
      </c>
    </row>
    <row r="57" spans="2:9" ht="16.5" thickBot="1">
      <c r="B57" s="616" t="s">
        <v>538</v>
      </c>
      <c r="C57" s="618">
        <v>100</v>
      </c>
      <c r="D57" s="206"/>
      <c r="E57" s="206"/>
      <c r="F57" s="206"/>
      <c r="I57" s="620"/>
    </row>
    <row r="58" spans="2:9" ht="16.5" thickBot="1">
      <c r="B58" s="616" t="s">
        <v>539</v>
      </c>
      <c r="C58" s="618"/>
      <c r="D58" s="208"/>
      <c r="E58" s="206"/>
      <c r="F58" s="206"/>
    </row>
    <row r="59" spans="2:9" ht="16.5" thickBot="1">
      <c r="B59" s="621" t="s">
        <v>555</v>
      </c>
      <c r="C59" s="618">
        <f>C56+C53+C50+C47+C44+C41+C38</f>
        <v>132366</v>
      </c>
      <c r="D59" s="618">
        <f>D56+D53+D50+D47+D44+D41+D38</f>
        <v>142679</v>
      </c>
      <c r="E59" s="618">
        <f>E56+E53+E50+E47+E44+E41+E38</f>
        <v>142679</v>
      </c>
      <c r="F59" s="618">
        <f>F56+F53+F50+F47+F44+F41+F38</f>
        <v>142679</v>
      </c>
    </row>
    <row r="60" spans="2:9" ht="16.5" thickBot="1">
      <c r="B60" s="622" t="s">
        <v>556</v>
      </c>
      <c r="C60" s="623">
        <f>IF(C59-C30=0,0,"Error")</f>
        <v>0</v>
      </c>
      <c r="D60" s="623">
        <f>IF(D59-D30=0,0,"Error")</f>
        <v>0</v>
      </c>
      <c r="E60" s="623">
        <f>IF(E59-E30=0,0,"Error")</f>
        <v>0</v>
      </c>
      <c r="F60" s="623">
        <f>IF(F59-F30=0,0,"Error")</f>
        <v>0</v>
      </c>
    </row>
    <row r="61" spans="2:9" ht="16.5" hidden="1" thickBot="1">
      <c r="B61" s="624" t="s">
        <v>641</v>
      </c>
      <c r="C61" s="2298"/>
      <c r="D61" s="2290"/>
      <c r="E61" s="2290"/>
      <c r="F61" s="2291"/>
    </row>
    <row r="62" spans="2:9" ht="26.25" hidden="1" customHeight="1" thickBot="1">
      <c r="B62" s="604" t="s">
        <v>517</v>
      </c>
      <c r="C62" s="2270"/>
      <c r="D62" s="2271"/>
      <c r="E62" s="2271"/>
      <c r="F62" s="2272"/>
    </row>
    <row r="63" spans="2:9" ht="16.5" hidden="1" thickBot="1">
      <c r="B63" s="604" t="s">
        <v>21</v>
      </c>
      <c r="C63" s="2295"/>
      <c r="D63" s="2296"/>
      <c r="E63" s="2296"/>
      <c r="F63" s="2297"/>
    </row>
    <row r="64" spans="2:9" ht="12.75" hidden="1" customHeight="1" thickBot="1">
      <c r="B64" s="2282"/>
      <c r="C64" s="609">
        <v>2018</v>
      </c>
      <c r="D64" s="609">
        <v>2019</v>
      </c>
      <c r="E64" s="609">
        <v>2026</v>
      </c>
      <c r="F64" s="609">
        <v>2027</v>
      </c>
    </row>
    <row r="65" spans="2:6" ht="9" hidden="1" customHeight="1" thickBot="1">
      <c r="B65" s="2283"/>
      <c r="C65" s="610" t="s">
        <v>22</v>
      </c>
      <c r="D65" s="610" t="s">
        <v>23</v>
      </c>
      <c r="E65" s="610" t="s">
        <v>23</v>
      </c>
      <c r="F65" s="610" t="s">
        <v>23</v>
      </c>
    </row>
    <row r="66" spans="2:6" ht="16.5" hidden="1" thickBot="1">
      <c r="B66" s="604" t="s">
        <v>33</v>
      </c>
      <c r="C66" s="604"/>
      <c r="D66" s="604"/>
      <c r="E66" s="604"/>
      <c r="F66" s="604"/>
    </row>
    <row r="67" spans="2:6" ht="16.5" hidden="1" thickBot="1">
      <c r="B67" s="604" t="s">
        <v>529</v>
      </c>
      <c r="C67" s="611">
        <f>C96</f>
        <v>0</v>
      </c>
      <c r="D67" s="611">
        <f>D96</f>
        <v>0</v>
      </c>
      <c r="E67" s="611">
        <f>E96</f>
        <v>0</v>
      </c>
      <c r="F67" s="611">
        <f>F96</f>
        <v>0</v>
      </c>
    </row>
    <row r="68" spans="2:6" ht="16.5" hidden="1" thickBot="1">
      <c r="B68" s="604" t="s">
        <v>530</v>
      </c>
      <c r="C68" s="611" t="e">
        <f>C67/C66</f>
        <v>#DIV/0!</v>
      </c>
      <c r="D68" s="611" t="e">
        <f>D67/D66</f>
        <v>#DIV/0!</v>
      </c>
      <c r="E68" s="611" t="e">
        <f>E67/E66</f>
        <v>#DIV/0!</v>
      </c>
      <c r="F68" s="611" t="e">
        <f>F67/F66</f>
        <v>#DIV/0!</v>
      </c>
    </row>
    <row r="69" spans="2:6" ht="16.5" hidden="1" thickBot="1">
      <c r="B69" s="604" t="s">
        <v>532</v>
      </c>
      <c r="C69" s="602"/>
      <c r="D69" s="612" t="e">
        <f t="shared" ref="D69:F71" si="1">D66/C66-1</f>
        <v>#DIV/0!</v>
      </c>
      <c r="E69" s="612" t="e">
        <f t="shared" si="1"/>
        <v>#DIV/0!</v>
      </c>
      <c r="F69" s="612" t="e">
        <f t="shared" si="1"/>
        <v>#DIV/0!</v>
      </c>
    </row>
    <row r="70" spans="2:6" ht="16.5" hidden="1" thickBot="1">
      <c r="B70" s="604" t="s">
        <v>534</v>
      </c>
      <c r="C70" s="602"/>
      <c r="D70" s="612" t="e">
        <f t="shared" si="1"/>
        <v>#DIV/0!</v>
      </c>
      <c r="E70" s="612" t="e">
        <f t="shared" si="1"/>
        <v>#DIV/0!</v>
      </c>
      <c r="F70" s="612" t="e">
        <f t="shared" si="1"/>
        <v>#DIV/0!</v>
      </c>
    </row>
    <row r="71" spans="2:6" ht="16.5" hidden="1" thickBot="1">
      <c r="B71" s="604" t="s">
        <v>47</v>
      </c>
      <c r="C71" s="602"/>
      <c r="D71" s="612" t="e">
        <f t="shared" si="1"/>
        <v>#DIV/0!</v>
      </c>
      <c r="E71" s="612" t="e">
        <f t="shared" si="1"/>
        <v>#DIV/0!</v>
      </c>
      <c r="F71" s="612" t="e">
        <f t="shared" si="1"/>
        <v>#DIV/0!</v>
      </c>
    </row>
    <row r="72" spans="2:6" ht="24.75" hidden="1" customHeight="1" thickBot="1">
      <c r="B72" s="2273" t="s">
        <v>642</v>
      </c>
      <c r="C72" s="2274"/>
      <c r="D72" s="2274"/>
      <c r="E72" s="2274"/>
      <c r="F72" s="2275"/>
    </row>
    <row r="73" spans="2:6" ht="12.75" hidden="1" customHeight="1" thickBot="1">
      <c r="B73" s="2282"/>
      <c r="C73" s="609">
        <v>2018</v>
      </c>
      <c r="D73" s="609">
        <v>2019</v>
      </c>
      <c r="E73" s="609">
        <v>2026</v>
      </c>
      <c r="F73" s="609">
        <v>2027</v>
      </c>
    </row>
    <row r="74" spans="2:6" ht="9" hidden="1" customHeight="1" thickBot="1">
      <c r="B74" s="2283"/>
      <c r="C74" s="610" t="s">
        <v>22</v>
      </c>
      <c r="D74" s="610" t="s">
        <v>23</v>
      </c>
      <c r="E74" s="610" t="s">
        <v>23</v>
      </c>
      <c r="F74" s="610" t="s">
        <v>23</v>
      </c>
    </row>
    <row r="75" spans="2:6" ht="24.75" hidden="1" customHeight="1" thickBot="1">
      <c r="B75" s="614" t="s">
        <v>537</v>
      </c>
      <c r="C75" s="615"/>
      <c r="D75" s="615"/>
      <c r="E75" s="615"/>
      <c r="F75" s="615"/>
    </row>
    <row r="76" spans="2:6" ht="38.25" hidden="1" customHeight="1" thickBot="1">
      <c r="B76" s="616" t="s">
        <v>538</v>
      </c>
      <c r="C76" s="618"/>
      <c r="D76" s="625"/>
      <c r="E76" s="625"/>
      <c r="F76" s="625"/>
    </row>
    <row r="77" spans="2:6" ht="24.75" hidden="1" customHeight="1" thickBot="1">
      <c r="B77" s="616" t="s">
        <v>539</v>
      </c>
      <c r="C77" s="618"/>
      <c r="D77" s="625"/>
      <c r="E77" s="625"/>
      <c r="F77" s="625"/>
    </row>
    <row r="78" spans="2:6" ht="24.75" hidden="1" customHeight="1" thickBot="1">
      <c r="B78" s="614" t="s">
        <v>540</v>
      </c>
      <c r="C78" s="615"/>
      <c r="D78" s="615"/>
      <c r="E78" s="615"/>
      <c r="F78" s="615"/>
    </row>
    <row r="79" spans="2:6" ht="16.5" hidden="1" thickBot="1">
      <c r="B79" s="616" t="s">
        <v>538</v>
      </c>
      <c r="C79" s="618"/>
      <c r="D79" s="615"/>
      <c r="E79" s="615"/>
      <c r="F79" s="615"/>
    </row>
    <row r="80" spans="2:6" ht="16.5" hidden="1" thickBot="1">
      <c r="B80" s="616" t="s">
        <v>539</v>
      </c>
      <c r="C80" s="618"/>
      <c r="D80" s="615"/>
      <c r="E80" s="615"/>
      <c r="F80" s="615"/>
    </row>
    <row r="81" spans="2:6" ht="24.75" hidden="1" customHeight="1" thickBot="1">
      <c r="B81" s="614" t="s">
        <v>542</v>
      </c>
      <c r="C81" s="618">
        <v>0</v>
      </c>
      <c r="D81" s="615">
        <v>0</v>
      </c>
      <c r="E81" s="615">
        <v>0</v>
      </c>
      <c r="F81" s="615">
        <v>0</v>
      </c>
    </row>
    <row r="82" spans="2:6" ht="16.5" hidden="1" thickBot="1">
      <c r="B82" s="616" t="s">
        <v>538</v>
      </c>
      <c r="C82" s="618"/>
      <c r="D82" s="615"/>
      <c r="E82" s="615"/>
      <c r="F82" s="615"/>
    </row>
    <row r="83" spans="2:6" ht="16.5" hidden="1" thickBot="1">
      <c r="B83" s="616" t="s">
        <v>539</v>
      </c>
      <c r="C83" s="618"/>
      <c r="D83" s="615"/>
      <c r="E83" s="615"/>
      <c r="F83" s="615"/>
    </row>
    <row r="84" spans="2:6" ht="16.5" hidden="1" thickBot="1">
      <c r="B84" s="614" t="s">
        <v>543</v>
      </c>
      <c r="C84" s="618"/>
      <c r="D84" s="615"/>
      <c r="E84" s="615"/>
      <c r="F84" s="615"/>
    </row>
    <row r="85" spans="2:6" ht="16.5" hidden="1" thickBot="1">
      <c r="B85" s="616" t="s">
        <v>538</v>
      </c>
      <c r="C85" s="618"/>
      <c r="D85" s="615"/>
      <c r="E85" s="615"/>
      <c r="F85" s="615"/>
    </row>
    <row r="86" spans="2:6" ht="16.5" hidden="1" thickBot="1">
      <c r="B86" s="616" t="s">
        <v>539</v>
      </c>
      <c r="C86" s="618"/>
      <c r="D86" s="615"/>
      <c r="E86" s="615"/>
      <c r="F86" s="615"/>
    </row>
    <row r="87" spans="2:6" ht="16.5" hidden="1" thickBot="1">
      <c r="B87" s="614" t="s">
        <v>549</v>
      </c>
      <c r="C87" s="618"/>
      <c r="D87" s="615"/>
      <c r="E87" s="615"/>
      <c r="F87" s="615"/>
    </row>
    <row r="88" spans="2:6" ht="16.5" hidden="1" thickBot="1">
      <c r="B88" s="616" t="s">
        <v>538</v>
      </c>
      <c r="C88" s="618"/>
      <c r="D88" s="615"/>
      <c r="E88" s="615"/>
      <c r="F88" s="615"/>
    </row>
    <row r="89" spans="2:6" ht="16.5" hidden="1" thickBot="1">
      <c r="B89" s="616" t="s">
        <v>539</v>
      </c>
      <c r="C89" s="618"/>
      <c r="D89" s="615"/>
      <c r="E89" s="615"/>
      <c r="F89" s="615"/>
    </row>
    <row r="90" spans="2:6" ht="16.5" hidden="1" thickBot="1">
      <c r="B90" s="614" t="s">
        <v>553</v>
      </c>
      <c r="C90" s="618"/>
      <c r="D90" s="615"/>
      <c r="E90" s="615"/>
      <c r="F90" s="615"/>
    </row>
    <row r="91" spans="2:6" ht="16.5" hidden="1" thickBot="1">
      <c r="B91" s="616" t="s">
        <v>538</v>
      </c>
      <c r="C91" s="618"/>
      <c r="D91" s="615"/>
      <c r="E91" s="615"/>
      <c r="F91" s="615"/>
    </row>
    <row r="92" spans="2:6" ht="16.5" hidden="1" thickBot="1">
      <c r="B92" s="616" t="s">
        <v>539</v>
      </c>
      <c r="C92" s="618"/>
      <c r="D92" s="615"/>
      <c r="E92" s="615"/>
      <c r="F92" s="615"/>
    </row>
    <row r="93" spans="2:6" ht="16.5" hidden="1" thickBot="1">
      <c r="B93" s="614" t="s">
        <v>554</v>
      </c>
      <c r="C93" s="618"/>
      <c r="D93" s="615"/>
      <c r="E93" s="615"/>
      <c r="F93" s="615"/>
    </row>
    <row r="94" spans="2:6" ht="16.5" hidden="1" thickBot="1">
      <c r="B94" s="616" t="s">
        <v>538</v>
      </c>
      <c r="C94" s="618"/>
      <c r="D94" s="615"/>
      <c r="E94" s="615"/>
      <c r="F94" s="615"/>
    </row>
    <row r="95" spans="2:6" ht="16.5" hidden="1" thickBot="1">
      <c r="B95" s="616" t="s">
        <v>539</v>
      </c>
      <c r="C95" s="618"/>
      <c r="D95" s="615"/>
      <c r="E95" s="615"/>
      <c r="F95" s="615"/>
    </row>
    <row r="96" spans="2:6" ht="16.5" hidden="1" thickBot="1">
      <c r="B96" s="626" t="s">
        <v>614</v>
      </c>
      <c r="C96" s="618">
        <f>C93+C90+C87+C84+C81+C78+C75</f>
        <v>0</v>
      </c>
      <c r="D96" s="618">
        <f>D93+D90+D87+D84+D81+D78+D75</f>
        <v>0</v>
      </c>
      <c r="E96" s="618">
        <f>E93+E90+E87+E84+E81+E78+E75</f>
        <v>0</v>
      </c>
      <c r="F96" s="618">
        <f>F93+F90+F87+F84+F81+F78+F75</f>
        <v>0</v>
      </c>
    </row>
    <row r="97" spans="2:6" ht="17.25" hidden="1" customHeight="1" thickBot="1">
      <c r="B97" s="622" t="s">
        <v>556</v>
      </c>
      <c r="C97" s="623">
        <f>IF(C96-C67=0,0,"Error")</f>
        <v>0</v>
      </c>
      <c r="D97" s="623">
        <f>IF(D96-D67=0,0,"Error")</f>
        <v>0</v>
      </c>
      <c r="E97" s="623">
        <f>IF(E96-E67=0,0,"Error")</f>
        <v>0</v>
      </c>
      <c r="F97" s="623">
        <f>IF(F96-F67=0,0,"Error")</f>
        <v>0</v>
      </c>
    </row>
    <row r="98" spans="2:6" ht="16.5" hidden="1" thickBot="1">
      <c r="B98" s="624" t="s">
        <v>643</v>
      </c>
      <c r="C98" s="2298"/>
      <c r="D98" s="2290"/>
      <c r="E98" s="2290"/>
      <c r="F98" s="2291"/>
    </row>
    <row r="99" spans="2:6" ht="26.25" hidden="1" customHeight="1" thickBot="1">
      <c r="B99" s="604" t="s">
        <v>517</v>
      </c>
      <c r="C99" s="2270"/>
      <c r="D99" s="2271"/>
      <c r="E99" s="2271"/>
      <c r="F99" s="2272"/>
    </row>
    <row r="100" spans="2:6" ht="16.5" hidden="1" thickBot="1">
      <c r="B100" s="604" t="s">
        <v>21</v>
      </c>
      <c r="C100" s="2295"/>
      <c r="D100" s="2296"/>
      <c r="E100" s="2296"/>
      <c r="F100" s="2297"/>
    </row>
    <row r="101" spans="2:6" ht="12.75" hidden="1" customHeight="1" thickBot="1">
      <c r="B101" s="2282"/>
      <c r="C101" s="609">
        <v>2018</v>
      </c>
      <c r="D101" s="609">
        <v>2019</v>
      </c>
      <c r="E101" s="609">
        <v>2026</v>
      </c>
      <c r="F101" s="609">
        <v>2027</v>
      </c>
    </row>
    <row r="102" spans="2:6" ht="9" hidden="1" customHeight="1" thickBot="1">
      <c r="B102" s="2283"/>
      <c r="C102" s="610" t="s">
        <v>22</v>
      </c>
      <c r="D102" s="610" t="s">
        <v>23</v>
      </c>
      <c r="E102" s="610" t="s">
        <v>23</v>
      </c>
      <c r="F102" s="610" t="s">
        <v>23</v>
      </c>
    </row>
    <row r="103" spans="2:6" ht="16.5" hidden="1" thickBot="1">
      <c r="B103" s="604" t="s">
        <v>33</v>
      </c>
      <c r="C103" s="627"/>
      <c r="D103" s="627"/>
      <c r="E103" s="627"/>
      <c r="F103" s="627"/>
    </row>
    <row r="104" spans="2:6" ht="16.5" hidden="1" thickBot="1">
      <c r="B104" s="604" t="s">
        <v>529</v>
      </c>
      <c r="C104" s="611">
        <f>C133</f>
        <v>0</v>
      </c>
      <c r="D104" s="611">
        <f>D133</f>
        <v>0</v>
      </c>
      <c r="E104" s="611">
        <f>E133</f>
        <v>0</v>
      </c>
      <c r="F104" s="611">
        <f>F133</f>
        <v>0</v>
      </c>
    </row>
    <row r="105" spans="2:6" ht="16.5" hidden="1" thickBot="1">
      <c r="B105" s="604" t="s">
        <v>530</v>
      </c>
      <c r="C105" s="611" t="e">
        <f>C104/C103</f>
        <v>#DIV/0!</v>
      </c>
      <c r="D105" s="611" t="e">
        <f>D104/D103</f>
        <v>#DIV/0!</v>
      </c>
      <c r="E105" s="611" t="e">
        <f>E104/E103</f>
        <v>#DIV/0!</v>
      </c>
      <c r="F105" s="611" t="e">
        <f>F104/F103</f>
        <v>#DIV/0!</v>
      </c>
    </row>
    <row r="106" spans="2:6" ht="16.5" hidden="1" thickBot="1">
      <c r="B106" s="604" t="s">
        <v>532</v>
      </c>
      <c r="C106" s="602"/>
      <c r="D106" s="612" t="e">
        <f t="shared" ref="D106:F108" si="2">D103/C103-1</f>
        <v>#DIV/0!</v>
      </c>
      <c r="E106" s="612" t="e">
        <f t="shared" si="2"/>
        <v>#DIV/0!</v>
      </c>
      <c r="F106" s="612" t="e">
        <f t="shared" si="2"/>
        <v>#DIV/0!</v>
      </c>
    </row>
    <row r="107" spans="2:6" ht="16.5" hidden="1" thickBot="1">
      <c r="B107" s="604" t="s">
        <v>534</v>
      </c>
      <c r="C107" s="602"/>
      <c r="D107" s="612" t="e">
        <f t="shared" si="2"/>
        <v>#DIV/0!</v>
      </c>
      <c r="E107" s="612" t="e">
        <f t="shared" si="2"/>
        <v>#DIV/0!</v>
      </c>
      <c r="F107" s="612" t="e">
        <f t="shared" si="2"/>
        <v>#DIV/0!</v>
      </c>
    </row>
    <row r="108" spans="2:6" ht="16.5" hidden="1" thickBot="1">
      <c r="B108" s="604" t="s">
        <v>47</v>
      </c>
      <c r="C108" s="602"/>
      <c r="D108" s="612" t="e">
        <f t="shared" si="2"/>
        <v>#DIV/0!</v>
      </c>
      <c r="E108" s="612" t="e">
        <f t="shared" si="2"/>
        <v>#DIV/0!</v>
      </c>
      <c r="F108" s="612" t="e">
        <f t="shared" si="2"/>
        <v>#DIV/0!</v>
      </c>
    </row>
    <row r="109" spans="2:6" ht="24.75" hidden="1" customHeight="1" thickBot="1">
      <c r="B109" s="2273" t="s">
        <v>642</v>
      </c>
      <c r="C109" s="2274"/>
      <c r="D109" s="2274"/>
      <c r="E109" s="2274"/>
      <c r="F109" s="2275"/>
    </row>
    <row r="110" spans="2:6" ht="12.75" hidden="1" customHeight="1" thickBot="1">
      <c r="B110" s="2282"/>
      <c r="C110" s="609">
        <v>2018</v>
      </c>
      <c r="D110" s="609">
        <v>2019</v>
      </c>
      <c r="E110" s="609">
        <v>2026</v>
      </c>
      <c r="F110" s="609">
        <v>2027</v>
      </c>
    </row>
    <row r="111" spans="2:6" ht="9" hidden="1" customHeight="1" thickBot="1">
      <c r="B111" s="2283"/>
      <c r="C111" s="610" t="s">
        <v>22</v>
      </c>
      <c r="D111" s="610" t="s">
        <v>23</v>
      </c>
      <c r="E111" s="610" t="s">
        <v>23</v>
      </c>
      <c r="F111" s="610" t="s">
        <v>23</v>
      </c>
    </row>
    <row r="112" spans="2:6" ht="24.75" hidden="1" customHeight="1" thickBot="1">
      <c r="B112" s="614" t="s">
        <v>537</v>
      </c>
      <c r="C112" s="615"/>
      <c r="D112" s="615"/>
      <c r="E112" s="615"/>
      <c r="F112" s="615"/>
    </row>
    <row r="113" spans="2:6" ht="16.5" hidden="1" thickBot="1">
      <c r="B113" s="616" t="s">
        <v>538</v>
      </c>
      <c r="C113" s="618"/>
      <c r="D113" s="625"/>
      <c r="E113" s="625"/>
      <c r="F113" s="625"/>
    </row>
    <row r="114" spans="2:6" ht="16.5" hidden="1" thickBot="1">
      <c r="B114" s="616" t="s">
        <v>539</v>
      </c>
      <c r="C114" s="618"/>
      <c r="D114" s="625"/>
      <c r="E114" s="625"/>
      <c r="F114" s="625"/>
    </row>
    <row r="115" spans="2:6" ht="24.75" hidden="1" customHeight="1" thickBot="1">
      <c r="B115" s="614" t="s">
        <v>540</v>
      </c>
      <c r="C115" s="615"/>
      <c r="D115" s="615"/>
      <c r="E115" s="615"/>
      <c r="F115" s="615"/>
    </row>
    <row r="116" spans="2:6" ht="16.5" hidden="1" thickBot="1">
      <c r="B116" s="616" t="s">
        <v>538</v>
      </c>
      <c r="C116" s="618"/>
      <c r="D116" s="615"/>
      <c r="E116" s="615"/>
      <c r="F116" s="615"/>
    </row>
    <row r="117" spans="2:6" ht="16.5" hidden="1" thickBot="1">
      <c r="B117" s="616" t="s">
        <v>539</v>
      </c>
      <c r="C117" s="618"/>
      <c r="D117" s="615"/>
      <c r="E117" s="615"/>
      <c r="F117" s="615"/>
    </row>
    <row r="118" spans="2:6" ht="24.75" hidden="1" customHeight="1" thickBot="1">
      <c r="B118" s="614" t="s">
        <v>542</v>
      </c>
      <c r="C118" s="618">
        <v>0</v>
      </c>
      <c r="D118" s="615">
        <v>0</v>
      </c>
      <c r="E118" s="615">
        <v>0</v>
      </c>
      <c r="F118" s="615">
        <v>0</v>
      </c>
    </row>
    <row r="119" spans="2:6" ht="16.5" hidden="1" thickBot="1">
      <c r="B119" s="616" t="s">
        <v>538</v>
      </c>
      <c r="C119" s="618"/>
      <c r="D119" s="615"/>
      <c r="E119" s="615"/>
      <c r="F119" s="615"/>
    </row>
    <row r="120" spans="2:6" ht="16.5" hidden="1" thickBot="1">
      <c r="B120" s="616" t="s">
        <v>539</v>
      </c>
      <c r="C120" s="618"/>
      <c r="D120" s="615"/>
      <c r="E120" s="615"/>
      <c r="F120" s="615"/>
    </row>
    <row r="121" spans="2:6" ht="16.5" hidden="1" thickBot="1">
      <c r="B121" s="614" t="s">
        <v>543</v>
      </c>
      <c r="C121" s="618"/>
      <c r="D121" s="615"/>
      <c r="E121" s="615"/>
      <c r="F121" s="615"/>
    </row>
    <row r="122" spans="2:6" ht="16.5" hidden="1" thickBot="1">
      <c r="B122" s="616" t="s">
        <v>538</v>
      </c>
      <c r="C122" s="618"/>
      <c r="D122" s="615"/>
      <c r="E122" s="615"/>
      <c r="F122" s="615"/>
    </row>
    <row r="123" spans="2:6" ht="16.5" hidden="1" thickBot="1">
      <c r="B123" s="616" t="s">
        <v>539</v>
      </c>
      <c r="C123" s="618"/>
      <c r="D123" s="615"/>
      <c r="E123" s="615"/>
      <c r="F123" s="615"/>
    </row>
    <row r="124" spans="2:6" ht="16.5" hidden="1" thickBot="1">
      <c r="B124" s="614" t="s">
        <v>549</v>
      </c>
      <c r="C124" s="618"/>
      <c r="D124" s="615"/>
      <c r="E124" s="615"/>
      <c r="F124" s="615"/>
    </row>
    <row r="125" spans="2:6" ht="16.5" hidden="1" thickBot="1">
      <c r="B125" s="616" t="s">
        <v>538</v>
      </c>
      <c r="C125" s="618"/>
      <c r="D125" s="615"/>
      <c r="E125" s="615"/>
      <c r="F125" s="615"/>
    </row>
    <row r="126" spans="2:6" ht="15" hidden="1" customHeight="1" thickBot="1">
      <c r="B126" s="616" t="s">
        <v>539</v>
      </c>
      <c r="C126" s="618"/>
      <c r="D126" s="615"/>
      <c r="E126" s="615"/>
      <c r="F126" s="615"/>
    </row>
    <row r="127" spans="2:6" ht="16.5" hidden="1" thickBot="1">
      <c r="B127" s="614" t="s">
        <v>553</v>
      </c>
      <c r="C127" s="618">
        <v>0</v>
      </c>
      <c r="D127" s="615">
        <v>0</v>
      </c>
      <c r="E127" s="615">
        <v>0</v>
      </c>
      <c r="F127" s="615">
        <v>0</v>
      </c>
    </row>
    <row r="128" spans="2:6" ht="16.5" hidden="1" thickBot="1">
      <c r="B128" s="616" t="s">
        <v>538</v>
      </c>
      <c r="C128" s="618"/>
      <c r="D128" s="615"/>
      <c r="E128" s="615"/>
      <c r="F128" s="615"/>
    </row>
    <row r="129" spans="1:6" ht="16.5" hidden="1" thickBot="1">
      <c r="B129" s="616" t="s">
        <v>539</v>
      </c>
      <c r="C129" s="618"/>
      <c r="D129" s="615"/>
      <c r="E129" s="615"/>
      <c r="F129" s="615"/>
    </row>
    <row r="130" spans="1:6" ht="16.5" hidden="1" thickBot="1">
      <c r="B130" s="614" t="s">
        <v>554</v>
      </c>
      <c r="C130" s="618"/>
      <c r="D130" s="615"/>
      <c r="E130" s="615"/>
      <c r="F130" s="615"/>
    </row>
    <row r="131" spans="1:6" ht="16.5" hidden="1" thickBot="1">
      <c r="B131" s="616" t="s">
        <v>538</v>
      </c>
      <c r="C131" s="618"/>
      <c r="D131" s="615"/>
      <c r="E131" s="615"/>
      <c r="F131" s="615"/>
    </row>
    <row r="132" spans="1:6" ht="16.5" hidden="1" thickBot="1">
      <c r="B132" s="616" t="s">
        <v>539</v>
      </c>
      <c r="C132" s="618"/>
      <c r="D132" s="615"/>
      <c r="E132" s="615"/>
      <c r="F132" s="615"/>
    </row>
    <row r="133" spans="1:6" ht="16.5" hidden="1" thickBot="1">
      <c r="B133" s="626" t="s">
        <v>614</v>
      </c>
      <c r="C133" s="618">
        <f>C130+C127+C124+C121+C118+C115+C112</f>
        <v>0</v>
      </c>
      <c r="D133" s="618">
        <f>D130+D127+D124+D121+D118+D115+D112</f>
        <v>0</v>
      </c>
      <c r="E133" s="618">
        <f>E130+E127+E124+E121+E118+E115+E112</f>
        <v>0</v>
      </c>
      <c r="F133" s="618">
        <f>F130+F127+F124+F121+F118+F115+F112</f>
        <v>0</v>
      </c>
    </row>
    <row r="134" spans="1:6" ht="17.25" hidden="1" customHeight="1" thickBot="1">
      <c r="B134" s="622" t="s">
        <v>556</v>
      </c>
      <c r="C134" s="623">
        <f>IF(C133-C104=0,0,"Error")</f>
        <v>0</v>
      </c>
      <c r="D134" s="623">
        <f>IF(D133-D104=0,0,"Error")</f>
        <v>0</v>
      </c>
      <c r="E134" s="623">
        <f>IF(E133-E104=0,0,"Error")</f>
        <v>0</v>
      </c>
      <c r="F134" s="623">
        <f>IF(F133-F104=0,0,"Error")</f>
        <v>0</v>
      </c>
    </row>
    <row r="135" spans="1:6" s="630" customFormat="1" ht="73.5" customHeight="1" thickBot="1">
      <c r="A135" s="628"/>
      <c r="B135" s="629" t="s">
        <v>1034</v>
      </c>
      <c r="C135" s="2304" t="s">
        <v>1035</v>
      </c>
      <c r="D135" s="2305"/>
      <c r="E135" s="2305"/>
      <c r="F135" s="2306"/>
    </row>
    <row r="136" spans="1:6" s="630" customFormat="1" ht="34.5" customHeight="1" thickBot="1">
      <c r="A136" s="628"/>
      <c r="B136" s="2307" t="s">
        <v>1036</v>
      </c>
      <c r="C136" s="2308"/>
      <c r="D136" s="2308"/>
      <c r="E136" s="2308"/>
      <c r="F136" s="2309"/>
    </row>
    <row r="137" spans="1:6" s="630" customFormat="1" ht="33.75" customHeight="1" thickBot="1">
      <c r="A137" s="628"/>
      <c r="B137" s="604" t="s">
        <v>1028</v>
      </c>
      <c r="C137" s="605">
        <v>0.1</v>
      </c>
      <c r="D137" s="605">
        <v>0.15</v>
      </c>
      <c r="E137" s="605">
        <v>0.15</v>
      </c>
      <c r="F137" s="605">
        <v>0.15</v>
      </c>
    </row>
    <row r="138" spans="1:6" s="630" customFormat="1" ht="16.5" thickBot="1">
      <c r="A138" s="628"/>
      <c r="B138" s="2310" t="s">
        <v>860</v>
      </c>
      <c r="C138" s="2311"/>
      <c r="D138" s="2311"/>
      <c r="E138" s="2311"/>
      <c r="F138" s="2312"/>
    </row>
    <row r="139" spans="1:6" s="630" customFormat="1" ht="16.5" thickBot="1">
      <c r="A139" s="628"/>
      <c r="B139" s="2313" t="s">
        <v>512</v>
      </c>
      <c r="C139" s="2314"/>
      <c r="D139" s="2314"/>
      <c r="E139" s="2314"/>
      <c r="F139" s="2315"/>
    </row>
    <row r="140" spans="1:6" s="630" customFormat="1" ht="23.25" customHeight="1" thickBot="1">
      <c r="A140" s="628"/>
      <c r="B140" s="631" t="s">
        <v>1037</v>
      </c>
      <c r="C140" s="2316"/>
      <c r="D140" s="2317"/>
      <c r="E140" s="2317"/>
      <c r="F140" s="2318"/>
    </row>
    <row r="141" spans="1:6" s="630" customFormat="1" ht="75.75" customHeight="1" thickBot="1">
      <c r="A141" s="628"/>
      <c r="B141" s="632" t="s">
        <v>517</v>
      </c>
      <c r="C141" s="2325" t="s">
        <v>1035</v>
      </c>
      <c r="D141" s="2326"/>
      <c r="E141" s="2326"/>
      <c r="F141" s="2327"/>
    </row>
    <row r="142" spans="1:6" s="630" customFormat="1" ht="26.25" customHeight="1" thickBot="1">
      <c r="A142" s="628"/>
      <c r="B142" s="633" t="s">
        <v>21</v>
      </c>
      <c r="C142" s="2328" t="s">
        <v>1028</v>
      </c>
      <c r="D142" s="2329"/>
      <c r="E142" s="2329"/>
      <c r="F142" s="2330"/>
    </row>
    <row r="143" spans="1:6" s="630" customFormat="1" ht="26.25" customHeight="1">
      <c r="A143" s="628"/>
      <c r="B143" s="2299"/>
      <c r="C143" s="634">
        <v>2024</v>
      </c>
      <c r="D143" s="634">
        <v>2025</v>
      </c>
      <c r="E143" s="634">
        <v>2026</v>
      </c>
      <c r="F143" s="634">
        <v>2027</v>
      </c>
    </row>
    <row r="144" spans="1:6" s="630" customFormat="1" ht="36.75" customHeight="1" thickBot="1">
      <c r="A144" s="628"/>
      <c r="B144" s="2300"/>
      <c r="C144" s="636" t="s">
        <v>22</v>
      </c>
      <c r="D144" s="636" t="s">
        <v>23</v>
      </c>
      <c r="E144" s="636" t="s">
        <v>23</v>
      </c>
      <c r="F144" s="636" t="s">
        <v>23</v>
      </c>
    </row>
    <row r="145" spans="1:6" s="630" customFormat="1" ht="27" customHeight="1" thickBot="1">
      <c r="A145" s="628"/>
      <c r="B145" s="633" t="s">
        <v>33</v>
      </c>
      <c r="C145" s="1367">
        <v>200</v>
      </c>
      <c r="D145" s="1367">
        <v>250</v>
      </c>
      <c r="E145" s="1367">
        <v>300</v>
      </c>
      <c r="F145" s="1367">
        <v>350</v>
      </c>
    </row>
    <row r="146" spans="1:6" s="630" customFormat="1" ht="27" customHeight="1" thickBot="1">
      <c r="A146" s="628"/>
      <c r="B146" s="633" t="s">
        <v>529</v>
      </c>
      <c r="C146" s="637">
        <f>C175</f>
        <v>24500</v>
      </c>
      <c r="D146" s="637">
        <f>D175</f>
        <v>15750</v>
      </c>
      <c r="E146" s="637">
        <f>E175</f>
        <v>15550</v>
      </c>
      <c r="F146" s="637">
        <f>F175</f>
        <v>15550</v>
      </c>
    </row>
    <row r="147" spans="1:6" s="630" customFormat="1" ht="26.25" customHeight="1" thickBot="1">
      <c r="A147" s="628"/>
      <c r="B147" s="633" t="s">
        <v>530</v>
      </c>
      <c r="C147" s="637">
        <f>C146/C145</f>
        <v>122.5</v>
      </c>
      <c r="D147" s="637">
        <f>D146/D145</f>
        <v>63</v>
      </c>
      <c r="E147" s="637">
        <f>E146/E145</f>
        <v>51.833333333333336</v>
      </c>
      <c r="F147" s="637">
        <f>F146/F145</f>
        <v>44.428571428571431</v>
      </c>
    </row>
    <row r="148" spans="1:6" s="630" customFormat="1" ht="32.25" customHeight="1" thickBot="1">
      <c r="A148" s="628"/>
      <c r="B148" s="633" t="s">
        <v>532</v>
      </c>
      <c r="C148" s="635" t="s">
        <v>533</v>
      </c>
      <c r="D148" s="638">
        <f>D145/C145-1</f>
        <v>0.25</v>
      </c>
      <c r="E148" s="638">
        <f t="shared" ref="E148:F150" si="3">E145/D145-1</f>
        <v>0.19999999999999996</v>
      </c>
      <c r="F148" s="638">
        <f t="shared" si="3"/>
        <v>0.16666666666666674</v>
      </c>
    </row>
    <row r="149" spans="1:6" s="630" customFormat="1" ht="43.5" customHeight="1" thickBot="1">
      <c r="A149" s="628"/>
      <c r="B149" s="633" t="s">
        <v>534</v>
      </c>
      <c r="C149" s="635" t="s">
        <v>533</v>
      </c>
      <c r="D149" s="638">
        <f>D146/C146-1</f>
        <v>-0.3571428571428571</v>
      </c>
      <c r="E149" s="638">
        <f t="shared" si="3"/>
        <v>-1.2698412698412653E-2</v>
      </c>
      <c r="F149" s="638">
        <f t="shared" si="3"/>
        <v>0</v>
      </c>
    </row>
    <row r="150" spans="1:6" s="630" customFormat="1" ht="16.5" thickBot="1">
      <c r="A150" s="628"/>
      <c r="B150" s="633" t="s">
        <v>47</v>
      </c>
      <c r="C150" s="635" t="s">
        <v>533</v>
      </c>
      <c r="D150" s="638">
        <f>D147/C147-1</f>
        <v>-0.48571428571428577</v>
      </c>
      <c r="E150" s="638">
        <f t="shared" si="3"/>
        <v>-0.17724867724867721</v>
      </c>
      <c r="F150" s="638">
        <f t="shared" si="3"/>
        <v>-0.1428571428571429</v>
      </c>
    </row>
    <row r="151" spans="1:6" s="630" customFormat="1" ht="16.5" thickBot="1">
      <c r="A151" s="628"/>
      <c r="B151" s="2301" t="s">
        <v>859</v>
      </c>
      <c r="C151" s="2302"/>
      <c r="D151" s="2302"/>
      <c r="E151" s="2302"/>
      <c r="F151" s="2303"/>
    </row>
    <row r="152" spans="1:6" s="630" customFormat="1" ht="15.75">
      <c r="A152" s="628"/>
      <c r="B152" s="2299"/>
      <c r="C152" s="634">
        <v>2024</v>
      </c>
      <c r="D152" s="634">
        <v>2025</v>
      </c>
      <c r="E152" s="634">
        <v>2026</v>
      </c>
      <c r="F152" s="634">
        <v>2027</v>
      </c>
    </row>
    <row r="153" spans="1:6" s="630" customFormat="1" ht="20.25" customHeight="1" thickBot="1">
      <c r="A153" s="628"/>
      <c r="B153" s="2300"/>
      <c r="C153" s="636" t="s">
        <v>22</v>
      </c>
      <c r="D153" s="636" t="s">
        <v>23</v>
      </c>
      <c r="E153" s="636" t="s">
        <v>23</v>
      </c>
      <c r="F153" s="636" t="s">
        <v>23</v>
      </c>
    </row>
    <row r="154" spans="1:6" s="630" customFormat="1" ht="23.25" customHeight="1" thickBot="1">
      <c r="A154" s="628"/>
      <c r="B154" s="639" t="s">
        <v>537</v>
      </c>
      <c r="C154" s="640"/>
      <c r="D154" s="640"/>
      <c r="E154" s="640"/>
      <c r="F154" s="640"/>
    </row>
    <row r="155" spans="1:6" s="630" customFormat="1" ht="16.5" thickBot="1">
      <c r="A155" s="628"/>
      <c r="B155" s="641" t="s">
        <v>538</v>
      </c>
      <c r="C155" s="642"/>
      <c r="D155" s="640"/>
      <c r="E155" s="640"/>
      <c r="F155" s="640"/>
    </row>
    <row r="156" spans="1:6" s="630" customFormat="1" ht="16.5" thickBot="1">
      <c r="A156" s="628"/>
      <c r="B156" s="641" t="s">
        <v>539</v>
      </c>
      <c r="C156" s="642"/>
      <c r="D156" s="643"/>
      <c r="E156" s="643"/>
      <c r="F156" s="643"/>
    </row>
    <row r="157" spans="1:6" s="630" customFormat="1" ht="15.75" customHeight="1" thickBot="1">
      <c r="A157" s="628"/>
      <c r="B157" s="639" t="s">
        <v>540</v>
      </c>
      <c r="C157" s="640"/>
      <c r="D157" s="640"/>
      <c r="E157" s="640"/>
      <c r="F157" s="640"/>
    </row>
    <row r="158" spans="1:6" s="630" customFormat="1" ht="16.5" thickBot="1">
      <c r="A158" s="628"/>
      <c r="B158" s="641" t="s">
        <v>538</v>
      </c>
      <c r="C158" s="640"/>
      <c r="D158" s="640"/>
      <c r="E158" s="640"/>
      <c r="F158" s="640"/>
    </row>
    <row r="159" spans="1:6" s="630" customFormat="1" ht="16.5" thickBot="1">
      <c r="A159" s="628"/>
      <c r="B159" s="641" t="s">
        <v>539</v>
      </c>
      <c r="C159" s="642"/>
      <c r="D159" s="640"/>
      <c r="E159" s="640"/>
      <c r="F159" s="640"/>
    </row>
    <row r="160" spans="1:6" s="630" customFormat="1" ht="16.5" thickBot="1">
      <c r="A160" s="628"/>
      <c r="B160" s="639" t="s">
        <v>542</v>
      </c>
      <c r="C160" s="640">
        <f xml:space="preserve"> C162+C161</f>
        <v>24500</v>
      </c>
      <c r="D160" s="640">
        <f xml:space="preserve"> D162+D161</f>
        <v>15750</v>
      </c>
      <c r="E160" s="640">
        <f xml:space="preserve"> E162+E161</f>
        <v>15550</v>
      </c>
      <c r="F160" s="640">
        <f xml:space="preserve"> F162+F161</f>
        <v>15550</v>
      </c>
    </row>
    <row r="161" spans="1:8" s="630" customFormat="1" ht="16.5" thickBot="1">
      <c r="A161" s="628"/>
      <c r="B161" s="641" t="s">
        <v>538</v>
      </c>
      <c r="C161" s="642">
        <v>24500</v>
      </c>
      <c r="D161" s="640">
        <v>15750</v>
      </c>
      <c r="E161" s="640">
        <v>15550</v>
      </c>
      <c r="F161" s="640">
        <v>15550</v>
      </c>
    </row>
    <row r="162" spans="1:8" s="630" customFormat="1" ht="16.5" thickBot="1">
      <c r="A162" s="628"/>
      <c r="B162" s="641" t="s">
        <v>539</v>
      </c>
      <c r="C162" s="642"/>
      <c r="D162" s="640"/>
      <c r="E162" s="640"/>
      <c r="F162" s="640"/>
    </row>
    <row r="163" spans="1:8" s="630" customFormat="1" ht="16.5" thickBot="1">
      <c r="A163" s="628"/>
      <c r="B163" s="639" t="s">
        <v>543</v>
      </c>
      <c r="C163" s="642"/>
      <c r="D163" s="640"/>
      <c r="E163" s="640"/>
      <c r="F163" s="640"/>
    </row>
    <row r="164" spans="1:8" s="630" customFormat="1" ht="37.5" hidden="1" customHeight="1" thickBot="1">
      <c r="A164" s="628"/>
      <c r="B164" s="641" t="s">
        <v>538</v>
      </c>
      <c r="C164" s="642"/>
      <c r="D164" s="640"/>
      <c r="E164" s="640"/>
      <c r="F164" s="640"/>
    </row>
    <row r="165" spans="1:8" s="630" customFormat="1" ht="51" customHeight="1" thickBot="1">
      <c r="A165" s="628"/>
      <c r="B165" s="641" t="s">
        <v>539</v>
      </c>
      <c r="C165" s="642"/>
      <c r="D165" s="640"/>
      <c r="E165" s="640"/>
      <c r="F165" s="640"/>
    </row>
    <row r="166" spans="1:8" s="630" customFormat="1" ht="16.5" thickBot="1">
      <c r="A166" s="628"/>
      <c r="B166" s="639" t="s">
        <v>549</v>
      </c>
      <c r="C166" s="642"/>
      <c r="D166" s="640"/>
      <c r="E166" s="640"/>
      <c r="F166" s="640"/>
      <c r="G166" s="644"/>
      <c r="H166" s="644"/>
    </row>
    <row r="167" spans="1:8" s="630" customFormat="1" ht="16.5" thickBot="1">
      <c r="A167" s="628"/>
      <c r="B167" s="641" t="s">
        <v>538</v>
      </c>
      <c r="C167" s="642"/>
      <c r="D167" s="640"/>
      <c r="E167" s="640"/>
      <c r="F167" s="640"/>
    </row>
    <row r="168" spans="1:8" s="630" customFormat="1" ht="16.5" thickBot="1">
      <c r="A168" s="628"/>
      <c r="B168" s="641" t="s">
        <v>539</v>
      </c>
      <c r="C168" s="642"/>
      <c r="D168" s="640"/>
      <c r="E168" s="640"/>
      <c r="F168" s="640"/>
    </row>
    <row r="169" spans="1:8" s="630" customFormat="1" ht="24.75" customHeight="1" thickBot="1">
      <c r="A169" s="628"/>
      <c r="B169" s="639" t="s">
        <v>553</v>
      </c>
      <c r="C169" s="642"/>
      <c r="D169" s="640"/>
      <c r="E169" s="640"/>
      <c r="F169" s="640"/>
    </row>
    <row r="170" spans="1:8" s="630" customFormat="1" ht="15.75" customHeight="1" thickBot="1">
      <c r="A170" s="628"/>
      <c r="B170" s="641" t="s">
        <v>538</v>
      </c>
      <c r="C170" s="642"/>
      <c r="D170" s="640"/>
      <c r="E170" s="640"/>
      <c r="F170" s="640"/>
    </row>
    <row r="171" spans="1:8" s="630" customFormat="1" ht="16.5" thickBot="1">
      <c r="A171" s="628"/>
      <c r="B171" s="641" t="s">
        <v>539</v>
      </c>
      <c r="C171" s="642"/>
      <c r="D171" s="640"/>
      <c r="E171" s="640"/>
      <c r="F171" s="640"/>
    </row>
    <row r="172" spans="1:8" s="630" customFormat="1" ht="16.5" thickBot="1">
      <c r="A172" s="628"/>
      <c r="B172" s="639" t="s">
        <v>554</v>
      </c>
      <c r="C172" s="642"/>
      <c r="D172" s="640"/>
      <c r="E172" s="640"/>
      <c r="F172" s="640"/>
    </row>
    <row r="173" spans="1:8" s="630" customFormat="1" ht="16.5" thickBot="1">
      <c r="A173" s="628"/>
      <c r="B173" s="641" t="s">
        <v>538</v>
      </c>
      <c r="C173" s="642"/>
      <c r="D173" s="393"/>
      <c r="E173" s="393"/>
      <c r="F173" s="393"/>
    </row>
    <row r="174" spans="1:8" s="630" customFormat="1" ht="16.5" thickBot="1">
      <c r="A174" s="628"/>
      <c r="B174" s="641" t="s">
        <v>539</v>
      </c>
      <c r="C174" s="642"/>
      <c r="D174" s="394"/>
      <c r="E174" s="393"/>
      <c r="F174" s="393"/>
    </row>
    <row r="175" spans="1:8" s="630" customFormat="1" ht="16.5" thickBot="1">
      <c r="A175" s="628"/>
      <c r="B175" s="645" t="s">
        <v>555</v>
      </c>
      <c r="C175" s="642">
        <f>C172+C169+C166+C163+C160+C157+C154</f>
        <v>24500</v>
      </c>
      <c r="D175" s="646">
        <f>D172+D169+D166+D163+D160+D157+D154</f>
        <v>15750</v>
      </c>
      <c r="E175" s="642">
        <f>E172+E169+E166+E163+E160+E157+E154</f>
        <v>15550</v>
      </c>
      <c r="F175" s="642">
        <f>F172+F169+F166+F163+F160+F157+F154</f>
        <v>15550</v>
      </c>
    </row>
    <row r="176" spans="1:8" s="630" customFormat="1" ht="16.5" thickBot="1">
      <c r="A176" s="628"/>
      <c r="B176" s="647" t="s">
        <v>556</v>
      </c>
      <c r="C176" s="648">
        <f>IF(C175-C146=0,0,"Error")</f>
        <v>0</v>
      </c>
      <c r="D176" s="648">
        <f>IF(D175-D146=0,0,"Error")</f>
        <v>0</v>
      </c>
      <c r="E176" s="648">
        <f>IF(E175-E146=0,0,"Error")</f>
        <v>0</v>
      </c>
      <c r="F176" s="648">
        <f>IF(F175-F146=0,0,"Error")</f>
        <v>0</v>
      </c>
    </row>
    <row r="177" spans="2:8" ht="16.5" thickBot="1">
      <c r="B177" s="2287" t="s">
        <v>572</v>
      </c>
      <c r="C177" s="2288"/>
      <c r="D177" s="2288"/>
      <c r="E177" s="2288"/>
      <c r="F177" s="2289"/>
    </row>
    <row r="178" spans="2:8" ht="16.5" thickBot="1">
      <c r="B178" s="2287" t="s">
        <v>573</v>
      </c>
      <c r="C178" s="2288"/>
      <c r="D178" s="2288"/>
      <c r="E178" s="2288"/>
      <c r="F178" s="2289"/>
    </row>
    <row r="179" spans="2:8" ht="16.5" thickBot="1">
      <c r="B179" s="608" t="s">
        <v>574</v>
      </c>
      <c r="C179" s="2331" t="s">
        <v>1038</v>
      </c>
      <c r="D179" s="2332"/>
      <c r="E179" s="2332"/>
      <c r="F179" s="2333"/>
    </row>
    <row r="180" spans="2:8" ht="69" customHeight="1" thickBot="1">
      <c r="B180" s="608" t="s">
        <v>576</v>
      </c>
      <c r="C180" s="608" t="s">
        <v>1038</v>
      </c>
      <c r="D180" s="649" t="s">
        <v>578</v>
      </c>
      <c r="E180" s="2334" t="s">
        <v>1019</v>
      </c>
      <c r="F180" s="2335"/>
      <c r="H180" s="2319" t="s">
        <v>1039</v>
      </c>
    </row>
    <row r="181" spans="2:8" ht="15.75" customHeight="1" thickBot="1">
      <c r="B181" s="650"/>
      <c r="C181" s="2322"/>
      <c r="D181" s="2323"/>
      <c r="E181" s="2323"/>
      <c r="F181" s="2324"/>
      <c r="H181" s="2320"/>
    </row>
    <row r="182" spans="2:8" ht="32.25" customHeight="1" thickBot="1">
      <c r="B182" s="604" t="s">
        <v>517</v>
      </c>
      <c r="C182" s="2270"/>
      <c r="D182" s="2271"/>
      <c r="E182" s="2271"/>
      <c r="F182" s="2272"/>
      <c r="H182" s="2321"/>
    </row>
    <row r="183" spans="2:8" ht="16.5" thickBot="1">
      <c r="B183" s="604" t="s">
        <v>21</v>
      </c>
      <c r="C183" s="2295"/>
      <c r="D183" s="2296"/>
      <c r="E183" s="2296"/>
      <c r="F183" s="2297"/>
    </row>
    <row r="184" spans="2:8" ht="15.75">
      <c r="B184" s="2282"/>
      <c r="C184" s="609">
        <v>2024</v>
      </c>
      <c r="D184" s="609">
        <v>2025</v>
      </c>
      <c r="E184" s="609">
        <v>2026</v>
      </c>
      <c r="F184" s="609">
        <v>2027</v>
      </c>
    </row>
    <row r="185" spans="2:8" ht="16.5" thickBot="1">
      <c r="B185" s="2283"/>
      <c r="C185" s="1368" t="s">
        <v>22</v>
      </c>
      <c r="D185" s="1368" t="s">
        <v>23</v>
      </c>
      <c r="E185" s="1368" t="s">
        <v>23</v>
      </c>
      <c r="F185" s="1368" t="s">
        <v>23</v>
      </c>
    </row>
    <row r="186" spans="2:8" ht="27" customHeight="1" thickBot="1">
      <c r="B186" s="604" t="s">
        <v>33</v>
      </c>
      <c r="C186" s="1369">
        <v>10</v>
      </c>
      <c r="D186" s="1369">
        <v>2</v>
      </c>
      <c r="E186" s="1369">
        <v>2</v>
      </c>
      <c r="F186" s="1369">
        <v>2</v>
      </c>
    </row>
    <row r="187" spans="2:8" ht="16.5" thickBot="1">
      <c r="B187" s="604" t="s">
        <v>529</v>
      </c>
      <c r="C187" s="611">
        <f>C205</f>
        <v>5000</v>
      </c>
      <c r="D187" s="627">
        <v>4000</v>
      </c>
      <c r="E187" s="627">
        <v>4000</v>
      </c>
      <c r="F187" s="611">
        <f>F205</f>
        <v>1000</v>
      </c>
    </row>
    <row r="188" spans="2:8" ht="16.5" thickBot="1">
      <c r="B188" s="604" t="s">
        <v>530</v>
      </c>
      <c r="C188" s="611">
        <f>C187/C186</f>
        <v>500</v>
      </c>
      <c r="D188" s="611">
        <f>D187/D186</f>
        <v>2000</v>
      </c>
      <c r="E188" s="611">
        <f>E187/E186</f>
        <v>2000</v>
      </c>
      <c r="F188" s="611">
        <f>F187/F186</f>
        <v>500</v>
      </c>
    </row>
    <row r="189" spans="2:8" ht="16.5" thickBot="1">
      <c r="B189" s="604" t="s">
        <v>532</v>
      </c>
      <c r="C189" s="602" t="s">
        <v>533</v>
      </c>
      <c r="D189" s="612">
        <f>D186/C186-1</f>
        <v>-0.8</v>
      </c>
      <c r="E189" s="612">
        <f t="shared" ref="E189:F191" si="4">E186/D186-1</f>
        <v>0</v>
      </c>
      <c r="F189" s="612">
        <f t="shared" si="4"/>
        <v>0</v>
      </c>
      <c r="H189" s="613"/>
    </row>
    <row r="190" spans="2:8" ht="16.5" thickBot="1">
      <c r="B190" s="604" t="s">
        <v>534</v>
      </c>
      <c r="C190" s="602" t="s">
        <v>533</v>
      </c>
      <c r="D190" s="612">
        <f>D187/C187-1</f>
        <v>-0.19999999999999996</v>
      </c>
      <c r="E190" s="612">
        <f t="shared" si="4"/>
        <v>0</v>
      </c>
      <c r="F190" s="612">
        <f t="shared" si="4"/>
        <v>-0.75</v>
      </c>
    </row>
    <row r="191" spans="2:8" ht="16.5" thickBot="1">
      <c r="B191" s="604" t="s">
        <v>47</v>
      </c>
      <c r="C191" s="602" t="s">
        <v>533</v>
      </c>
      <c r="D191" s="612">
        <f>D188/C188-1</f>
        <v>3</v>
      </c>
      <c r="E191" s="612">
        <f t="shared" si="4"/>
        <v>0</v>
      </c>
      <c r="F191" s="612">
        <f t="shared" si="4"/>
        <v>-0.75</v>
      </c>
    </row>
    <row r="192" spans="2:8" ht="16.5" thickBot="1">
      <c r="B192" s="2273" t="s">
        <v>650</v>
      </c>
      <c r="C192" s="2274"/>
      <c r="D192" s="2274"/>
      <c r="E192" s="2274"/>
      <c r="F192" s="2275"/>
    </row>
    <row r="193" spans="2:6" ht="12.75" customHeight="1">
      <c r="B193" s="2282"/>
      <c r="C193" s="609">
        <v>2024</v>
      </c>
      <c r="D193" s="609">
        <v>2025</v>
      </c>
      <c r="E193" s="609">
        <v>2026</v>
      </c>
      <c r="F193" s="609">
        <v>2027</v>
      </c>
    </row>
    <row r="194" spans="2:6" ht="21" customHeight="1" thickBot="1">
      <c r="B194" s="2283"/>
      <c r="C194" s="610" t="s">
        <v>22</v>
      </c>
      <c r="D194" s="610" t="s">
        <v>23</v>
      </c>
      <c r="E194" s="610" t="s">
        <v>23</v>
      </c>
      <c r="F194" s="610" t="s">
        <v>23</v>
      </c>
    </row>
    <row r="195" spans="2:6" ht="16.5" thickBot="1">
      <c r="B195" s="614" t="s">
        <v>583</v>
      </c>
      <c r="C195" s="615">
        <f>C196+C197+C198+C199</f>
        <v>0</v>
      </c>
      <c r="D195" s="615">
        <f>D196+D197+D198+D199</f>
        <v>0</v>
      </c>
      <c r="E195" s="615">
        <f>E196+E197+E198+E199</f>
        <v>0</v>
      </c>
      <c r="F195" s="615">
        <f>F196+F197+F198+F199</f>
        <v>0</v>
      </c>
    </row>
    <row r="196" spans="2:6" ht="16.5" thickBot="1">
      <c r="B196" s="616" t="s">
        <v>538</v>
      </c>
      <c r="C196" s="615"/>
      <c r="D196" s="615"/>
      <c r="E196" s="615"/>
      <c r="F196" s="615"/>
    </row>
    <row r="197" spans="2:6" ht="16.5" thickBot="1">
      <c r="B197" s="616" t="s">
        <v>584</v>
      </c>
      <c r="C197" s="615"/>
      <c r="D197" s="615"/>
      <c r="E197" s="615"/>
      <c r="F197" s="615"/>
    </row>
    <row r="198" spans="2:6" ht="16.5" thickBot="1">
      <c r="B198" s="616" t="s">
        <v>585</v>
      </c>
      <c r="C198" s="615"/>
      <c r="D198" s="615"/>
      <c r="E198" s="615"/>
      <c r="F198" s="615"/>
    </row>
    <row r="199" spans="2:6" ht="16.5" thickBot="1">
      <c r="B199" s="616" t="s">
        <v>586</v>
      </c>
      <c r="C199" s="615"/>
      <c r="D199" s="615"/>
      <c r="E199" s="615"/>
      <c r="F199" s="615"/>
    </row>
    <row r="200" spans="2:6" ht="16.5" thickBot="1">
      <c r="B200" s="614" t="s">
        <v>587</v>
      </c>
      <c r="C200" s="618">
        <f>C201+C202+C203+C204</f>
        <v>5000</v>
      </c>
      <c r="D200" s="618">
        <f>D201+D202+D203+D204</f>
        <v>4000</v>
      </c>
      <c r="E200" s="618">
        <f>E201+E202+E203+E204</f>
        <v>4000</v>
      </c>
      <c r="F200" s="618">
        <f>F201+F202+F203+F204</f>
        <v>1000</v>
      </c>
    </row>
    <row r="201" spans="2:6" ht="16.5" thickBot="1">
      <c r="B201" s="616" t="s">
        <v>538</v>
      </c>
      <c r="C201" s="618">
        <v>5000</v>
      </c>
      <c r="D201" s="615">
        <v>4000</v>
      </c>
      <c r="E201" s="615">
        <v>4000</v>
      </c>
      <c r="F201" s="615">
        <v>1000</v>
      </c>
    </row>
    <row r="202" spans="2:6" ht="16.5" thickBot="1">
      <c r="B202" s="616" t="s">
        <v>584</v>
      </c>
      <c r="C202" s="618"/>
      <c r="D202" s="615"/>
      <c r="E202" s="615"/>
      <c r="F202" s="615"/>
    </row>
    <row r="203" spans="2:6" ht="16.5" thickBot="1">
      <c r="B203" s="616" t="s">
        <v>585</v>
      </c>
      <c r="C203" s="618"/>
      <c r="D203" s="615"/>
      <c r="E203" s="615"/>
      <c r="F203" s="615"/>
    </row>
    <row r="204" spans="2:6" ht="16.5" thickBot="1">
      <c r="B204" s="616" t="s">
        <v>586</v>
      </c>
      <c r="C204" s="618"/>
      <c r="D204" s="615"/>
      <c r="E204" s="615"/>
      <c r="F204" s="615"/>
    </row>
    <row r="205" spans="2:6" ht="16.5" thickBot="1">
      <c r="B205" s="651" t="s">
        <v>555</v>
      </c>
      <c r="C205" s="618">
        <f>C195+C200</f>
        <v>5000</v>
      </c>
      <c r="D205" s="618">
        <f>D195+D200</f>
        <v>4000</v>
      </c>
      <c r="E205" s="618">
        <f>E195+E200</f>
        <v>4000</v>
      </c>
      <c r="F205" s="618">
        <f>F195+F200</f>
        <v>1000</v>
      </c>
    </row>
    <row r="206" spans="2:6" ht="16.5" thickBot="1">
      <c r="B206" s="652"/>
      <c r="C206" s="653"/>
      <c r="D206" s="653"/>
      <c r="E206" s="653"/>
      <c r="F206" s="653"/>
    </row>
    <row r="207" spans="2:6" ht="62.25" customHeight="1" thickBot="1">
      <c r="B207" s="606" t="s">
        <v>588</v>
      </c>
      <c r="C207" s="654">
        <f>C187+C146+C30</f>
        <v>161866</v>
      </c>
      <c r="D207" s="654">
        <f>D187+D146+D30</f>
        <v>162429</v>
      </c>
      <c r="E207" s="654">
        <f>E187+E146+E30</f>
        <v>162229</v>
      </c>
      <c r="F207" s="654">
        <f>F187+F146+F30</f>
        <v>159229</v>
      </c>
    </row>
    <row r="208" spans="2:6" ht="63.75" customHeight="1" thickBot="1">
      <c r="B208" s="606" t="s">
        <v>589</v>
      </c>
      <c r="C208" s="654">
        <f>C205+C175+C59</f>
        <v>161866</v>
      </c>
      <c r="D208" s="654">
        <f>D205+D175+D59</f>
        <v>162429</v>
      </c>
      <c r="E208" s="654">
        <f>E205+E175+E59</f>
        <v>162229</v>
      </c>
      <c r="F208" s="654">
        <f>F205+F175+F59</f>
        <v>159229</v>
      </c>
    </row>
    <row r="209" spans="2:6" ht="16.5" thickBot="1">
      <c r="B209" s="614" t="s">
        <v>537</v>
      </c>
      <c r="C209" s="655">
        <f>C210+C211</f>
        <v>109495</v>
      </c>
      <c r="D209" s="655">
        <f>D210+D211</f>
        <v>121549</v>
      </c>
      <c r="E209" s="655">
        <f>E210+E211</f>
        <v>121549</v>
      </c>
      <c r="F209" s="655">
        <f>F210+F211</f>
        <v>121549</v>
      </c>
    </row>
    <row r="210" spans="2:6" ht="16.5" thickBot="1">
      <c r="B210" s="616" t="s">
        <v>538</v>
      </c>
      <c r="C210" s="618">
        <f t="shared" ref="C210:F211" si="5">C39+C76+C113</f>
        <v>109495</v>
      </c>
      <c r="D210" s="618">
        <f t="shared" si="5"/>
        <v>121549</v>
      </c>
      <c r="E210" s="618">
        <f t="shared" si="5"/>
        <v>121549</v>
      </c>
      <c r="F210" s="618">
        <f t="shared" si="5"/>
        <v>121549</v>
      </c>
    </row>
    <row r="211" spans="2:6" ht="16.5" thickBot="1">
      <c r="B211" s="616" t="s">
        <v>590</v>
      </c>
      <c r="C211" s="618">
        <f t="shared" si="5"/>
        <v>0</v>
      </c>
      <c r="D211" s="618">
        <f t="shared" si="5"/>
        <v>0</v>
      </c>
      <c r="E211" s="618">
        <f t="shared" si="5"/>
        <v>0</v>
      </c>
      <c r="F211" s="618">
        <f t="shared" si="5"/>
        <v>0</v>
      </c>
    </row>
    <row r="212" spans="2:6" ht="16.5" thickBot="1">
      <c r="B212" s="614" t="s">
        <v>540</v>
      </c>
      <c r="C212" s="655">
        <f>C213+C214</f>
        <v>19271</v>
      </c>
      <c r="D212" s="655">
        <f>D213+D214</f>
        <v>19130</v>
      </c>
      <c r="E212" s="655">
        <f>E213+E214</f>
        <v>19130</v>
      </c>
      <c r="F212" s="655">
        <f>F213+F214</f>
        <v>19130</v>
      </c>
    </row>
    <row r="213" spans="2:6" ht="16.5" thickBot="1">
      <c r="B213" s="616" t="s">
        <v>538</v>
      </c>
      <c r="C213" s="615">
        <f>C42+C79+C116</f>
        <v>19271</v>
      </c>
      <c r="D213" s="615">
        <f>D42+D79+D116</f>
        <v>19130</v>
      </c>
      <c r="E213" s="615">
        <f>E42+E79+E116</f>
        <v>19130</v>
      </c>
      <c r="F213" s="615">
        <f>F42+F79+F116</f>
        <v>19130</v>
      </c>
    </row>
    <row r="214" spans="2:6" ht="16.5" thickBot="1">
      <c r="B214" s="616" t="s">
        <v>590</v>
      </c>
      <c r="C214" s="618">
        <f>C43+C80+C114</f>
        <v>0</v>
      </c>
      <c r="D214" s="618">
        <f>D43+D80+D114</f>
        <v>0</v>
      </c>
      <c r="E214" s="618">
        <f>E43+E80+E114</f>
        <v>0</v>
      </c>
      <c r="F214" s="618">
        <f>F43+F80+F114</f>
        <v>0</v>
      </c>
    </row>
    <row r="215" spans="2:6" ht="16.5" thickBot="1">
      <c r="B215" s="614" t="s">
        <v>542</v>
      </c>
      <c r="C215" s="655">
        <f>C216+C217</f>
        <v>28000</v>
      </c>
      <c r="D215" s="655">
        <f>D216+D217</f>
        <v>17750</v>
      </c>
      <c r="E215" s="655">
        <f>E216+E217</f>
        <v>17550</v>
      </c>
      <c r="F215" s="655">
        <f>F216+F217</f>
        <v>17550</v>
      </c>
    </row>
    <row r="216" spans="2:6" ht="16.5" thickBot="1">
      <c r="B216" s="616" t="s">
        <v>538</v>
      </c>
      <c r="C216" s="618">
        <f>C160+C44</f>
        <v>28000</v>
      </c>
      <c r="D216" s="618">
        <f>D160+D44</f>
        <v>17750</v>
      </c>
      <c r="E216" s="618">
        <f>E160+E44</f>
        <v>17550</v>
      </c>
      <c r="F216" s="618">
        <f>F160+F44</f>
        <v>17550</v>
      </c>
    </row>
    <row r="217" spans="2:6" ht="16.5" thickBot="1">
      <c r="B217" s="616" t="s">
        <v>590</v>
      </c>
      <c r="C217" s="618">
        <f>C46+C83+C120</f>
        <v>0</v>
      </c>
      <c r="D217" s="618">
        <f>D46+D83+D120</f>
        <v>0</v>
      </c>
      <c r="E217" s="618">
        <f>E46+E83+E120</f>
        <v>0</v>
      </c>
      <c r="F217" s="618">
        <f>F46+F83+F120</f>
        <v>0</v>
      </c>
    </row>
    <row r="218" spans="2:6" ht="16.5" thickBot="1">
      <c r="B218" s="614" t="s">
        <v>543</v>
      </c>
      <c r="C218" s="655">
        <f>C219+C220</f>
        <v>0</v>
      </c>
      <c r="D218" s="655">
        <f>D219+D220</f>
        <v>0</v>
      </c>
      <c r="E218" s="655">
        <f>E219+E220</f>
        <v>0</v>
      </c>
      <c r="F218" s="655">
        <f>F219+F220</f>
        <v>0</v>
      </c>
    </row>
    <row r="219" spans="2:6" ht="16.5" thickBot="1">
      <c r="B219" s="616" t="s">
        <v>538</v>
      </c>
      <c r="C219" s="615">
        <f t="shared" ref="C219:F220" si="6">C48+C85+C122</f>
        <v>0</v>
      </c>
      <c r="D219" s="615">
        <f t="shared" si="6"/>
        <v>0</v>
      </c>
      <c r="E219" s="615">
        <f t="shared" si="6"/>
        <v>0</v>
      </c>
      <c r="F219" s="615">
        <f t="shared" si="6"/>
        <v>0</v>
      </c>
    </row>
    <row r="220" spans="2:6" ht="16.5" thickBot="1">
      <c r="B220" s="616" t="s">
        <v>590</v>
      </c>
      <c r="C220" s="618">
        <f t="shared" si="6"/>
        <v>0</v>
      </c>
      <c r="D220" s="618">
        <f t="shared" si="6"/>
        <v>0</v>
      </c>
      <c r="E220" s="618">
        <f t="shared" si="6"/>
        <v>0</v>
      </c>
      <c r="F220" s="618">
        <f t="shared" si="6"/>
        <v>0</v>
      </c>
    </row>
    <row r="221" spans="2:6" ht="16.5" thickBot="1">
      <c r="B221" s="614" t="s">
        <v>549</v>
      </c>
      <c r="C221" s="655">
        <f>C222+C223</f>
        <v>0</v>
      </c>
      <c r="D221" s="655">
        <f>D222+D223</f>
        <v>0</v>
      </c>
      <c r="E221" s="655">
        <f>E222+E223</f>
        <v>0</v>
      </c>
      <c r="F221" s="655">
        <f>F222+F223</f>
        <v>0</v>
      </c>
    </row>
    <row r="222" spans="2:6" ht="16.5" thickBot="1">
      <c r="B222" s="616" t="s">
        <v>538</v>
      </c>
      <c r="C222" s="615">
        <f t="shared" ref="C222:F223" si="7">C51+C88+C125</f>
        <v>0</v>
      </c>
      <c r="D222" s="615">
        <f t="shared" si="7"/>
        <v>0</v>
      </c>
      <c r="E222" s="615">
        <f t="shared" si="7"/>
        <v>0</v>
      </c>
      <c r="F222" s="615">
        <f t="shared" si="7"/>
        <v>0</v>
      </c>
    </row>
    <row r="223" spans="2:6" ht="16.5" thickBot="1">
      <c r="B223" s="616" t="s">
        <v>590</v>
      </c>
      <c r="C223" s="618">
        <f t="shared" si="7"/>
        <v>0</v>
      </c>
      <c r="D223" s="618">
        <f t="shared" si="7"/>
        <v>0</v>
      </c>
      <c r="E223" s="618">
        <f t="shared" si="7"/>
        <v>0</v>
      </c>
      <c r="F223" s="618">
        <f t="shared" si="7"/>
        <v>0</v>
      </c>
    </row>
    <row r="224" spans="2:6" ht="16.5" thickBot="1">
      <c r="B224" s="614" t="s">
        <v>553</v>
      </c>
      <c r="C224" s="655">
        <f>C225+C226</f>
        <v>0</v>
      </c>
      <c r="D224" s="655">
        <f>D225+D226</f>
        <v>0</v>
      </c>
      <c r="E224" s="655">
        <f>E225+E226</f>
        <v>0</v>
      </c>
      <c r="F224" s="655">
        <f>F225+F226</f>
        <v>0</v>
      </c>
    </row>
    <row r="225" spans="2:6" ht="16.5" thickBot="1">
      <c r="B225" s="616" t="s">
        <v>538</v>
      </c>
      <c r="C225" s="615">
        <f t="shared" ref="C225:F226" si="8">C54+C91+C128</f>
        <v>0</v>
      </c>
      <c r="D225" s="615">
        <f t="shared" si="8"/>
        <v>0</v>
      </c>
      <c r="E225" s="615">
        <f t="shared" si="8"/>
        <v>0</v>
      </c>
      <c r="F225" s="615">
        <f t="shared" si="8"/>
        <v>0</v>
      </c>
    </row>
    <row r="226" spans="2:6" ht="16.5" thickBot="1">
      <c r="B226" s="616" t="s">
        <v>590</v>
      </c>
      <c r="C226" s="618">
        <f t="shared" si="8"/>
        <v>0</v>
      </c>
      <c r="D226" s="618">
        <f t="shared" si="8"/>
        <v>0</v>
      </c>
      <c r="E226" s="618">
        <f t="shared" si="8"/>
        <v>0</v>
      </c>
      <c r="F226" s="618">
        <f t="shared" si="8"/>
        <v>0</v>
      </c>
    </row>
    <row r="227" spans="2:6" ht="16.5" thickBot="1">
      <c r="B227" s="614" t="s">
        <v>554</v>
      </c>
      <c r="C227" s="655">
        <f>C93+C56</f>
        <v>100</v>
      </c>
      <c r="D227" s="655">
        <f>D93+D56</f>
        <v>0</v>
      </c>
      <c r="E227" s="655">
        <f>E93+E56</f>
        <v>0</v>
      </c>
      <c r="F227" s="655">
        <f>F93+F56</f>
        <v>0</v>
      </c>
    </row>
    <row r="228" spans="2:6" ht="16.5" thickBot="1">
      <c r="B228" s="616" t="s">
        <v>538</v>
      </c>
      <c r="C228" s="615">
        <f t="shared" ref="C228:F229" si="9">C57+C94+C131</f>
        <v>100</v>
      </c>
      <c r="D228" s="615">
        <f t="shared" si="9"/>
        <v>0</v>
      </c>
      <c r="E228" s="615">
        <f t="shared" si="9"/>
        <v>0</v>
      </c>
      <c r="F228" s="615">
        <f t="shared" si="9"/>
        <v>0</v>
      </c>
    </row>
    <row r="229" spans="2:6" ht="16.5" thickBot="1">
      <c r="B229" s="616" t="s">
        <v>590</v>
      </c>
      <c r="C229" s="618">
        <f t="shared" si="9"/>
        <v>0</v>
      </c>
      <c r="D229" s="618">
        <f t="shared" si="9"/>
        <v>0</v>
      </c>
      <c r="E229" s="618">
        <f t="shared" si="9"/>
        <v>0</v>
      </c>
      <c r="F229" s="618">
        <f t="shared" si="9"/>
        <v>0</v>
      </c>
    </row>
    <row r="230" spans="2:6" ht="16.5" thickBot="1">
      <c r="B230" s="614" t="s">
        <v>591</v>
      </c>
      <c r="C230" s="655">
        <f>C231+C232+C233+C234</f>
        <v>0</v>
      </c>
      <c r="D230" s="655">
        <f>D231+D232+D233+D234</f>
        <v>0</v>
      </c>
      <c r="E230" s="655">
        <f>E231+E232+E233+E234</f>
        <v>0</v>
      </c>
      <c r="F230" s="655">
        <f>F231+F232+F233+F234</f>
        <v>0</v>
      </c>
    </row>
    <row r="231" spans="2:6" ht="16.5" thickBot="1">
      <c r="B231" s="616" t="s">
        <v>538</v>
      </c>
      <c r="C231" s="615">
        <f>C196</f>
        <v>0</v>
      </c>
      <c r="D231" s="615">
        <f>D196</f>
        <v>0</v>
      </c>
      <c r="E231" s="615">
        <f>E196</f>
        <v>0</v>
      </c>
      <c r="F231" s="615">
        <f>F196</f>
        <v>0</v>
      </c>
    </row>
    <row r="232" spans="2:6" ht="16.5" thickBot="1">
      <c r="B232" s="616" t="s">
        <v>592</v>
      </c>
      <c r="C232" s="615">
        <f t="shared" ref="C232:F234" si="10">C197</f>
        <v>0</v>
      </c>
      <c r="D232" s="615">
        <f t="shared" si="10"/>
        <v>0</v>
      </c>
      <c r="E232" s="615">
        <f t="shared" si="10"/>
        <v>0</v>
      </c>
      <c r="F232" s="615">
        <f t="shared" si="10"/>
        <v>0</v>
      </c>
    </row>
    <row r="233" spans="2:6" ht="16.5" thickBot="1">
      <c r="B233" s="616" t="s">
        <v>585</v>
      </c>
      <c r="C233" s="615">
        <f t="shared" si="10"/>
        <v>0</v>
      </c>
      <c r="D233" s="615">
        <f t="shared" si="10"/>
        <v>0</v>
      </c>
      <c r="E233" s="615">
        <f t="shared" si="10"/>
        <v>0</v>
      </c>
      <c r="F233" s="615">
        <f t="shared" si="10"/>
        <v>0</v>
      </c>
    </row>
    <row r="234" spans="2:6" ht="16.5" thickBot="1">
      <c r="B234" s="616" t="s">
        <v>586</v>
      </c>
      <c r="C234" s="615">
        <f t="shared" si="10"/>
        <v>0</v>
      </c>
      <c r="D234" s="615">
        <f t="shared" si="10"/>
        <v>0</v>
      </c>
      <c r="E234" s="615">
        <f t="shared" si="10"/>
        <v>0</v>
      </c>
      <c r="F234" s="615">
        <f t="shared" si="10"/>
        <v>0</v>
      </c>
    </row>
    <row r="235" spans="2:6" ht="16.5" thickBot="1">
      <c r="B235" s="614" t="s">
        <v>593</v>
      </c>
      <c r="C235" s="655">
        <f>C236+C237+C238+C239</f>
        <v>5000</v>
      </c>
      <c r="D235" s="655">
        <f>D236+D237+D238+D239</f>
        <v>4000</v>
      </c>
      <c r="E235" s="655">
        <f>E236+E237+E238+E239</f>
        <v>4000</v>
      </c>
      <c r="F235" s="655">
        <f>F236+F237+F238+F239</f>
        <v>1000</v>
      </c>
    </row>
    <row r="236" spans="2:6" ht="16.5" thickBot="1">
      <c r="B236" s="616" t="s">
        <v>538</v>
      </c>
      <c r="C236" s="615">
        <f>C201</f>
        <v>5000</v>
      </c>
      <c r="D236" s="615">
        <f>D201</f>
        <v>4000</v>
      </c>
      <c r="E236" s="615">
        <f>E201</f>
        <v>4000</v>
      </c>
      <c r="F236" s="615">
        <f>F201</f>
        <v>1000</v>
      </c>
    </row>
    <row r="237" spans="2:6" ht="16.5" thickBot="1">
      <c r="B237" s="616" t="s">
        <v>592</v>
      </c>
      <c r="C237" s="615">
        <f t="shared" ref="C237:F239" si="11">C202</f>
        <v>0</v>
      </c>
      <c r="D237" s="615">
        <f t="shared" si="11"/>
        <v>0</v>
      </c>
      <c r="E237" s="615">
        <f t="shared" si="11"/>
        <v>0</v>
      </c>
      <c r="F237" s="615">
        <f t="shared" si="11"/>
        <v>0</v>
      </c>
    </row>
    <row r="238" spans="2:6" ht="16.5" thickBot="1">
      <c r="B238" s="616" t="s">
        <v>585</v>
      </c>
      <c r="C238" s="615">
        <f t="shared" si="11"/>
        <v>0</v>
      </c>
      <c r="D238" s="615">
        <f t="shared" si="11"/>
        <v>0</v>
      </c>
      <c r="E238" s="615">
        <f t="shared" si="11"/>
        <v>0</v>
      </c>
      <c r="F238" s="615">
        <f t="shared" si="11"/>
        <v>0</v>
      </c>
    </row>
    <row r="239" spans="2:6" ht="16.5" thickBot="1">
      <c r="B239" s="616" t="s">
        <v>586</v>
      </c>
      <c r="C239" s="615">
        <f t="shared" si="11"/>
        <v>0</v>
      </c>
      <c r="D239" s="615">
        <f t="shared" si="11"/>
        <v>0</v>
      </c>
      <c r="E239" s="615">
        <f t="shared" si="11"/>
        <v>0</v>
      </c>
      <c r="F239" s="615">
        <f t="shared" si="11"/>
        <v>0</v>
      </c>
    </row>
    <row r="240" spans="2:6" ht="16.5" thickBot="1">
      <c r="B240" s="622" t="s">
        <v>556</v>
      </c>
      <c r="C240" s="623">
        <f>IF(C207-C208=0,0,"Error")</f>
        <v>0</v>
      </c>
      <c r="D240" s="623">
        <f>IF(D207-D208=0,0,"Error")</f>
        <v>0</v>
      </c>
      <c r="E240" s="623">
        <f>IF(E207-E208=0,0,"Error")</f>
        <v>0</v>
      </c>
      <c r="F240" s="623">
        <f>IF(F207-F208=0,0,"Error")</f>
        <v>0</v>
      </c>
    </row>
    <row r="241" spans="2:6" ht="15.75">
      <c r="B241" s="656"/>
      <c r="C241" s="657"/>
      <c r="D241" s="657"/>
      <c r="E241" s="657"/>
      <c r="F241" s="657"/>
    </row>
    <row r="246" spans="2:6">
      <c r="B246" s="1458" t="s">
        <v>3066</v>
      </c>
    </row>
  </sheetData>
  <mergeCells count="52">
    <mergeCell ref="C183:F183"/>
    <mergeCell ref="B184:B185"/>
    <mergeCell ref="B192:F192"/>
    <mergeCell ref="B193:B194"/>
    <mergeCell ref="B178:F178"/>
    <mergeCell ref="C179:F179"/>
    <mergeCell ref="E180:F180"/>
    <mergeCell ref="H180:H182"/>
    <mergeCell ref="C181:F181"/>
    <mergeCell ref="C182:F182"/>
    <mergeCell ref="C141:F141"/>
    <mergeCell ref="C142:F142"/>
    <mergeCell ref="B143:B144"/>
    <mergeCell ref="B151:F151"/>
    <mergeCell ref="B152:B153"/>
    <mergeCell ref="B177:F177"/>
    <mergeCell ref="B110:B111"/>
    <mergeCell ref="C135:F135"/>
    <mergeCell ref="B136:F136"/>
    <mergeCell ref="B138:F138"/>
    <mergeCell ref="B139:F139"/>
    <mergeCell ref="C140:F140"/>
    <mergeCell ref="B109:F109"/>
    <mergeCell ref="B36:B37"/>
    <mergeCell ref="C61:F61"/>
    <mergeCell ref="C62:F62"/>
    <mergeCell ref="C63:F63"/>
    <mergeCell ref="B64:B65"/>
    <mergeCell ref="B72:F72"/>
    <mergeCell ref="B73:B74"/>
    <mergeCell ref="C98:F98"/>
    <mergeCell ref="C99:F99"/>
    <mergeCell ref="C100:F100"/>
    <mergeCell ref="B101:B102"/>
    <mergeCell ref="B35:F35"/>
    <mergeCell ref="B9:F11"/>
    <mergeCell ref="C12:F12"/>
    <mergeCell ref="B13:B14"/>
    <mergeCell ref="C18:F18"/>
    <mergeCell ref="B19:F19"/>
    <mergeCell ref="B22:F22"/>
    <mergeCell ref="B23:F23"/>
    <mergeCell ref="C24:F24"/>
    <mergeCell ref="C25:F25"/>
    <mergeCell ref="C26:F26"/>
    <mergeCell ref="B27:B28"/>
    <mergeCell ref="B8:F8"/>
    <mergeCell ref="A2:G2"/>
    <mergeCell ref="B3:F3"/>
    <mergeCell ref="C5:F5"/>
    <mergeCell ref="C6:F6"/>
    <mergeCell ref="C7:F7"/>
  </mergeCells>
  <pageMargins left="0.7" right="0.7" top="0.75" bottom="0.75" header="0.3" footer="0.3"/>
  <pageSetup scale="55" fitToHeight="0" orientation="portrait" r:id="rId1"/>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2"/>
    <pageSetUpPr fitToPage="1"/>
  </sheetPr>
  <dimension ref="A1:K250"/>
  <sheetViews>
    <sheetView zoomScale="130" zoomScaleNormal="130" zoomScaleSheetLayoutView="62" workbookViewId="0">
      <selection activeCell="E236" sqref="E236"/>
    </sheetView>
  </sheetViews>
  <sheetFormatPr defaultRowHeight="14.25"/>
  <cols>
    <col min="1" max="1" width="13.25" style="259" customWidth="1"/>
    <col min="2" max="2" width="38.75" style="259" customWidth="1"/>
    <col min="3" max="3" width="15.25" style="259" customWidth="1"/>
    <col min="4" max="4" width="17.875" style="259" customWidth="1"/>
    <col min="5" max="5" width="18.75" style="259" customWidth="1"/>
    <col min="6" max="6" width="25.375" style="259" customWidth="1"/>
    <col min="7" max="7" width="6.25" style="259" customWidth="1"/>
    <col min="8" max="8" width="8.75" style="259" customWidth="1"/>
    <col min="9" max="9" width="11" style="259" customWidth="1"/>
    <col min="10" max="10" width="11" style="259" bestFit="1" customWidth="1"/>
    <col min="11" max="256" width="9.125" style="259"/>
    <col min="257" max="257" width="14.25" style="259" customWidth="1"/>
    <col min="258" max="258" width="41.125" style="259" customWidth="1"/>
    <col min="259" max="259" width="15.25" style="259" customWidth="1"/>
    <col min="260" max="260" width="17.875" style="259" customWidth="1"/>
    <col min="261" max="261" width="18.75" style="259" customWidth="1"/>
    <col min="262" max="262" width="28.375" style="259" customWidth="1"/>
    <col min="263" max="263" width="6.25" style="259" customWidth="1"/>
    <col min="264" max="264" width="13.25" style="259" customWidth="1"/>
    <col min="265" max="265" width="11" style="259" customWidth="1"/>
    <col min="266" max="266" width="11" style="259" bestFit="1" customWidth="1"/>
    <col min="267" max="512" width="9.125" style="259"/>
    <col min="513" max="513" width="14.25" style="259" customWidth="1"/>
    <col min="514" max="514" width="41.125" style="259" customWidth="1"/>
    <col min="515" max="515" width="15.25" style="259" customWidth="1"/>
    <col min="516" max="516" width="17.875" style="259" customWidth="1"/>
    <col min="517" max="517" width="18.75" style="259" customWidth="1"/>
    <col min="518" max="518" width="28.375" style="259" customWidth="1"/>
    <col min="519" max="519" width="6.25" style="259" customWidth="1"/>
    <col min="520" max="520" width="13.25" style="259" customWidth="1"/>
    <col min="521" max="521" width="11" style="259" customWidth="1"/>
    <col min="522" max="522" width="11" style="259" bestFit="1" customWidth="1"/>
    <col min="523" max="768" width="9.125" style="259"/>
    <col min="769" max="769" width="14.25" style="259" customWidth="1"/>
    <col min="770" max="770" width="41.125" style="259" customWidth="1"/>
    <col min="771" max="771" width="15.25" style="259" customWidth="1"/>
    <col min="772" max="772" width="17.875" style="259" customWidth="1"/>
    <col min="773" max="773" width="18.75" style="259" customWidth="1"/>
    <col min="774" max="774" width="28.375" style="259" customWidth="1"/>
    <col min="775" max="775" width="6.25" style="259" customWidth="1"/>
    <col min="776" max="776" width="13.25" style="259" customWidth="1"/>
    <col min="777" max="777" width="11" style="259" customWidth="1"/>
    <col min="778" max="778" width="11" style="259" bestFit="1" customWidth="1"/>
    <col min="779" max="1024" width="9.125" style="259"/>
    <col min="1025" max="1025" width="14.25" style="259" customWidth="1"/>
    <col min="1026" max="1026" width="41.125" style="259" customWidth="1"/>
    <col min="1027" max="1027" width="15.25" style="259" customWidth="1"/>
    <col min="1028" max="1028" width="17.875" style="259" customWidth="1"/>
    <col min="1029" max="1029" width="18.75" style="259" customWidth="1"/>
    <col min="1030" max="1030" width="28.375" style="259" customWidth="1"/>
    <col min="1031" max="1031" width="6.25" style="259" customWidth="1"/>
    <col min="1032" max="1032" width="13.25" style="259" customWidth="1"/>
    <col min="1033" max="1033" width="11" style="259" customWidth="1"/>
    <col min="1034" max="1034" width="11" style="259" bestFit="1" customWidth="1"/>
    <col min="1035" max="1280" width="9.125" style="259"/>
    <col min="1281" max="1281" width="14.25" style="259" customWidth="1"/>
    <col min="1282" max="1282" width="41.125" style="259" customWidth="1"/>
    <col min="1283" max="1283" width="15.25" style="259" customWidth="1"/>
    <col min="1284" max="1284" width="17.875" style="259" customWidth="1"/>
    <col min="1285" max="1285" width="18.75" style="259" customWidth="1"/>
    <col min="1286" max="1286" width="28.375" style="259" customWidth="1"/>
    <col min="1287" max="1287" width="6.25" style="259" customWidth="1"/>
    <col min="1288" max="1288" width="13.25" style="259" customWidth="1"/>
    <col min="1289" max="1289" width="11" style="259" customWidth="1"/>
    <col min="1290" max="1290" width="11" style="259" bestFit="1" customWidth="1"/>
    <col min="1291" max="1536" width="9.125" style="259"/>
    <col min="1537" max="1537" width="14.25" style="259" customWidth="1"/>
    <col min="1538" max="1538" width="41.125" style="259" customWidth="1"/>
    <col min="1539" max="1539" width="15.25" style="259" customWidth="1"/>
    <col min="1540" max="1540" width="17.875" style="259" customWidth="1"/>
    <col min="1541" max="1541" width="18.75" style="259" customWidth="1"/>
    <col min="1542" max="1542" width="28.375" style="259" customWidth="1"/>
    <col min="1543" max="1543" width="6.25" style="259" customWidth="1"/>
    <col min="1544" max="1544" width="13.25" style="259" customWidth="1"/>
    <col min="1545" max="1545" width="11" style="259" customWidth="1"/>
    <col min="1546" max="1546" width="11" style="259" bestFit="1" customWidth="1"/>
    <col min="1547" max="1792" width="9.125" style="259"/>
    <col min="1793" max="1793" width="14.25" style="259" customWidth="1"/>
    <col min="1794" max="1794" width="41.125" style="259" customWidth="1"/>
    <col min="1795" max="1795" width="15.25" style="259" customWidth="1"/>
    <col min="1796" max="1796" width="17.875" style="259" customWidth="1"/>
    <col min="1797" max="1797" width="18.75" style="259" customWidth="1"/>
    <col min="1798" max="1798" width="28.375" style="259" customWidth="1"/>
    <col min="1799" max="1799" width="6.25" style="259" customWidth="1"/>
    <col min="1800" max="1800" width="13.25" style="259" customWidth="1"/>
    <col min="1801" max="1801" width="11" style="259" customWidth="1"/>
    <col min="1802" max="1802" width="11" style="259" bestFit="1" customWidth="1"/>
    <col min="1803" max="2048" width="9.125" style="259"/>
    <col min="2049" max="2049" width="14.25" style="259" customWidth="1"/>
    <col min="2050" max="2050" width="41.125" style="259" customWidth="1"/>
    <col min="2051" max="2051" width="15.25" style="259" customWidth="1"/>
    <col min="2052" max="2052" width="17.875" style="259" customWidth="1"/>
    <col min="2053" max="2053" width="18.75" style="259" customWidth="1"/>
    <col min="2054" max="2054" width="28.375" style="259" customWidth="1"/>
    <col min="2055" max="2055" width="6.25" style="259" customWidth="1"/>
    <col min="2056" max="2056" width="13.25" style="259" customWidth="1"/>
    <col min="2057" max="2057" width="11" style="259" customWidth="1"/>
    <col min="2058" max="2058" width="11" style="259" bestFit="1" customWidth="1"/>
    <col min="2059" max="2304" width="9.125" style="259"/>
    <col min="2305" max="2305" width="14.25" style="259" customWidth="1"/>
    <col min="2306" max="2306" width="41.125" style="259" customWidth="1"/>
    <col min="2307" max="2307" width="15.25" style="259" customWidth="1"/>
    <col min="2308" max="2308" width="17.875" style="259" customWidth="1"/>
    <col min="2309" max="2309" width="18.75" style="259" customWidth="1"/>
    <col min="2310" max="2310" width="28.375" style="259" customWidth="1"/>
    <col min="2311" max="2311" width="6.25" style="259" customWidth="1"/>
    <col min="2312" max="2312" width="13.25" style="259" customWidth="1"/>
    <col min="2313" max="2313" width="11" style="259" customWidth="1"/>
    <col min="2314" max="2314" width="11" style="259" bestFit="1" customWidth="1"/>
    <col min="2315" max="2560" width="9.125" style="259"/>
    <col min="2561" max="2561" width="14.25" style="259" customWidth="1"/>
    <col min="2562" max="2562" width="41.125" style="259" customWidth="1"/>
    <col min="2563" max="2563" width="15.25" style="259" customWidth="1"/>
    <col min="2564" max="2564" width="17.875" style="259" customWidth="1"/>
    <col min="2565" max="2565" width="18.75" style="259" customWidth="1"/>
    <col min="2566" max="2566" width="28.375" style="259" customWidth="1"/>
    <col min="2567" max="2567" width="6.25" style="259" customWidth="1"/>
    <col min="2568" max="2568" width="13.25" style="259" customWidth="1"/>
    <col min="2569" max="2569" width="11" style="259" customWidth="1"/>
    <col min="2570" max="2570" width="11" style="259" bestFit="1" customWidth="1"/>
    <col min="2571" max="2816" width="9.125" style="259"/>
    <col min="2817" max="2817" width="14.25" style="259" customWidth="1"/>
    <col min="2818" max="2818" width="41.125" style="259" customWidth="1"/>
    <col min="2819" max="2819" width="15.25" style="259" customWidth="1"/>
    <col min="2820" max="2820" width="17.875" style="259" customWidth="1"/>
    <col min="2821" max="2821" width="18.75" style="259" customWidth="1"/>
    <col min="2822" max="2822" width="28.375" style="259" customWidth="1"/>
    <col min="2823" max="2823" width="6.25" style="259" customWidth="1"/>
    <col min="2824" max="2824" width="13.25" style="259" customWidth="1"/>
    <col min="2825" max="2825" width="11" style="259" customWidth="1"/>
    <col min="2826" max="2826" width="11" style="259" bestFit="1" customWidth="1"/>
    <col min="2827" max="3072" width="9.125" style="259"/>
    <col min="3073" max="3073" width="14.25" style="259" customWidth="1"/>
    <col min="3074" max="3074" width="41.125" style="259" customWidth="1"/>
    <col min="3075" max="3075" width="15.25" style="259" customWidth="1"/>
    <col min="3076" max="3076" width="17.875" style="259" customWidth="1"/>
    <col min="3077" max="3077" width="18.75" style="259" customWidth="1"/>
    <col min="3078" max="3078" width="28.375" style="259" customWidth="1"/>
    <col min="3079" max="3079" width="6.25" style="259" customWidth="1"/>
    <col min="3080" max="3080" width="13.25" style="259" customWidth="1"/>
    <col min="3081" max="3081" width="11" style="259" customWidth="1"/>
    <col min="3082" max="3082" width="11" style="259" bestFit="1" customWidth="1"/>
    <col min="3083" max="3328" width="9.125" style="259"/>
    <col min="3329" max="3329" width="14.25" style="259" customWidth="1"/>
    <col min="3330" max="3330" width="41.125" style="259" customWidth="1"/>
    <col min="3331" max="3331" width="15.25" style="259" customWidth="1"/>
    <col min="3332" max="3332" width="17.875" style="259" customWidth="1"/>
    <col min="3333" max="3333" width="18.75" style="259" customWidth="1"/>
    <col min="3334" max="3334" width="28.375" style="259" customWidth="1"/>
    <col min="3335" max="3335" width="6.25" style="259" customWidth="1"/>
    <col min="3336" max="3336" width="13.25" style="259" customWidth="1"/>
    <col min="3337" max="3337" width="11" style="259" customWidth="1"/>
    <col min="3338" max="3338" width="11" style="259" bestFit="1" customWidth="1"/>
    <col min="3339" max="3584" width="9.125" style="259"/>
    <col min="3585" max="3585" width="14.25" style="259" customWidth="1"/>
    <col min="3586" max="3586" width="41.125" style="259" customWidth="1"/>
    <col min="3587" max="3587" width="15.25" style="259" customWidth="1"/>
    <col min="3588" max="3588" width="17.875" style="259" customWidth="1"/>
    <col min="3589" max="3589" width="18.75" style="259" customWidth="1"/>
    <col min="3590" max="3590" width="28.375" style="259" customWidth="1"/>
    <col min="3591" max="3591" width="6.25" style="259" customWidth="1"/>
    <col min="3592" max="3592" width="13.25" style="259" customWidth="1"/>
    <col min="3593" max="3593" width="11" style="259" customWidth="1"/>
    <col min="3594" max="3594" width="11" style="259" bestFit="1" customWidth="1"/>
    <col min="3595" max="3840" width="9.125" style="259"/>
    <col min="3841" max="3841" width="14.25" style="259" customWidth="1"/>
    <col min="3842" max="3842" width="41.125" style="259" customWidth="1"/>
    <col min="3843" max="3843" width="15.25" style="259" customWidth="1"/>
    <col min="3844" max="3844" width="17.875" style="259" customWidth="1"/>
    <col min="3845" max="3845" width="18.75" style="259" customWidth="1"/>
    <col min="3846" max="3846" width="28.375" style="259" customWidth="1"/>
    <col min="3847" max="3847" width="6.25" style="259" customWidth="1"/>
    <col min="3848" max="3848" width="13.25" style="259" customWidth="1"/>
    <col min="3849" max="3849" width="11" style="259" customWidth="1"/>
    <col min="3850" max="3850" width="11" style="259" bestFit="1" customWidth="1"/>
    <col min="3851" max="4096" width="9.125" style="259"/>
    <col min="4097" max="4097" width="14.25" style="259" customWidth="1"/>
    <col min="4098" max="4098" width="41.125" style="259" customWidth="1"/>
    <col min="4099" max="4099" width="15.25" style="259" customWidth="1"/>
    <col min="4100" max="4100" width="17.875" style="259" customWidth="1"/>
    <col min="4101" max="4101" width="18.75" style="259" customWidth="1"/>
    <col min="4102" max="4102" width="28.375" style="259" customWidth="1"/>
    <col min="4103" max="4103" width="6.25" style="259" customWidth="1"/>
    <col min="4104" max="4104" width="13.25" style="259" customWidth="1"/>
    <col min="4105" max="4105" width="11" style="259" customWidth="1"/>
    <col min="4106" max="4106" width="11" style="259" bestFit="1" customWidth="1"/>
    <col min="4107" max="4352" width="9.125" style="259"/>
    <col min="4353" max="4353" width="14.25" style="259" customWidth="1"/>
    <col min="4354" max="4354" width="41.125" style="259" customWidth="1"/>
    <col min="4355" max="4355" width="15.25" style="259" customWidth="1"/>
    <col min="4356" max="4356" width="17.875" style="259" customWidth="1"/>
    <col min="4357" max="4357" width="18.75" style="259" customWidth="1"/>
    <col min="4358" max="4358" width="28.375" style="259" customWidth="1"/>
    <col min="4359" max="4359" width="6.25" style="259" customWidth="1"/>
    <col min="4360" max="4360" width="13.25" style="259" customWidth="1"/>
    <col min="4361" max="4361" width="11" style="259" customWidth="1"/>
    <col min="4362" max="4362" width="11" style="259" bestFit="1" customWidth="1"/>
    <col min="4363" max="4608" width="9.125" style="259"/>
    <col min="4609" max="4609" width="14.25" style="259" customWidth="1"/>
    <col min="4610" max="4610" width="41.125" style="259" customWidth="1"/>
    <col min="4611" max="4611" width="15.25" style="259" customWidth="1"/>
    <col min="4612" max="4612" width="17.875" style="259" customWidth="1"/>
    <col min="4613" max="4613" width="18.75" style="259" customWidth="1"/>
    <col min="4614" max="4614" width="28.375" style="259" customWidth="1"/>
    <col min="4615" max="4615" width="6.25" style="259" customWidth="1"/>
    <col min="4616" max="4616" width="13.25" style="259" customWidth="1"/>
    <col min="4617" max="4617" width="11" style="259" customWidth="1"/>
    <col min="4618" max="4618" width="11" style="259" bestFit="1" customWidth="1"/>
    <col min="4619" max="4864" width="9.125" style="259"/>
    <col min="4865" max="4865" width="14.25" style="259" customWidth="1"/>
    <col min="4866" max="4866" width="41.125" style="259" customWidth="1"/>
    <col min="4867" max="4867" width="15.25" style="259" customWidth="1"/>
    <col min="4868" max="4868" width="17.875" style="259" customWidth="1"/>
    <col min="4869" max="4869" width="18.75" style="259" customWidth="1"/>
    <col min="4870" max="4870" width="28.375" style="259" customWidth="1"/>
    <col min="4871" max="4871" width="6.25" style="259" customWidth="1"/>
    <col min="4872" max="4872" width="13.25" style="259" customWidth="1"/>
    <col min="4873" max="4873" width="11" style="259" customWidth="1"/>
    <col min="4874" max="4874" width="11" style="259" bestFit="1" customWidth="1"/>
    <col min="4875" max="5120" width="9.125" style="259"/>
    <col min="5121" max="5121" width="14.25" style="259" customWidth="1"/>
    <col min="5122" max="5122" width="41.125" style="259" customWidth="1"/>
    <col min="5123" max="5123" width="15.25" style="259" customWidth="1"/>
    <col min="5124" max="5124" width="17.875" style="259" customWidth="1"/>
    <col min="5125" max="5125" width="18.75" style="259" customWidth="1"/>
    <col min="5126" max="5126" width="28.375" style="259" customWidth="1"/>
    <col min="5127" max="5127" width="6.25" style="259" customWidth="1"/>
    <col min="5128" max="5128" width="13.25" style="259" customWidth="1"/>
    <col min="5129" max="5129" width="11" style="259" customWidth="1"/>
    <col min="5130" max="5130" width="11" style="259" bestFit="1" customWidth="1"/>
    <col min="5131" max="5376" width="9.125" style="259"/>
    <col min="5377" max="5377" width="14.25" style="259" customWidth="1"/>
    <col min="5378" max="5378" width="41.125" style="259" customWidth="1"/>
    <col min="5379" max="5379" width="15.25" style="259" customWidth="1"/>
    <col min="5380" max="5380" width="17.875" style="259" customWidth="1"/>
    <col min="5381" max="5381" width="18.75" style="259" customWidth="1"/>
    <col min="5382" max="5382" width="28.375" style="259" customWidth="1"/>
    <col min="5383" max="5383" width="6.25" style="259" customWidth="1"/>
    <col min="5384" max="5384" width="13.25" style="259" customWidth="1"/>
    <col min="5385" max="5385" width="11" style="259" customWidth="1"/>
    <col min="5386" max="5386" width="11" style="259" bestFit="1" customWidth="1"/>
    <col min="5387" max="5632" width="9.125" style="259"/>
    <col min="5633" max="5633" width="14.25" style="259" customWidth="1"/>
    <col min="5634" max="5634" width="41.125" style="259" customWidth="1"/>
    <col min="5635" max="5635" width="15.25" style="259" customWidth="1"/>
    <col min="5636" max="5636" width="17.875" style="259" customWidth="1"/>
    <col min="5637" max="5637" width="18.75" style="259" customWidth="1"/>
    <col min="5638" max="5638" width="28.375" style="259" customWidth="1"/>
    <col min="5639" max="5639" width="6.25" style="259" customWidth="1"/>
    <col min="5640" max="5640" width="13.25" style="259" customWidth="1"/>
    <col min="5641" max="5641" width="11" style="259" customWidth="1"/>
    <col min="5642" max="5642" width="11" style="259" bestFit="1" customWidth="1"/>
    <col min="5643" max="5888" width="9.125" style="259"/>
    <col min="5889" max="5889" width="14.25" style="259" customWidth="1"/>
    <col min="5890" max="5890" width="41.125" style="259" customWidth="1"/>
    <col min="5891" max="5891" width="15.25" style="259" customWidth="1"/>
    <col min="5892" max="5892" width="17.875" style="259" customWidth="1"/>
    <col min="5893" max="5893" width="18.75" style="259" customWidth="1"/>
    <col min="5894" max="5894" width="28.375" style="259" customWidth="1"/>
    <col min="5895" max="5895" width="6.25" style="259" customWidth="1"/>
    <col min="5896" max="5896" width="13.25" style="259" customWidth="1"/>
    <col min="5897" max="5897" width="11" style="259" customWidth="1"/>
    <col min="5898" max="5898" width="11" style="259" bestFit="1" customWidth="1"/>
    <col min="5899" max="6144" width="9.125" style="259"/>
    <col min="6145" max="6145" width="14.25" style="259" customWidth="1"/>
    <col min="6146" max="6146" width="41.125" style="259" customWidth="1"/>
    <col min="6147" max="6147" width="15.25" style="259" customWidth="1"/>
    <col min="6148" max="6148" width="17.875" style="259" customWidth="1"/>
    <col min="6149" max="6149" width="18.75" style="259" customWidth="1"/>
    <col min="6150" max="6150" width="28.375" style="259" customWidth="1"/>
    <col min="6151" max="6151" width="6.25" style="259" customWidth="1"/>
    <col min="6152" max="6152" width="13.25" style="259" customWidth="1"/>
    <col min="6153" max="6153" width="11" style="259" customWidth="1"/>
    <col min="6154" max="6154" width="11" style="259" bestFit="1" customWidth="1"/>
    <col min="6155" max="6400" width="9.125" style="259"/>
    <col min="6401" max="6401" width="14.25" style="259" customWidth="1"/>
    <col min="6402" max="6402" width="41.125" style="259" customWidth="1"/>
    <col min="6403" max="6403" width="15.25" style="259" customWidth="1"/>
    <col min="6404" max="6404" width="17.875" style="259" customWidth="1"/>
    <col min="6405" max="6405" width="18.75" style="259" customWidth="1"/>
    <col min="6406" max="6406" width="28.375" style="259" customWidth="1"/>
    <col min="6407" max="6407" width="6.25" style="259" customWidth="1"/>
    <col min="6408" max="6408" width="13.25" style="259" customWidth="1"/>
    <col min="6409" max="6409" width="11" style="259" customWidth="1"/>
    <col min="6410" max="6410" width="11" style="259" bestFit="1" customWidth="1"/>
    <col min="6411" max="6656" width="9.125" style="259"/>
    <col min="6657" max="6657" width="14.25" style="259" customWidth="1"/>
    <col min="6658" max="6658" width="41.125" style="259" customWidth="1"/>
    <col min="6659" max="6659" width="15.25" style="259" customWidth="1"/>
    <col min="6660" max="6660" width="17.875" style="259" customWidth="1"/>
    <col min="6661" max="6661" width="18.75" style="259" customWidth="1"/>
    <col min="6662" max="6662" width="28.375" style="259" customWidth="1"/>
    <col min="6663" max="6663" width="6.25" style="259" customWidth="1"/>
    <col min="6664" max="6664" width="13.25" style="259" customWidth="1"/>
    <col min="6665" max="6665" width="11" style="259" customWidth="1"/>
    <col min="6666" max="6666" width="11" style="259" bestFit="1" customWidth="1"/>
    <col min="6667" max="6912" width="9.125" style="259"/>
    <col min="6913" max="6913" width="14.25" style="259" customWidth="1"/>
    <col min="6914" max="6914" width="41.125" style="259" customWidth="1"/>
    <col min="6915" max="6915" width="15.25" style="259" customWidth="1"/>
    <col min="6916" max="6916" width="17.875" style="259" customWidth="1"/>
    <col min="6917" max="6917" width="18.75" style="259" customWidth="1"/>
    <col min="6918" max="6918" width="28.375" style="259" customWidth="1"/>
    <col min="6919" max="6919" width="6.25" style="259" customWidth="1"/>
    <col min="6920" max="6920" width="13.25" style="259" customWidth="1"/>
    <col min="6921" max="6921" width="11" style="259" customWidth="1"/>
    <col min="6922" max="6922" width="11" style="259" bestFit="1" customWidth="1"/>
    <col min="6923" max="7168" width="9.125" style="259"/>
    <col min="7169" max="7169" width="14.25" style="259" customWidth="1"/>
    <col min="7170" max="7170" width="41.125" style="259" customWidth="1"/>
    <col min="7171" max="7171" width="15.25" style="259" customWidth="1"/>
    <col min="7172" max="7172" width="17.875" style="259" customWidth="1"/>
    <col min="7173" max="7173" width="18.75" style="259" customWidth="1"/>
    <col min="7174" max="7174" width="28.375" style="259" customWidth="1"/>
    <col min="7175" max="7175" width="6.25" style="259" customWidth="1"/>
    <col min="7176" max="7176" width="13.25" style="259" customWidth="1"/>
    <col min="7177" max="7177" width="11" style="259" customWidth="1"/>
    <col min="7178" max="7178" width="11" style="259" bestFit="1" customWidth="1"/>
    <col min="7179" max="7424" width="9.125" style="259"/>
    <col min="7425" max="7425" width="14.25" style="259" customWidth="1"/>
    <col min="7426" max="7426" width="41.125" style="259" customWidth="1"/>
    <col min="7427" max="7427" width="15.25" style="259" customWidth="1"/>
    <col min="7428" max="7428" width="17.875" style="259" customWidth="1"/>
    <col min="7429" max="7429" width="18.75" style="259" customWidth="1"/>
    <col min="7430" max="7430" width="28.375" style="259" customWidth="1"/>
    <col min="7431" max="7431" width="6.25" style="259" customWidth="1"/>
    <col min="7432" max="7432" width="13.25" style="259" customWidth="1"/>
    <col min="7433" max="7433" width="11" style="259" customWidth="1"/>
    <col min="7434" max="7434" width="11" style="259" bestFit="1" customWidth="1"/>
    <col min="7435" max="7680" width="9.125" style="259"/>
    <col min="7681" max="7681" width="14.25" style="259" customWidth="1"/>
    <col min="7682" max="7682" width="41.125" style="259" customWidth="1"/>
    <col min="7683" max="7683" width="15.25" style="259" customWidth="1"/>
    <col min="7684" max="7684" width="17.875" style="259" customWidth="1"/>
    <col min="7685" max="7685" width="18.75" style="259" customWidth="1"/>
    <col min="7686" max="7686" width="28.375" style="259" customWidth="1"/>
    <col min="7687" max="7687" width="6.25" style="259" customWidth="1"/>
    <col min="7688" max="7688" width="13.25" style="259" customWidth="1"/>
    <col min="7689" max="7689" width="11" style="259" customWidth="1"/>
    <col min="7690" max="7690" width="11" style="259" bestFit="1" customWidth="1"/>
    <col min="7691" max="7936" width="9.125" style="259"/>
    <col min="7937" max="7937" width="14.25" style="259" customWidth="1"/>
    <col min="7938" max="7938" width="41.125" style="259" customWidth="1"/>
    <col min="7939" max="7939" width="15.25" style="259" customWidth="1"/>
    <col min="7940" max="7940" width="17.875" style="259" customWidth="1"/>
    <col min="7941" max="7941" width="18.75" style="259" customWidth="1"/>
    <col min="7942" max="7942" width="28.375" style="259" customWidth="1"/>
    <col min="7943" max="7943" width="6.25" style="259" customWidth="1"/>
    <col min="7944" max="7944" width="13.25" style="259" customWidth="1"/>
    <col min="7945" max="7945" width="11" style="259" customWidth="1"/>
    <col min="7946" max="7946" width="11" style="259" bestFit="1" customWidth="1"/>
    <col min="7947" max="8192" width="9.125" style="259"/>
    <col min="8193" max="8193" width="14.25" style="259" customWidth="1"/>
    <col min="8194" max="8194" width="41.125" style="259" customWidth="1"/>
    <col min="8195" max="8195" width="15.25" style="259" customWidth="1"/>
    <col min="8196" max="8196" width="17.875" style="259" customWidth="1"/>
    <col min="8197" max="8197" width="18.75" style="259" customWidth="1"/>
    <col min="8198" max="8198" width="28.375" style="259" customWidth="1"/>
    <col min="8199" max="8199" width="6.25" style="259" customWidth="1"/>
    <col min="8200" max="8200" width="13.25" style="259" customWidth="1"/>
    <col min="8201" max="8201" width="11" style="259" customWidth="1"/>
    <col min="8202" max="8202" width="11" style="259" bestFit="1" customWidth="1"/>
    <col min="8203" max="8448" width="9.125" style="259"/>
    <col min="8449" max="8449" width="14.25" style="259" customWidth="1"/>
    <col min="8450" max="8450" width="41.125" style="259" customWidth="1"/>
    <col min="8451" max="8451" width="15.25" style="259" customWidth="1"/>
    <col min="8452" max="8452" width="17.875" style="259" customWidth="1"/>
    <col min="8453" max="8453" width="18.75" style="259" customWidth="1"/>
    <col min="8454" max="8454" width="28.375" style="259" customWidth="1"/>
    <col min="8455" max="8455" width="6.25" style="259" customWidth="1"/>
    <col min="8456" max="8456" width="13.25" style="259" customWidth="1"/>
    <col min="8457" max="8457" width="11" style="259" customWidth="1"/>
    <col min="8458" max="8458" width="11" style="259" bestFit="1" customWidth="1"/>
    <col min="8459" max="8704" width="9.125" style="259"/>
    <col min="8705" max="8705" width="14.25" style="259" customWidth="1"/>
    <col min="8706" max="8706" width="41.125" style="259" customWidth="1"/>
    <col min="8707" max="8707" width="15.25" style="259" customWidth="1"/>
    <col min="8708" max="8708" width="17.875" style="259" customWidth="1"/>
    <col min="8709" max="8709" width="18.75" style="259" customWidth="1"/>
    <col min="8710" max="8710" width="28.375" style="259" customWidth="1"/>
    <col min="8711" max="8711" width="6.25" style="259" customWidth="1"/>
    <col min="8712" max="8712" width="13.25" style="259" customWidth="1"/>
    <col min="8713" max="8713" width="11" style="259" customWidth="1"/>
    <col min="8714" max="8714" width="11" style="259" bestFit="1" customWidth="1"/>
    <col min="8715" max="8960" width="9.125" style="259"/>
    <col min="8961" max="8961" width="14.25" style="259" customWidth="1"/>
    <col min="8962" max="8962" width="41.125" style="259" customWidth="1"/>
    <col min="8963" max="8963" width="15.25" style="259" customWidth="1"/>
    <col min="8964" max="8964" width="17.875" style="259" customWidth="1"/>
    <col min="8965" max="8965" width="18.75" style="259" customWidth="1"/>
    <col min="8966" max="8966" width="28.375" style="259" customWidth="1"/>
    <col min="8967" max="8967" width="6.25" style="259" customWidth="1"/>
    <col min="8968" max="8968" width="13.25" style="259" customWidth="1"/>
    <col min="8969" max="8969" width="11" style="259" customWidth="1"/>
    <col min="8970" max="8970" width="11" style="259" bestFit="1" customWidth="1"/>
    <col min="8971" max="9216" width="9.125" style="259"/>
    <col min="9217" max="9217" width="14.25" style="259" customWidth="1"/>
    <col min="9218" max="9218" width="41.125" style="259" customWidth="1"/>
    <col min="9219" max="9219" width="15.25" style="259" customWidth="1"/>
    <col min="9220" max="9220" width="17.875" style="259" customWidth="1"/>
    <col min="9221" max="9221" width="18.75" style="259" customWidth="1"/>
    <col min="9222" max="9222" width="28.375" style="259" customWidth="1"/>
    <col min="9223" max="9223" width="6.25" style="259" customWidth="1"/>
    <col min="9224" max="9224" width="13.25" style="259" customWidth="1"/>
    <col min="9225" max="9225" width="11" style="259" customWidth="1"/>
    <col min="9226" max="9226" width="11" style="259" bestFit="1" customWidth="1"/>
    <col min="9227" max="9472" width="9.125" style="259"/>
    <col min="9473" max="9473" width="14.25" style="259" customWidth="1"/>
    <col min="9474" max="9474" width="41.125" style="259" customWidth="1"/>
    <col min="9475" max="9475" width="15.25" style="259" customWidth="1"/>
    <col min="9476" max="9476" width="17.875" style="259" customWidth="1"/>
    <col min="9477" max="9477" width="18.75" style="259" customWidth="1"/>
    <col min="9478" max="9478" width="28.375" style="259" customWidth="1"/>
    <col min="9479" max="9479" width="6.25" style="259" customWidth="1"/>
    <col min="9480" max="9480" width="13.25" style="259" customWidth="1"/>
    <col min="9481" max="9481" width="11" style="259" customWidth="1"/>
    <col min="9482" max="9482" width="11" style="259" bestFit="1" customWidth="1"/>
    <col min="9483" max="9728" width="9.125" style="259"/>
    <col min="9729" max="9729" width="14.25" style="259" customWidth="1"/>
    <col min="9730" max="9730" width="41.125" style="259" customWidth="1"/>
    <col min="9731" max="9731" width="15.25" style="259" customWidth="1"/>
    <col min="9732" max="9732" width="17.875" style="259" customWidth="1"/>
    <col min="9733" max="9733" width="18.75" style="259" customWidth="1"/>
    <col min="9734" max="9734" width="28.375" style="259" customWidth="1"/>
    <col min="9735" max="9735" width="6.25" style="259" customWidth="1"/>
    <col min="9736" max="9736" width="13.25" style="259" customWidth="1"/>
    <col min="9737" max="9737" width="11" style="259" customWidth="1"/>
    <col min="9738" max="9738" width="11" style="259" bestFit="1" customWidth="1"/>
    <col min="9739" max="9984" width="9.125" style="259"/>
    <col min="9985" max="9985" width="14.25" style="259" customWidth="1"/>
    <col min="9986" max="9986" width="41.125" style="259" customWidth="1"/>
    <col min="9987" max="9987" width="15.25" style="259" customWidth="1"/>
    <col min="9988" max="9988" width="17.875" style="259" customWidth="1"/>
    <col min="9989" max="9989" width="18.75" style="259" customWidth="1"/>
    <col min="9990" max="9990" width="28.375" style="259" customWidth="1"/>
    <col min="9991" max="9991" width="6.25" style="259" customWidth="1"/>
    <col min="9992" max="9992" width="13.25" style="259" customWidth="1"/>
    <col min="9993" max="9993" width="11" style="259" customWidth="1"/>
    <col min="9994" max="9994" width="11" style="259" bestFit="1" customWidth="1"/>
    <col min="9995" max="10240" width="9.125" style="259"/>
    <col min="10241" max="10241" width="14.25" style="259" customWidth="1"/>
    <col min="10242" max="10242" width="41.125" style="259" customWidth="1"/>
    <col min="10243" max="10243" width="15.25" style="259" customWidth="1"/>
    <col min="10244" max="10244" width="17.875" style="259" customWidth="1"/>
    <col min="10245" max="10245" width="18.75" style="259" customWidth="1"/>
    <col min="10246" max="10246" width="28.375" style="259" customWidth="1"/>
    <col min="10247" max="10247" width="6.25" style="259" customWidth="1"/>
    <col min="10248" max="10248" width="13.25" style="259" customWidth="1"/>
    <col min="10249" max="10249" width="11" style="259" customWidth="1"/>
    <col min="10250" max="10250" width="11" style="259" bestFit="1" customWidth="1"/>
    <col min="10251" max="10496" width="9.125" style="259"/>
    <col min="10497" max="10497" width="14.25" style="259" customWidth="1"/>
    <col min="10498" max="10498" width="41.125" style="259" customWidth="1"/>
    <col min="10499" max="10499" width="15.25" style="259" customWidth="1"/>
    <col min="10500" max="10500" width="17.875" style="259" customWidth="1"/>
    <col min="10501" max="10501" width="18.75" style="259" customWidth="1"/>
    <col min="10502" max="10502" width="28.375" style="259" customWidth="1"/>
    <col min="10503" max="10503" width="6.25" style="259" customWidth="1"/>
    <col min="10504" max="10504" width="13.25" style="259" customWidth="1"/>
    <col min="10505" max="10505" width="11" style="259" customWidth="1"/>
    <col min="10506" max="10506" width="11" style="259" bestFit="1" customWidth="1"/>
    <col min="10507" max="10752" width="9.125" style="259"/>
    <col min="10753" max="10753" width="14.25" style="259" customWidth="1"/>
    <col min="10754" max="10754" width="41.125" style="259" customWidth="1"/>
    <col min="10755" max="10755" width="15.25" style="259" customWidth="1"/>
    <col min="10756" max="10756" width="17.875" style="259" customWidth="1"/>
    <col min="10757" max="10757" width="18.75" style="259" customWidth="1"/>
    <col min="10758" max="10758" width="28.375" style="259" customWidth="1"/>
    <col min="10759" max="10759" width="6.25" style="259" customWidth="1"/>
    <col min="10760" max="10760" width="13.25" style="259" customWidth="1"/>
    <col min="10761" max="10761" width="11" style="259" customWidth="1"/>
    <col min="10762" max="10762" width="11" style="259" bestFit="1" customWidth="1"/>
    <col min="10763" max="11008" width="9.125" style="259"/>
    <col min="11009" max="11009" width="14.25" style="259" customWidth="1"/>
    <col min="11010" max="11010" width="41.125" style="259" customWidth="1"/>
    <col min="11011" max="11011" width="15.25" style="259" customWidth="1"/>
    <col min="11012" max="11012" width="17.875" style="259" customWidth="1"/>
    <col min="11013" max="11013" width="18.75" style="259" customWidth="1"/>
    <col min="11014" max="11014" width="28.375" style="259" customWidth="1"/>
    <col min="11015" max="11015" width="6.25" style="259" customWidth="1"/>
    <col min="11016" max="11016" width="13.25" style="259" customWidth="1"/>
    <col min="11017" max="11017" width="11" style="259" customWidth="1"/>
    <col min="11018" max="11018" width="11" style="259" bestFit="1" customWidth="1"/>
    <col min="11019" max="11264" width="9.125" style="259"/>
    <col min="11265" max="11265" width="14.25" style="259" customWidth="1"/>
    <col min="11266" max="11266" width="41.125" style="259" customWidth="1"/>
    <col min="11267" max="11267" width="15.25" style="259" customWidth="1"/>
    <col min="11268" max="11268" width="17.875" style="259" customWidth="1"/>
    <col min="11269" max="11269" width="18.75" style="259" customWidth="1"/>
    <col min="11270" max="11270" width="28.375" style="259" customWidth="1"/>
    <col min="11271" max="11271" width="6.25" style="259" customWidth="1"/>
    <col min="11272" max="11272" width="13.25" style="259" customWidth="1"/>
    <col min="11273" max="11273" width="11" style="259" customWidth="1"/>
    <col min="11274" max="11274" width="11" style="259" bestFit="1" customWidth="1"/>
    <col min="11275" max="11520" width="9.125" style="259"/>
    <col min="11521" max="11521" width="14.25" style="259" customWidth="1"/>
    <col min="11522" max="11522" width="41.125" style="259" customWidth="1"/>
    <col min="11523" max="11523" width="15.25" style="259" customWidth="1"/>
    <col min="11524" max="11524" width="17.875" style="259" customWidth="1"/>
    <col min="11525" max="11525" width="18.75" style="259" customWidth="1"/>
    <col min="11526" max="11526" width="28.375" style="259" customWidth="1"/>
    <col min="11527" max="11527" width="6.25" style="259" customWidth="1"/>
    <col min="11528" max="11528" width="13.25" style="259" customWidth="1"/>
    <col min="11529" max="11529" width="11" style="259" customWidth="1"/>
    <col min="11530" max="11530" width="11" style="259" bestFit="1" customWidth="1"/>
    <col min="11531" max="11776" width="9.125" style="259"/>
    <col min="11777" max="11777" width="14.25" style="259" customWidth="1"/>
    <col min="11778" max="11778" width="41.125" style="259" customWidth="1"/>
    <col min="11779" max="11779" width="15.25" style="259" customWidth="1"/>
    <col min="11780" max="11780" width="17.875" style="259" customWidth="1"/>
    <col min="11781" max="11781" width="18.75" style="259" customWidth="1"/>
    <col min="11782" max="11782" width="28.375" style="259" customWidth="1"/>
    <col min="11783" max="11783" width="6.25" style="259" customWidth="1"/>
    <col min="11784" max="11784" width="13.25" style="259" customWidth="1"/>
    <col min="11785" max="11785" width="11" style="259" customWidth="1"/>
    <col min="11786" max="11786" width="11" style="259" bestFit="1" customWidth="1"/>
    <col min="11787" max="12032" width="9.125" style="259"/>
    <col min="12033" max="12033" width="14.25" style="259" customWidth="1"/>
    <col min="12034" max="12034" width="41.125" style="259" customWidth="1"/>
    <col min="12035" max="12035" width="15.25" style="259" customWidth="1"/>
    <col min="12036" max="12036" width="17.875" style="259" customWidth="1"/>
    <col min="12037" max="12037" width="18.75" style="259" customWidth="1"/>
    <col min="12038" max="12038" width="28.375" style="259" customWidth="1"/>
    <col min="12039" max="12039" width="6.25" style="259" customWidth="1"/>
    <col min="12040" max="12040" width="13.25" style="259" customWidth="1"/>
    <col min="12041" max="12041" width="11" style="259" customWidth="1"/>
    <col min="12042" max="12042" width="11" style="259" bestFit="1" customWidth="1"/>
    <col min="12043" max="12288" width="9.125" style="259"/>
    <col min="12289" max="12289" width="14.25" style="259" customWidth="1"/>
    <col min="12290" max="12290" width="41.125" style="259" customWidth="1"/>
    <col min="12291" max="12291" width="15.25" style="259" customWidth="1"/>
    <col min="12292" max="12292" width="17.875" style="259" customWidth="1"/>
    <col min="12293" max="12293" width="18.75" style="259" customWidth="1"/>
    <col min="12294" max="12294" width="28.375" style="259" customWidth="1"/>
    <col min="12295" max="12295" width="6.25" style="259" customWidth="1"/>
    <col min="12296" max="12296" width="13.25" style="259" customWidth="1"/>
    <col min="12297" max="12297" width="11" style="259" customWidth="1"/>
    <col min="12298" max="12298" width="11" style="259" bestFit="1" customWidth="1"/>
    <col min="12299" max="12544" width="9.125" style="259"/>
    <col min="12545" max="12545" width="14.25" style="259" customWidth="1"/>
    <col min="12546" max="12546" width="41.125" style="259" customWidth="1"/>
    <col min="12547" max="12547" width="15.25" style="259" customWidth="1"/>
    <col min="12548" max="12548" width="17.875" style="259" customWidth="1"/>
    <col min="12549" max="12549" width="18.75" style="259" customWidth="1"/>
    <col min="12550" max="12550" width="28.375" style="259" customWidth="1"/>
    <col min="12551" max="12551" width="6.25" style="259" customWidth="1"/>
    <col min="12552" max="12552" width="13.25" style="259" customWidth="1"/>
    <col min="12553" max="12553" width="11" style="259" customWidth="1"/>
    <col min="12554" max="12554" width="11" style="259" bestFit="1" customWidth="1"/>
    <col min="12555" max="12800" width="9.125" style="259"/>
    <col min="12801" max="12801" width="14.25" style="259" customWidth="1"/>
    <col min="12802" max="12802" width="41.125" style="259" customWidth="1"/>
    <col min="12803" max="12803" width="15.25" style="259" customWidth="1"/>
    <col min="12804" max="12804" width="17.875" style="259" customWidth="1"/>
    <col min="12805" max="12805" width="18.75" style="259" customWidth="1"/>
    <col min="12806" max="12806" width="28.375" style="259" customWidth="1"/>
    <col min="12807" max="12807" width="6.25" style="259" customWidth="1"/>
    <col min="12808" max="12808" width="13.25" style="259" customWidth="1"/>
    <col min="12809" max="12809" width="11" style="259" customWidth="1"/>
    <col min="12810" max="12810" width="11" style="259" bestFit="1" customWidth="1"/>
    <col min="12811" max="13056" width="9.125" style="259"/>
    <col min="13057" max="13057" width="14.25" style="259" customWidth="1"/>
    <col min="13058" max="13058" width="41.125" style="259" customWidth="1"/>
    <col min="13059" max="13059" width="15.25" style="259" customWidth="1"/>
    <col min="13060" max="13060" width="17.875" style="259" customWidth="1"/>
    <col min="13061" max="13061" width="18.75" style="259" customWidth="1"/>
    <col min="13062" max="13062" width="28.375" style="259" customWidth="1"/>
    <col min="13063" max="13063" width="6.25" style="259" customWidth="1"/>
    <col min="13064" max="13064" width="13.25" style="259" customWidth="1"/>
    <col min="13065" max="13065" width="11" style="259" customWidth="1"/>
    <col min="13066" max="13066" width="11" style="259" bestFit="1" customWidth="1"/>
    <col min="13067" max="13312" width="9.125" style="259"/>
    <col min="13313" max="13313" width="14.25" style="259" customWidth="1"/>
    <col min="13314" max="13314" width="41.125" style="259" customWidth="1"/>
    <col min="13315" max="13315" width="15.25" style="259" customWidth="1"/>
    <col min="13316" max="13316" width="17.875" style="259" customWidth="1"/>
    <col min="13317" max="13317" width="18.75" style="259" customWidth="1"/>
    <col min="13318" max="13318" width="28.375" style="259" customWidth="1"/>
    <col min="13319" max="13319" width="6.25" style="259" customWidth="1"/>
    <col min="13320" max="13320" width="13.25" style="259" customWidth="1"/>
    <col min="13321" max="13321" width="11" style="259" customWidth="1"/>
    <col min="13322" max="13322" width="11" style="259" bestFit="1" customWidth="1"/>
    <col min="13323" max="13568" width="9.125" style="259"/>
    <col min="13569" max="13569" width="14.25" style="259" customWidth="1"/>
    <col min="13570" max="13570" width="41.125" style="259" customWidth="1"/>
    <col min="13571" max="13571" width="15.25" style="259" customWidth="1"/>
    <col min="13572" max="13572" width="17.875" style="259" customWidth="1"/>
    <col min="13573" max="13573" width="18.75" style="259" customWidth="1"/>
    <col min="13574" max="13574" width="28.375" style="259" customWidth="1"/>
    <col min="13575" max="13575" width="6.25" style="259" customWidth="1"/>
    <col min="13576" max="13576" width="13.25" style="259" customWidth="1"/>
    <col min="13577" max="13577" width="11" style="259" customWidth="1"/>
    <col min="13578" max="13578" width="11" style="259" bestFit="1" customWidth="1"/>
    <col min="13579" max="13824" width="9.125" style="259"/>
    <col min="13825" max="13825" width="14.25" style="259" customWidth="1"/>
    <col min="13826" max="13826" width="41.125" style="259" customWidth="1"/>
    <col min="13827" max="13827" width="15.25" style="259" customWidth="1"/>
    <col min="13828" max="13828" width="17.875" style="259" customWidth="1"/>
    <col min="13829" max="13829" width="18.75" style="259" customWidth="1"/>
    <col min="13830" max="13830" width="28.375" style="259" customWidth="1"/>
    <col min="13831" max="13831" width="6.25" style="259" customWidth="1"/>
    <col min="13832" max="13832" width="13.25" style="259" customWidth="1"/>
    <col min="13833" max="13833" width="11" style="259" customWidth="1"/>
    <col min="13834" max="13834" width="11" style="259" bestFit="1" customWidth="1"/>
    <col min="13835" max="14080" width="9.125" style="259"/>
    <col min="14081" max="14081" width="14.25" style="259" customWidth="1"/>
    <col min="14082" max="14082" width="41.125" style="259" customWidth="1"/>
    <col min="14083" max="14083" width="15.25" style="259" customWidth="1"/>
    <col min="14084" max="14084" width="17.875" style="259" customWidth="1"/>
    <col min="14085" max="14085" width="18.75" style="259" customWidth="1"/>
    <col min="14086" max="14086" width="28.375" style="259" customWidth="1"/>
    <col min="14087" max="14087" width="6.25" style="259" customWidth="1"/>
    <col min="14088" max="14088" width="13.25" style="259" customWidth="1"/>
    <col min="14089" max="14089" width="11" style="259" customWidth="1"/>
    <col min="14090" max="14090" width="11" style="259" bestFit="1" customWidth="1"/>
    <col min="14091" max="14336" width="9.125" style="259"/>
    <col min="14337" max="14337" width="14.25" style="259" customWidth="1"/>
    <col min="14338" max="14338" width="41.125" style="259" customWidth="1"/>
    <col min="14339" max="14339" width="15.25" style="259" customWidth="1"/>
    <col min="14340" max="14340" width="17.875" style="259" customWidth="1"/>
    <col min="14341" max="14341" width="18.75" style="259" customWidth="1"/>
    <col min="14342" max="14342" width="28.375" style="259" customWidth="1"/>
    <col min="14343" max="14343" width="6.25" style="259" customWidth="1"/>
    <col min="14344" max="14344" width="13.25" style="259" customWidth="1"/>
    <col min="14345" max="14345" width="11" style="259" customWidth="1"/>
    <col min="14346" max="14346" width="11" style="259" bestFit="1" customWidth="1"/>
    <col min="14347" max="14592" width="9.125" style="259"/>
    <col min="14593" max="14593" width="14.25" style="259" customWidth="1"/>
    <col min="14594" max="14594" width="41.125" style="259" customWidth="1"/>
    <col min="14595" max="14595" width="15.25" style="259" customWidth="1"/>
    <col min="14596" max="14596" width="17.875" style="259" customWidth="1"/>
    <col min="14597" max="14597" width="18.75" style="259" customWidth="1"/>
    <col min="14598" max="14598" width="28.375" style="259" customWidth="1"/>
    <col min="14599" max="14599" width="6.25" style="259" customWidth="1"/>
    <col min="14600" max="14600" width="13.25" style="259" customWidth="1"/>
    <col min="14601" max="14601" width="11" style="259" customWidth="1"/>
    <col min="14602" max="14602" width="11" style="259" bestFit="1" customWidth="1"/>
    <col min="14603" max="14848" width="9.125" style="259"/>
    <col min="14849" max="14849" width="14.25" style="259" customWidth="1"/>
    <col min="14850" max="14850" width="41.125" style="259" customWidth="1"/>
    <col min="14851" max="14851" width="15.25" style="259" customWidth="1"/>
    <col min="14852" max="14852" width="17.875" style="259" customWidth="1"/>
    <col min="14853" max="14853" width="18.75" style="259" customWidth="1"/>
    <col min="14854" max="14854" width="28.375" style="259" customWidth="1"/>
    <col min="14855" max="14855" width="6.25" style="259" customWidth="1"/>
    <col min="14856" max="14856" width="13.25" style="259" customWidth="1"/>
    <col min="14857" max="14857" width="11" style="259" customWidth="1"/>
    <col min="14858" max="14858" width="11" style="259" bestFit="1" customWidth="1"/>
    <col min="14859" max="15104" width="9.125" style="259"/>
    <col min="15105" max="15105" width="14.25" style="259" customWidth="1"/>
    <col min="15106" max="15106" width="41.125" style="259" customWidth="1"/>
    <col min="15107" max="15107" width="15.25" style="259" customWidth="1"/>
    <col min="15108" max="15108" width="17.875" style="259" customWidth="1"/>
    <col min="15109" max="15109" width="18.75" style="259" customWidth="1"/>
    <col min="15110" max="15110" width="28.375" style="259" customWidth="1"/>
    <col min="15111" max="15111" width="6.25" style="259" customWidth="1"/>
    <col min="15112" max="15112" width="13.25" style="259" customWidth="1"/>
    <col min="15113" max="15113" width="11" style="259" customWidth="1"/>
    <col min="15114" max="15114" width="11" style="259" bestFit="1" customWidth="1"/>
    <col min="15115" max="15360" width="9.125" style="259"/>
    <col min="15361" max="15361" width="14.25" style="259" customWidth="1"/>
    <col min="15362" max="15362" width="41.125" style="259" customWidth="1"/>
    <col min="15363" max="15363" width="15.25" style="259" customWidth="1"/>
    <col min="15364" max="15364" width="17.875" style="259" customWidth="1"/>
    <col min="15365" max="15365" width="18.75" style="259" customWidth="1"/>
    <col min="15366" max="15366" width="28.375" style="259" customWidth="1"/>
    <col min="15367" max="15367" width="6.25" style="259" customWidth="1"/>
    <col min="15368" max="15368" width="13.25" style="259" customWidth="1"/>
    <col min="15369" max="15369" width="11" style="259" customWidth="1"/>
    <col min="15370" max="15370" width="11" style="259" bestFit="1" customWidth="1"/>
    <col min="15371" max="15616" width="9.125" style="259"/>
    <col min="15617" max="15617" width="14.25" style="259" customWidth="1"/>
    <col min="15618" max="15618" width="41.125" style="259" customWidth="1"/>
    <col min="15619" max="15619" width="15.25" style="259" customWidth="1"/>
    <col min="15620" max="15620" width="17.875" style="259" customWidth="1"/>
    <col min="15621" max="15621" width="18.75" style="259" customWidth="1"/>
    <col min="15622" max="15622" width="28.375" style="259" customWidth="1"/>
    <col min="15623" max="15623" width="6.25" style="259" customWidth="1"/>
    <col min="15624" max="15624" width="13.25" style="259" customWidth="1"/>
    <col min="15625" max="15625" width="11" style="259" customWidth="1"/>
    <col min="15626" max="15626" width="11" style="259" bestFit="1" customWidth="1"/>
    <col min="15627" max="15872" width="9.125" style="259"/>
    <col min="15873" max="15873" width="14.25" style="259" customWidth="1"/>
    <col min="15874" max="15874" width="41.125" style="259" customWidth="1"/>
    <col min="15875" max="15875" width="15.25" style="259" customWidth="1"/>
    <col min="15876" max="15876" width="17.875" style="259" customWidth="1"/>
    <col min="15877" max="15877" width="18.75" style="259" customWidth="1"/>
    <col min="15878" max="15878" width="28.375" style="259" customWidth="1"/>
    <col min="15879" max="15879" width="6.25" style="259" customWidth="1"/>
    <col min="15880" max="15880" width="13.25" style="259" customWidth="1"/>
    <col min="15881" max="15881" width="11" style="259" customWidth="1"/>
    <col min="15882" max="15882" width="11" style="259" bestFit="1" customWidth="1"/>
    <col min="15883" max="16128" width="9.125" style="259"/>
    <col min="16129" max="16129" width="14.25" style="259" customWidth="1"/>
    <col min="16130" max="16130" width="41.125" style="259" customWidth="1"/>
    <col min="16131" max="16131" width="15.25" style="259" customWidth="1"/>
    <col min="16132" max="16132" width="17.875" style="259" customWidth="1"/>
    <col min="16133" max="16133" width="18.75" style="259" customWidth="1"/>
    <col min="16134" max="16134" width="28.375" style="259" customWidth="1"/>
    <col min="16135" max="16135" width="6.25" style="259" customWidth="1"/>
    <col min="16136" max="16136" width="13.25" style="259" customWidth="1"/>
    <col min="16137" max="16137" width="11" style="259" customWidth="1"/>
    <col min="16138" max="16138" width="11" style="259" bestFit="1" customWidth="1"/>
    <col min="16139" max="16384" width="9.125" style="259"/>
  </cols>
  <sheetData>
    <row r="1" spans="1:11" ht="15">
      <c r="A1" s="465"/>
      <c r="B1" s="465"/>
      <c r="C1" s="465"/>
      <c r="D1" s="465"/>
      <c r="E1" s="465"/>
      <c r="F1" s="465"/>
      <c r="G1" s="465"/>
      <c r="H1" s="465"/>
      <c r="I1" s="465"/>
      <c r="J1" s="465"/>
      <c r="K1" s="465"/>
    </row>
    <row r="2" spans="1:11" ht="19.5" customHeight="1">
      <c r="A2" s="465"/>
      <c r="B2" s="2339" t="s">
        <v>997</v>
      </c>
      <c r="C2" s="2339"/>
      <c r="D2" s="2339"/>
      <c r="E2" s="2339"/>
      <c r="F2" s="2339"/>
      <c r="G2" s="546"/>
      <c r="H2" s="547"/>
      <c r="I2" s="547"/>
      <c r="J2" s="547"/>
      <c r="K2" s="465"/>
    </row>
    <row r="3" spans="1:11" ht="23.25" customHeight="1">
      <c r="A3" s="546"/>
      <c r="B3" s="2340" t="s">
        <v>998</v>
      </c>
      <c r="C3" s="2340"/>
      <c r="D3" s="2340"/>
      <c r="E3" s="2340"/>
      <c r="F3" s="2340"/>
      <c r="G3" s="546"/>
      <c r="H3" s="547"/>
      <c r="I3" s="547"/>
      <c r="J3" s="547"/>
      <c r="K3" s="465"/>
    </row>
    <row r="4" spans="1:11" ht="16.5" thickBot="1">
      <c r="A4" s="547"/>
      <c r="B4" s="547"/>
      <c r="C4" s="547"/>
      <c r="D4" s="547"/>
      <c r="E4" s="547"/>
      <c r="F4" s="547"/>
      <c r="G4" s="547"/>
      <c r="H4" s="547"/>
      <c r="I4" s="547"/>
      <c r="J4" s="547"/>
      <c r="K4" s="465"/>
    </row>
    <row r="5" spans="1:11" ht="20.25" customHeight="1" thickBot="1">
      <c r="A5" s="547"/>
      <c r="B5" s="548" t="s">
        <v>6</v>
      </c>
      <c r="C5" s="2341" t="s">
        <v>999</v>
      </c>
      <c r="D5" s="2341"/>
      <c r="E5" s="2341"/>
      <c r="F5" s="2341"/>
      <c r="G5" s="547"/>
      <c r="H5" s="547"/>
      <c r="I5" s="547"/>
      <c r="J5" s="547"/>
      <c r="K5" s="465"/>
    </row>
    <row r="6" spans="1:11" ht="20.25" customHeight="1" thickBot="1">
      <c r="A6" s="547"/>
      <c r="B6" s="548" t="s">
        <v>8</v>
      </c>
      <c r="C6" s="2342" t="s">
        <v>1000</v>
      </c>
      <c r="D6" s="2343"/>
      <c r="E6" s="2343"/>
      <c r="F6" s="2344"/>
      <c r="G6" s="547"/>
      <c r="H6" s="547"/>
      <c r="I6" s="547"/>
      <c r="J6" s="547"/>
      <c r="K6" s="465"/>
    </row>
    <row r="7" spans="1:11" ht="20.25" customHeight="1" thickBot="1">
      <c r="A7" s="547"/>
      <c r="B7" s="548" t="s">
        <v>10</v>
      </c>
      <c r="C7" s="1912" t="s">
        <v>499</v>
      </c>
      <c r="D7" s="1913"/>
      <c r="E7" s="1913"/>
      <c r="F7" s="1914"/>
      <c r="G7" s="547"/>
      <c r="H7" s="547"/>
      <c r="I7" s="547"/>
      <c r="J7" s="547"/>
      <c r="K7" s="465"/>
    </row>
    <row r="8" spans="1:11" ht="20.25" customHeight="1" thickBot="1">
      <c r="A8" s="547"/>
      <c r="B8" s="2336" t="s">
        <v>12</v>
      </c>
      <c r="C8" s="2337"/>
      <c r="D8" s="2337"/>
      <c r="E8" s="2337"/>
      <c r="F8" s="2338"/>
      <c r="G8" s="547"/>
      <c r="H8" s="547"/>
      <c r="I8" s="547"/>
      <c r="J8" s="547"/>
      <c r="K8" s="465"/>
    </row>
    <row r="9" spans="1:11" ht="15.75">
      <c r="A9" s="547"/>
      <c r="B9" s="2348" t="s">
        <v>1001</v>
      </c>
      <c r="C9" s="2349"/>
      <c r="D9" s="2349"/>
      <c r="E9" s="2349"/>
      <c r="F9" s="2350"/>
      <c r="G9" s="547"/>
      <c r="H9" s="547"/>
      <c r="I9" s="547"/>
      <c r="J9" s="547"/>
      <c r="K9" s="465"/>
    </row>
    <row r="10" spans="1:11" ht="15.75">
      <c r="A10" s="547"/>
      <c r="B10" s="2351"/>
      <c r="C10" s="2352"/>
      <c r="D10" s="2352"/>
      <c r="E10" s="2352"/>
      <c r="F10" s="2353"/>
      <c r="G10" s="547"/>
      <c r="H10" s="547"/>
      <c r="I10" s="547"/>
      <c r="J10" s="547"/>
      <c r="K10" s="465"/>
    </row>
    <row r="11" spans="1:11" ht="16.5" thickBot="1">
      <c r="A11" s="547"/>
      <c r="B11" s="2354"/>
      <c r="C11" s="2355"/>
      <c r="D11" s="2355"/>
      <c r="E11" s="2355"/>
      <c r="F11" s="2356"/>
      <c r="G11" s="547"/>
      <c r="H11" s="547"/>
      <c r="I11" s="547"/>
      <c r="J11" s="547"/>
      <c r="K11" s="465"/>
    </row>
    <row r="12" spans="1:11" ht="67.5" customHeight="1" thickBot="1">
      <c r="A12" s="547"/>
      <c r="B12" s="549" t="s">
        <v>14</v>
      </c>
      <c r="C12" s="2357" t="s">
        <v>1002</v>
      </c>
      <c r="D12" s="2358"/>
      <c r="E12" s="2358"/>
      <c r="F12" s="2359"/>
      <c r="G12" s="547"/>
      <c r="H12" s="547"/>
      <c r="I12" s="547"/>
      <c r="J12" s="547"/>
      <c r="K12" s="465"/>
    </row>
    <row r="13" spans="1:11" ht="27" customHeight="1">
      <c r="A13" s="547"/>
      <c r="B13" s="2360" t="s">
        <v>176</v>
      </c>
      <c r="C13" s="550">
        <v>2024</v>
      </c>
      <c r="D13" s="550">
        <v>2025</v>
      </c>
      <c r="E13" s="550">
        <v>2026</v>
      </c>
      <c r="F13" s="550">
        <v>2027</v>
      </c>
      <c r="G13" s="547"/>
      <c r="H13" s="547"/>
      <c r="I13" s="547"/>
      <c r="J13" s="547"/>
      <c r="K13" s="465"/>
    </row>
    <row r="14" spans="1:11" ht="28.5" customHeight="1" thickBot="1">
      <c r="A14" s="547"/>
      <c r="B14" s="2361"/>
      <c r="C14" s="552" t="s">
        <v>22</v>
      </c>
      <c r="D14" s="552" t="s">
        <v>23</v>
      </c>
      <c r="E14" s="552" t="s">
        <v>23</v>
      </c>
      <c r="F14" s="552" t="s">
        <v>23</v>
      </c>
      <c r="G14" s="547"/>
      <c r="H14" s="547"/>
      <c r="I14" s="547"/>
      <c r="J14" s="547"/>
      <c r="K14" s="465"/>
    </row>
    <row r="15" spans="1:11" ht="111" customHeight="1" thickBot="1">
      <c r="A15" s="547"/>
      <c r="B15" s="553" t="s">
        <v>1003</v>
      </c>
      <c r="C15" s="554">
        <v>0.67</v>
      </c>
      <c r="D15" s="554">
        <v>0.65</v>
      </c>
      <c r="E15" s="554">
        <v>0.61</v>
      </c>
      <c r="F15" s="554">
        <v>0.57999999999999996</v>
      </c>
      <c r="G15" s="547"/>
      <c r="H15" s="547"/>
      <c r="I15" s="547"/>
      <c r="J15" s="547"/>
      <c r="K15" s="465"/>
    </row>
    <row r="16" spans="1:11" ht="55.5" customHeight="1" thickBot="1">
      <c r="A16" s="547"/>
      <c r="B16" s="553" t="s">
        <v>1004</v>
      </c>
      <c r="C16" s="554">
        <v>0.7</v>
      </c>
      <c r="D16" s="554">
        <v>0.8</v>
      </c>
      <c r="E16" s="554">
        <v>0.81</v>
      </c>
      <c r="F16" s="554">
        <v>0.81</v>
      </c>
      <c r="G16" s="547"/>
      <c r="H16" s="547"/>
      <c r="I16" s="547"/>
      <c r="J16" s="547"/>
      <c r="K16" s="465"/>
    </row>
    <row r="17" spans="1:11" ht="55.5" customHeight="1" thickBot="1">
      <c r="A17" s="547"/>
      <c r="B17" s="553" t="s">
        <v>1005</v>
      </c>
      <c r="C17" s="554">
        <v>0.22</v>
      </c>
      <c r="D17" s="554">
        <v>0.22</v>
      </c>
      <c r="E17" s="554">
        <v>0.22</v>
      </c>
      <c r="F17" s="554">
        <v>0.22</v>
      </c>
      <c r="G17" s="547"/>
      <c r="H17" s="547"/>
      <c r="I17" s="547"/>
      <c r="J17" s="547"/>
      <c r="K17" s="465"/>
    </row>
    <row r="18" spans="1:11" ht="65.25" customHeight="1" thickBot="1">
      <c r="A18" s="547"/>
      <c r="B18" s="555" t="s">
        <v>503</v>
      </c>
      <c r="C18" s="2357" t="s">
        <v>1006</v>
      </c>
      <c r="D18" s="2362"/>
      <c r="E18" s="2362"/>
      <c r="F18" s="2363"/>
      <c r="G18" s="547"/>
      <c r="H18" s="547"/>
      <c r="I18" s="547"/>
      <c r="J18" s="547"/>
      <c r="K18" s="465"/>
    </row>
    <row r="19" spans="1:11" ht="24" customHeight="1" thickBot="1">
      <c r="A19" s="547"/>
      <c r="B19" s="1912" t="s">
        <v>505</v>
      </c>
      <c r="C19" s="1913"/>
      <c r="D19" s="1913"/>
      <c r="E19" s="1913"/>
      <c r="F19" s="1914"/>
      <c r="G19" s="547"/>
      <c r="H19" s="547"/>
      <c r="I19" s="556"/>
      <c r="J19" s="547"/>
      <c r="K19" s="465"/>
    </row>
    <row r="20" spans="1:11" ht="27" customHeight="1" thickBot="1">
      <c r="A20" s="547"/>
      <c r="B20" s="557"/>
      <c r="C20" s="558"/>
      <c r="D20" s="554" t="s">
        <v>1007</v>
      </c>
      <c r="E20" s="554" t="s">
        <v>1007</v>
      </c>
      <c r="F20" s="554" t="s">
        <v>1007</v>
      </c>
      <c r="G20" s="547"/>
      <c r="H20" s="559"/>
      <c r="I20" s="547"/>
      <c r="J20" s="547"/>
      <c r="K20" s="465"/>
    </row>
    <row r="21" spans="1:11" ht="108.75" customHeight="1" thickBot="1">
      <c r="A21" s="547"/>
      <c r="B21" s="560" t="s">
        <v>1008</v>
      </c>
      <c r="C21" s="554">
        <v>0.67</v>
      </c>
      <c r="D21" s="554">
        <v>0.64</v>
      </c>
      <c r="E21" s="554">
        <v>0.62</v>
      </c>
      <c r="F21" s="554">
        <v>0.6</v>
      </c>
      <c r="G21" s="547"/>
      <c r="H21" s="547"/>
      <c r="I21" s="547"/>
      <c r="J21" s="547"/>
      <c r="K21" s="465"/>
    </row>
    <row r="22" spans="1:11" ht="69" customHeight="1" thickBot="1">
      <c r="A22" s="547"/>
      <c r="B22" s="561" t="s">
        <v>1009</v>
      </c>
      <c r="C22" s="554">
        <v>0.7</v>
      </c>
      <c r="D22" s="554">
        <v>0.8</v>
      </c>
      <c r="E22" s="554">
        <v>0.81</v>
      </c>
      <c r="F22" s="554">
        <v>0.81</v>
      </c>
      <c r="G22" s="547"/>
      <c r="H22" s="547"/>
      <c r="I22" s="547"/>
      <c r="J22" s="547"/>
      <c r="K22" s="465"/>
    </row>
    <row r="23" spans="1:11" ht="27" customHeight="1" thickBot="1">
      <c r="A23" s="547"/>
      <c r="B23" s="2364" t="s">
        <v>511</v>
      </c>
      <c r="C23" s="2365"/>
      <c r="D23" s="2365"/>
      <c r="E23" s="2365"/>
      <c r="F23" s="2366"/>
      <c r="G23" s="547"/>
      <c r="H23" s="547"/>
      <c r="I23" s="547"/>
      <c r="J23" s="547"/>
      <c r="K23" s="465"/>
    </row>
    <row r="24" spans="1:11" ht="27.75" customHeight="1" thickBot="1">
      <c r="A24" s="547"/>
      <c r="B24" s="2364" t="s">
        <v>512</v>
      </c>
      <c r="C24" s="2365"/>
      <c r="D24" s="2365"/>
      <c r="E24" s="2365"/>
      <c r="F24" s="2366"/>
      <c r="G24" s="547"/>
      <c r="H24" s="547"/>
      <c r="I24" s="547"/>
      <c r="J24" s="547"/>
      <c r="K24" s="465"/>
    </row>
    <row r="25" spans="1:11" ht="29.25" customHeight="1" thickBot="1">
      <c r="A25" s="547"/>
      <c r="B25" s="217" t="s">
        <v>515</v>
      </c>
      <c r="C25" s="2081" t="s">
        <v>1010</v>
      </c>
      <c r="D25" s="2367"/>
      <c r="E25" s="2367"/>
      <c r="F25" s="2368"/>
      <c r="G25" s="547"/>
      <c r="H25" s="547"/>
      <c r="I25" s="547"/>
      <c r="J25" s="547"/>
      <c r="K25" s="465"/>
    </row>
    <row r="26" spans="1:11" ht="39.75" customHeight="1" thickBot="1">
      <c r="A26" s="547"/>
      <c r="B26" s="562" t="s">
        <v>517</v>
      </c>
      <c r="C26" s="2369" t="s">
        <v>1011</v>
      </c>
      <c r="D26" s="2370"/>
      <c r="E26" s="2370"/>
      <c r="F26" s="2371"/>
      <c r="G26" s="547"/>
      <c r="H26" s="547"/>
      <c r="I26" s="547"/>
      <c r="J26" s="547"/>
      <c r="K26" s="465"/>
    </row>
    <row r="27" spans="1:11" ht="26.25" customHeight="1" thickBot="1">
      <c r="A27" s="547"/>
      <c r="B27" s="562" t="s">
        <v>21</v>
      </c>
      <c r="C27" s="1915" t="s">
        <v>1012</v>
      </c>
      <c r="D27" s="1916"/>
      <c r="E27" s="1916"/>
      <c r="F27" s="1917"/>
      <c r="G27" s="547"/>
      <c r="H27" s="547"/>
      <c r="I27" s="547"/>
      <c r="J27" s="547"/>
      <c r="K27" s="465"/>
    </row>
    <row r="28" spans="1:11" ht="15.75">
      <c r="A28" s="547"/>
      <c r="B28" s="2360"/>
      <c r="C28" s="563">
        <v>2024</v>
      </c>
      <c r="D28" s="563">
        <v>2025</v>
      </c>
      <c r="E28" s="563">
        <v>2026</v>
      </c>
      <c r="F28" s="563">
        <v>2027</v>
      </c>
      <c r="G28" s="547"/>
      <c r="H28" s="547"/>
      <c r="I28" s="547"/>
      <c r="J28" s="547"/>
      <c r="K28" s="465"/>
    </row>
    <row r="29" spans="1:11" ht="16.5" thickBot="1">
      <c r="A29" s="547"/>
      <c r="B29" s="2361"/>
      <c r="C29" s="564" t="s">
        <v>22</v>
      </c>
      <c r="D29" s="564" t="s">
        <v>23</v>
      </c>
      <c r="E29" s="564" t="s">
        <v>23</v>
      </c>
      <c r="F29" s="564" t="s">
        <v>23</v>
      </c>
      <c r="G29" s="547"/>
      <c r="H29" s="547"/>
      <c r="I29" s="547"/>
      <c r="J29" s="547"/>
      <c r="K29" s="465"/>
    </row>
    <row r="30" spans="1:11" ht="16.5" thickBot="1">
      <c r="A30" s="547"/>
      <c r="B30" s="562" t="s">
        <v>33</v>
      </c>
      <c r="C30" s="565">
        <v>16</v>
      </c>
      <c r="D30" s="565">
        <v>15</v>
      </c>
      <c r="E30" s="565">
        <v>15</v>
      </c>
      <c r="F30" s="565">
        <v>15</v>
      </c>
      <c r="G30" s="547"/>
      <c r="H30" s="547"/>
      <c r="I30" s="547"/>
      <c r="J30" s="547"/>
      <c r="K30" s="465"/>
    </row>
    <row r="31" spans="1:11" ht="16.5" thickBot="1">
      <c r="A31" s="547"/>
      <c r="B31" s="562" t="s">
        <v>529</v>
      </c>
      <c r="C31" s="566">
        <f>C60</f>
        <v>67631</v>
      </c>
      <c r="D31" s="566">
        <f>D60</f>
        <v>68281</v>
      </c>
      <c r="E31" s="566">
        <f>E60</f>
        <v>68281</v>
      </c>
      <c r="F31" s="566">
        <f>F60</f>
        <v>68281</v>
      </c>
      <c r="G31" s="547"/>
      <c r="H31" s="547"/>
      <c r="I31" s="547"/>
      <c r="J31" s="547"/>
      <c r="K31" s="465"/>
    </row>
    <row r="32" spans="1:11" ht="16.5" thickBot="1">
      <c r="A32" s="547"/>
      <c r="B32" s="562" t="s">
        <v>530</v>
      </c>
      <c r="C32" s="566">
        <f>C31/C30</f>
        <v>4226.9375</v>
      </c>
      <c r="D32" s="566">
        <f>D31/D30</f>
        <v>4552.0666666666666</v>
      </c>
      <c r="E32" s="566">
        <f>E31/E30</f>
        <v>4552.0666666666666</v>
      </c>
      <c r="F32" s="566">
        <f>F31/F30</f>
        <v>4552.0666666666666</v>
      </c>
      <c r="G32" s="547"/>
      <c r="H32" s="547"/>
      <c r="I32" s="547"/>
      <c r="J32" s="547"/>
      <c r="K32" s="465"/>
    </row>
    <row r="33" spans="1:11" ht="16.5" thickBot="1">
      <c r="A33" s="547"/>
      <c r="B33" s="562" t="s">
        <v>532</v>
      </c>
      <c r="C33" s="551" t="s">
        <v>533</v>
      </c>
      <c r="D33" s="567">
        <f>D30/C30-1</f>
        <v>-6.25E-2</v>
      </c>
      <c r="E33" s="567">
        <f t="shared" ref="E33:F35" si="0">E30/D30-1</f>
        <v>0</v>
      </c>
      <c r="F33" s="567">
        <f t="shared" si="0"/>
        <v>0</v>
      </c>
      <c r="G33" s="547"/>
      <c r="H33" s="568"/>
      <c r="I33" s="568"/>
      <c r="J33" s="568"/>
      <c r="K33" s="465"/>
    </row>
    <row r="34" spans="1:11" ht="16.5" thickBot="1">
      <c r="A34" s="547"/>
      <c r="B34" s="562" t="s">
        <v>534</v>
      </c>
      <c r="C34" s="551" t="s">
        <v>533</v>
      </c>
      <c r="D34" s="567">
        <f>D31/C31-1</f>
        <v>9.6109772145909211E-3</v>
      </c>
      <c r="E34" s="567">
        <f t="shared" si="0"/>
        <v>0</v>
      </c>
      <c r="F34" s="567">
        <f t="shared" si="0"/>
        <v>0</v>
      </c>
      <c r="G34" s="547"/>
      <c r="H34" s="547"/>
      <c r="I34" s="547"/>
      <c r="J34" s="547"/>
      <c r="K34" s="465"/>
    </row>
    <row r="35" spans="1:11" ht="16.5" thickBot="1">
      <c r="A35" s="547"/>
      <c r="B35" s="562" t="s">
        <v>47</v>
      </c>
      <c r="C35" s="551" t="s">
        <v>533</v>
      </c>
      <c r="D35" s="567">
        <f>D32/C32-1</f>
        <v>7.691837569556359E-2</v>
      </c>
      <c r="E35" s="567">
        <f t="shared" si="0"/>
        <v>0</v>
      </c>
      <c r="F35" s="567">
        <f t="shared" si="0"/>
        <v>0</v>
      </c>
      <c r="G35" s="547"/>
      <c r="H35" s="547"/>
      <c r="I35" s="547"/>
      <c r="J35" s="547"/>
      <c r="K35" s="465"/>
    </row>
    <row r="36" spans="1:11" ht="25.5" customHeight="1" thickBot="1">
      <c r="A36" s="547"/>
      <c r="B36" s="2345" t="s">
        <v>1013</v>
      </c>
      <c r="C36" s="2346"/>
      <c r="D36" s="2346"/>
      <c r="E36" s="2346"/>
      <c r="F36" s="2347"/>
      <c r="G36" s="547"/>
      <c r="H36" s="547"/>
      <c r="I36" s="547"/>
      <c r="J36" s="547"/>
      <c r="K36" s="465"/>
    </row>
    <row r="37" spans="1:11" ht="15.75">
      <c r="A37" s="547"/>
      <c r="B37" s="2360"/>
      <c r="C37" s="563">
        <v>2024</v>
      </c>
      <c r="D37" s="563">
        <v>2025</v>
      </c>
      <c r="E37" s="563">
        <v>2026</v>
      </c>
      <c r="F37" s="563">
        <v>2027</v>
      </c>
      <c r="G37" s="547"/>
      <c r="H37" s="547"/>
      <c r="I37" s="547"/>
      <c r="J37" s="547"/>
      <c r="K37" s="465"/>
    </row>
    <row r="38" spans="1:11" ht="16.5" thickBot="1">
      <c r="A38" s="547"/>
      <c r="B38" s="2361"/>
      <c r="C38" s="564" t="s">
        <v>22</v>
      </c>
      <c r="D38" s="564" t="s">
        <v>23</v>
      </c>
      <c r="E38" s="564" t="s">
        <v>23</v>
      </c>
      <c r="F38" s="564" t="s">
        <v>23</v>
      </c>
      <c r="G38" s="547"/>
      <c r="H38" s="547"/>
      <c r="I38" s="547"/>
      <c r="J38" s="547"/>
      <c r="K38" s="465"/>
    </row>
    <row r="39" spans="1:11" ht="19.5" customHeight="1" thickBot="1">
      <c r="A39" s="547"/>
      <c r="B39" s="569" t="s">
        <v>537</v>
      </c>
      <c r="C39" s="570">
        <f>C40+C41</f>
        <v>44472</v>
      </c>
      <c r="D39" s="570">
        <v>44972</v>
      </c>
      <c r="E39" s="570">
        <f>E40+E41</f>
        <v>44972</v>
      </c>
      <c r="F39" s="570">
        <f>F40+F41</f>
        <v>44972</v>
      </c>
      <c r="G39" s="547"/>
      <c r="H39" s="547"/>
      <c r="I39" s="547"/>
      <c r="J39" s="547"/>
      <c r="K39" s="465"/>
    </row>
    <row r="40" spans="1:11" ht="27" customHeight="1" thickBot="1">
      <c r="A40" s="547"/>
      <c r="B40" s="571" t="s">
        <v>538</v>
      </c>
      <c r="C40" s="570">
        <v>44472</v>
      </c>
      <c r="D40" s="570">
        <v>44972</v>
      </c>
      <c r="E40" s="570">
        <v>44972</v>
      </c>
      <c r="F40" s="570">
        <v>44972</v>
      </c>
      <c r="G40" s="547"/>
      <c r="H40" s="547"/>
      <c r="I40" s="547"/>
      <c r="J40" s="547"/>
      <c r="K40" s="465"/>
    </row>
    <row r="41" spans="1:11" ht="19.5" customHeight="1" thickBot="1">
      <c r="A41" s="547"/>
      <c r="B41" s="571" t="s">
        <v>539</v>
      </c>
      <c r="C41" s="572"/>
      <c r="D41" s="573"/>
      <c r="E41" s="573"/>
      <c r="F41" s="573"/>
      <c r="G41" s="547"/>
      <c r="H41" s="547"/>
      <c r="I41" s="547"/>
      <c r="J41" s="547"/>
      <c r="K41" s="465"/>
    </row>
    <row r="42" spans="1:11" ht="16.5" thickBot="1">
      <c r="A42" s="547"/>
      <c r="B42" s="569" t="s">
        <v>540</v>
      </c>
      <c r="C42" s="570">
        <f>C43+C44</f>
        <v>6699</v>
      </c>
      <c r="D42" s="570">
        <f>D43+D44</f>
        <v>6699</v>
      </c>
      <c r="E42" s="570">
        <f>E43+E44</f>
        <v>6699</v>
      </c>
      <c r="F42" s="570">
        <f>F43+F44</f>
        <v>6699</v>
      </c>
      <c r="G42" s="547"/>
      <c r="H42" s="547"/>
      <c r="I42" s="547"/>
      <c r="J42" s="547"/>
      <c r="K42" s="465"/>
    </row>
    <row r="43" spans="1:11" ht="16.5" thickBot="1">
      <c r="A43" s="547"/>
      <c r="B43" s="571" t="s">
        <v>538</v>
      </c>
      <c r="C43" s="570">
        <v>6699</v>
      </c>
      <c r="D43" s="570">
        <v>6699</v>
      </c>
      <c r="E43" s="570">
        <v>6699</v>
      </c>
      <c r="F43" s="570">
        <v>6699</v>
      </c>
      <c r="G43" s="547"/>
      <c r="H43" s="547"/>
      <c r="I43" s="547"/>
      <c r="J43" s="547"/>
      <c r="K43" s="465"/>
    </row>
    <row r="44" spans="1:11" ht="16.5" thickBot="1">
      <c r="A44" s="547"/>
      <c r="B44" s="571" t="s">
        <v>539</v>
      </c>
      <c r="C44" s="572"/>
      <c r="D44" s="570"/>
      <c r="E44" s="570"/>
      <c r="F44" s="570"/>
      <c r="G44" s="547"/>
      <c r="H44" s="547"/>
      <c r="I44" s="547"/>
      <c r="J44" s="547"/>
      <c r="K44" s="465"/>
    </row>
    <row r="45" spans="1:11" ht="16.5" thickBot="1">
      <c r="A45" s="547"/>
      <c r="B45" s="569" t="s">
        <v>542</v>
      </c>
      <c r="C45" s="570">
        <f>C46+C47</f>
        <v>16460</v>
      </c>
      <c r="D45" s="570">
        <f>D46+D47</f>
        <v>16610</v>
      </c>
      <c r="E45" s="570">
        <f>E46+E47</f>
        <v>16610</v>
      </c>
      <c r="F45" s="570">
        <f>F46+F47</f>
        <v>16610</v>
      </c>
      <c r="G45" s="547"/>
      <c r="H45" s="547"/>
      <c r="I45" s="547"/>
      <c r="J45" s="547"/>
      <c r="K45" s="465"/>
    </row>
    <row r="46" spans="1:11" ht="16.5" thickBot="1">
      <c r="A46" s="547"/>
      <c r="B46" s="571" t="s">
        <v>538</v>
      </c>
      <c r="C46" s="572">
        <v>16460</v>
      </c>
      <c r="D46" s="572">
        <v>16610</v>
      </c>
      <c r="E46" s="572">
        <v>16610</v>
      </c>
      <c r="F46" s="572">
        <v>16610</v>
      </c>
      <c r="G46" s="547"/>
      <c r="H46" s="547"/>
      <c r="I46" s="547"/>
      <c r="J46" s="547"/>
      <c r="K46" s="465"/>
    </row>
    <row r="47" spans="1:11" ht="16.5" thickBot="1">
      <c r="A47" s="547"/>
      <c r="B47" s="571" t="s">
        <v>539</v>
      </c>
      <c r="C47" s="572"/>
      <c r="D47" s="570"/>
      <c r="E47" s="570"/>
      <c r="F47" s="570"/>
      <c r="G47" s="547"/>
      <c r="H47" s="547"/>
      <c r="I47" s="547"/>
      <c r="J47" s="547"/>
      <c r="K47" s="465"/>
    </row>
    <row r="48" spans="1:11" ht="16.5" thickBot="1">
      <c r="A48" s="547"/>
      <c r="B48" s="569" t="s">
        <v>543</v>
      </c>
      <c r="C48" s="572"/>
      <c r="D48" s="570"/>
      <c r="E48" s="570"/>
      <c r="F48" s="570"/>
      <c r="G48" s="547"/>
      <c r="H48" s="547"/>
      <c r="I48" s="547"/>
      <c r="J48" s="547"/>
      <c r="K48" s="465"/>
    </row>
    <row r="49" spans="1:11" ht="16.5" thickBot="1">
      <c r="A49" s="547"/>
      <c r="B49" s="571" t="s">
        <v>538</v>
      </c>
      <c r="C49" s="572"/>
      <c r="D49" s="570"/>
      <c r="E49" s="570"/>
      <c r="F49" s="570"/>
      <c r="G49" s="547"/>
      <c r="H49" s="547"/>
      <c r="I49" s="568"/>
      <c r="J49" s="547"/>
      <c r="K49" s="465"/>
    </row>
    <row r="50" spans="1:11" ht="16.5" thickBot="1">
      <c r="A50" s="547"/>
      <c r="B50" s="571" t="s">
        <v>539</v>
      </c>
      <c r="C50" s="572"/>
      <c r="D50" s="570"/>
      <c r="E50" s="570"/>
      <c r="F50" s="570"/>
      <c r="G50" s="547"/>
      <c r="H50" s="547"/>
      <c r="I50" s="547"/>
      <c r="J50" s="547"/>
      <c r="K50" s="465"/>
    </row>
    <row r="51" spans="1:11" ht="16.5" thickBot="1">
      <c r="A51" s="547"/>
      <c r="B51" s="569" t="s">
        <v>549</v>
      </c>
      <c r="C51" s="572"/>
      <c r="D51" s="570"/>
      <c r="E51" s="570"/>
      <c r="F51" s="570"/>
      <c r="G51" s="547"/>
      <c r="H51" s="547"/>
      <c r="I51" s="547"/>
      <c r="J51" s="547"/>
      <c r="K51" s="465"/>
    </row>
    <row r="52" spans="1:11" ht="16.5" thickBot="1">
      <c r="A52" s="547"/>
      <c r="B52" s="571" t="s">
        <v>538</v>
      </c>
      <c r="C52" s="572"/>
      <c r="D52" s="570"/>
      <c r="E52" s="570"/>
      <c r="F52" s="570"/>
      <c r="G52" s="547"/>
      <c r="H52" s="547"/>
      <c r="I52" s="547"/>
      <c r="J52" s="547"/>
      <c r="K52" s="465"/>
    </row>
    <row r="53" spans="1:11" ht="16.5" thickBot="1">
      <c r="A53" s="547"/>
      <c r="B53" s="571" t="s">
        <v>539</v>
      </c>
      <c r="C53" s="572"/>
      <c r="D53" s="570"/>
      <c r="E53" s="570"/>
      <c r="F53" s="570"/>
      <c r="G53" s="547"/>
      <c r="H53" s="547"/>
      <c r="I53" s="547"/>
      <c r="J53" s="547"/>
      <c r="K53" s="465"/>
    </row>
    <row r="54" spans="1:11" ht="16.5" thickBot="1">
      <c r="A54" s="547"/>
      <c r="B54" s="569" t="s">
        <v>553</v>
      </c>
      <c r="C54" s="572"/>
      <c r="D54" s="570"/>
      <c r="E54" s="570"/>
      <c r="F54" s="570"/>
      <c r="G54" s="547"/>
      <c r="H54" s="547"/>
      <c r="I54" s="547"/>
      <c r="J54" s="547"/>
      <c r="K54" s="465"/>
    </row>
    <row r="55" spans="1:11" ht="16.5" thickBot="1">
      <c r="A55" s="547"/>
      <c r="B55" s="571" t="s">
        <v>538</v>
      </c>
      <c r="C55" s="572"/>
      <c r="D55" s="570"/>
      <c r="E55" s="570"/>
      <c r="F55" s="570"/>
      <c r="G55" s="547"/>
      <c r="H55" s="547"/>
      <c r="I55" s="547"/>
      <c r="J55" s="547"/>
      <c r="K55" s="465"/>
    </row>
    <row r="56" spans="1:11" ht="16.5" thickBot="1">
      <c r="A56" s="547"/>
      <c r="B56" s="571" t="s">
        <v>539</v>
      </c>
      <c r="C56" s="572"/>
      <c r="D56" s="570"/>
      <c r="E56" s="570"/>
      <c r="F56" s="570"/>
      <c r="G56" s="547"/>
      <c r="H56" s="547"/>
      <c r="I56" s="547"/>
      <c r="J56" s="547"/>
      <c r="K56" s="465"/>
    </row>
    <row r="57" spans="1:11" ht="16.5" thickBot="1">
      <c r="A57" s="547"/>
      <c r="B57" s="569" t="s">
        <v>554</v>
      </c>
      <c r="C57" s="572">
        <v>0</v>
      </c>
      <c r="D57" s="570">
        <v>0</v>
      </c>
      <c r="E57" s="570">
        <f>D57*1.03*0.99</f>
        <v>0</v>
      </c>
      <c r="F57" s="570">
        <f>E57*1.03*0.99</f>
        <v>0</v>
      </c>
      <c r="G57" s="547"/>
      <c r="H57" s="547"/>
      <c r="I57" s="574"/>
      <c r="J57" s="547"/>
      <c r="K57" s="465"/>
    </row>
    <row r="58" spans="1:11" ht="16.5" thickBot="1">
      <c r="A58" s="547"/>
      <c r="B58" s="571" t="s">
        <v>538</v>
      </c>
      <c r="C58" s="572">
        <v>300</v>
      </c>
      <c r="D58" s="572">
        <v>0</v>
      </c>
      <c r="E58" s="572">
        <v>0</v>
      </c>
      <c r="F58" s="572">
        <v>0</v>
      </c>
      <c r="G58" s="547"/>
      <c r="H58" s="547"/>
      <c r="I58" s="547"/>
      <c r="J58" s="547"/>
      <c r="K58" s="465"/>
    </row>
    <row r="59" spans="1:11" ht="16.5" thickBot="1">
      <c r="A59" s="547"/>
      <c r="B59" s="571" t="s">
        <v>539</v>
      </c>
      <c r="C59" s="572"/>
      <c r="D59" s="208"/>
      <c r="E59" s="206"/>
      <c r="F59" s="206"/>
      <c r="G59" s="547"/>
      <c r="H59" s="547"/>
      <c r="I59" s="547"/>
      <c r="J59" s="547"/>
      <c r="K59" s="465"/>
    </row>
    <row r="60" spans="1:11" ht="16.5" thickBot="1">
      <c r="A60" s="547"/>
      <c r="B60" s="575" t="s">
        <v>555</v>
      </c>
      <c r="C60" s="572">
        <f>C57+C54+C51+C48+C45+C42+C39</f>
        <v>67631</v>
      </c>
      <c r="D60" s="572">
        <f>D57+D54+D51+D48+D45+D42+D39</f>
        <v>68281</v>
      </c>
      <c r="E60" s="572">
        <f>E57+E54+E51+E48+E45+E42+E39</f>
        <v>68281</v>
      </c>
      <c r="F60" s="572">
        <f>F57+F54+F51+F48+F45+F42+F39</f>
        <v>68281</v>
      </c>
      <c r="G60" s="547"/>
      <c r="H60" s="547"/>
      <c r="I60" s="547"/>
      <c r="J60" s="547"/>
      <c r="K60" s="465"/>
    </row>
    <row r="61" spans="1:11" ht="16.5" thickBot="1">
      <c r="A61" s="547"/>
      <c r="B61" s="576" t="s">
        <v>556</v>
      </c>
      <c r="C61" s="577">
        <f>IF(C60-C31=0,0,"Error")</f>
        <v>0</v>
      </c>
      <c r="D61" s="577">
        <f>IF(D60-D31=0,0,"Error")</f>
        <v>0</v>
      </c>
      <c r="E61" s="577">
        <f>IF(E60-E31=0,0,"Error")</f>
        <v>0</v>
      </c>
      <c r="F61" s="577">
        <f>IF(F60-F31=0,0,"Error")</f>
        <v>0</v>
      </c>
      <c r="G61" s="547"/>
      <c r="H61" s="547"/>
      <c r="I61" s="547"/>
      <c r="J61" s="547"/>
      <c r="K61" s="465"/>
    </row>
    <row r="62" spans="1:11" ht="33.75" hidden="1" customHeight="1">
      <c r="A62" s="547"/>
      <c r="B62" s="578" t="s">
        <v>1014</v>
      </c>
      <c r="C62" s="2081" t="s">
        <v>1010</v>
      </c>
      <c r="D62" s="2367"/>
      <c r="E62" s="2367"/>
      <c r="F62" s="2368"/>
      <c r="G62" s="547"/>
      <c r="H62" s="547"/>
      <c r="I62" s="547"/>
      <c r="J62" s="547"/>
      <c r="K62" s="465"/>
    </row>
    <row r="63" spans="1:11" ht="30" hidden="1" customHeight="1">
      <c r="A63" s="547"/>
      <c r="B63" s="562" t="s">
        <v>517</v>
      </c>
      <c r="C63" s="2369"/>
      <c r="D63" s="2370"/>
      <c r="E63" s="2370"/>
      <c r="F63" s="2371"/>
      <c r="G63" s="547"/>
      <c r="H63" s="547"/>
      <c r="I63" s="547"/>
      <c r="J63" s="547"/>
      <c r="K63" s="465"/>
    </row>
    <row r="64" spans="1:11" ht="28.5" hidden="1" customHeight="1">
      <c r="A64" s="547"/>
      <c r="B64" s="562" t="s">
        <v>21</v>
      </c>
      <c r="C64" s="1915" t="s">
        <v>1012</v>
      </c>
      <c r="D64" s="1916"/>
      <c r="E64" s="1916"/>
      <c r="F64" s="1917"/>
      <c r="G64" s="547"/>
      <c r="H64" s="547"/>
      <c r="I64" s="547"/>
      <c r="J64" s="547"/>
      <c r="K64" s="465"/>
    </row>
    <row r="65" spans="1:11" ht="16.5" hidden="1" thickBot="1">
      <c r="A65" s="547"/>
      <c r="B65" s="2360"/>
      <c r="C65" s="563">
        <v>2024</v>
      </c>
      <c r="D65" s="563">
        <v>2025</v>
      </c>
      <c r="E65" s="563">
        <v>2026</v>
      </c>
      <c r="F65" s="563">
        <v>2027</v>
      </c>
      <c r="G65" s="547"/>
      <c r="H65" s="547"/>
      <c r="I65" s="547"/>
      <c r="J65" s="547"/>
      <c r="K65" s="465"/>
    </row>
    <row r="66" spans="1:11" ht="16.5" hidden="1" thickBot="1">
      <c r="A66" s="547"/>
      <c r="B66" s="2361"/>
      <c r="C66" s="564" t="s">
        <v>22</v>
      </c>
      <c r="D66" s="564" t="s">
        <v>23</v>
      </c>
      <c r="E66" s="564" t="s">
        <v>23</v>
      </c>
      <c r="F66" s="564" t="s">
        <v>23</v>
      </c>
      <c r="G66" s="547"/>
      <c r="H66" s="547"/>
      <c r="I66" s="547"/>
      <c r="J66" s="547"/>
      <c r="K66" s="465"/>
    </row>
    <row r="67" spans="1:11" ht="16.5" hidden="1" thickBot="1">
      <c r="A67" s="547"/>
      <c r="B67" s="562" t="s">
        <v>33</v>
      </c>
      <c r="C67" s="562"/>
      <c r="D67" s="562"/>
      <c r="E67" s="562"/>
      <c r="F67" s="562"/>
      <c r="G67" s="547"/>
      <c r="H67" s="547"/>
      <c r="I67" s="547"/>
      <c r="J67" s="547"/>
      <c r="K67" s="465"/>
    </row>
    <row r="68" spans="1:11" ht="16.5" hidden="1" thickBot="1">
      <c r="A68" s="547"/>
      <c r="B68" s="562" t="s">
        <v>529</v>
      </c>
      <c r="C68" s="566">
        <f>C97</f>
        <v>0</v>
      </c>
      <c r="D68" s="566">
        <f>D97</f>
        <v>0</v>
      </c>
      <c r="E68" s="566">
        <f>E97</f>
        <v>0</v>
      </c>
      <c r="F68" s="566">
        <f>F97</f>
        <v>0</v>
      </c>
      <c r="G68" s="547"/>
      <c r="H68" s="547"/>
      <c r="I68" s="547"/>
      <c r="J68" s="547"/>
      <c r="K68" s="465"/>
    </row>
    <row r="69" spans="1:11" ht="16.5" hidden="1" thickBot="1">
      <c r="A69" s="547"/>
      <c r="B69" s="562" t="s">
        <v>530</v>
      </c>
      <c r="C69" s="566"/>
      <c r="D69" s="566"/>
      <c r="E69" s="566"/>
      <c r="F69" s="566"/>
      <c r="G69" s="547"/>
      <c r="H69" s="547"/>
      <c r="I69" s="547"/>
      <c r="J69" s="547"/>
      <c r="K69" s="465"/>
    </row>
    <row r="70" spans="1:11" ht="16.5" hidden="1" thickBot="1">
      <c r="A70" s="547"/>
      <c r="B70" s="562" t="s">
        <v>532</v>
      </c>
      <c r="C70" s="551"/>
      <c r="D70" s="567"/>
      <c r="E70" s="567"/>
      <c r="F70" s="567"/>
      <c r="G70" s="547"/>
      <c r="H70" s="547"/>
      <c r="I70" s="547"/>
      <c r="J70" s="547"/>
      <c r="K70" s="465"/>
    </row>
    <row r="71" spans="1:11" ht="16.5" hidden="1" thickBot="1">
      <c r="A71" s="547"/>
      <c r="B71" s="562" t="s">
        <v>534</v>
      </c>
      <c r="C71" s="551"/>
      <c r="D71" s="567"/>
      <c r="E71" s="567"/>
      <c r="F71" s="567"/>
      <c r="G71" s="547"/>
      <c r="H71" s="547"/>
      <c r="I71" s="547"/>
      <c r="J71" s="547"/>
      <c r="K71" s="465"/>
    </row>
    <row r="72" spans="1:11" ht="16.5" hidden="1" thickBot="1">
      <c r="A72" s="547"/>
      <c r="B72" s="562" t="s">
        <v>47</v>
      </c>
      <c r="C72" s="551"/>
      <c r="D72" s="567"/>
      <c r="E72" s="567"/>
      <c r="F72" s="567"/>
      <c r="G72" s="547"/>
      <c r="H72" s="547"/>
      <c r="I72" s="547"/>
      <c r="J72" s="547"/>
      <c r="K72" s="465"/>
    </row>
    <row r="73" spans="1:11" ht="16.5" hidden="1" thickBot="1">
      <c r="A73" s="547"/>
      <c r="B73" s="2345" t="s">
        <v>1015</v>
      </c>
      <c r="C73" s="2346"/>
      <c r="D73" s="2346"/>
      <c r="E73" s="2346"/>
      <c r="F73" s="2347"/>
      <c r="G73" s="547"/>
      <c r="H73" s="547"/>
      <c r="I73" s="547"/>
      <c r="J73" s="547"/>
      <c r="K73" s="465"/>
    </row>
    <row r="74" spans="1:11" ht="16.5" hidden="1" thickBot="1">
      <c r="A74" s="547"/>
      <c r="B74" s="2360"/>
      <c r="C74" s="563">
        <v>2019</v>
      </c>
      <c r="D74" s="563">
        <v>2020</v>
      </c>
      <c r="E74" s="563">
        <v>2021</v>
      </c>
      <c r="F74" s="563">
        <v>2022</v>
      </c>
      <c r="G74" s="547"/>
      <c r="H74" s="547"/>
      <c r="I74" s="547"/>
      <c r="J74" s="547"/>
      <c r="K74" s="465"/>
    </row>
    <row r="75" spans="1:11" ht="16.5" hidden="1" thickBot="1">
      <c r="A75" s="547"/>
      <c r="B75" s="2361"/>
      <c r="C75" s="564" t="s">
        <v>22</v>
      </c>
      <c r="D75" s="564" t="s">
        <v>23</v>
      </c>
      <c r="E75" s="564" t="s">
        <v>23</v>
      </c>
      <c r="F75" s="564" t="s">
        <v>23</v>
      </c>
      <c r="G75" s="547"/>
      <c r="H75" s="547"/>
      <c r="I75" s="547"/>
      <c r="J75" s="547"/>
      <c r="K75" s="465"/>
    </row>
    <row r="76" spans="1:11" ht="16.5" hidden="1" thickBot="1">
      <c r="A76" s="547"/>
      <c r="B76" s="569" t="s">
        <v>537</v>
      </c>
      <c r="C76" s="570"/>
      <c r="D76" s="570"/>
      <c r="E76" s="570"/>
      <c r="F76" s="570"/>
      <c r="G76" s="547"/>
      <c r="H76" s="547"/>
      <c r="I76" s="547"/>
      <c r="J76" s="547"/>
      <c r="K76" s="465"/>
    </row>
    <row r="77" spans="1:11" ht="16.5" hidden="1" thickBot="1">
      <c r="A77" s="547"/>
      <c r="B77" s="571" t="s">
        <v>538</v>
      </c>
      <c r="C77" s="572"/>
      <c r="D77" s="573"/>
      <c r="E77" s="573"/>
      <c r="F77" s="573"/>
      <c r="G77" s="547"/>
      <c r="H77" s="547"/>
      <c r="I77" s="547"/>
      <c r="J77" s="547"/>
      <c r="K77" s="465"/>
    </row>
    <row r="78" spans="1:11" ht="16.5" hidden="1" thickBot="1">
      <c r="A78" s="547"/>
      <c r="B78" s="571" t="s">
        <v>539</v>
      </c>
      <c r="C78" s="572"/>
      <c r="D78" s="573"/>
      <c r="E78" s="573"/>
      <c r="F78" s="573"/>
      <c r="G78" s="547"/>
      <c r="H78" s="547"/>
      <c r="I78" s="547"/>
      <c r="J78" s="547"/>
      <c r="K78" s="465"/>
    </row>
    <row r="79" spans="1:11" ht="16.5" hidden="1" thickBot="1">
      <c r="A79" s="547"/>
      <c r="B79" s="569" t="s">
        <v>540</v>
      </c>
      <c r="C79" s="570"/>
      <c r="D79" s="570"/>
      <c r="E79" s="570"/>
      <c r="F79" s="570"/>
      <c r="G79" s="547"/>
      <c r="H79" s="547"/>
      <c r="I79" s="547"/>
      <c r="J79" s="547"/>
      <c r="K79" s="465"/>
    </row>
    <row r="80" spans="1:11" ht="16.5" hidden="1" thickBot="1">
      <c r="A80" s="547"/>
      <c r="B80" s="571" t="s">
        <v>538</v>
      </c>
      <c r="C80" s="572"/>
      <c r="D80" s="570"/>
      <c r="E80" s="570"/>
      <c r="F80" s="570"/>
      <c r="G80" s="547"/>
      <c r="H80" s="547"/>
      <c r="I80" s="547"/>
      <c r="J80" s="547"/>
      <c r="K80" s="465"/>
    </row>
    <row r="81" spans="1:11" ht="16.5" hidden="1" thickBot="1">
      <c r="A81" s="547"/>
      <c r="B81" s="571" t="s">
        <v>539</v>
      </c>
      <c r="C81" s="572"/>
      <c r="D81" s="570"/>
      <c r="E81" s="570"/>
      <c r="F81" s="570"/>
      <c r="G81" s="547"/>
      <c r="H81" s="547"/>
      <c r="I81" s="547"/>
      <c r="J81" s="547"/>
      <c r="K81" s="465"/>
    </row>
    <row r="82" spans="1:11" ht="16.5" hidden="1" thickBot="1">
      <c r="A82" s="547"/>
      <c r="B82" s="569" t="s">
        <v>542</v>
      </c>
      <c r="C82" s="572">
        <v>0</v>
      </c>
      <c r="D82" s="570">
        <v>0</v>
      </c>
      <c r="E82" s="570">
        <v>0</v>
      </c>
      <c r="F82" s="570">
        <v>0</v>
      </c>
      <c r="G82" s="547"/>
      <c r="H82" s="547"/>
      <c r="I82" s="547"/>
      <c r="J82" s="547"/>
      <c r="K82" s="465"/>
    </row>
    <row r="83" spans="1:11" ht="16.5" hidden="1" thickBot="1">
      <c r="A83" s="547"/>
      <c r="B83" s="571" t="s">
        <v>538</v>
      </c>
      <c r="C83" s="572"/>
      <c r="D83" s="570"/>
      <c r="E83" s="570"/>
      <c r="F83" s="570"/>
      <c r="G83" s="547"/>
      <c r="H83" s="547"/>
      <c r="I83" s="547"/>
      <c r="J83" s="547"/>
      <c r="K83" s="465"/>
    </row>
    <row r="84" spans="1:11" ht="16.5" hidden="1" thickBot="1">
      <c r="A84" s="547"/>
      <c r="B84" s="571" t="s">
        <v>539</v>
      </c>
      <c r="C84" s="572"/>
      <c r="D84" s="570"/>
      <c r="E84" s="570"/>
      <c r="F84" s="570"/>
      <c r="G84" s="547"/>
      <c r="H84" s="547"/>
      <c r="I84" s="547"/>
      <c r="J84" s="547"/>
      <c r="K84" s="465"/>
    </row>
    <row r="85" spans="1:11" ht="16.5" hidden="1" thickBot="1">
      <c r="A85" s="547"/>
      <c r="B85" s="569" t="s">
        <v>543</v>
      </c>
      <c r="C85" s="572"/>
      <c r="D85" s="570"/>
      <c r="E85" s="570"/>
      <c r="F85" s="570"/>
      <c r="G85" s="547"/>
      <c r="H85" s="547"/>
      <c r="I85" s="547"/>
      <c r="J85" s="547"/>
      <c r="K85" s="465"/>
    </row>
    <row r="86" spans="1:11" ht="16.5" hidden="1" thickBot="1">
      <c r="A86" s="547"/>
      <c r="B86" s="571" t="s">
        <v>538</v>
      </c>
      <c r="C86" s="572"/>
      <c r="D86" s="570"/>
      <c r="E86" s="570"/>
      <c r="F86" s="570"/>
      <c r="G86" s="547"/>
      <c r="H86" s="547"/>
      <c r="I86" s="547"/>
      <c r="J86" s="547"/>
      <c r="K86" s="465"/>
    </row>
    <row r="87" spans="1:11" ht="16.5" hidden="1" thickBot="1">
      <c r="A87" s="547"/>
      <c r="B87" s="571" t="s">
        <v>539</v>
      </c>
      <c r="C87" s="572"/>
      <c r="D87" s="570"/>
      <c r="E87" s="570"/>
      <c r="F87" s="570"/>
      <c r="G87" s="547"/>
      <c r="H87" s="547"/>
      <c r="I87" s="547"/>
      <c r="J87" s="547"/>
      <c r="K87" s="465"/>
    </row>
    <row r="88" spans="1:11" ht="16.5" hidden="1" thickBot="1">
      <c r="A88" s="547"/>
      <c r="B88" s="569" t="s">
        <v>549</v>
      </c>
      <c r="C88" s="572"/>
      <c r="D88" s="570"/>
      <c r="E88" s="570"/>
      <c r="F88" s="570"/>
      <c r="G88" s="547"/>
      <c r="H88" s="547"/>
      <c r="I88" s="547"/>
      <c r="J88" s="547"/>
      <c r="K88" s="465"/>
    </row>
    <row r="89" spans="1:11" ht="16.5" hidden="1" thickBot="1">
      <c r="A89" s="547"/>
      <c r="B89" s="571" t="s">
        <v>538</v>
      </c>
      <c r="C89" s="572"/>
      <c r="D89" s="570"/>
      <c r="E89" s="570"/>
      <c r="F89" s="570"/>
      <c r="G89" s="547"/>
      <c r="H89" s="547"/>
      <c r="I89" s="547"/>
      <c r="J89" s="547"/>
      <c r="K89" s="465"/>
    </row>
    <row r="90" spans="1:11" ht="16.5" hidden="1" thickBot="1">
      <c r="A90" s="547"/>
      <c r="B90" s="571" t="s">
        <v>539</v>
      </c>
      <c r="C90" s="572"/>
      <c r="D90" s="570"/>
      <c r="E90" s="570"/>
      <c r="F90" s="570"/>
      <c r="G90" s="547"/>
      <c r="H90" s="547"/>
      <c r="I90" s="547"/>
      <c r="J90" s="547"/>
      <c r="K90" s="465"/>
    </row>
    <row r="91" spans="1:11" ht="16.5" hidden="1" thickBot="1">
      <c r="A91" s="547"/>
      <c r="B91" s="569" t="s">
        <v>553</v>
      </c>
      <c r="C91" s="572"/>
      <c r="D91" s="570"/>
      <c r="E91" s="570"/>
      <c r="F91" s="570"/>
      <c r="G91" s="547"/>
      <c r="H91" s="547"/>
      <c r="I91" s="547"/>
      <c r="J91" s="547"/>
      <c r="K91" s="465"/>
    </row>
    <row r="92" spans="1:11" ht="16.5" hidden="1" thickBot="1">
      <c r="A92" s="547"/>
      <c r="B92" s="571" t="s">
        <v>538</v>
      </c>
      <c r="C92" s="572"/>
      <c r="D92" s="570"/>
      <c r="E92" s="570"/>
      <c r="F92" s="570"/>
      <c r="G92" s="547"/>
      <c r="H92" s="547"/>
      <c r="I92" s="547"/>
      <c r="J92" s="547"/>
      <c r="K92" s="465"/>
    </row>
    <row r="93" spans="1:11" ht="16.5" hidden="1" thickBot="1">
      <c r="A93" s="547"/>
      <c r="B93" s="571" t="s">
        <v>539</v>
      </c>
      <c r="C93" s="572"/>
      <c r="D93" s="570"/>
      <c r="E93" s="570"/>
      <c r="F93" s="570"/>
      <c r="G93" s="547"/>
      <c r="H93" s="547"/>
      <c r="I93" s="547"/>
      <c r="J93" s="547"/>
      <c r="K93" s="465"/>
    </row>
    <row r="94" spans="1:11" ht="16.5" hidden="1" thickBot="1">
      <c r="A94" s="547"/>
      <c r="B94" s="569" t="s">
        <v>554</v>
      </c>
      <c r="C94" s="572"/>
      <c r="D94" s="570"/>
      <c r="E94" s="570"/>
      <c r="F94" s="570"/>
      <c r="G94" s="547"/>
      <c r="H94" s="547"/>
      <c r="I94" s="547"/>
      <c r="J94" s="547"/>
      <c r="K94" s="465"/>
    </row>
    <row r="95" spans="1:11" ht="16.5" hidden="1" thickBot="1">
      <c r="A95" s="547"/>
      <c r="B95" s="571" t="s">
        <v>538</v>
      </c>
      <c r="C95" s="572"/>
      <c r="D95" s="570"/>
      <c r="E95" s="570"/>
      <c r="F95" s="570"/>
      <c r="G95" s="547"/>
      <c r="H95" s="547"/>
      <c r="I95" s="547"/>
      <c r="J95" s="547"/>
      <c r="K95" s="465"/>
    </row>
    <row r="96" spans="1:11" ht="16.5" hidden="1" thickBot="1">
      <c r="A96" s="547"/>
      <c r="B96" s="571" t="s">
        <v>539</v>
      </c>
      <c r="C96" s="572"/>
      <c r="D96" s="570"/>
      <c r="E96" s="570"/>
      <c r="F96" s="570"/>
      <c r="G96" s="547"/>
      <c r="H96" s="547"/>
      <c r="I96" s="547"/>
      <c r="J96" s="547"/>
      <c r="K96" s="465"/>
    </row>
    <row r="97" spans="1:11" ht="16.5" hidden="1" thickBot="1">
      <c r="A97" s="547"/>
      <c r="B97" s="579" t="s">
        <v>614</v>
      </c>
      <c r="C97" s="572">
        <f>C94+C91+C88+C85+C82+C79+C76</f>
        <v>0</v>
      </c>
      <c r="D97" s="572">
        <f>D94+D91+D88+D85+D82+D79+D76</f>
        <v>0</v>
      </c>
      <c r="E97" s="572">
        <f>E94+E91+E88+E85+E82+E79+E76</f>
        <v>0</v>
      </c>
      <c r="F97" s="572">
        <f>F94+F91+F88+F85+F82+F79+F76</f>
        <v>0</v>
      </c>
      <c r="G97" s="547"/>
      <c r="H97" s="547"/>
      <c r="I97" s="547"/>
      <c r="J97" s="547"/>
      <c r="K97" s="465"/>
    </row>
    <row r="98" spans="1:11" ht="16.5" hidden="1" thickBot="1">
      <c r="A98" s="547"/>
      <c r="B98" s="576" t="s">
        <v>556</v>
      </c>
      <c r="C98" s="577">
        <f>IF(C97-C68=0,0,"Error")</f>
        <v>0</v>
      </c>
      <c r="D98" s="577">
        <f>IF(D97-D68=0,0,"Error")</f>
        <v>0</v>
      </c>
      <c r="E98" s="577">
        <f>IF(E97-E68=0,0,"Error")</f>
        <v>0</v>
      </c>
      <c r="F98" s="577">
        <f>IF(F97-F68=0,0,"Error")</f>
        <v>0</v>
      </c>
      <c r="G98" s="547"/>
      <c r="H98" s="547"/>
      <c r="I98" s="547"/>
      <c r="J98" s="547"/>
      <c r="K98" s="465"/>
    </row>
    <row r="99" spans="1:11" ht="16.5" hidden="1" thickBot="1">
      <c r="A99" s="547"/>
      <c r="B99" s="578" t="s">
        <v>1016</v>
      </c>
      <c r="C99" s="2372"/>
      <c r="D99" s="2085"/>
      <c r="E99" s="2085"/>
      <c r="F99" s="2086"/>
      <c r="G99" s="547"/>
      <c r="H99" s="547"/>
      <c r="I99" s="547"/>
      <c r="J99" s="547"/>
      <c r="K99" s="465"/>
    </row>
    <row r="100" spans="1:11" ht="16.5" hidden="1" thickBot="1">
      <c r="A100" s="547"/>
      <c r="B100" s="562" t="s">
        <v>517</v>
      </c>
      <c r="C100" s="1912"/>
      <c r="D100" s="1913"/>
      <c r="E100" s="1913"/>
      <c r="F100" s="1914"/>
      <c r="G100" s="547"/>
      <c r="H100" s="547"/>
      <c r="I100" s="547"/>
      <c r="J100" s="547"/>
      <c r="K100" s="465"/>
    </row>
    <row r="101" spans="1:11" ht="16.5" hidden="1" thickBot="1">
      <c r="A101" s="547"/>
      <c r="B101" s="562" t="s">
        <v>21</v>
      </c>
      <c r="C101" s="1915"/>
      <c r="D101" s="1916"/>
      <c r="E101" s="1916"/>
      <c r="F101" s="1917"/>
      <c r="G101" s="547"/>
      <c r="H101" s="547"/>
      <c r="I101" s="547"/>
      <c r="J101" s="547"/>
      <c r="K101" s="465"/>
    </row>
    <row r="102" spans="1:11" ht="16.5" hidden="1" thickBot="1">
      <c r="A102" s="547"/>
      <c r="B102" s="2360"/>
      <c r="C102" s="563">
        <v>2024</v>
      </c>
      <c r="D102" s="563">
        <v>2025</v>
      </c>
      <c r="E102" s="563">
        <v>2026</v>
      </c>
      <c r="F102" s="563">
        <v>2027</v>
      </c>
      <c r="G102" s="547"/>
      <c r="H102" s="547"/>
      <c r="I102" s="547"/>
      <c r="J102" s="547"/>
      <c r="K102" s="465"/>
    </row>
    <row r="103" spans="1:11" ht="16.5" hidden="1" thickBot="1">
      <c r="A103" s="547"/>
      <c r="B103" s="2361"/>
      <c r="C103" s="564" t="s">
        <v>22</v>
      </c>
      <c r="D103" s="564" t="s">
        <v>23</v>
      </c>
      <c r="E103" s="564" t="s">
        <v>23</v>
      </c>
      <c r="F103" s="564" t="s">
        <v>23</v>
      </c>
      <c r="G103" s="547"/>
      <c r="H103" s="547"/>
      <c r="I103" s="547"/>
      <c r="J103" s="547"/>
      <c r="K103" s="465"/>
    </row>
    <row r="104" spans="1:11" ht="16.5" hidden="1" thickBot="1">
      <c r="A104" s="547"/>
      <c r="B104" s="562" t="s">
        <v>33</v>
      </c>
      <c r="C104" s="580"/>
      <c r="D104" s="580"/>
      <c r="E104" s="580"/>
      <c r="F104" s="580"/>
      <c r="G104" s="547"/>
      <c r="H104" s="547"/>
      <c r="I104" s="547"/>
      <c r="J104" s="547"/>
      <c r="K104" s="465"/>
    </row>
    <row r="105" spans="1:11" ht="16.5" hidden="1" thickBot="1">
      <c r="A105" s="547"/>
      <c r="B105" s="562" t="s">
        <v>529</v>
      </c>
      <c r="C105" s="566">
        <f>C134</f>
        <v>0</v>
      </c>
      <c r="D105" s="566">
        <f>D134</f>
        <v>0</v>
      </c>
      <c r="E105" s="566">
        <f>E134</f>
        <v>0</v>
      </c>
      <c r="F105" s="566">
        <f>F134</f>
        <v>0</v>
      </c>
      <c r="G105" s="547"/>
      <c r="H105" s="547"/>
      <c r="I105" s="547"/>
      <c r="J105" s="547"/>
      <c r="K105" s="465"/>
    </row>
    <row r="106" spans="1:11" ht="16.5" hidden="1" thickBot="1">
      <c r="A106" s="547"/>
      <c r="B106" s="562" t="s">
        <v>530</v>
      </c>
      <c r="C106" s="566"/>
      <c r="D106" s="566"/>
      <c r="E106" s="566"/>
      <c r="F106" s="566"/>
      <c r="G106" s="547"/>
      <c r="H106" s="547"/>
      <c r="I106" s="547"/>
      <c r="J106" s="547"/>
      <c r="K106" s="465"/>
    </row>
    <row r="107" spans="1:11" ht="16.5" hidden="1" thickBot="1">
      <c r="A107" s="547"/>
      <c r="B107" s="562" t="s">
        <v>532</v>
      </c>
      <c r="C107" s="551"/>
      <c r="D107" s="567"/>
      <c r="E107" s="567"/>
      <c r="F107" s="567"/>
      <c r="G107" s="547"/>
      <c r="H107" s="547"/>
      <c r="I107" s="547"/>
      <c r="J107" s="547"/>
      <c r="K107" s="465"/>
    </row>
    <row r="108" spans="1:11" ht="16.5" hidden="1" thickBot="1">
      <c r="A108" s="547"/>
      <c r="B108" s="562" t="s">
        <v>534</v>
      </c>
      <c r="C108" s="551"/>
      <c r="D108" s="567"/>
      <c r="E108" s="567"/>
      <c r="F108" s="567"/>
      <c r="G108" s="547"/>
      <c r="H108" s="547"/>
      <c r="I108" s="547"/>
      <c r="J108" s="547"/>
      <c r="K108" s="465"/>
    </row>
    <row r="109" spans="1:11" ht="16.5" hidden="1" thickBot="1">
      <c r="A109" s="547"/>
      <c r="B109" s="562" t="s">
        <v>47</v>
      </c>
      <c r="C109" s="551"/>
      <c r="D109" s="567"/>
      <c r="E109" s="567"/>
      <c r="F109" s="567"/>
      <c r="G109" s="547"/>
      <c r="H109" s="547"/>
      <c r="I109" s="547"/>
      <c r="J109" s="547"/>
      <c r="K109" s="465"/>
    </row>
    <row r="110" spans="1:11" ht="16.5" hidden="1" thickBot="1">
      <c r="A110" s="547"/>
      <c r="B110" s="2345" t="s">
        <v>1015</v>
      </c>
      <c r="C110" s="2346"/>
      <c r="D110" s="2346"/>
      <c r="E110" s="2346"/>
      <c r="F110" s="2347"/>
      <c r="G110" s="547"/>
      <c r="H110" s="547"/>
      <c r="I110" s="547"/>
      <c r="J110" s="547"/>
      <c r="K110" s="465"/>
    </row>
    <row r="111" spans="1:11" ht="16.5" hidden="1" thickBot="1">
      <c r="A111" s="547"/>
      <c r="B111" s="2360"/>
      <c r="C111" s="563">
        <v>2024</v>
      </c>
      <c r="D111" s="563">
        <v>2025</v>
      </c>
      <c r="E111" s="563">
        <v>2026</v>
      </c>
      <c r="F111" s="563">
        <v>2027</v>
      </c>
      <c r="G111" s="547"/>
      <c r="H111" s="547"/>
      <c r="I111" s="547"/>
      <c r="J111" s="547"/>
      <c r="K111" s="465"/>
    </row>
    <row r="112" spans="1:11" ht="23.25" hidden="1" customHeight="1">
      <c r="A112" s="547"/>
      <c r="B112" s="2361"/>
      <c r="C112" s="564" t="s">
        <v>22</v>
      </c>
      <c r="D112" s="564" t="s">
        <v>23</v>
      </c>
      <c r="E112" s="564" t="s">
        <v>23</v>
      </c>
      <c r="F112" s="564" t="s">
        <v>23</v>
      </c>
      <c r="G112" s="547"/>
      <c r="H112" s="547"/>
      <c r="I112" s="547"/>
      <c r="J112" s="547"/>
      <c r="K112" s="465"/>
    </row>
    <row r="113" spans="1:11" ht="16.5" hidden="1" thickBot="1">
      <c r="A113" s="547"/>
      <c r="B113" s="569" t="s">
        <v>537</v>
      </c>
      <c r="C113" s="570"/>
      <c r="D113" s="570"/>
      <c r="E113" s="570"/>
      <c r="F113" s="570"/>
      <c r="G113" s="547"/>
      <c r="H113" s="547"/>
      <c r="I113" s="547"/>
      <c r="J113" s="547"/>
      <c r="K113" s="465"/>
    </row>
    <row r="114" spans="1:11" ht="16.5" hidden="1" thickBot="1">
      <c r="A114" s="547"/>
      <c r="B114" s="571" t="s">
        <v>538</v>
      </c>
      <c r="C114" s="572"/>
      <c r="D114" s="573"/>
      <c r="E114" s="573"/>
      <c r="F114" s="573"/>
      <c r="G114" s="547"/>
      <c r="H114" s="547"/>
      <c r="I114" s="547"/>
      <c r="J114" s="547"/>
      <c r="K114" s="465"/>
    </row>
    <row r="115" spans="1:11" ht="16.5" hidden="1" thickBot="1">
      <c r="A115" s="547"/>
      <c r="B115" s="571" t="s">
        <v>539</v>
      </c>
      <c r="C115" s="572"/>
      <c r="D115" s="573"/>
      <c r="E115" s="573"/>
      <c r="F115" s="573"/>
      <c r="G115" s="547"/>
      <c r="H115" s="547"/>
      <c r="I115" s="547"/>
      <c r="J115" s="547"/>
      <c r="K115" s="465"/>
    </row>
    <row r="116" spans="1:11" ht="16.5" hidden="1" thickBot="1">
      <c r="A116" s="547"/>
      <c r="B116" s="569" t="s">
        <v>540</v>
      </c>
      <c r="C116" s="570"/>
      <c r="D116" s="570"/>
      <c r="E116" s="570"/>
      <c r="F116" s="570"/>
      <c r="G116" s="547"/>
      <c r="H116" s="547"/>
      <c r="I116" s="547"/>
      <c r="J116" s="547"/>
      <c r="K116" s="465"/>
    </row>
    <row r="117" spans="1:11" ht="16.5" hidden="1" thickBot="1">
      <c r="A117" s="547"/>
      <c r="B117" s="571" t="s">
        <v>538</v>
      </c>
      <c r="C117" s="572"/>
      <c r="D117" s="570"/>
      <c r="E117" s="570"/>
      <c r="F117" s="570"/>
      <c r="G117" s="547"/>
      <c r="H117" s="547"/>
      <c r="I117" s="547"/>
      <c r="J117" s="547"/>
      <c r="K117" s="465"/>
    </row>
    <row r="118" spans="1:11" ht="16.5" hidden="1" thickBot="1">
      <c r="A118" s="547"/>
      <c r="B118" s="571" t="s">
        <v>539</v>
      </c>
      <c r="C118" s="572"/>
      <c r="D118" s="570"/>
      <c r="E118" s="570"/>
      <c r="F118" s="570"/>
      <c r="G118" s="547"/>
      <c r="H118" s="547"/>
      <c r="I118" s="547"/>
      <c r="J118" s="547"/>
      <c r="K118" s="465"/>
    </row>
    <row r="119" spans="1:11" ht="16.5" hidden="1" thickBot="1">
      <c r="A119" s="547"/>
      <c r="B119" s="569" t="s">
        <v>542</v>
      </c>
      <c r="C119" s="572">
        <v>0</v>
      </c>
      <c r="D119" s="570">
        <v>0</v>
      </c>
      <c r="E119" s="570">
        <v>0</v>
      </c>
      <c r="F119" s="570">
        <v>0</v>
      </c>
      <c r="G119" s="547"/>
      <c r="H119" s="547"/>
      <c r="I119" s="547"/>
      <c r="J119" s="547"/>
      <c r="K119" s="465"/>
    </row>
    <row r="120" spans="1:11" ht="16.5" hidden="1" thickBot="1">
      <c r="A120" s="547"/>
      <c r="B120" s="571" t="s">
        <v>538</v>
      </c>
      <c r="C120" s="572"/>
      <c r="D120" s="570"/>
      <c r="E120" s="570"/>
      <c r="F120" s="570"/>
      <c r="G120" s="547"/>
      <c r="H120" s="547"/>
      <c r="I120" s="547"/>
      <c r="J120" s="547"/>
      <c r="K120" s="465"/>
    </row>
    <row r="121" spans="1:11" ht="16.5" hidden="1" thickBot="1">
      <c r="A121" s="547"/>
      <c r="B121" s="571" t="s">
        <v>539</v>
      </c>
      <c r="C121" s="572"/>
      <c r="D121" s="570"/>
      <c r="E121" s="570"/>
      <c r="F121" s="570"/>
      <c r="G121" s="547"/>
      <c r="H121" s="547"/>
      <c r="I121" s="547"/>
      <c r="J121" s="547"/>
      <c r="K121" s="465"/>
    </row>
    <row r="122" spans="1:11" ht="16.5" hidden="1" thickBot="1">
      <c r="A122" s="547"/>
      <c r="B122" s="569" t="s">
        <v>543</v>
      </c>
      <c r="C122" s="572"/>
      <c r="D122" s="570"/>
      <c r="E122" s="570"/>
      <c r="F122" s="570"/>
      <c r="G122" s="547"/>
      <c r="H122" s="547"/>
      <c r="I122" s="547"/>
      <c r="J122" s="547"/>
      <c r="K122" s="465"/>
    </row>
    <row r="123" spans="1:11" ht="16.5" hidden="1" thickBot="1">
      <c r="A123" s="547"/>
      <c r="B123" s="571" t="s">
        <v>538</v>
      </c>
      <c r="C123" s="572"/>
      <c r="D123" s="570"/>
      <c r="E123" s="570"/>
      <c r="F123" s="570"/>
      <c r="G123" s="547"/>
      <c r="H123" s="547"/>
      <c r="I123" s="547"/>
      <c r="J123" s="547"/>
      <c r="K123" s="465"/>
    </row>
    <row r="124" spans="1:11" ht="16.5" hidden="1" thickBot="1">
      <c r="A124" s="547"/>
      <c r="B124" s="571" t="s">
        <v>539</v>
      </c>
      <c r="C124" s="572"/>
      <c r="D124" s="570"/>
      <c r="E124" s="570"/>
      <c r="F124" s="570"/>
      <c r="G124" s="547"/>
      <c r="H124" s="547"/>
      <c r="I124" s="547"/>
      <c r="J124" s="547"/>
      <c r="K124" s="465"/>
    </row>
    <row r="125" spans="1:11" ht="16.5" hidden="1" thickBot="1">
      <c r="A125" s="547"/>
      <c r="B125" s="569" t="s">
        <v>549</v>
      </c>
      <c r="C125" s="572"/>
      <c r="D125" s="570"/>
      <c r="E125" s="570"/>
      <c r="F125" s="570"/>
      <c r="G125" s="547"/>
      <c r="H125" s="547"/>
      <c r="I125" s="547"/>
      <c r="J125" s="547"/>
      <c r="K125" s="465"/>
    </row>
    <row r="126" spans="1:11" ht="16.5" hidden="1" thickBot="1">
      <c r="A126" s="547"/>
      <c r="B126" s="571" t="s">
        <v>538</v>
      </c>
      <c r="C126" s="572"/>
      <c r="D126" s="570"/>
      <c r="E126" s="570"/>
      <c r="F126" s="570"/>
      <c r="G126" s="547"/>
      <c r="H126" s="547"/>
      <c r="I126" s="547"/>
      <c r="J126" s="547"/>
      <c r="K126" s="465"/>
    </row>
    <row r="127" spans="1:11" ht="16.5" hidden="1" thickBot="1">
      <c r="A127" s="547"/>
      <c r="B127" s="571" t="s">
        <v>539</v>
      </c>
      <c r="C127" s="572"/>
      <c r="D127" s="570"/>
      <c r="E127" s="570"/>
      <c r="F127" s="570"/>
      <c r="G127" s="547"/>
      <c r="H127" s="547"/>
      <c r="I127" s="547"/>
      <c r="J127" s="547"/>
      <c r="K127" s="465"/>
    </row>
    <row r="128" spans="1:11" ht="16.5" hidden="1" thickBot="1">
      <c r="A128" s="547"/>
      <c r="B128" s="569" t="s">
        <v>553</v>
      </c>
      <c r="C128" s="572">
        <v>0</v>
      </c>
      <c r="D128" s="570">
        <v>0</v>
      </c>
      <c r="E128" s="570">
        <v>0</v>
      </c>
      <c r="F128" s="570">
        <v>0</v>
      </c>
      <c r="G128" s="547"/>
      <c r="H128" s="547"/>
      <c r="I128" s="547"/>
      <c r="J128" s="547"/>
      <c r="K128" s="465"/>
    </row>
    <row r="129" spans="1:11" ht="16.5" hidden="1" thickBot="1">
      <c r="A129" s="547"/>
      <c r="B129" s="571" t="s">
        <v>538</v>
      </c>
      <c r="C129" s="572"/>
      <c r="D129" s="570"/>
      <c r="E129" s="570"/>
      <c r="F129" s="570"/>
      <c r="G129" s="547"/>
      <c r="H129" s="547"/>
      <c r="I129" s="547"/>
      <c r="J129" s="547"/>
      <c r="K129" s="465"/>
    </row>
    <row r="130" spans="1:11" ht="16.5" hidden="1" thickBot="1">
      <c r="A130" s="547"/>
      <c r="B130" s="571" t="s">
        <v>539</v>
      </c>
      <c r="C130" s="572"/>
      <c r="D130" s="570"/>
      <c r="E130" s="570"/>
      <c r="F130" s="570"/>
      <c r="G130" s="547"/>
      <c r="H130" s="547"/>
      <c r="I130" s="547"/>
      <c r="J130" s="547"/>
      <c r="K130" s="465"/>
    </row>
    <row r="131" spans="1:11" ht="16.5" hidden="1" thickBot="1">
      <c r="A131" s="547"/>
      <c r="B131" s="569" t="s">
        <v>554</v>
      </c>
      <c r="C131" s="572"/>
      <c r="D131" s="570"/>
      <c r="E131" s="570"/>
      <c r="F131" s="570"/>
      <c r="G131" s="547"/>
      <c r="H131" s="547"/>
      <c r="I131" s="547"/>
      <c r="J131" s="547"/>
      <c r="K131" s="465"/>
    </row>
    <row r="132" spans="1:11" ht="16.5" hidden="1" thickBot="1">
      <c r="A132" s="547"/>
      <c r="B132" s="571" t="s">
        <v>538</v>
      </c>
      <c r="C132" s="572"/>
      <c r="D132" s="570"/>
      <c r="E132" s="570"/>
      <c r="F132" s="570"/>
      <c r="G132" s="547"/>
      <c r="H132" s="547"/>
      <c r="I132" s="547"/>
      <c r="J132" s="547"/>
      <c r="K132" s="465"/>
    </row>
    <row r="133" spans="1:11" ht="16.5" hidden="1" thickBot="1">
      <c r="A133" s="547"/>
      <c r="B133" s="571" t="s">
        <v>539</v>
      </c>
      <c r="C133" s="572"/>
      <c r="D133" s="570"/>
      <c r="E133" s="570"/>
      <c r="F133" s="570"/>
      <c r="G133" s="547"/>
      <c r="H133" s="547"/>
      <c r="I133" s="547"/>
      <c r="J133" s="547"/>
      <c r="K133" s="465"/>
    </row>
    <row r="134" spans="1:11" ht="16.5" hidden="1" thickBot="1">
      <c r="A134" s="547"/>
      <c r="B134" s="579" t="s">
        <v>614</v>
      </c>
      <c r="C134" s="572">
        <f>C131+C128+C125+C122+C119+C116+C113</f>
        <v>0</v>
      </c>
      <c r="D134" s="572">
        <f>D131+D128+D125+D122+D119+D116+D113</f>
        <v>0</v>
      </c>
      <c r="E134" s="572">
        <f>E131+E128+E125+E122+E119+E116+E113</f>
        <v>0</v>
      </c>
      <c r="F134" s="572">
        <f>F131+F128+F125+F122+F119+F116+F113</f>
        <v>0</v>
      </c>
      <c r="G134" s="547"/>
      <c r="H134" s="547"/>
      <c r="I134" s="547"/>
      <c r="J134" s="547"/>
      <c r="K134" s="465"/>
    </row>
    <row r="135" spans="1:11" ht="84.75" hidden="1" customHeight="1">
      <c r="A135" s="547"/>
      <c r="B135" s="576" t="s">
        <v>556</v>
      </c>
      <c r="C135" s="577">
        <f>IF(C134-C105=0,0,"Error")</f>
        <v>0</v>
      </c>
      <c r="D135" s="577">
        <f>IF(D134-D105=0,0,"Error")</f>
        <v>0</v>
      </c>
      <c r="E135" s="577">
        <f>IF(E134-E105=0,0,"Error")</f>
        <v>0</v>
      </c>
      <c r="F135" s="577">
        <f>IF(F134-F105=0,0,"Error")</f>
        <v>0</v>
      </c>
      <c r="G135" s="547"/>
      <c r="H135" s="547"/>
      <c r="I135" s="547"/>
      <c r="J135" s="547"/>
      <c r="K135" s="465"/>
    </row>
    <row r="136" spans="1:11" ht="19.5" customHeight="1" thickBot="1">
      <c r="A136" s="547"/>
      <c r="B136" s="2364" t="s">
        <v>572</v>
      </c>
      <c r="C136" s="2365"/>
      <c r="D136" s="2365"/>
      <c r="E136" s="2365"/>
      <c r="F136" s="2366"/>
      <c r="G136" s="547"/>
      <c r="H136" s="547"/>
      <c r="I136" s="547"/>
      <c r="J136" s="547"/>
      <c r="K136" s="465"/>
    </row>
    <row r="137" spans="1:11" ht="19.5" customHeight="1" thickBot="1">
      <c r="A137" s="547"/>
      <c r="B137" s="2364" t="s">
        <v>573</v>
      </c>
      <c r="C137" s="2365"/>
      <c r="D137" s="2365"/>
      <c r="E137" s="2365"/>
      <c r="F137" s="2366"/>
      <c r="G137" s="547"/>
      <c r="H137" s="547"/>
      <c r="I137" s="547"/>
      <c r="J137" s="547"/>
      <c r="K137" s="465"/>
    </row>
    <row r="138" spans="1:11" ht="30" customHeight="1" thickBot="1">
      <c r="A138" s="547"/>
      <c r="B138" s="217" t="s">
        <v>574</v>
      </c>
      <c r="C138" s="2373" t="s">
        <v>1017</v>
      </c>
      <c r="D138" s="2374"/>
      <c r="E138" s="2374"/>
      <c r="F138" s="2375"/>
      <c r="G138" s="547"/>
      <c r="H138" s="547"/>
      <c r="I138" s="547"/>
      <c r="J138" s="547"/>
      <c r="K138" s="465"/>
    </row>
    <row r="139" spans="1:11" ht="48" thickBot="1">
      <c r="A139" s="547"/>
      <c r="B139" s="217" t="s">
        <v>576</v>
      </c>
      <c r="C139" s="217" t="s">
        <v>1018</v>
      </c>
      <c r="D139" s="581" t="s">
        <v>578</v>
      </c>
      <c r="E139" s="2374" t="s">
        <v>1019</v>
      </c>
      <c r="F139" s="2375"/>
      <c r="G139" s="547"/>
      <c r="H139" s="547"/>
      <c r="I139" s="547"/>
      <c r="J139" s="547"/>
      <c r="K139" s="465"/>
    </row>
    <row r="140" spans="1:11" ht="21" customHeight="1" thickBot="1">
      <c r="A140" s="547"/>
      <c r="B140" s="582"/>
      <c r="C140" s="2373"/>
      <c r="D140" s="2376"/>
      <c r="E140" s="2374"/>
      <c r="F140" s="2375"/>
      <c r="G140" s="547"/>
      <c r="H140" s="547"/>
      <c r="I140" s="547"/>
      <c r="J140" s="547"/>
      <c r="K140" s="465"/>
    </row>
    <row r="141" spans="1:11" ht="30.75" customHeight="1" thickBot="1">
      <c r="A141" s="547"/>
      <c r="B141" s="562" t="s">
        <v>517</v>
      </c>
      <c r="C141" s="2377" t="s">
        <v>1020</v>
      </c>
      <c r="D141" s="2378"/>
      <c r="E141" s="2378"/>
      <c r="F141" s="2379"/>
      <c r="G141" s="547"/>
      <c r="H141" s="547"/>
      <c r="I141" s="547"/>
      <c r="J141" s="547"/>
      <c r="K141" s="465"/>
    </row>
    <row r="142" spans="1:11" ht="24" customHeight="1" thickBot="1">
      <c r="A142" s="547"/>
      <c r="B142" s="562" t="s">
        <v>21</v>
      </c>
      <c r="C142" s="1915" t="s">
        <v>831</v>
      </c>
      <c r="D142" s="1916"/>
      <c r="E142" s="1916"/>
      <c r="F142" s="1917"/>
      <c r="G142" s="547"/>
      <c r="H142" s="547"/>
      <c r="I142" s="547"/>
      <c r="J142" s="547"/>
      <c r="K142" s="465"/>
    </row>
    <row r="143" spans="1:11" ht="15.75">
      <c r="A143" s="547"/>
      <c r="B143" s="2360"/>
      <c r="C143" s="563">
        <v>2024</v>
      </c>
      <c r="D143" s="563">
        <v>2025</v>
      </c>
      <c r="E143" s="563">
        <v>2026</v>
      </c>
      <c r="F143" s="563">
        <v>2027</v>
      </c>
      <c r="G143" s="547"/>
      <c r="H143" s="547"/>
      <c r="I143" s="547"/>
      <c r="J143" s="547"/>
      <c r="K143" s="465"/>
    </row>
    <row r="144" spans="1:11" ht="16.5" thickBot="1">
      <c r="A144" s="547"/>
      <c r="B144" s="2361"/>
      <c r="C144" s="564" t="s">
        <v>22</v>
      </c>
      <c r="D144" s="564" t="s">
        <v>23</v>
      </c>
      <c r="E144" s="564" t="s">
        <v>23</v>
      </c>
      <c r="F144" s="564" t="s">
        <v>23</v>
      </c>
      <c r="G144" s="547"/>
      <c r="H144" s="547"/>
      <c r="I144" s="547"/>
      <c r="J144" s="547"/>
      <c r="K144" s="465"/>
    </row>
    <row r="145" spans="1:11" ht="20.25" customHeight="1" thickBot="1">
      <c r="A145" s="547"/>
      <c r="B145" s="562" t="s">
        <v>33</v>
      </c>
      <c r="C145" s="583">
        <v>6</v>
      </c>
      <c r="D145" s="583">
        <v>6</v>
      </c>
      <c r="E145" s="583">
        <v>6</v>
      </c>
      <c r="F145" s="583">
        <v>6</v>
      </c>
      <c r="G145" s="547"/>
      <c r="H145" s="547"/>
      <c r="I145" s="547"/>
      <c r="J145" s="547"/>
      <c r="K145" s="465"/>
    </row>
    <row r="146" spans="1:11" ht="20.25" customHeight="1" thickBot="1">
      <c r="A146" s="547"/>
      <c r="B146" s="562" t="s">
        <v>529</v>
      </c>
      <c r="C146" s="566">
        <v>1000</v>
      </c>
      <c r="D146" s="566">
        <v>1000</v>
      </c>
      <c r="E146" s="580">
        <v>5000</v>
      </c>
      <c r="F146" s="580">
        <v>5000</v>
      </c>
      <c r="G146" s="547"/>
      <c r="H146" s="547"/>
      <c r="I146" s="547"/>
      <c r="J146" s="547"/>
      <c r="K146" s="465"/>
    </row>
    <row r="147" spans="1:11" ht="20.25" customHeight="1" thickBot="1">
      <c r="A147" s="547"/>
      <c r="B147" s="562" t="s">
        <v>530</v>
      </c>
      <c r="C147" s="566">
        <f>C146/C145</f>
        <v>166.66666666666666</v>
      </c>
      <c r="D147" s="566">
        <f>D146/D145</f>
        <v>166.66666666666666</v>
      </c>
      <c r="E147" s="566">
        <f>E146/E145</f>
        <v>833.33333333333337</v>
      </c>
      <c r="F147" s="566">
        <f>F146/F145</f>
        <v>833.33333333333337</v>
      </c>
      <c r="G147" s="547"/>
      <c r="H147" s="547"/>
      <c r="I147" s="547"/>
      <c r="J147" s="547"/>
      <c r="K147" s="465"/>
    </row>
    <row r="148" spans="1:11" ht="20.25" customHeight="1" thickBot="1">
      <c r="A148" s="547"/>
      <c r="B148" s="562" t="s">
        <v>532</v>
      </c>
      <c r="C148" s="566">
        <f>C147/C146</f>
        <v>0.16666666666666666</v>
      </c>
      <c r="D148" s="567">
        <f>D145/C145-1</f>
        <v>0</v>
      </c>
      <c r="E148" s="567">
        <f>E145/D145-1</f>
        <v>0</v>
      </c>
      <c r="F148" s="567">
        <f t="shared" ref="D148:F150" si="1">F145/E145-1</f>
        <v>0</v>
      </c>
      <c r="G148" s="547"/>
      <c r="H148" s="568"/>
      <c r="I148" s="568"/>
      <c r="J148" s="568"/>
      <c r="K148" s="465"/>
    </row>
    <row r="149" spans="1:11" ht="20.25" customHeight="1" thickBot="1">
      <c r="A149" s="547"/>
      <c r="B149" s="562" t="s">
        <v>534</v>
      </c>
      <c r="C149" s="566">
        <f>C148/C147</f>
        <v>1E-3</v>
      </c>
      <c r="D149" s="567">
        <f t="shared" si="1"/>
        <v>0</v>
      </c>
      <c r="E149" s="567">
        <f t="shared" si="1"/>
        <v>4</v>
      </c>
      <c r="F149" s="567">
        <f t="shared" si="1"/>
        <v>0</v>
      </c>
      <c r="G149" s="547"/>
      <c r="H149" s="547"/>
      <c r="I149" s="547"/>
      <c r="J149" s="547"/>
      <c r="K149" s="465"/>
    </row>
    <row r="150" spans="1:11" ht="20.25" customHeight="1" thickBot="1">
      <c r="A150" s="547"/>
      <c r="B150" s="562" t="s">
        <v>47</v>
      </c>
      <c r="C150" s="566">
        <f>C149/C148</f>
        <v>6.0000000000000001E-3</v>
      </c>
      <c r="D150" s="567">
        <f>D147/C147-1</f>
        <v>0</v>
      </c>
      <c r="E150" s="567">
        <f>E147/D147-1</f>
        <v>4.0000000000000009</v>
      </c>
      <c r="F150" s="567">
        <f t="shared" si="1"/>
        <v>0</v>
      </c>
      <c r="G150" s="547"/>
      <c r="H150" s="547"/>
      <c r="I150" s="547"/>
      <c r="J150" s="547"/>
      <c r="K150" s="465"/>
    </row>
    <row r="151" spans="1:11" ht="22.5" customHeight="1" thickBot="1">
      <c r="A151" s="547"/>
      <c r="B151" s="2345" t="s">
        <v>1013</v>
      </c>
      <c r="C151" s="2346"/>
      <c r="D151" s="2346"/>
      <c r="E151" s="2346"/>
      <c r="F151" s="2347"/>
      <c r="G151" s="547"/>
      <c r="H151" s="547"/>
      <c r="I151" s="547"/>
      <c r="J151" s="547"/>
      <c r="K151" s="465"/>
    </row>
    <row r="152" spans="1:11" ht="15.75">
      <c r="A152" s="547"/>
      <c r="B152" s="2360"/>
      <c r="C152" s="563">
        <v>2024</v>
      </c>
      <c r="D152" s="563">
        <v>2025</v>
      </c>
      <c r="E152" s="563">
        <v>2026</v>
      </c>
      <c r="F152" s="563">
        <v>2027</v>
      </c>
      <c r="G152" s="547"/>
      <c r="H152" s="547"/>
      <c r="I152" s="547"/>
      <c r="J152" s="547"/>
      <c r="K152" s="465"/>
    </row>
    <row r="153" spans="1:11" ht="16.5" thickBot="1">
      <c r="A153" s="547"/>
      <c r="B153" s="2361"/>
      <c r="C153" s="564" t="s">
        <v>22</v>
      </c>
      <c r="D153" s="564" t="s">
        <v>23</v>
      </c>
      <c r="E153" s="564" t="s">
        <v>23</v>
      </c>
      <c r="F153" s="564" t="s">
        <v>23</v>
      </c>
      <c r="G153" s="547"/>
      <c r="H153" s="547"/>
      <c r="I153" s="547"/>
      <c r="J153" s="547"/>
      <c r="K153" s="465"/>
    </row>
    <row r="154" spans="1:11" ht="16.5" thickBot="1">
      <c r="A154" s="547"/>
      <c r="B154" s="569" t="s">
        <v>583</v>
      </c>
      <c r="C154" s="570"/>
      <c r="D154" s="570"/>
      <c r="E154" s="570"/>
      <c r="F154" s="570"/>
      <c r="G154" s="547"/>
      <c r="H154" s="547"/>
      <c r="I154" s="547"/>
      <c r="J154" s="547"/>
      <c r="K154" s="465"/>
    </row>
    <row r="155" spans="1:11" ht="20.25" customHeight="1" thickBot="1">
      <c r="A155" s="547"/>
      <c r="B155" s="569" t="s">
        <v>587</v>
      </c>
      <c r="C155" s="572">
        <f>C146</f>
        <v>1000</v>
      </c>
      <c r="D155" s="572">
        <f>D146</f>
        <v>1000</v>
      </c>
      <c r="E155" s="572">
        <f>E146</f>
        <v>5000</v>
      </c>
      <c r="F155" s="572">
        <f>F146</f>
        <v>5000</v>
      </c>
      <c r="G155" s="547"/>
      <c r="H155" s="547"/>
      <c r="I155" s="547"/>
      <c r="J155" s="547"/>
      <c r="K155" s="465"/>
    </row>
    <row r="156" spans="1:11" ht="39.75" customHeight="1" thickBot="1">
      <c r="A156" s="547"/>
      <c r="B156" s="575" t="s">
        <v>555</v>
      </c>
      <c r="C156" s="572">
        <f>C155+C154</f>
        <v>1000</v>
      </c>
      <c r="D156" s="572">
        <f>D155+D154</f>
        <v>1000</v>
      </c>
      <c r="E156" s="572">
        <f>E155+E154</f>
        <v>5000</v>
      </c>
      <c r="F156" s="572">
        <f>F155+F154</f>
        <v>5000</v>
      </c>
      <c r="G156" s="547"/>
      <c r="H156" s="547"/>
      <c r="I156" s="547"/>
      <c r="J156" s="547"/>
      <c r="K156" s="465"/>
    </row>
    <row r="157" spans="1:11" ht="16.5" hidden="1" thickBot="1">
      <c r="A157" s="547"/>
      <c r="B157" s="584" t="s">
        <v>619</v>
      </c>
      <c r="C157" s="2373"/>
      <c r="D157" s="2374"/>
      <c r="E157" s="2374"/>
      <c r="F157" s="2375"/>
      <c r="G157" s="547"/>
      <c r="H157" s="547"/>
      <c r="I157" s="547"/>
      <c r="J157" s="547"/>
      <c r="K157" s="465"/>
    </row>
    <row r="158" spans="1:11" ht="48" hidden="1" thickBot="1">
      <c r="A158" s="547"/>
      <c r="B158" s="217" t="s">
        <v>663</v>
      </c>
      <c r="C158" s="585"/>
      <c r="D158" s="222" t="s">
        <v>578</v>
      </c>
      <c r="E158" s="586"/>
      <c r="F158" s="587"/>
      <c r="G158" s="547"/>
      <c r="H158" s="547"/>
      <c r="I158" s="547"/>
      <c r="J158" s="547"/>
      <c r="K158" s="465"/>
    </row>
    <row r="159" spans="1:11" ht="16.5" hidden="1" thickBot="1">
      <c r="A159" s="547"/>
      <c r="B159" s="562" t="s">
        <v>517</v>
      </c>
      <c r="C159" s="1912"/>
      <c r="D159" s="1913"/>
      <c r="E159" s="1913"/>
      <c r="F159" s="1914"/>
      <c r="G159" s="547"/>
      <c r="H159" s="547"/>
      <c r="I159" s="547"/>
      <c r="J159" s="547"/>
      <c r="K159" s="465"/>
    </row>
    <row r="160" spans="1:11" ht="16.5" hidden="1" thickBot="1">
      <c r="A160" s="547"/>
      <c r="B160" s="562" t="s">
        <v>21</v>
      </c>
      <c r="C160" s="1915"/>
      <c r="D160" s="1916"/>
      <c r="E160" s="1916"/>
      <c r="F160" s="1917"/>
      <c r="G160" s="547"/>
      <c r="H160" s="547"/>
      <c r="I160" s="547"/>
      <c r="J160" s="547"/>
      <c r="K160" s="465"/>
    </row>
    <row r="161" spans="1:11" ht="16.5" hidden="1" thickBot="1">
      <c r="A161" s="547"/>
      <c r="B161" s="2360"/>
      <c r="C161" s="563">
        <v>2024</v>
      </c>
      <c r="D161" s="563">
        <v>2025</v>
      </c>
      <c r="E161" s="563">
        <v>2026</v>
      </c>
      <c r="F161" s="563">
        <v>2027</v>
      </c>
      <c r="G161" s="547"/>
      <c r="H161" s="547"/>
      <c r="I161" s="547"/>
      <c r="J161" s="547"/>
      <c r="K161" s="465"/>
    </row>
    <row r="162" spans="1:11" ht="16.5" hidden="1" thickBot="1">
      <c r="A162" s="547"/>
      <c r="B162" s="2361"/>
      <c r="C162" s="564" t="s">
        <v>22</v>
      </c>
      <c r="D162" s="564" t="s">
        <v>23</v>
      </c>
      <c r="E162" s="564" t="s">
        <v>23</v>
      </c>
      <c r="F162" s="564" t="s">
        <v>23</v>
      </c>
      <c r="G162" s="547"/>
      <c r="H162" s="547"/>
      <c r="I162" s="547"/>
      <c r="J162" s="547"/>
      <c r="K162" s="465"/>
    </row>
    <row r="163" spans="1:11" ht="16.5" hidden="1" thickBot="1">
      <c r="A163" s="547"/>
      <c r="B163" s="562" t="s">
        <v>33</v>
      </c>
      <c r="C163" s="562"/>
      <c r="D163" s="562"/>
      <c r="E163" s="562"/>
      <c r="F163" s="562"/>
      <c r="G163" s="547"/>
      <c r="H163" s="547"/>
      <c r="I163" s="547"/>
      <c r="J163" s="547"/>
      <c r="K163" s="465"/>
    </row>
    <row r="164" spans="1:11" ht="16.5" hidden="1" thickBot="1">
      <c r="A164" s="547"/>
      <c r="B164" s="562" t="s">
        <v>529</v>
      </c>
      <c r="C164" s="566">
        <f>C174</f>
        <v>0</v>
      </c>
      <c r="D164" s="566">
        <f>D174</f>
        <v>0</v>
      </c>
      <c r="E164" s="566">
        <f>E174</f>
        <v>0</v>
      </c>
      <c r="F164" s="566">
        <f>F174</f>
        <v>0</v>
      </c>
      <c r="G164" s="547"/>
      <c r="H164" s="547"/>
      <c r="I164" s="547"/>
      <c r="J164" s="547"/>
      <c r="K164" s="465"/>
    </row>
    <row r="165" spans="1:11" ht="16.5" hidden="1" thickBot="1">
      <c r="A165" s="547"/>
      <c r="B165" s="562" t="s">
        <v>530</v>
      </c>
      <c r="C165" s="566"/>
      <c r="D165" s="566"/>
      <c r="E165" s="566"/>
      <c r="F165" s="566"/>
      <c r="G165" s="547"/>
      <c r="H165" s="547"/>
      <c r="I165" s="547"/>
      <c r="J165" s="547"/>
      <c r="K165" s="465"/>
    </row>
    <row r="166" spans="1:11" ht="16.5" hidden="1" thickBot="1">
      <c r="A166" s="547"/>
      <c r="B166" s="562" t="s">
        <v>532</v>
      </c>
      <c r="C166" s="551"/>
      <c r="D166" s="567"/>
      <c r="E166" s="567"/>
      <c r="F166" s="567"/>
      <c r="G166" s="547"/>
      <c r="H166" s="568"/>
      <c r="I166" s="568"/>
      <c r="J166" s="568"/>
      <c r="K166" s="465"/>
    </row>
    <row r="167" spans="1:11" ht="16.5" hidden="1" thickBot="1">
      <c r="A167" s="547"/>
      <c r="B167" s="562" t="s">
        <v>534</v>
      </c>
      <c r="C167" s="551"/>
      <c r="D167" s="567"/>
      <c r="E167" s="567"/>
      <c r="F167" s="567"/>
      <c r="G167" s="547"/>
      <c r="H167" s="547"/>
      <c r="I167" s="547"/>
      <c r="J167" s="547"/>
      <c r="K167" s="465"/>
    </row>
    <row r="168" spans="1:11" ht="16.5" hidden="1" thickBot="1">
      <c r="A168" s="547"/>
      <c r="B168" s="562" t="s">
        <v>47</v>
      </c>
      <c r="C168" s="551"/>
      <c r="D168" s="567"/>
      <c r="E168" s="567"/>
      <c r="F168" s="567"/>
      <c r="G168" s="547"/>
      <c r="H168" s="547"/>
      <c r="I168" s="547"/>
      <c r="J168" s="547"/>
      <c r="K168" s="465"/>
    </row>
    <row r="169" spans="1:11" ht="16.5" hidden="1" thickBot="1">
      <c r="A169" s="547"/>
      <c r="B169" s="2345" t="s">
        <v>1021</v>
      </c>
      <c r="C169" s="2346"/>
      <c r="D169" s="2346"/>
      <c r="E169" s="2346"/>
      <c r="F169" s="2347"/>
      <c r="G169" s="547"/>
      <c r="H169" s="547"/>
      <c r="I169" s="547"/>
      <c r="J169" s="547"/>
      <c r="K169" s="465"/>
    </row>
    <row r="170" spans="1:11" ht="16.5" hidden="1" thickBot="1">
      <c r="A170" s="547"/>
      <c r="B170" s="2360"/>
      <c r="C170" s="563">
        <v>2024</v>
      </c>
      <c r="D170" s="563">
        <v>2025</v>
      </c>
      <c r="E170" s="563">
        <v>2026</v>
      </c>
      <c r="F170" s="563">
        <v>2027</v>
      </c>
      <c r="G170" s="547"/>
      <c r="H170" s="547"/>
      <c r="I170" s="547"/>
      <c r="J170" s="547"/>
      <c r="K170" s="465"/>
    </row>
    <row r="171" spans="1:11" ht="16.5" hidden="1" thickBot="1">
      <c r="A171" s="547"/>
      <c r="B171" s="2361"/>
      <c r="C171" s="564" t="s">
        <v>22</v>
      </c>
      <c r="D171" s="564" t="s">
        <v>23</v>
      </c>
      <c r="E171" s="564" t="s">
        <v>23</v>
      </c>
      <c r="F171" s="564" t="s">
        <v>23</v>
      </c>
      <c r="G171" s="547"/>
      <c r="H171" s="547"/>
      <c r="I171" s="547"/>
      <c r="J171" s="547"/>
      <c r="K171" s="465"/>
    </row>
    <row r="172" spans="1:11" ht="16.5" hidden="1" thickBot="1">
      <c r="A172" s="547"/>
      <c r="B172" s="569" t="s">
        <v>583</v>
      </c>
      <c r="C172" s="570"/>
      <c r="D172" s="570"/>
      <c r="E172" s="570"/>
      <c r="F172" s="570"/>
      <c r="G172" s="547"/>
      <c r="H172" s="547"/>
      <c r="I172" s="547"/>
      <c r="J172" s="547"/>
      <c r="K172" s="465"/>
    </row>
    <row r="173" spans="1:11" ht="16.5" hidden="1" thickBot="1">
      <c r="A173" s="547"/>
      <c r="B173" s="569" t="s">
        <v>587</v>
      </c>
      <c r="C173" s="572">
        <v>0</v>
      </c>
      <c r="D173" s="572">
        <v>0</v>
      </c>
      <c r="E173" s="572">
        <v>0</v>
      </c>
      <c r="F173" s="572">
        <v>0</v>
      </c>
      <c r="G173" s="547"/>
      <c r="H173" s="547"/>
      <c r="I173" s="547"/>
      <c r="J173" s="547"/>
      <c r="K173" s="465"/>
    </row>
    <row r="174" spans="1:11" ht="16.5" hidden="1" thickBot="1">
      <c r="A174" s="547"/>
      <c r="B174" s="575" t="s">
        <v>614</v>
      </c>
      <c r="C174" s="572">
        <f>C173+C172</f>
        <v>0</v>
      </c>
      <c r="D174" s="572">
        <f>D173+D172</f>
        <v>0</v>
      </c>
      <c r="E174" s="572">
        <f>E173+E172</f>
        <v>0</v>
      </c>
      <c r="F174" s="572">
        <f>F173+F172</f>
        <v>0</v>
      </c>
      <c r="G174" s="547"/>
      <c r="H174" s="547"/>
      <c r="I174" s="547"/>
      <c r="J174" s="547"/>
      <c r="K174" s="465"/>
    </row>
    <row r="175" spans="1:11" ht="16.5" hidden="1" thickBot="1">
      <c r="A175" s="547"/>
      <c r="B175" s="2364" t="s">
        <v>66</v>
      </c>
      <c r="C175" s="2365"/>
      <c r="D175" s="2365"/>
      <c r="E175" s="2365"/>
      <c r="F175" s="2366"/>
      <c r="G175" s="547"/>
      <c r="H175" s="547"/>
      <c r="I175" s="547"/>
      <c r="J175" s="547"/>
      <c r="K175" s="465"/>
    </row>
    <row r="176" spans="1:11" ht="16.5" hidden="1" thickBot="1">
      <c r="A176" s="547"/>
      <c r="B176" s="2364" t="s">
        <v>615</v>
      </c>
      <c r="C176" s="2365"/>
      <c r="D176" s="2365"/>
      <c r="E176" s="2365"/>
      <c r="F176" s="2366"/>
      <c r="G176" s="547"/>
      <c r="H176" s="547"/>
      <c r="I176" s="547"/>
      <c r="J176" s="547"/>
      <c r="K176" s="465"/>
    </row>
    <row r="177" spans="1:11" ht="16.5" hidden="1" thickBot="1">
      <c r="A177" s="547"/>
      <c r="B177" s="588" t="s">
        <v>619</v>
      </c>
      <c r="C177" s="1904"/>
      <c r="D177" s="1906"/>
      <c r="E177" s="1906"/>
      <c r="F177" s="1907"/>
      <c r="G177" s="547"/>
      <c r="H177" s="547"/>
      <c r="I177" s="547"/>
      <c r="J177" s="547"/>
      <c r="K177" s="465"/>
    </row>
    <row r="178" spans="1:11" ht="48" hidden="1" thickBot="1">
      <c r="A178" s="547"/>
      <c r="B178" s="217" t="s">
        <v>515</v>
      </c>
      <c r="C178" s="589" t="s">
        <v>1022</v>
      </c>
      <c r="D178" s="584" t="s">
        <v>578</v>
      </c>
      <c r="E178" s="586"/>
      <c r="F178" s="587"/>
      <c r="G178" s="547"/>
      <c r="H178" s="547"/>
      <c r="I178" s="547"/>
      <c r="J178" s="547"/>
      <c r="K178" s="465"/>
    </row>
    <row r="179" spans="1:11" ht="16.5" hidden="1" thickBot="1">
      <c r="A179" s="547"/>
      <c r="B179" s="562" t="s">
        <v>517</v>
      </c>
      <c r="C179" s="1912" t="s">
        <v>1022</v>
      </c>
      <c r="D179" s="1913"/>
      <c r="E179" s="1913"/>
      <c r="F179" s="1914"/>
      <c r="G179" s="547"/>
      <c r="H179" s="547"/>
      <c r="I179" s="547"/>
      <c r="J179" s="547"/>
      <c r="K179" s="465"/>
    </row>
    <row r="180" spans="1:11" ht="16.5" hidden="1" thickBot="1">
      <c r="A180" s="547"/>
      <c r="B180" s="562" t="s">
        <v>21</v>
      </c>
      <c r="C180" s="1915" t="s">
        <v>1022</v>
      </c>
      <c r="D180" s="1916"/>
      <c r="E180" s="1916"/>
      <c r="F180" s="1917"/>
      <c r="G180" s="547"/>
      <c r="H180" s="547"/>
      <c r="I180" s="547"/>
      <c r="J180" s="547"/>
      <c r="K180" s="465"/>
    </row>
    <row r="181" spans="1:11" ht="16.5" hidden="1" thickBot="1">
      <c r="A181" s="547"/>
      <c r="B181" s="2360"/>
      <c r="C181" s="563">
        <v>2024</v>
      </c>
      <c r="D181" s="563">
        <v>2025</v>
      </c>
      <c r="E181" s="563">
        <v>2026</v>
      </c>
      <c r="F181" s="563">
        <v>2027</v>
      </c>
      <c r="G181" s="547"/>
      <c r="H181" s="547"/>
      <c r="I181" s="547"/>
      <c r="J181" s="547"/>
      <c r="K181" s="465"/>
    </row>
    <row r="182" spans="1:11" ht="16.5" hidden="1" thickBot="1">
      <c r="A182" s="547"/>
      <c r="B182" s="2361"/>
      <c r="C182" s="564" t="s">
        <v>22</v>
      </c>
      <c r="D182" s="564" t="s">
        <v>23</v>
      </c>
      <c r="E182" s="564" t="s">
        <v>23</v>
      </c>
      <c r="F182" s="564" t="s">
        <v>23</v>
      </c>
      <c r="G182" s="547"/>
      <c r="H182" s="547"/>
      <c r="I182" s="547"/>
      <c r="J182" s="547"/>
      <c r="K182" s="465"/>
    </row>
    <row r="183" spans="1:11" ht="16.5" hidden="1" thickBot="1">
      <c r="A183" s="547"/>
      <c r="B183" s="562" t="s">
        <v>33</v>
      </c>
      <c r="C183" s="566"/>
      <c r="D183" s="566"/>
      <c r="E183" s="566"/>
      <c r="F183" s="566"/>
      <c r="G183" s="547"/>
      <c r="H183" s="547"/>
      <c r="I183" s="547"/>
      <c r="J183" s="547"/>
      <c r="K183" s="465"/>
    </row>
    <row r="184" spans="1:11" ht="16.5" hidden="1" thickBot="1">
      <c r="A184" s="547"/>
      <c r="B184" s="562" t="s">
        <v>529</v>
      </c>
      <c r="C184" s="566">
        <f>C194</f>
        <v>0</v>
      </c>
      <c r="D184" s="566">
        <f>D194</f>
        <v>0</v>
      </c>
      <c r="E184" s="566">
        <f>E194</f>
        <v>0</v>
      </c>
      <c r="F184" s="566"/>
      <c r="G184" s="547"/>
      <c r="H184" s="547"/>
      <c r="I184" s="547"/>
      <c r="J184" s="547"/>
      <c r="K184" s="465"/>
    </row>
    <row r="185" spans="1:11" ht="16.5" hidden="1" thickBot="1">
      <c r="A185" s="547"/>
      <c r="B185" s="562" t="s">
        <v>530</v>
      </c>
      <c r="C185" s="566"/>
      <c r="D185" s="566"/>
      <c r="E185" s="566"/>
      <c r="F185" s="566"/>
      <c r="G185" s="547"/>
      <c r="H185" s="547"/>
      <c r="I185" s="547"/>
      <c r="J185" s="547"/>
      <c r="K185" s="465"/>
    </row>
    <row r="186" spans="1:11" ht="16.5" hidden="1" thickBot="1">
      <c r="A186" s="547"/>
      <c r="B186" s="562" t="s">
        <v>532</v>
      </c>
      <c r="C186" s="551"/>
      <c r="D186" s="567"/>
      <c r="E186" s="567"/>
      <c r="F186" s="567"/>
      <c r="G186" s="547"/>
      <c r="H186" s="568"/>
      <c r="I186" s="568"/>
      <c r="J186" s="568"/>
      <c r="K186" s="465"/>
    </row>
    <row r="187" spans="1:11" ht="16.5" hidden="1" thickBot="1">
      <c r="A187" s="547"/>
      <c r="B187" s="562" t="s">
        <v>534</v>
      </c>
      <c r="C187" s="551"/>
      <c r="D187" s="567"/>
      <c r="E187" s="567"/>
      <c r="F187" s="567"/>
      <c r="G187" s="547"/>
      <c r="H187" s="547"/>
      <c r="I187" s="547"/>
      <c r="J187" s="547"/>
      <c r="K187" s="465"/>
    </row>
    <row r="188" spans="1:11" ht="16.5" hidden="1" thickBot="1">
      <c r="A188" s="547"/>
      <c r="B188" s="562" t="s">
        <v>47</v>
      </c>
      <c r="C188" s="551"/>
      <c r="D188" s="567"/>
      <c r="E188" s="567"/>
      <c r="F188" s="567"/>
      <c r="G188" s="547"/>
      <c r="H188" s="547"/>
      <c r="I188" s="547"/>
      <c r="J188" s="547"/>
      <c r="K188" s="465"/>
    </row>
    <row r="189" spans="1:11" ht="16.5" hidden="1" thickBot="1">
      <c r="A189" s="547"/>
      <c r="B189" s="2345" t="s">
        <v>1013</v>
      </c>
      <c r="C189" s="2346"/>
      <c r="D189" s="2346"/>
      <c r="E189" s="2346"/>
      <c r="F189" s="2347"/>
      <c r="G189" s="547"/>
      <c r="H189" s="547"/>
      <c r="I189" s="547"/>
      <c r="J189" s="547"/>
      <c r="K189" s="465"/>
    </row>
    <row r="190" spans="1:11" ht="16.5" hidden="1" thickBot="1">
      <c r="A190" s="547"/>
      <c r="B190" s="2360"/>
      <c r="C190" s="563">
        <v>2024</v>
      </c>
      <c r="D190" s="563">
        <v>2025</v>
      </c>
      <c r="E190" s="563">
        <v>2026</v>
      </c>
      <c r="F190" s="563">
        <v>2027</v>
      </c>
      <c r="G190" s="547"/>
      <c r="H190" s="547"/>
      <c r="I190" s="547"/>
      <c r="J190" s="547"/>
      <c r="K190" s="465"/>
    </row>
    <row r="191" spans="1:11" ht="16.5" hidden="1" thickBot="1">
      <c r="A191" s="547"/>
      <c r="B191" s="2361"/>
      <c r="C191" s="564" t="s">
        <v>22</v>
      </c>
      <c r="D191" s="564" t="s">
        <v>23</v>
      </c>
      <c r="E191" s="564" t="s">
        <v>23</v>
      </c>
      <c r="F191" s="564" t="s">
        <v>23</v>
      </c>
      <c r="G191" s="547"/>
      <c r="H191" s="547"/>
      <c r="I191" s="547"/>
      <c r="J191" s="547"/>
      <c r="K191" s="465"/>
    </row>
    <row r="192" spans="1:11" ht="16.5" hidden="1" thickBot="1">
      <c r="A192" s="547"/>
      <c r="B192" s="569" t="s">
        <v>583</v>
      </c>
      <c r="C192" s="570"/>
      <c r="D192" s="570"/>
      <c r="E192" s="570"/>
      <c r="F192" s="570"/>
      <c r="G192" s="547"/>
      <c r="H192" s="547"/>
      <c r="I192" s="547"/>
      <c r="J192" s="547"/>
      <c r="K192" s="465"/>
    </row>
    <row r="193" spans="1:11" ht="16.5" hidden="1" thickBot="1">
      <c r="A193" s="547"/>
      <c r="B193" s="569" t="s">
        <v>587</v>
      </c>
      <c r="C193" s="572">
        <v>0</v>
      </c>
      <c r="D193" s="570">
        <v>0</v>
      </c>
      <c r="E193" s="570">
        <v>0</v>
      </c>
      <c r="F193" s="570">
        <v>0</v>
      </c>
      <c r="G193" s="547"/>
      <c r="H193" s="547"/>
      <c r="I193" s="547"/>
      <c r="J193" s="547"/>
      <c r="K193" s="465"/>
    </row>
    <row r="194" spans="1:11" ht="16.5" hidden="1" thickBot="1">
      <c r="A194" s="547"/>
      <c r="B194" s="575" t="s">
        <v>555</v>
      </c>
      <c r="C194" s="572">
        <f>C193+C192</f>
        <v>0</v>
      </c>
      <c r="D194" s="572">
        <f>D193+D192</f>
        <v>0</v>
      </c>
      <c r="E194" s="572">
        <f>E193+E192</f>
        <v>0</v>
      </c>
      <c r="F194" s="572">
        <f>F193+F192</f>
        <v>0</v>
      </c>
      <c r="G194" s="547"/>
      <c r="H194" s="547"/>
      <c r="I194" s="547"/>
      <c r="J194" s="547"/>
      <c r="K194" s="465"/>
    </row>
    <row r="195" spans="1:11" ht="16.5" hidden="1" thickBot="1">
      <c r="A195" s="547"/>
      <c r="B195" s="2380" t="s">
        <v>1023</v>
      </c>
      <c r="C195" s="2383"/>
      <c r="D195" s="2384"/>
      <c r="E195" s="2384"/>
      <c r="F195" s="2385"/>
      <c r="G195" s="547"/>
      <c r="H195" s="547"/>
      <c r="I195" s="547"/>
      <c r="J195" s="547"/>
      <c r="K195" s="465"/>
    </row>
    <row r="196" spans="1:11" ht="16.5" hidden="1" thickBot="1">
      <c r="A196" s="547"/>
      <c r="B196" s="2381"/>
      <c r="C196" s="2386"/>
      <c r="D196" s="2387"/>
      <c r="E196" s="2387"/>
      <c r="F196" s="2388"/>
      <c r="G196" s="547"/>
      <c r="H196" s="547"/>
      <c r="I196" s="547"/>
      <c r="J196" s="547"/>
      <c r="K196" s="465"/>
    </row>
    <row r="197" spans="1:11" ht="16.5" hidden="1" thickBot="1">
      <c r="A197" s="547"/>
      <c r="B197" s="2382"/>
      <c r="C197" s="2389"/>
      <c r="D197" s="2390"/>
      <c r="E197" s="2390"/>
      <c r="F197" s="2391"/>
      <c r="G197" s="547"/>
      <c r="H197" s="547"/>
      <c r="I197" s="547"/>
      <c r="J197" s="547"/>
      <c r="K197" s="465"/>
    </row>
    <row r="198" spans="1:11" ht="16.5" hidden="1" thickBot="1">
      <c r="A198" s="547"/>
      <c r="B198" s="588" t="s">
        <v>619</v>
      </c>
      <c r="C198" s="2373"/>
      <c r="D198" s="2392"/>
      <c r="E198" s="2374"/>
      <c r="F198" s="2375"/>
      <c r="G198" s="547"/>
      <c r="H198" s="547"/>
      <c r="I198" s="547"/>
      <c r="J198" s="547"/>
      <c r="K198" s="465"/>
    </row>
    <row r="199" spans="1:11" ht="48" hidden="1" thickBot="1">
      <c r="A199" s="547"/>
      <c r="B199" s="217" t="s">
        <v>663</v>
      </c>
      <c r="C199" s="585" t="s">
        <v>1022</v>
      </c>
      <c r="D199" s="590" t="s">
        <v>578</v>
      </c>
      <c r="E199" s="586"/>
      <c r="F199" s="587"/>
      <c r="G199" s="547"/>
      <c r="H199" s="547"/>
      <c r="I199" s="547"/>
      <c r="J199" s="547"/>
      <c r="K199" s="465"/>
    </row>
    <row r="200" spans="1:11" ht="16.5" hidden="1" thickBot="1">
      <c r="A200" s="547"/>
      <c r="B200" s="562" t="s">
        <v>517</v>
      </c>
      <c r="C200" s="1912" t="s">
        <v>1022</v>
      </c>
      <c r="D200" s="2393"/>
      <c r="E200" s="1913"/>
      <c r="F200" s="1914"/>
      <c r="G200" s="547"/>
      <c r="H200" s="547"/>
      <c r="I200" s="547"/>
      <c r="J200" s="547"/>
      <c r="K200" s="465"/>
    </row>
    <row r="201" spans="1:11" ht="16.5" hidden="1" thickBot="1">
      <c r="A201" s="547"/>
      <c r="B201" s="562" t="s">
        <v>21</v>
      </c>
      <c r="C201" s="1915" t="s">
        <v>1022</v>
      </c>
      <c r="D201" s="1916"/>
      <c r="E201" s="1916"/>
      <c r="F201" s="1917"/>
      <c r="G201" s="547"/>
      <c r="H201" s="547"/>
      <c r="I201" s="547"/>
      <c r="J201" s="547"/>
      <c r="K201" s="465"/>
    </row>
    <row r="202" spans="1:11" ht="16.5" hidden="1" thickBot="1">
      <c r="A202" s="547"/>
      <c r="B202" s="2360"/>
      <c r="C202" s="563">
        <v>2024</v>
      </c>
      <c r="D202" s="563">
        <v>2025</v>
      </c>
      <c r="E202" s="563">
        <v>2026</v>
      </c>
      <c r="F202" s="563">
        <v>2027</v>
      </c>
      <c r="G202" s="547"/>
      <c r="H202" s="547"/>
      <c r="I202" s="547"/>
      <c r="J202" s="547"/>
      <c r="K202" s="465"/>
    </row>
    <row r="203" spans="1:11" ht="16.5" hidden="1" thickBot="1">
      <c r="A203" s="547"/>
      <c r="B203" s="2361"/>
      <c r="C203" s="564" t="s">
        <v>22</v>
      </c>
      <c r="D203" s="564" t="s">
        <v>23</v>
      </c>
      <c r="E203" s="564" t="s">
        <v>23</v>
      </c>
      <c r="F203" s="564" t="s">
        <v>23</v>
      </c>
      <c r="G203" s="547"/>
      <c r="H203" s="547"/>
      <c r="I203" s="547"/>
      <c r="J203" s="547"/>
      <c r="K203" s="465"/>
    </row>
    <row r="204" spans="1:11" ht="16.5" hidden="1" thickBot="1">
      <c r="A204" s="547"/>
      <c r="B204" s="562" t="s">
        <v>33</v>
      </c>
      <c r="C204" s="566"/>
      <c r="D204" s="566"/>
      <c r="E204" s="566"/>
      <c r="F204" s="566"/>
      <c r="G204" s="547"/>
      <c r="H204" s="547"/>
      <c r="I204" s="547"/>
      <c r="J204" s="547"/>
      <c r="K204" s="465"/>
    </row>
    <row r="205" spans="1:11" ht="16.5" hidden="1" thickBot="1">
      <c r="A205" s="547"/>
      <c r="B205" s="562" t="s">
        <v>529</v>
      </c>
      <c r="C205" s="566">
        <f>C215</f>
        <v>0</v>
      </c>
      <c r="D205" s="566">
        <f>D215</f>
        <v>0</v>
      </c>
      <c r="E205" s="566">
        <f>E215</f>
        <v>0</v>
      </c>
      <c r="F205" s="566"/>
      <c r="G205" s="547"/>
      <c r="H205" s="547"/>
      <c r="I205" s="547"/>
      <c r="J205" s="547"/>
      <c r="K205" s="465"/>
    </row>
    <row r="206" spans="1:11" ht="13.5" hidden="1" customHeight="1">
      <c r="A206" s="547"/>
      <c r="B206" s="562" t="s">
        <v>530</v>
      </c>
      <c r="C206" s="566"/>
      <c r="D206" s="566"/>
      <c r="E206" s="566"/>
      <c r="F206" s="566"/>
      <c r="G206" s="547"/>
      <c r="H206" s="547"/>
      <c r="I206" s="547"/>
      <c r="J206" s="547"/>
      <c r="K206" s="465"/>
    </row>
    <row r="207" spans="1:11" ht="23.25" hidden="1" customHeight="1">
      <c r="A207" s="547"/>
      <c r="B207" s="562" t="s">
        <v>532</v>
      </c>
      <c r="C207" s="551"/>
      <c r="D207" s="567"/>
      <c r="E207" s="567"/>
      <c r="F207" s="567"/>
      <c r="G207" s="547"/>
      <c r="H207" s="568"/>
      <c r="I207" s="568"/>
      <c r="J207" s="568"/>
      <c r="K207" s="465"/>
    </row>
    <row r="208" spans="1:11" ht="18.75" hidden="1" customHeight="1">
      <c r="A208" s="547"/>
      <c r="B208" s="562" t="s">
        <v>534</v>
      </c>
      <c r="C208" s="551"/>
      <c r="D208" s="567"/>
      <c r="E208" s="567"/>
      <c r="F208" s="567"/>
      <c r="G208" s="547"/>
      <c r="H208" s="547"/>
      <c r="I208" s="547"/>
      <c r="J208" s="547"/>
      <c r="K208" s="465"/>
    </row>
    <row r="209" spans="1:11" ht="20.25" hidden="1" customHeight="1">
      <c r="A209" s="547"/>
      <c r="B209" s="562" t="s">
        <v>47</v>
      </c>
      <c r="C209" s="551"/>
      <c r="D209" s="567"/>
      <c r="E209" s="567"/>
      <c r="F209" s="567"/>
      <c r="G209" s="547"/>
      <c r="H209" s="547"/>
      <c r="I209" s="547"/>
      <c r="J209" s="547"/>
      <c r="K209" s="465"/>
    </row>
    <row r="210" spans="1:11" ht="20.25" customHeight="1" thickBot="1">
      <c r="A210" s="547"/>
      <c r="B210" s="2345" t="s">
        <v>1021</v>
      </c>
      <c r="C210" s="2346"/>
      <c r="D210" s="2346"/>
      <c r="E210" s="2346"/>
      <c r="F210" s="2347"/>
      <c r="G210" s="547"/>
      <c r="H210" s="547"/>
      <c r="I210" s="547"/>
      <c r="J210" s="547"/>
      <c r="K210" s="465"/>
    </row>
    <row r="211" spans="1:11" ht="18.75" customHeight="1">
      <c r="A211" s="547"/>
      <c r="B211" s="2360"/>
      <c r="C211" s="563">
        <v>2024</v>
      </c>
      <c r="D211" s="563">
        <v>2025</v>
      </c>
      <c r="E211" s="563">
        <v>2026</v>
      </c>
      <c r="F211" s="563">
        <v>2027</v>
      </c>
      <c r="G211" s="547"/>
      <c r="H211" s="547"/>
      <c r="I211" s="547"/>
      <c r="J211" s="547"/>
      <c r="K211" s="465"/>
    </row>
    <row r="212" spans="1:11" ht="29.25" customHeight="1" thickBot="1">
      <c r="A212" s="547"/>
      <c r="B212" s="2361"/>
      <c r="C212" s="564" t="s">
        <v>22</v>
      </c>
      <c r="D212" s="564" t="s">
        <v>23</v>
      </c>
      <c r="E212" s="564" t="s">
        <v>23</v>
      </c>
      <c r="F212" s="564" t="s">
        <v>23</v>
      </c>
      <c r="G212" s="547"/>
      <c r="H212" s="547"/>
      <c r="I212" s="547"/>
      <c r="J212" s="547"/>
      <c r="K212" s="465"/>
    </row>
    <row r="213" spans="1:11" ht="21" customHeight="1" thickBot="1">
      <c r="A213" s="547"/>
      <c r="B213" s="569" t="s">
        <v>583</v>
      </c>
      <c r="C213" s="570"/>
      <c r="D213" s="570"/>
      <c r="E213" s="570"/>
      <c r="F213" s="570"/>
      <c r="G213" s="547"/>
      <c r="H213" s="547"/>
      <c r="I213" s="547"/>
      <c r="J213" s="547"/>
      <c r="K213" s="465"/>
    </row>
    <row r="214" spans="1:11" ht="22.5" customHeight="1" thickBot="1">
      <c r="A214" s="547"/>
      <c r="B214" s="569" t="s">
        <v>587</v>
      </c>
      <c r="C214" s="572">
        <v>0</v>
      </c>
      <c r="D214" s="570">
        <v>0</v>
      </c>
      <c r="E214" s="570">
        <v>0</v>
      </c>
      <c r="F214" s="570"/>
      <c r="G214" s="547"/>
      <c r="H214" s="547"/>
      <c r="I214" s="547"/>
      <c r="J214" s="547"/>
      <c r="K214" s="465"/>
    </row>
    <row r="215" spans="1:11" ht="17.25" customHeight="1" thickBot="1">
      <c r="A215" s="547"/>
      <c r="B215" s="575" t="s">
        <v>614</v>
      </c>
      <c r="C215" s="572">
        <f>C214+C213</f>
        <v>0</v>
      </c>
      <c r="D215" s="572">
        <f>D214+D213</f>
        <v>0</v>
      </c>
      <c r="E215" s="572">
        <f>E214+E213</f>
        <v>0</v>
      </c>
      <c r="F215" s="572">
        <f>F214+F213</f>
        <v>0</v>
      </c>
      <c r="G215" s="547"/>
      <c r="H215" s="547"/>
      <c r="I215" s="547"/>
      <c r="J215" s="547"/>
      <c r="K215" s="465"/>
    </row>
    <row r="216" spans="1:11" ht="18.75" customHeight="1" thickBot="1">
      <c r="A216" s="547"/>
      <c r="B216" s="591"/>
      <c r="C216" s="592"/>
      <c r="D216" s="592"/>
      <c r="E216" s="592"/>
      <c r="F216" s="592"/>
      <c r="G216" s="547"/>
      <c r="H216" s="547"/>
      <c r="I216" s="547"/>
      <c r="J216" s="547"/>
      <c r="K216" s="465"/>
    </row>
    <row r="217" spans="1:11" ht="32.25" thickBot="1">
      <c r="A217" s="547"/>
      <c r="B217" s="555" t="s">
        <v>588</v>
      </c>
      <c r="C217" s="593">
        <f>+C205+C184+C164+C68+C31+C146+C105</f>
        <v>68631</v>
      </c>
      <c r="D217" s="593">
        <f>+D205+D184+D164+D68+D31+D146+D105</f>
        <v>69281</v>
      </c>
      <c r="E217" s="593">
        <f>+E205+E184+E164+E68+E31+E146+E105</f>
        <v>73281</v>
      </c>
      <c r="F217" s="593">
        <f>+F205+F184+F164+F68+F31+F146+F105</f>
        <v>73281</v>
      </c>
      <c r="G217" s="547"/>
      <c r="H217" s="547"/>
      <c r="I217" s="547"/>
      <c r="J217" s="547"/>
      <c r="K217" s="465"/>
    </row>
    <row r="218" spans="1:11" ht="32.25" thickBot="1">
      <c r="A218" s="547"/>
      <c r="B218" s="555" t="s">
        <v>589</v>
      </c>
      <c r="C218" s="593">
        <f>C214+C194+C174+C156+C134+C97+C60</f>
        <v>68631</v>
      </c>
      <c r="D218" s="593">
        <f>D214+D194+D174+D156+D134+D97+D60</f>
        <v>69281</v>
      </c>
      <c r="E218" s="593">
        <f>E214+E194+E174+E156+E134+E97+E60</f>
        <v>73281</v>
      </c>
      <c r="F218" s="593">
        <f>F214+F194+F174+F156+F134+F97+F60</f>
        <v>73281</v>
      </c>
      <c r="G218" s="547"/>
      <c r="H218" s="547"/>
      <c r="I218" s="547"/>
      <c r="J218" s="547"/>
      <c r="K218" s="465"/>
    </row>
    <row r="219" spans="1:11" ht="20.25" customHeight="1" thickBot="1">
      <c r="A219" s="547"/>
      <c r="B219" s="569" t="s">
        <v>537</v>
      </c>
      <c r="C219" s="594">
        <f>C220+C221</f>
        <v>44472</v>
      </c>
      <c r="D219" s="594">
        <f>D220+D221</f>
        <v>44972</v>
      </c>
      <c r="E219" s="594">
        <f>E220+E221</f>
        <v>44972</v>
      </c>
      <c r="F219" s="594">
        <f>F220+F221</f>
        <v>44972</v>
      </c>
      <c r="G219" s="547"/>
      <c r="H219" s="547"/>
      <c r="I219" s="547"/>
      <c r="J219" s="547"/>
      <c r="K219" s="465"/>
    </row>
    <row r="220" spans="1:11" ht="20.25" customHeight="1" thickBot="1">
      <c r="A220" s="547"/>
      <c r="B220" s="571" t="s">
        <v>538</v>
      </c>
      <c r="C220" s="572">
        <f t="shared" ref="C220:F221" si="2">C40+C77+C114</f>
        <v>44472</v>
      </c>
      <c r="D220" s="572">
        <f t="shared" si="2"/>
        <v>44972</v>
      </c>
      <c r="E220" s="572">
        <f t="shared" si="2"/>
        <v>44972</v>
      </c>
      <c r="F220" s="572">
        <f t="shared" si="2"/>
        <v>44972</v>
      </c>
      <c r="G220" s="547"/>
      <c r="H220" s="547"/>
      <c r="I220" s="547"/>
      <c r="J220" s="547"/>
      <c r="K220" s="465"/>
    </row>
    <row r="221" spans="1:11" ht="20.25" customHeight="1" thickBot="1">
      <c r="A221" s="547"/>
      <c r="B221" s="571" t="s">
        <v>590</v>
      </c>
      <c r="C221" s="572">
        <f t="shared" si="2"/>
        <v>0</v>
      </c>
      <c r="D221" s="572">
        <f t="shared" si="2"/>
        <v>0</v>
      </c>
      <c r="E221" s="572">
        <f t="shared" si="2"/>
        <v>0</v>
      </c>
      <c r="F221" s="572">
        <f t="shared" si="2"/>
        <v>0</v>
      </c>
      <c r="G221" s="547"/>
      <c r="H221" s="547"/>
      <c r="I221" s="547"/>
      <c r="J221" s="547"/>
      <c r="K221" s="465"/>
    </row>
    <row r="222" spans="1:11" ht="35.25" customHeight="1" thickBot="1">
      <c r="A222" s="547"/>
      <c r="B222" s="569" t="s">
        <v>540</v>
      </c>
      <c r="C222" s="594">
        <f>C223+C224</f>
        <v>6699</v>
      </c>
      <c r="D222" s="594">
        <f>D223+D224</f>
        <v>6699</v>
      </c>
      <c r="E222" s="594">
        <f>E223+E224</f>
        <v>6699</v>
      </c>
      <c r="F222" s="594">
        <f>F223+F224</f>
        <v>6699</v>
      </c>
      <c r="G222" s="547"/>
      <c r="H222" s="547"/>
      <c r="I222" s="547"/>
      <c r="J222" s="547"/>
      <c r="K222" s="465"/>
    </row>
    <row r="223" spans="1:11" ht="20.25" customHeight="1" thickBot="1">
      <c r="A223" s="547"/>
      <c r="B223" s="571" t="s">
        <v>538</v>
      </c>
      <c r="C223" s="570">
        <f>C43+C80+C117</f>
        <v>6699</v>
      </c>
      <c r="D223" s="570">
        <f>D43+D80+D117</f>
        <v>6699</v>
      </c>
      <c r="E223" s="570">
        <f>E43+E80+E117</f>
        <v>6699</v>
      </c>
      <c r="F223" s="570">
        <f>F43+F80+F117</f>
        <v>6699</v>
      </c>
      <c r="G223" s="547"/>
      <c r="H223" s="547"/>
      <c r="I223" s="547"/>
      <c r="J223" s="547"/>
      <c r="K223" s="465"/>
    </row>
    <row r="224" spans="1:11" ht="20.25" customHeight="1" thickBot="1">
      <c r="A224" s="547"/>
      <c r="B224" s="571" t="s">
        <v>590</v>
      </c>
      <c r="C224" s="572">
        <f>C44+C81+C115</f>
        <v>0</v>
      </c>
      <c r="D224" s="572">
        <f>D44+D81+D115</f>
        <v>0</v>
      </c>
      <c r="E224" s="572">
        <f>E44+E81+E115</f>
        <v>0</v>
      </c>
      <c r="F224" s="572">
        <f>F44+F81+F115</f>
        <v>0</v>
      </c>
      <c r="G224" s="547"/>
      <c r="H224" s="547"/>
      <c r="I224" s="547"/>
      <c r="J224" s="547"/>
      <c r="K224" s="465"/>
    </row>
    <row r="225" spans="1:11" ht="20.25" customHeight="1" thickBot="1">
      <c r="A225" s="547"/>
      <c r="B225" s="569" t="s">
        <v>542</v>
      </c>
      <c r="C225" s="594">
        <f>C226+C227</f>
        <v>16460</v>
      </c>
      <c r="D225" s="594">
        <f>D226+D227</f>
        <v>16610</v>
      </c>
      <c r="E225" s="594">
        <f>E226+E227</f>
        <v>16610</v>
      </c>
      <c r="F225" s="594">
        <f>F226+F227</f>
        <v>16610</v>
      </c>
      <c r="G225" s="547"/>
      <c r="H225" s="547"/>
      <c r="I225" s="547"/>
      <c r="J225" s="547"/>
      <c r="K225" s="465"/>
    </row>
    <row r="226" spans="1:11" ht="20.25" customHeight="1" thickBot="1">
      <c r="A226" s="547"/>
      <c r="B226" s="571" t="s">
        <v>538</v>
      </c>
      <c r="C226" s="572">
        <f t="shared" ref="C226:F227" si="3">C46+C83+C120</f>
        <v>16460</v>
      </c>
      <c r="D226" s="572">
        <f t="shared" si="3"/>
        <v>16610</v>
      </c>
      <c r="E226" s="572">
        <f t="shared" si="3"/>
        <v>16610</v>
      </c>
      <c r="F226" s="572">
        <f t="shared" si="3"/>
        <v>16610</v>
      </c>
      <c r="G226" s="547"/>
      <c r="H226" s="547"/>
      <c r="I226" s="547"/>
      <c r="J226" s="547"/>
      <c r="K226" s="465"/>
    </row>
    <row r="227" spans="1:11" ht="20.25" customHeight="1" thickBot="1">
      <c r="A227" s="547"/>
      <c r="B227" s="571" t="s">
        <v>590</v>
      </c>
      <c r="C227" s="572">
        <f t="shared" si="3"/>
        <v>0</v>
      </c>
      <c r="D227" s="572">
        <f t="shared" si="3"/>
        <v>0</v>
      </c>
      <c r="E227" s="572">
        <f t="shared" si="3"/>
        <v>0</v>
      </c>
      <c r="F227" s="572">
        <f t="shared" si="3"/>
        <v>0</v>
      </c>
      <c r="G227" s="547"/>
      <c r="H227" s="547"/>
      <c r="I227" s="547"/>
      <c r="J227" s="547"/>
      <c r="K227" s="465"/>
    </row>
    <row r="228" spans="1:11" ht="20.25" customHeight="1" thickBot="1">
      <c r="A228" s="547"/>
      <c r="B228" s="569" t="s">
        <v>543</v>
      </c>
      <c r="C228" s="594">
        <f>C229+C230</f>
        <v>0</v>
      </c>
      <c r="D228" s="594">
        <f>D229+D230</f>
        <v>0</v>
      </c>
      <c r="E228" s="594">
        <f>E229+E230</f>
        <v>0</v>
      </c>
      <c r="F228" s="594">
        <f>F229+F230</f>
        <v>0</v>
      </c>
      <c r="G228" s="547"/>
      <c r="H228" s="547"/>
      <c r="I228" s="547"/>
      <c r="J228" s="547"/>
      <c r="K228" s="465"/>
    </row>
    <row r="229" spans="1:11" ht="20.25" customHeight="1" thickBot="1">
      <c r="A229" s="547"/>
      <c r="B229" s="571" t="s">
        <v>538</v>
      </c>
      <c r="C229" s="570">
        <f t="shared" ref="C229:F230" si="4">C49+C86+C123</f>
        <v>0</v>
      </c>
      <c r="D229" s="570">
        <f t="shared" si="4"/>
        <v>0</v>
      </c>
      <c r="E229" s="570">
        <f t="shared" si="4"/>
        <v>0</v>
      </c>
      <c r="F229" s="570">
        <f t="shared" si="4"/>
        <v>0</v>
      </c>
      <c r="G229" s="547"/>
      <c r="H229" s="547"/>
      <c r="I229" s="547"/>
      <c r="J229" s="547"/>
      <c r="K229" s="465"/>
    </row>
    <row r="230" spans="1:11" ht="20.25" customHeight="1" thickBot="1">
      <c r="A230" s="547"/>
      <c r="B230" s="571" t="s">
        <v>590</v>
      </c>
      <c r="C230" s="572">
        <f t="shared" si="4"/>
        <v>0</v>
      </c>
      <c r="D230" s="572">
        <f t="shared" si="4"/>
        <v>0</v>
      </c>
      <c r="E230" s="572">
        <f t="shared" si="4"/>
        <v>0</v>
      </c>
      <c r="F230" s="572">
        <f t="shared" si="4"/>
        <v>0</v>
      </c>
      <c r="G230" s="547"/>
      <c r="H230" s="547"/>
      <c r="I230" s="547"/>
      <c r="J230" s="547"/>
      <c r="K230" s="465"/>
    </row>
    <row r="231" spans="1:11" ht="20.25" customHeight="1" thickBot="1">
      <c r="A231" s="547"/>
      <c r="B231" s="569" t="s">
        <v>549</v>
      </c>
      <c r="C231" s="594">
        <f>C232+C233</f>
        <v>0</v>
      </c>
      <c r="D231" s="594">
        <f>D232+D233</f>
        <v>0</v>
      </c>
      <c r="E231" s="594">
        <f>E232+E233</f>
        <v>0</v>
      </c>
      <c r="F231" s="594">
        <f>F232+F233</f>
        <v>0</v>
      </c>
      <c r="G231" s="547"/>
      <c r="H231" s="547"/>
      <c r="I231" s="547"/>
      <c r="J231" s="547"/>
      <c r="K231" s="465"/>
    </row>
    <row r="232" spans="1:11" ht="20.25" customHeight="1" thickBot="1">
      <c r="A232" s="547"/>
      <c r="B232" s="571" t="s">
        <v>538</v>
      </c>
      <c r="C232" s="570">
        <f t="shared" ref="C232:F233" si="5">C52+C89+C126</f>
        <v>0</v>
      </c>
      <c r="D232" s="570">
        <f t="shared" si="5"/>
        <v>0</v>
      </c>
      <c r="E232" s="570">
        <f t="shared" si="5"/>
        <v>0</v>
      </c>
      <c r="F232" s="570">
        <f t="shared" si="5"/>
        <v>0</v>
      </c>
      <c r="G232" s="547"/>
      <c r="H232" s="547"/>
      <c r="I232" s="547"/>
      <c r="J232" s="547"/>
      <c r="K232" s="465"/>
    </row>
    <row r="233" spans="1:11" ht="20.25" customHeight="1" thickBot="1">
      <c r="A233" s="547"/>
      <c r="B233" s="571" t="s">
        <v>590</v>
      </c>
      <c r="C233" s="572">
        <f t="shared" si="5"/>
        <v>0</v>
      </c>
      <c r="D233" s="572">
        <f t="shared" si="5"/>
        <v>0</v>
      </c>
      <c r="E233" s="572">
        <f t="shared" si="5"/>
        <v>0</v>
      </c>
      <c r="F233" s="572">
        <f t="shared" si="5"/>
        <v>0</v>
      </c>
      <c r="G233" s="547"/>
      <c r="H233" s="547"/>
      <c r="I233" s="547"/>
      <c r="J233" s="547"/>
      <c r="K233" s="465"/>
    </row>
    <row r="234" spans="1:11" ht="20.25" customHeight="1" thickBot="1">
      <c r="A234" s="547"/>
      <c r="B234" s="569" t="s">
        <v>553</v>
      </c>
      <c r="C234" s="594">
        <f>C235+C236</f>
        <v>0</v>
      </c>
      <c r="D234" s="594">
        <f>D235+D236</f>
        <v>0</v>
      </c>
      <c r="E234" s="594">
        <f>E235+E236</f>
        <v>0</v>
      </c>
      <c r="F234" s="594">
        <f>F235+F236</f>
        <v>0</v>
      </c>
      <c r="G234" s="547"/>
      <c r="H234" s="547"/>
      <c r="I234" s="547"/>
      <c r="J234" s="547"/>
      <c r="K234" s="465"/>
    </row>
    <row r="235" spans="1:11" ht="20.25" customHeight="1" thickBot="1">
      <c r="A235" s="547"/>
      <c r="B235" s="571" t="s">
        <v>538</v>
      </c>
      <c r="C235" s="570">
        <f t="shared" ref="C235:F236" si="6">C55+C92+C129</f>
        <v>0</v>
      </c>
      <c r="D235" s="570">
        <f t="shared" si="6"/>
        <v>0</v>
      </c>
      <c r="E235" s="570">
        <f t="shared" si="6"/>
        <v>0</v>
      </c>
      <c r="F235" s="570">
        <f t="shared" si="6"/>
        <v>0</v>
      </c>
      <c r="G235" s="547"/>
      <c r="H235" s="547"/>
      <c r="I235" s="547"/>
      <c r="J235" s="547"/>
      <c r="K235" s="465"/>
    </row>
    <row r="236" spans="1:11" ht="20.25" customHeight="1" thickBot="1">
      <c r="A236" s="547"/>
      <c r="B236" s="571" t="s">
        <v>590</v>
      </c>
      <c r="C236" s="572">
        <f t="shared" si="6"/>
        <v>0</v>
      </c>
      <c r="D236" s="572">
        <f t="shared" si="6"/>
        <v>0</v>
      </c>
      <c r="E236" s="572">
        <f t="shared" si="6"/>
        <v>0</v>
      </c>
      <c r="F236" s="572">
        <f t="shared" si="6"/>
        <v>0</v>
      </c>
      <c r="G236" s="547"/>
      <c r="H236" s="547"/>
      <c r="I236" s="547"/>
      <c r="J236" s="547"/>
      <c r="K236" s="465"/>
    </row>
    <row r="237" spans="1:11" ht="32.25" customHeight="1" thickBot="1">
      <c r="A237" s="547"/>
      <c r="B237" s="569" t="s">
        <v>554</v>
      </c>
      <c r="C237" s="594">
        <f>C94+C57</f>
        <v>0</v>
      </c>
      <c r="D237" s="594">
        <f>D94+D57</f>
        <v>0</v>
      </c>
      <c r="E237" s="594">
        <f>E94+E57</f>
        <v>0</v>
      </c>
      <c r="F237" s="594">
        <f>F94+F57</f>
        <v>0</v>
      </c>
      <c r="G237" s="547"/>
      <c r="H237" s="547"/>
      <c r="I237" s="547"/>
      <c r="J237" s="547"/>
      <c r="K237" s="465"/>
    </row>
    <row r="238" spans="1:11" ht="20.25" customHeight="1" thickBot="1">
      <c r="A238" s="547"/>
      <c r="B238" s="571" t="s">
        <v>538</v>
      </c>
      <c r="C238" s="570">
        <f t="shared" ref="C238:F239" si="7">C58+C95+C132</f>
        <v>300</v>
      </c>
      <c r="D238" s="570">
        <f t="shared" si="7"/>
        <v>0</v>
      </c>
      <c r="E238" s="570">
        <f t="shared" si="7"/>
        <v>0</v>
      </c>
      <c r="F238" s="570">
        <f t="shared" si="7"/>
        <v>0</v>
      </c>
      <c r="G238" s="547"/>
      <c r="H238" s="547"/>
      <c r="I238" s="547"/>
      <c r="J238" s="547"/>
      <c r="K238" s="465"/>
    </row>
    <row r="239" spans="1:11" ht="20.25" customHeight="1" thickBot="1">
      <c r="A239" s="547"/>
      <c r="B239" s="571" t="s">
        <v>590</v>
      </c>
      <c r="C239" s="572">
        <f t="shared" si="7"/>
        <v>0</v>
      </c>
      <c r="D239" s="572">
        <f t="shared" si="7"/>
        <v>0</v>
      </c>
      <c r="E239" s="572">
        <f t="shared" si="7"/>
        <v>0</v>
      </c>
      <c r="F239" s="572">
        <f t="shared" si="7"/>
        <v>0</v>
      </c>
      <c r="G239" s="547"/>
      <c r="H239" s="547"/>
      <c r="I239" s="547"/>
      <c r="J239" s="547"/>
      <c r="K239" s="465"/>
    </row>
    <row r="240" spans="1:11" ht="24" customHeight="1" thickBot="1">
      <c r="A240" s="547"/>
      <c r="B240" s="569" t="s">
        <v>591</v>
      </c>
      <c r="C240" s="570">
        <f t="shared" ref="C240:F241" si="8">C154+C172+C192+C213</f>
        <v>0</v>
      </c>
      <c r="D240" s="570">
        <f t="shared" si="8"/>
        <v>0</v>
      </c>
      <c r="E240" s="570">
        <f t="shared" si="8"/>
        <v>0</v>
      </c>
      <c r="F240" s="570">
        <f t="shared" si="8"/>
        <v>0</v>
      </c>
      <c r="G240" s="547"/>
      <c r="H240" s="547"/>
      <c r="I240" s="547"/>
      <c r="J240" s="547"/>
      <c r="K240" s="465"/>
    </row>
    <row r="241" spans="1:11" ht="21.75" customHeight="1" thickBot="1">
      <c r="A241" s="547"/>
      <c r="B241" s="569" t="s">
        <v>593</v>
      </c>
      <c r="C241" s="570">
        <f t="shared" si="8"/>
        <v>1000</v>
      </c>
      <c r="D241" s="570">
        <f t="shared" si="8"/>
        <v>1000</v>
      </c>
      <c r="E241" s="570">
        <f t="shared" si="8"/>
        <v>5000</v>
      </c>
      <c r="F241" s="570">
        <f t="shared" si="8"/>
        <v>5000</v>
      </c>
      <c r="G241" s="547"/>
      <c r="H241" s="547"/>
      <c r="I241" s="547"/>
      <c r="J241" s="547"/>
      <c r="K241" s="465"/>
    </row>
    <row r="242" spans="1:11" ht="16.5" thickBot="1">
      <c r="A242" s="547"/>
      <c r="B242" s="576" t="s">
        <v>556</v>
      </c>
      <c r="C242" s="577">
        <f>IF(C218-C217=0,0,"Error")</f>
        <v>0</v>
      </c>
      <c r="D242" s="577">
        <f>IF(D218-D217=0,0,"Error")</f>
        <v>0</v>
      </c>
      <c r="E242" s="577">
        <f>IF(E218-E217=0,0,"Error")</f>
        <v>0</v>
      </c>
      <c r="F242" s="577">
        <f>IF(F218-F217=0,0,"Error")</f>
        <v>0</v>
      </c>
      <c r="G242" s="547"/>
      <c r="H242" s="547"/>
      <c r="I242" s="547"/>
      <c r="J242" s="547"/>
      <c r="K242" s="465"/>
    </row>
    <row r="243" spans="1:11" ht="15.75">
      <c r="A243" s="547"/>
      <c r="B243" s="595"/>
      <c r="C243" s="596"/>
      <c r="D243" s="596"/>
      <c r="E243" s="596"/>
      <c r="F243" s="596"/>
      <c r="G243" s="547"/>
      <c r="H243" s="547"/>
      <c r="I243" s="547"/>
      <c r="J243" s="547"/>
      <c r="K243" s="465"/>
    </row>
    <row r="250" spans="1:11" ht="15">
      <c r="B250" s="1458" t="s">
        <v>3066</v>
      </c>
    </row>
  </sheetData>
  <mergeCells count="63">
    <mergeCell ref="B202:B203"/>
    <mergeCell ref="B210:F210"/>
    <mergeCell ref="B211:B212"/>
    <mergeCell ref="B190:B191"/>
    <mergeCell ref="B195:B197"/>
    <mergeCell ref="C195:F197"/>
    <mergeCell ref="C198:F198"/>
    <mergeCell ref="C200:F200"/>
    <mergeCell ref="C201:F201"/>
    <mergeCell ref="B189:F189"/>
    <mergeCell ref="C159:F159"/>
    <mergeCell ref="C160:F160"/>
    <mergeCell ref="B161:B162"/>
    <mergeCell ref="B169:F169"/>
    <mergeCell ref="B170:B171"/>
    <mergeCell ref="B175:F175"/>
    <mergeCell ref="B176:F176"/>
    <mergeCell ref="C177:F177"/>
    <mergeCell ref="C179:F179"/>
    <mergeCell ref="C180:F180"/>
    <mergeCell ref="B181:B182"/>
    <mergeCell ref="C157:F157"/>
    <mergeCell ref="B111:B112"/>
    <mergeCell ref="B136:F136"/>
    <mergeCell ref="B137:F137"/>
    <mergeCell ref="C138:F138"/>
    <mergeCell ref="E139:F139"/>
    <mergeCell ref="C140:F140"/>
    <mergeCell ref="C141:F141"/>
    <mergeCell ref="C142:F142"/>
    <mergeCell ref="B143:B144"/>
    <mergeCell ref="B151:F151"/>
    <mergeCell ref="B152:B153"/>
    <mergeCell ref="B110:F110"/>
    <mergeCell ref="B37:B38"/>
    <mergeCell ref="C62:F62"/>
    <mergeCell ref="C63:F63"/>
    <mergeCell ref="C64:F64"/>
    <mergeCell ref="B65:B66"/>
    <mergeCell ref="B73:F73"/>
    <mergeCell ref="B74:B75"/>
    <mergeCell ref="C99:F99"/>
    <mergeCell ref="C100:F100"/>
    <mergeCell ref="C101:F101"/>
    <mergeCell ref="B102:B103"/>
    <mergeCell ref="B36:F36"/>
    <mergeCell ref="B9:F11"/>
    <mergeCell ref="C12:F12"/>
    <mergeCell ref="B13:B14"/>
    <mergeCell ref="C18:F18"/>
    <mergeCell ref="B19:F19"/>
    <mergeCell ref="B23:F23"/>
    <mergeCell ref="B24:F24"/>
    <mergeCell ref="C25:F25"/>
    <mergeCell ref="C26:F26"/>
    <mergeCell ref="C27:F27"/>
    <mergeCell ref="B28:B29"/>
    <mergeCell ref="B8:F8"/>
    <mergeCell ref="B2:F2"/>
    <mergeCell ref="B3:F3"/>
    <mergeCell ref="C5:F5"/>
    <mergeCell ref="C6:F6"/>
    <mergeCell ref="C7:F7"/>
  </mergeCells>
  <pageMargins left="0.7" right="0.7" top="0.75" bottom="0.75" header="0.3" footer="0.3"/>
  <pageSetup paperSize="9" scale="59" fitToHeight="0" orientation="portrait" r:id="rId1"/>
  <rowBreaks count="1" manualBreakCount="1">
    <brk id="42" max="6" man="1"/>
  </rowBreaks>
  <legacy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G375"/>
  <sheetViews>
    <sheetView zoomScale="120" zoomScaleNormal="120" zoomScaleSheetLayoutView="75" workbookViewId="0">
      <selection activeCell="F362" sqref="F362"/>
    </sheetView>
  </sheetViews>
  <sheetFormatPr defaultColWidth="9.125" defaultRowHeight="14.25"/>
  <cols>
    <col min="1" max="1" width="7.875" style="259" customWidth="1"/>
    <col min="2" max="2" width="27.875" style="259" customWidth="1"/>
    <col min="3" max="3" width="17.625" style="259" customWidth="1"/>
    <col min="4" max="4" width="11" style="259" customWidth="1"/>
    <col min="5" max="5" width="11.75" style="259" customWidth="1"/>
    <col min="6" max="6" width="15" style="259" customWidth="1"/>
    <col min="7" max="7" width="7.375" style="259" customWidth="1"/>
    <col min="8" max="16384" width="9.125" style="259"/>
  </cols>
  <sheetData>
    <row r="1" spans="1:7" ht="10.5" customHeight="1"/>
    <row r="2" spans="1:7" ht="18" customHeight="1">
      <c r="A2" s="1927" t="s">
        <v>495</v>
      </c>
      <c r="B2" s="1927"/>
      <c r="C2" s="1927"/>
      <c r="D2" s="1927"/>
      <c r="E2" s="1927"/>
      <c r="F2" s="1927"/>
      <c r="G2" s="1927"/>
    </row>
    <row r="3" spans="1:7" ht="18" customHeight="1">
      <c r="A3" s="258"/>
      <c r="B3" s="2394" t="s">
        <v>496</v>
      </c>
      <c r="C3" s="2394"/>
      <c r="D3" s="2394"/>
      <c r="E3" s="2394"/>
      <c r="F3" s="2394"/>
      <c r="G3" s="258"/>
    </row>
    <row r="4" spans="1:7" ht="8.25" customHeight="1" thickBot="1"/>
    <row r="5" spans="1:7" ht="30" customHeight="1" thickBot="1">
      <c r="B5" s="260" t="s">
        <v>6</v>
      </c>
      <c r="C5" s="2395" t="s">
        <v>1063</v>
      </c>
      <c r="D5" s="2395"/>
      <c r="E5" s="2395"/>
      <c r="F5" s="2395"/>
    </row>
    <row r="6" spans="1:7" ht="18" customHeight="1" thickBot="1">
      <c r="B6" s="260" t="s">
        <v>8</v>
      </c>
      <c r="C6" s="2396" t="s">
        <v>1000</v>
      </c>
      <c r="D6" s="2397"/>
      <c r="E6" s="2397"/>
      <c r="F6" s="2398"/>
    </row>
    <row r="7" spans="1:7" ht="33.75" customHeight="1" thickBot="1">
      <c r="B7" s="260" t="s">
        <v>10</v>
      </c>
      <c r="C7" s="1933" t="s">
        <v>499</v>
      </c>
      <c r="D7" s="1934"/>
      <c r="E7" s="1934"/>
      <c r="F7" s="1935"/>
    </row>
    <row r="8" spans="1:7" ht="20.25" customHeight="1" thickBot="1">
      <c r="B8" s="1924" t="s">
        <v>12</v>
      </c>
      <c r="C8" s="1925"/>
      <c r="D8" s="1925"/>
      <c r="E8" s="1925"/>
      <c r="F8" s="1926"/>
    </row>
    <row r="9" spans="1:7" ht="15" thickBot="1">
      <c r="B9" s="1973" t="s">
        <v>1067</v>
      </c>
      <c r="C9" s="2399"/>
      <c r="D9" s="2399"/>
      <c r="E9" s="2399"/>
      <c r="F9" s="2400"/>
    </row>
    <row r="10" spans="1:7" ht="36.75" customHeight="1" thickBot="1">
      <c r="B10" s="1973"/>
      <c r="C10" s="2399"/>
      <c r="D10" s="2399"/>
      <c r="E10" s="2399"/>
      <c r="F10" s="2400"/>
    </row>
    <row r="11" spans="1:7" ht="21" customHeight="1" thickBot="1">
      <c r="B11" s="1973"/>
      <c r="C11" s="2399"/>
      <c r="D11" s="2399"/>
      <c r="E11" s="2399"/>
      <c r="F11" s="2400"/>
    </row>
    <row r="12" spans="1:7" ht="109.5" customHeight="1" thickBot="1">
      <c r="B12" s="261" t="s">
        <v>14</v>
      </c>
      <c r="C12" s="2401" t="s">
        <v>1068</v>
      </c>
      <c r="D12" s="2402"/>
      <c r="E12" s="2402"/>
      <c r="F12" s="2403"/>
    </row>
    <row r="13" spans="1:7" ht="14.25" customHeight="1">
      <c r="B13" s="1945" t="s">
        <v>176</v>
      </c>
      <c r="C13" s="263">
        <v>2024</v>
      </c>
      <c r="D13" s="263">
        <v>2025</v>
      </c>
      <c r="E13" s="263">
        <v>2026</v>
      </c>
      <c r="F13" s="263">
        <v>2027</v>
      </c>
    </row>
    <row r="14" spans="1:7" ht="13.5" customHeight="1" thickBot="1">
      <c r="B14" s="1946"/>
      <c r="C14" s="265" t="s">
        <v>22</v>
      </c>
      <c r="D14" s="265" t="s">
        <v>23</v>
      </c>
      <c r="E14" s="265" t="s">
        <v>23</v>
      </c>
      <c r="F14" s="265" t="s">
        <v>23</v>
      </c>
    </row>
    <row r="15" spans="1:7" ht="24.75" customHeight="1" thickBot="1">
      <c r="B15" s="728" t="s">
        <v>1069</v>
      </c>
      <c r="C15" s="729">
        <v>0.8</v>
      </c>
      <c r="D15" s="729">
        <v>0.9</v>
      </c>
      <c r="E15" s="729">
        <v>0.9</v>
      </c>
      <c r="F15" s="729">
        <v>1</v>
      </c>
    </row>
    <row r="16" spans="1:7" ht="52.5" customHeight="1" thickBot="1">
      <c r="B16" s="728" t="s">
        <v>1070</v>
      </c>
      <c r="C16" s="339">
        <v>0</v>
      </c>
      <c r="D16" s="339">
        <v>0</v>
      </c>
      <c r="E16" s="339">
        <v>0</v>
      </c>
      <c r="F16" s="339">
        <v>0</v>
      </c>
    </row>
    <row r="17" spans="2:6" ht="23.25" thickBot="1">
      <c r="B17" s="270" t="s">
        <v>774</v>
      </c>
      <c r="C17" s="339" t="s">
        <v>773</v>
      </c>
      <c r="D17" s="339" t="s">
        <v>601</v>
      </c>
      <c r="E17" s="339" t="s">
        <v>601</v>
      </c>
      <c r="F17" s="339" t="s">
        <v>601</v>
      </c>
    </row>
    <row r="18" spans="2:6" ht="23.25" customHeight="1" thickBot="1">
      <c r="B18" s="268" t="s">
        <v>503</v>
      </c>
      <c r="C18" s="1947" t="s">
        <v>1071</v>
      </c>
      <c r="D18" s="1948"/>
      <c r="E18" s="1948"/>
      <c r="F18" s="1949"/>
    </row>
    <row r="19" spans="2:6" ht="18" customHeight="1" thickBot="1">
      <c r="B19" s="1950" t="s">
        <v>505</v>
      </c>
      <c r="C19" s="1951"/>
      <c r="D19" s="1951"/>
      <c r="E19" s="1951"/>
      <c r="F19" s="1952"/>
    </row>
    <row r="20" spans="2:6" ht="15" customHeight="1" thickBot="1">
      <c r="B20" s="1950" t="s">
        <v>505</v>
      </c>
      <c r="C20" s="1951"/>
      <c r="D20" s="1951"/>
      <c r="E20" s="1951"/>
      <c r="F20" s="1952"/>
    </row>
    <row r="21" spans="2:6" ht="25.5" customHeight="1" thickBot="1">
      <c r="B21" s="730" t="s">
        <v>1072</v>
      </c>
      <c r="C21" s="731">
        <v>1</v>
      </c>
      <c r="D21" s="731">
        <v>1</v>
      </c>
      <c r="E21" s="731">
        <v>1</v>
      </c>
      <c r="F21" s="731">
        <v>1</v>
      </c>
    </row>
    <row r="22" spans="2:6" ht="21" customHeight="1" thickBot="1">
      <c r="B22" s="730" t="s">
        <v>1073</v>
      </c>
      <c r="C22" s="731">
        <v>0.56999999999999995</v>
      </c>
      <c r="D22" s="731">
        <v>0.56999999999999995</v>
      </c>
      <c r="E22" s="731">
        <v>0.56999999999999995</v>
      </c>
      <c r="F22" s="731">
        <v>0.56999999999999995</v>
      </c>
    </row>
    <row r="23" spans="2:6" ht="21.75" customHeight="1" thickBot="1">
      <c r="B23" s="730" t="s">
        <v>1074</v>
      </c>
      <c r="C23" s="731">
        <v>0.8</v>
      </c>
      <c r="D23" s="731">
        <v>0.8</v>
      </c>
      <c r="E23" s="731">
        <v>0.8</v>
      </c>
      <c r="F23" s="731">
        <v>0.8</v>
      </c>
    </row>
    <row r="24" spans="2:6" ht="24" customHeight="1" thickBot="1">
      <c r="B24" s="270"/>
      <c r="C24" s="271" t="s">
        <v>773</v>
      </c>
      <c r="D24" s="272" t="s">
        <v>601</v>
      </c>
      <c r="E24" s="272" t="s">
        <v>601</v>
      </c>
      <c r="F24" s="272" t="s">
        <v>601</v>
      </c>
    </row>
    <row r="25" spans="2:6" ht="16.5" customHeight="1" thickBot="1">
      <c r="B25" s="1956" t="s">
        <v>512</v>
      </c>
      <c r="C25" s="1957"/>
      <c r="D25" s="1957"/>
      <c r="E25" s="1957"/>
      <c r="F25" s="1958"/>
    </row>
    <row r="26" spans="2:6" ht="19.5" customHeight="1" thickBot="1">
      <c r="B26" s="276" t="s">
        <v>515</v>
      </c>
      <c r="C26" s="1959" t="s">
        <v>1075</v>
      </c>
      <c r="D26" s="1960"/>
      <c r="E26" s="1960"/>
      <c r="F26" s="1961"/>
    </row>
    <row r="27" spans="2:6" ht="31.5" customHeight="1" thickBot="1">
      <c r="B27" s="270" t="s">
        <v>517</v>
      </c>
      <c r="C27" s="1962" t="s">
        <v>1076</v>
      </c>
      <c r="D27" s="1963"/>
      <c r="E27" s="1963"/>
      <c r="F27" s="1964"/>
    </row>
    <row r="28" spans="2:6" ht="15" thickBot="1">
      <c r="B28" s="270" t="s">
        <v>21</v>
      </c>
      <c r="C28" s="1965" t="s">
        <v>1077</v>
      </c>
      <c r="D28" s="1966"/>
      <c r="E28" s="1966"/>
      <c r="F28" s="1967"/>
    </row>
    <row r="29" spans="2:6" ht="12.75" customHeight="1">
      <c r="B29" s="1945"/>
      <c r="C29" s="263">
        <v>2024</v>
      </c>
      <c r="D29" s="263">
        <v>2025</v>
      </c>
      <c r="E29" s="263">
        <v>2026</v>
      </c>
      <c r="F29" s="263">
        <v>2027</v>
      </c>
    </row>
    <row r="30" spans="2:6" ht="15.75" customHeight="1" thickBot="1">
      <c r="B30" s="1946"/>
      <c r="C30" s="278" t="s">
        <v>22</v>
      </c>
      <c r="D30" s="278" t="s">
        <v>23</v>
      </c>
      <c r="E30" s="278" t="s">
        <v>23</v>
      </c>
      <c r="F30" s="278" t="s">
        <v>23</v>
      </c>
    </row>
    <row r="31" spans="2:6" ht="15" thickBot="1">
      <c r="B31" s="270" t="s">
        <v>33</v>
      </c>
      <c r="C31" s="279"/>
      <c r="D31" s="279"/>
      <c r="E31" s="279"/>
      <c r="F31" s="279"/>
    </row>
    <row r="32" spans="2:6" ht="15" thickBot="1">
      <c r="B32" s="270" t="s">
        <v>529</v>
      </c>
      <c r="C32" s="279">
        <f>C61</f>
        <v>75940</v>
      </c>
      <c r="D32" s="279">
        <f>D61</f>
        <v>78640</v>
      </c>
      <c r="E32" s="279">
        <f>E61</f>
        <v>78640</v>
      </c>
      <c r="F32" s="279">
        <f>F61</f>
        <v>78640</v>
      </c>
    </row>
    <row r="33" spans="2:6" ht="15" thickBot="1">
      <c r="B33" s="270" t="s">
        <v>530</v>
      </c>
      <c r="C33" s="279" t="e">
        <f>C32/C31</f>
        <v>#DIV/0!</v>
      </c>
      <c r="D33" s="279" t="e">
        <f>D32/D31</f>
        <v>#DIV/0!</v>
      </c>
      <c r="E33" s="279" t="e">
        <f>E32/E31</f>
        <v>#DIV/0!</v>
      </c>
      <c r="F33" s="279" t="e">
        <f>F32/F31</f>
        <v>#DIV/0!</v>
      </c>
    </row>
    <row r="34" spans="2:6" ht="15" thickBot="1">
      <c r="B34" s="270" t="s">
        <v>532</v>
      </c>
      <c r="C34" s="264" t="s">
        <v>533</v>
      </c>
      <c r="D34" s="280" t="e">
        <f>D31/C31-1</f>
        <v>#DIV/0!</v>
      </c>
      <c r="E34" s="280" t="e">
        <f t="shared" ref="E34:F36" si="0">E31/D31-1</f>
        <v>#DIV/0!</v>
      </c>
      <c r="F34" s="280" t="e">
        <f t="shared" si="0"/>
        <v>#DIV/0!</v>
      </c>
    </row>
    <row r="35" spans="2:6" ht="15" thickBot="1">
      <c r="B35" s="270" t="s">
        <v>534</v>
      </c>
      <c r="C35" s="264" t="s">
        <v>533</v>
      </c>
      <c r="D35" s="280">
        <f>D32/C32-1</f>
        <v>3.5554385040821757E-2</v>
      </c>
      <c r="E35" s="280">
        <f t="shared" si="0"/>
        <v>0</v>
      </c>
      <c r="F35" s="280">
        <f t="shared" si="0"/>
        <v>0</v>
      </c>
    </row>
    <row r="36" spans="2:6" ht="15" thickBot="1">
      <c r="B36" s="270" t="s">
        <v>47</v>
      </c>
      <c r="C36" s="264" t="s">
        <v>533</v>
      </c>
      <c r="D36" s="280" t="e">
        <f>D33/C33-1</f>
        <v>#DIV/0!</v>
      </c>
      <c r="E36" s="280" t="e">
        <f t="shared" si="0"/>
        <v>#DIV/0!</v>
      </c>
      <c r="F36" s="280" t="e">
        <f t="shared" si="0"/>
        <v>#DIV/0!</v>
      </c>
    </row>
    <row r="37" spans="2:6" ht="18.75" customHeight="1" thickBot="1">
      <c r="B37" s="1936" t="s">
        <v>777</v>
      </c>
      <c r="C37" s="1937"/>
      <c r="D37" s="1937"/>
      <c r="E37" s="1937"/>
      <c r="F37" s="1938"/>
    </row>
    <row r="38" spans="2:6" ht="12.75" customHeight="1">
      <c r="B38" s="1945"/>
      <c r="C38" s="263">
        <v>2024</v>
      </c>
      <c r="D38" s="263">
        <v>2025</v>
      </c>
      <c r="E38" s="263">
        <v>2026</v>
      </c>
      <c r="F38" s="263">
        <v>2027</v>
      </c>
    </row>
    <row r="39" spans="2:6" ht="12.75" customHeight="1" thickBot="1">
      <c r="B39" s="1946"/>
      <c r="C39" s="278" t="s">
        <v>22</v>
      </c>
      <c r="D39" s="278" t="s">
        <v>23</v>
      </c>
      <c r="E39" s="278" t="s">
        <v>23</v>
      </c>
      <c r="F39" s="278" t="s">
        <v>23</v>
      </c>
    </row>
    <row r="40" spans="2:6" ht="15" thickBot="1">
      <c r="B40" s="282" t="s">
        <v>537</v>
      </c>
      <c r="C40" s="285">
        <f>C41+C42</f>
        <v>53998</v>
      </c>
      <c r="D40" s="285">
        <f>D41+D42</f>
        <v>56898</v>
      </c>
      <c r="E40" s="285">
        <f>E41+E42</f>
        <v>56898</v>
      </c>
      <c r="F40" s="285">
        <f>F41+F42</f>
        <v>56898</v>
      </c>
    </row>
    <row r="41" spans="2:6" ht="15" thickBot="1">
      <c r="B41" s="284" t="s">
        <v>538</v>
      </c>
      <c r="C41" s="285">
        <v>53998</v>
      </c>
      <c r="D41" s="285">
        <v>56898</v>
      </c>
      <c r="E41" s="285">
        <v>56898</v>
      </c>
      <c r="F41" s="285">
        <v>56898</v>
      </c>
    </row>
    <row r="42" spans="2:6" ht="15" thickBot="1">
      <c r="B42" s="284" t="s">
        <v>539</v>
      </c>
      <c r="C42" s="285"/>
      <c r="D42" s="285"/>
      <c r="E42" s="285"/>
      <c r="F42" s="285"/>
    </row>
    <row r="43" spans="2:6" ht="24.75" thickBot="1">
      <c r="B43" s="282" t="s">
        <v>540</v>
      </c>
      <c r="C43" s="285">
        <f>C44+C45</f>
        <v>8808</v>
      </c>
      <c r="D43" s="285">
        <f>D44+D45</f>
        <v>8808</v>
      </c>
      <c r="E43" s="285">
        <f>E44+E45</f>
        <v>8808</v>
      </c>
      <c r="F43" s="285">
        <f>F44+F45</f>
        <v>8808</v>
      </c>
    </row>
    <row r="44" spans="2:6" ht="15" thickBot="1">
      <c r="B44" s="284" t="s">
        <v>538</v>
      </c>
      <c r="C44" s="285">
        <v>8808</v>
      </c>
      <c r="D44" s="285">
        <v>8808</v>
      </c>
      <c r="E44" s="285">
        <v>8808</v>
      </c>
      <c r="F44" s="285">
        <v>8808</v>
      </c>
    </row>
    <row r="45" spans="2:6" ht="15" thickBot="1">
      <c r="B45" s="284" t="s">
        <v>539</v>
      </c>
      <c r="C45" s="285"/>
      <c r="D45" s="285"/>
      <c r="E45" s="285"/>
      <c r="F45" s="285"/>
    </row>
    <row r="46" spans="2:6" ht="15" thickBot="1">
      <c r="B46" s="282" t="s">
        <v>542</v>
      </c>
      <c r="C46" s="285">
        <f>C47+C48</f>
        <v>12934</v>
      </c>
      <c r="D46" s="285">
        <f>D47+D48</f>
        <v>12934</v>
      </c>
      <c r="E46" s="285">
        <f>E47+E48</f>
        <v>12934</v>
      </c>
      <c r="F46" s="285">
        <f>F47+F48</f>
        <v>12934</v>
      </c>
    </row>
    <row r="47" spans="2:6" ht="15" thickBot="1">
      <c r="B47" s="284" t="s">
        <v>538</v>
      </c>
      <c r="C47" s="285">
        <v>12934</v>
      </c>
      <c r="D47" s="285">
        <v>12934</v>
      </c>
      <c r="E47" s="285">
        <v>12934</v>
      </c>
      <c r="F47" s="285">
        <v>12934</v>
      </c>
    </row>
    <row r="48" spans="2:6" ht="15" thickBot="1">
      <c r="B48" s="284" t="s">
        <v>539</v>
      </c>
      <c r="C48" s="285"/>
      <c r="D48" s="285"/>
      <c r="E48" s="285"/>
      <c r="F48" s="285"/>
    </row>
    <row r="49" spans="2:6" ht="15" thickBot="1">
      <c r="B49" s="282" t="s">
        <v>543</v>
      </c>
      <c r="C49" s="285"/>
      <c r="D49" s="287"/>
      <c r="E49" s="287"/>
      <c r="F49" s="287"/>
    </row>
    <row r="50" spans="2:6" ht="15" thickBot="1">
      <c r="B50" s="284" t="s">
        <v>538</v>
      </c>
      <c r="C50" s="285"/>
      <c r="D50" s="287"/>
      <c r="E50" s="287"/>
      <c r="F50" s="287"/>
    </row>
    <row r="51" spans="2:6" ht="15" thickBot="1">
      <c r="B51" s="284" t="s">
        <v>539</v>
      </c>
      <c r="C51" s="285"/>
      <c r="D51" s="287"/>
      <c r="E51" s="287"/>
      <c r="F51" s="287"/>
    </row>
    <row r="52" spans="2:6" ht="15" thickBot="1">
      <c r="B52" s="282" t="s">
        <v>549</v>
      </c>
      <c r="C52" s="285"/>
      <c r="D52" s="287"/>
      <c r="E52" s="287"/>
      <c r="F52" s="287"/>
    </row>
    <row r="53" spans="2:6" ht="15" thickBot="1">
      <c r="B53" s="284" t="s">
        <v>538</v>
      </c>
      <c r="C53" s="285"/>
      <c r="D53" s="287"/>
      <c r="E53" s="287"/>
      <c r="F53" s="287"/>
    </row>
    <row r="54" spans="2:6" ht="15" thickBot="1">
      <c r="B54" s="284" t="s">
        <v>539</v>
      </c>
      <c r="C54" s="285"/>
      <c r="D54" s="287"/>
      <c r="E54" s="287"/>
      <c r="F54" s="287"/>
    </row>
    <row r="55" spans="2:6" ht="15" thickBot="1">
      <c r="B55" s="282" t="s">
        <v>553</v>
      </c>
      <c r="C55" s="287">
        <f>C56+C57</f>
        <v>0</v>
      </c>
      <c r="D55" s="287">
        <f>D56+D57</f>
        <v>0</v>
      </c>
      <c r="E55" s="287">
        <f>E56+E57</f>
        <v>0</v>
      </c>
      <c r="F55" s="287">
        <f>F56+F57</f>
        <v>0</v>
      </c>
    </row>
    <row r="56" spans="2:6" ht="15" thickBot="1">
      <c r="B56" s="284" t="s">
        <v>538</v>
      </c>
      <c r="C56" s="285">
        <v>0</v>
      </c>
      <c r="D56" s="287">
        <v>0</v>
      </c>
      <c r="E56" s="287">
        <v>0</v>
      </c>
      <c r="F56" s="287">
        <v>0</v>
      </c>
    </row>
    <row r="57" spans="2:6" ht="15" thickBot="1">
      <c r="B57" s="284" t="s">
        <v>539</v>
      </c>
      <c r="C57" s="285"/>
      <c r="D57" s="287"/>
      <c r="E57" s="287"/>
      <c r="F57" s="287"/>
    </row>
    <row r="58" spans="2:6" ht="18" customHeight="1" thickBot="1">
      <c r="B58" s="732" t="s">
        <v>554</v>
      </c>
      <c r="C58" s="285">
        <f>C59</f>
        <v>200</v>
      </c>
      <c r="D58" s="287">
        <v>0</v>
      </c>
      <c r="E58" s="287">
        <f>D58*1.03*0.99</f>
        <v>0</v>
      </c>
      <c r="F58" s="287">
        <f>E58*1.03*0.99</f>
        <v>0</v>
      </c>
    </row>
    <row r="59" spans="2:6" ht="15" thickBot="1">
      <c r="B59" s="284" t="s">
        <v>538</v>
      </c>
      <c r="C59" s="285">
        <v>200</v>
      </c>
      <c r="D59" s="731"/>
      <c r="E59" s="731"/>
      <c r="F59" s="731"/>
    </row>
    <row r="60" spans="2:6" ht="15" thickBot="1">
      <c r="B60" s="284" t="s">
        <v>539</v>
      </c>
      <c r="C60" s="285"/>
      <c r="D60" s="733"/>
      <c r="E60" s="731"/>
      <c r="F60" s="731"/>
    </row>
    <row r="61" spans="2:6" ht="15" thickBot="1">
      <c r="B61" s="293" t="s">
        <v>555</v>
      </c>
      <c r="C61" s="285">
        <f>C58+C55+C52+C49+C46+C43+C40</f>
        <v>75940</v>
      </c>
      <c r="D61" s="285">
        <f>D58+D55+D52+D49+D46+D43+D40</f>
        <v>78640</v>
      </c>
      <c r="E61" s="285">
        <f>E58+E55+E52+E49+E46+E43+E40</f>
        <v>78640</v>
      </c>
      <c r="F61" s="285">
        <f>F58+F55+F52+F49+F46+F43+F40</f>
        <v>78640</v>
      </c>
    </row>
    <row r="62" spans="2:6" ht="15" thickBot="1">
      <c r="B62" s="294" t="s">
        <v>556</v>
      </c>
      <c r="C62" s="295">
        <f>IF(C61-C32=0,0,"Error")</f>
        <v>0</v>
      </c>
      <c r="D62" s="295">
        <f>IF(D61-D32=0,0,"Error")</f>
        <v>0</v>
      </c>
      <c r="E62" s="295">
        <f>IF(E61-E32=0,0,"Error")</f>
        <v>0</v>
      </c>
      <c r="F62" s="295">
        <f>IF(F61-F32=0,0,"Error")</f>
        <v>0</v>
      </c>
    </row>
    <row r="63" spans="2:6" ht="15" hidden="1" thickBot="1">
      <c r="B63" s="296" t="s">
        <v>778</v>
      </c>
      <c r="C63" s="1968"/>
      <c r="D63" s="1960"/>
      <c r="E63" s="1960"/>
      <c r="F63" s="1961"/>
    </row>
    <row r="64" spans="2:6" ht="26.25" hidden="1" customHeight="1" thickBot="1">
      <c r="B64" s="270" t="s">
        <v>517</v>
      </c>
      <c r="C64" s="1950"/>
      <c r="D64" s="1951"/>
      <c r="E64" s="1951"/>
      <c r="F64" s="1952"/>
    </row>
    <row r="65" spans="2:6" ht="15" hidden="1" thickBot="1">
      <c r="B65" s="270" t="s">
        <v>21</v>
      </c>
      <c r="C65" s="1965"/>
      <c r="D65" s="1966"/>
      <c r="E65" s="1966"/>
      <c r="F65" s="1967"/>
    </row>
    <row r="66" spans="2:6" ht="12.75" hidden="1" customHeight="1">
      <c r="B66" s="1945"/>
      <c r="C66" s="277">
        <v>2018</v>
      </c>
      <c r="D66" s="277">
        <v>2019</v>
      </c>
      <c r="E66" s="277">
        <v>2020</v>
      </c>
      <c r="F66" s="277">
        <v>2021</v>
      </c>
    </row>
    <row r="67" spans="2:6" ht="9" hidden="1" customHeight="1" thickBot="1">
      <c r="B67" s="1946"/>
      <c r="C67" s="278" t="s">
        <v>22</v>
      </c>
      <c r="D67" s="278" t="s">
        <v>23</v>
      </c>
      <c r="E67" s="278" t="s">
        <v>23</v>
      </c>
      <c r="F67" s="278" t="s">
        <v>23</v>
      </c>
    </row>
    <row r="68" spans="2:6" ht="15" hidden="1" thickBot="1">
      <c r="B68" s="270" t="s">
        <v>33</v>
      </c>
      <c r="C68" s="270"/>
      <c r="D68" s="270"/>
      <c r="E68" s="270"/>
      <c r="F68" s="270"/>
    </row>
    <row r="69" spans="2:6" ht="15" hidden="1" thickBot="1">
      <c r="B69" s="270" t="s">
        <v>529</v>
      </c>
      <c r="C69" s="279">
        <f>C98</f>
        <v>0</v>
      </c>
      <c r="D69" s="279">
        <f>D98</f>
        <v>0</v>
      </c>
      <c r="E69" s="279">
        <f>E98</f>
        <v>0</v>
      </c>
      <c r="F69" s="279">
        <f>F98</f>
        <v>0</v>
      </c>
    </row>
    <row r="70" spans="2:6" ht="15" hidden="1" thickBot="1">
      <c r="B70" s="270" t="s">
        <v>530</v>
      </c>
      <c r="C70" s="279" t="e">
        <f>C69/C68</f>
        <v>#DIV/0!</v>
      </c>
      <c r="D70" s="279" t="e">
        <f>D69/D68</f>
        <v>#DIV/0!</v>
      </c>
      <c r="E70" s="279" t="e">
        <f>E69/E68</f>
        <v>#DIV/0!</v>
      </c>
      <c r="F70" s="279" t="e">
        <f>F69/F68</f>
        <v>#DIV/0!</v>
      </c>
    </row>
    <row r="71" spans="2:6" ht="15" hidden="1" thickBot="1">
      <c r="B71" s="270" t="s">
        <v>532</v>
      </c>
      <c r="C71" s="264"/>
      <c r="D71" s="280" t="e">
        <f t="shared" ref="D71:F73" si="1">D68/C68-1</f>
        <v>#DIV/0!</v>
      </c>
      <c r="E71" s="280" t="e">
        <f t="shared" si="1"/>
        <v>#DIV/0!</v>
      </c>
      <c r="F71" s="280" t="e">
        <f t="shared" si="1"/>
        <v>#DIV/0!</v>
      </c>
    </row>
    <row r="72" spans="2:6" ht="15" hidden="1" thickBot="1">
      <c r="B72" s="270" t="s">
        <v>534</v>
      </c>
      <c r="C72" s="264"/>
      <c r="D72" s="280" t="e">
        <f t="shared" si="1"/>
        <v>#DIV/0!</v>
      </c>
      <c r="E72" s="280" t="e">
        <f t="shared" si="1"/>
        <v>#DIV/0!</v>
      </c>
      <c r="F72" s="280" t="e">
        <f t="shared" si="1"/>
        <v>#DIV/0!</v>
      </c>
    </row>
    <row r="73" spans="2:6" ht="15" hidden="1" thickBot="1">
      <c r="B73" s="270" t="s">
        <v>47</v>
      </c>
      <c r="C73" s="264"/>
      <c r="D73" s="280" t="e">
        <f t="shared" si="1"/>
        <v>#DIV/0!</v>
      </c>
      <c r="E73" s="280" t="e">
        <f t="shared" si="1"/>
        <v>#DIV/0!</v>
      </c>
      <c r="F73" s="280" t="e">
        <f t="shared" si="1"/>
        <v>#DIV/0!</v>
      </c>
    </row>
    <row r="74" spans="2:6" ht="24.75" hidden="1" customHeight="1" thickBot="1">
      <c r="B74" s="1936" t="s">
        <v>779</v>
      </c>
      <c r="C74" s="1937"/>
      <c r="D74" s="1937"/>
      <c r="E74" s="1937"/>
      <c r="F74" s="1938"/>
    </row>
    <row r="75" spans="2:6" ht="12.75" hidden="1" customHeight="1">
      <c r="B75" s="1945"/>
      <c r="C75" s="277">
        <v>2018</v>
      </c>
      <c r="D75" s="277">
        <v>2019</v>
      </c>
      <c r="E75" s="277">
        <v>2020</v>
      </c>
      <c r="F75" s="277">
        <v>2021</v>
      </c>
    </row>
    <row r="76" spans="2:6" ht="9" hidden="1" customHeight="1" thickBot="1">
      <c r="B76" s="1946"/>
      <c r="C76" s="278" t="s">
        <v>22</v>
      </c>
      <c r="D76" s="278" t="s">
        <v>23</v>
      </c>
      <c r="E76" s="278" t="s">
        <v>23</v>
      </c>
      <c r="F76" s="278" t="s">
        <v>23</v>
      </c>
    </row>
    <row r="77" spans="2:6" ht="24.75" hidden="1" customHeight="1" thickBot="1">
      <c r="B77" s="282" t="s">
        <v>537</v>
      </c>
      <c r="C77" s="283"/>
      <c r="D77" s="283"/>
      <c r="E77" s="283"/>
      <c r="F77" s="283"/>
    </row>
    <row r="78" spans="2:6" ht="38.25" hidden="1" customHeight="1" thickBot="1">
      <c r="B78" s="284" t="s">
        <v>538</v>
      </c>
      <c r="C78" s="286"/>
      <c r="D78" s="297"/>
      <c r="E78" s="297"/>
      <c r="F78" s="297"/>
    </row>
    <row r="79" spans="2:6" ht="24.75" hidden="1" customHeight="1" thickBot="1">
      <c r="B79" s="284" t="s">
        <v>539</v>
      </c>
      <c r="C79" s="286"/>
      <c r="D79" s="297"/>
      <c r="E79" s="297"/>
      <c r="F79" s="297"/>
    </row>
    <row r="80" spans="2:6" ht="24.75" hidden="1" customHeight="1" thickBot="1">
      <c r="B80" s="282" t="s">
        <v>540</v>
      </c>
      <c r="C80" s="283"/>
      <c r="D80" s="283"/>
      <c r="E80" s="283"/>
      <c r="F80" s="283"/>
    </row>
    <row r="81" spans="2:6" ht="15" hidden="1" thickBot="1">
      <c r="B81" s="284" t="s">
        <v>538</v>
      </c>
      <c r="C81" s="286"/>
      <c r="D81" s="283"/>
      <c r="E81" s="283"/>
      <c r="F81" s="283"/>
    </row>
    <row r="82" spans="2:6" ht="15" hidden="1" thickBot="1">
      <c r="B82" s="284" t="s">
        <v>539</v>
      </c>
      <c r="C82" s="286"/>
      <c r="D82" s="283"/>
      <c r="E82" s="283"/>
      <c r="F82" s="283"/>
    </row>
    <row r="83" spans="2:6" ht="24.75" hidden="1" customHeight="1" thickBot="1">
      <c r="B83" s="282" t="s">
        <v>542</v>
      </c>
      <c r="C83" s="286">
        <v>0</v>
      </c>
      <c r="D83" s="283">
        <v>0</v>
      </c>
      <c r="E83" s="283">
        <v>0</v>
      </c>
      <c r="F83" s="283">
        <v>0</v>
      </c>
    </row>
    <row r="84" spans="2:6" ht="15" hidden="1" thickBot="1">
      <c r="B84" s="284" t="s">
        <v>538</v>
      </c>
      <c r="C84" s="286"/>
      <c r="D84" s="283"/>
      <c r="E84" s="283"/>
      <c r="F84" s="283"/>
    </row>
    <row r="85" spans="2:6" ht="15" hidden="1" thickBot="1">
      <c r="B85" s="284" t="s">
        <v>539</v>
      </c>
      <c r="C85" s="286"/>
      <c r="D85" s="283"/>
      <c r="E85" s="283"/>
      <c r="F85" s="283"/>
    </row>
    <row r="86" spans="2:6" ht="15" hidden="1" thickBot="1">
      <c r="B86" s="282" t="s">
        <v>543</v>
      </c>
      <c r="C86" s="286"/>
      <c r="D86" s="283"/>
      <c r="E86" s="283"/>
      <c r="F86" s="283"/>
    </row>
    <row r="87" spans="2:6" ht="15" hidden="1" thickBot="1">
      <c r="B87" s="284" t="s">
        <v>538</v>
      </c>
      <c r="C87" s="286"/>
      <c r="D87" s="283"/>
      <c r="E87" s="283"/>
      <c r="F87" s="283"/>
    </row>
    <row r="88" spans="2:6" ht="15" hidden="1" thickBot="1">
      <c r="B88" s="284" t="s">
        <v>539</v>
      </c>
      <c r="C88" s="286"/>
      <c r="D88" s="283"/>
      <c r="E88" s="283"/>
      <c r="F88" s="283"/>
    </row>
    <row r="89" spans="2:6" ht="15" hidden="1" thickBot="1">
      <c r="B89" s="282" t="s">
        <v>549</v>
      </c>
      <c r="C89" s="286"/>
      <c r="D89" s="283"/>
      <c r="E89" s="283"/>
      <c r="F89" s="283"/>
    </row>
    <row r="90" spans="2:6" ht="15" hidden="1" thickBot="1">
      <c r="B90" s="284" t="s">
        <v>538</v>
      </c>
      <c r="C90" s="286"/>
      <c r="D90" s="283"/>
      <c r="E90" s="283"/>
      <c r="F90" s="283"/>
    </row>
    <row r="91" spans="2:6" ht="15" hidden="1" thickBot="1">
      <c r="B91" s="284" t="s">
        <v>539</v>
      </c>
      <c r="C91" s="286"/>
      <c r="D91" s="283"/>
      <c r="E91" s="283"/>
      <c r="F91" s="283"/>
    </row>
    <row r="92" spans="2:6" ht="15" hidden="1" thickBot="1">
      <c r="B92" s="282" t="s">
        <v>553</v>
      </c>
      <c r="C92" s="286"/>
      <c r="D92" s="283"/>
      <c r="E92" s="283"/>
      <c r="F92" s="283"/>
    </row>
    <row r="93" spans="2:6" ht="15" hidden="1" thickBot="1">
      <c r="B93" s="284" t="s">
        <v>538</v>
      </c>
      <c r="C93" s="286"/>
      <c r="D93" s="283"/>
      <c r="E93" s="283"/>
      <c r="F93" s="283"/>
    </row>
    <row r="94" spans="2:6" ht="15" hidden="1" thickBot="1">
      <c r="B94" s="284" t="s">
        <v>539</v>
      </c>
      <c r="C94" s="286"/>
      <c r="D94" s="283"/>
      <c r="E94" s="283"/>
      <c r="F94" s="283"/>
    </row>
    <row r="95" spans="2:6" ht="15" hidden="1" thickBot="1">
      <c r="B95" s="282" t="s">
        <v>554</v>
      </c>
      <c r="C95" s="286"/>
      <c r="D95" s="283"/>
      <c r="E95" s="283"/>
      <c r="F95" s="283"/>
    </row>
    <row r="96" spans="2:6" ht="15" hidden="1" thickBot="1">
      <c r="B96" s="284" t="s">
        <v>538</v>
      </c>
      <c r="C96" s="286"/>
      <c r="D96" s="283"/>
      <c r="E96" s="283"/>
      <c r="F96" s="283"/>
    </row>
    <row r="97" spans="2:6" ht="15" hidden="1" thickBot="1">
      <c r="B97" s="284" t="s">
        <v>539</v>
      </c>
      <c r="C97" s="286"/>
      <c r="D97" s="283"/>
      <c r="E97" s="283"/>
      <c r="F97" s="283"/>
    </row>
    <row r="98" spans="2:6" ht="15" hidden="1" thickBot="1">
      <c r="B98" s="298" t="s">
        <v>614</v>
      </c>
      <c r="C98" s="286">
        <f>C95+C92+C89+C86+C83+C80+C77</f>
        <v>0</v>
      </c>
      <c r="D98" s="286">
        <f>D95+D92+D89+D86+D83+D80+D77</f>
        <v>0</v>
      </c>
      <c r="E98" s="286">
        <f>E95+E92+E89+E86+E83+E80+E77</f>
        <v>0</v>
      </c>
      <c r="F98" s="286">
        <f>F95+F92+F89+F86+F83+F80+F77</f>
        <v>0</v>
      </c>
    </row>
    <row r="99" spans="2:6" ht="17.25" hidden="1" customHeight="1" thickBot="1">
      <c r="B99" s="294" t="s">
        <v>556</v>
      </c>
      <c r="C99" s="295">
        <f>IF(C98-C69=0,0,"Error")</f>
        <v>0</v>
      </c>
      <c r="D99" s="295">
        <f>IF(D98-D69=0,0,"Error")</f>
        <v>0</v>
      </c>
      <c r="E99" s="295">
        <f>IF(E98-E69=0,0,"Error")</f>
        <v>0</v>
      </c>
      <c r="F99" s="295">
        <f>IF(F98-F69=0,0,"Error")</f>
        <v>0</v>
      </c>
    </row>
    <row r="100" spans="2:6" ht="15" hidden="1" thickBot="1">
      <c r="B100" s="296" t="s">
        <v>780</v>
      </c>
      <c r="C100" s="1968"/>
      <c r="D100" s="1960"/>
      <c r="E100" s="1960"/>
      <c r="F100" s="1961"/>
    </row>
    <row r="101" spans="2:6" ht="26.25" hidden="1" customHeight="1" thickBot="1">
      <c r="B101" s="270" t="s">
        <v>517</v>
      </c>
      <c r="C101" s="1950"/>
      <c r="D101" s="1951"/>
      <c r="E101" s="1951"/>
      <c r="F101" s="1952"/>
    </row>
    <row r="102" spans="2:6" ht="15" hidden="1" thickBot="1">
      <c r="B102" s="270" t="s">
        <v>21</v>
      </c>
      <c r="C102" s="1965"/>
      <c r="D102" s="1966"/>
      <c r="E102" s="1966"/>
      <c r="F102" s="1967"/>
    </row>
    <row r="103" spans="2:6" ht="12.75" hidden="1" customHeight="1">
      <c r="B103" s="1945"/>
      <c r="C103" s="277">
        <v>2018</v>
      </c>
      <c r="D103" s="277">
        <v>2019</v>
      </c>
      <c r="E103" s="277">
        <v>2020</v>
      </c>
      <c r="F103" s="277">
        <v>2021</v>
      </c>
    </row>
    <row r="104" spans="2:6" ht="9" hidden="1" customHeight="1" thickBot="1">
      <c r="B104" s="1946"/>
      <c r="C104" s="278" t="s">
        <v>22</v>
      </c>
      <c r="D104" s="278" t="s">
        <v>23</v>
      </c>
      <c r="E104" s="278" t="s">
        <v>23</v>
      </c>
      <c r="F104" s="278" t="s">
        <v>23</v>
      </c>
    </row>
    <row r="105" spans="2:6" ht="15" hidden="1" thickBot="1">
      <c r="B105" s="270" t="s">
        <v>33</v>
      </c>
      <c r="C105" s="299"/>
      <c r="D105" s="299"/>
      <c r="E105" s="299"/>
      <c r="F105" s="299"/>
    </row>
    <row r="106" spans="2:6" ht="15" hidden="1" thickBot="1">
      <c r="B106" s="270" t="s">
        <v>529</v>
      </c>
      <c r="C106" s="279">
        <f>C135</f>
        <v>0</v>
      </c>
      <c r="D106" s="279">
        <f>D135</f>
        <v>0</v>
      </c>
      <c r="E106" s="279">
        <f>E135</f>
        <v>0</v>
      </c>
      <c r="F106" s="279">
        <f>F135</f>
        <v>0</v>
      </c>
    </row>
    <row r="107" spans="2:6" ht="15" hidden="1" thickBot="1">
      <c r="B107" s="270" t="s">
        <v>530</v>
      </c>
      <c r="C107" s="279" t="e">
        <f>C106/C105</f>
        <v>#DIV/0!</v>
      </c>
      <c r="D107" s="279" t="e">
        <f>D106/D105</f>
        <v>#DIV/0!</v>
      </c>
      <c r="E107" s="279" t="e">
        <f>E106/E105</f>
        <v>#DIV/0!</v>
      </c>
      <c r="F107" s="279" t="e">
        <f>F106/F105</f>
        <v>#DIV/0!</v>
      </c>
    </row>
    <row r="108" spans="2:6" ht="15" hidden="1" thickBot="1">
      <c r="B108" s="270" t="s">
        <v>532</v>
      </c>
      <c r="C108" s="264"/>
      <c r="D108" s="280" t="e">
        <f t="shared" ref="D108:F110" si="2">D105/C105-1</f>
        <v>#DIV/0!</v>
      </c>
      <c r="E108" s="280" t="e">
        <f t="shared" si="2"/>
        <v>#DIV/0!</v>
      </c>
      <c r="F108" s="280" t="e">
        <f t="shared" si="2"/>
        <v>#DIV/0!</v>
      </c>
    </row>
    <row r="109" spans="2:6" ht="15" hidden="1" thickBot="1">
      <c r="B109" s="270" t="s">
        <v>534</v>
      </c>
      <c r="C109" s="264"/>
      <c r="D109" s="280" t="e">
        <f t="shared" si="2"/>
        <v>#DIV/0!</v>
      </c>
      <c r="E109" s="280" t="e">
        <f t="shared" si="2"/>
        <v>#DIV/0!</v>
      </c>
      <c r="F109" s="280" t="e">
        <f t="shared" si="2"/>
        <v>#DIV/0!</v>
      </c>
    </row>
    <row r="110" spans="2:6" ht="15" hidden="1" thickBot="1">
      <c r="B110" s="270" t="s">
        <v>47</v>
      </c>
      <c r="C110" s="264"/>
      <c r="D110" s="280" t="e">
        <f t="shared" si="2"/>
        <v>#DIV/0!</v>
      </c>
      <c r="E110" s="280" t="e">
        <f t="shared" si="2"/>
        <v>#DIV/0!</v>
      </c>
      <c r="F110" s="280" t="e">
        <f t="shared" si="2"/>
        <v>#DIV/0!</v>
      </c>
    </row>
    <row r="111" spans="2:6" ht="24.75" hidden="1" customHeight="1" thickBot="1">
      <c r="B111" s="1936" t="s">
        <v>779</v>
      </c>
      <c r="C111" s="1937"/>
      <c r="D111" s="1937"/>
      <c r="E111" s="1937"/>
      <c r="F111" s="1938"/>
    </row>
    <row r="112" spans="2:6" ht="12.75" hidden="1" customHeight="1">
      <c r="B112" s="1945"/>
      <c r="C112" s="277">
        <v>2018</v>
      </c>
      <c r="D112" s="277">
        <v>2019</v>
      </c>
      <c r="E112" s="277">
        <v>2020</v>
      </c>
      <c r="F112" s="277">
        <v>2021</v>
      </c>
    </row>
    <row r="113" spans="2:6" ht="9" hidden="1" customHeight="1" thickBot="1">
      <c r="B113" s="1946"/>
      <c r="C113" s="278" t="s">
        <v>22</v>
      </c>
      <c r="D113" s="278" t="s">
        <v>23</v>
      </c>
      <c r="E113" s="278" t="s">
        <v>23</v>
      </c>
      <c r="F113" s="278" t="s">
        <v>23</v>
      </c>
    </row>
    <row r="114" spans="2:6" ht="24.75" hidden="1" customHeight="1" thickBot="1">
      <c r="B114" s="282" t="s">
        <v>537</v>
      </c>
      <c r="C114" s="283"/>
      <c r="D114" s="283"/>
      <c r="E114" s="283"/>
      <c r="F114" s="283"/>
    </row>
    <row r="115" spans="2:6" ht="15" hidden="1" thickBot="1">
      <c r="B115" s="284" t="s">
        <v>538</v>
      </c>
      <c r="C115" s="286"/>
      <c r="D115" s="297"/>
      <c r="E115" s="297"/>
      <c r="F115" s="297"/>
    </row>
    <row r="116" spans="2:6" ht="15" hidden="1" thickBot="1">
      <c r="B116" s="284" t="s">
        <v>539</v>
      </c>
      <c r="C116" s="286"/>
      <c r="D116" s="297"/>
      <c r="E116" s="297"/>
      <c r="F116" s="297"/>
    </row>
    <row r="117" spans="2:6" ht="24.75" hidden="1" customHeight="1" thickBot="1">
      <c r="B117" s="282" t="s">
        <v>540</v>
      </c>
      <c r="C117" s="283"/>
      <c r="D117" s="283"/>
      <c r="E117" s="283"/>
      <c r="F117" s="283"/>
    </row>
    <row r="118" spans="2:6" ht="15" hidden="1" thickBot="1">
      <c r="B118" s="284" t="s">
        <v>538</v>
      </c>
      <c r="C118" s="286"/>
      <c r="D118" s="283"/>
      <c r="E118" s="283"/>
      <c r="F118" s="283"/>
    </row>
    <row r="119" spans="2:6" ht="15" hidden="1" thickBot="1">
      <c r="B119" s="284" t="s">
        <v>539</v>
      </c>
      <c r="C119" s="286"/>
      <c r="D119" s="283"/>
      <c r="E119" s="283"/>
      <c r="F119" s="283"/>
    </row>
    <row r="120" spans="2:6" ht="24.75" hidden="1" customHeight="1" thickBot="1">
      <c r="B120" s="282" t="s">
        <v>542</v>
      </c>
      <c r="C120" s="286">
        <v>0</v>
      </c>
      <c r="D120" s="283">
        <v>0</v>
      </c>
      <c r="E120" s="283">
        <v>0</v>
      </c>
      <c r="F120" s="283">
        <v>0</v>
      </c>
    </row>
    <row r="121" spans="2:6" ht="15" hidden="1" thickBot="1">
      <c r="B121" s="284" t="s">
        <v>538</v>
      </c>
      <c r="C121" s="286"/>
      <c r="D121" s="283"/>
      <c r="E121" s="283"/>
      <c r="F121" s="283"/>
    </row>
    <row r="122" spans="2:6" ht="15" hidden="1" thickBot="1">
      <c r="B122" s="284" t="s">
        <v>539</v>
      </c>
      <c r="C122" s="286"/>
      <c r="D122" s="283"/>
      <c r="E122" s="283"/>
      <c r="F122" s="283"/>
    </row>
    <row r="123" spans="2:6" ht="15" hidden="1" thickBot="1">
      <c r="B123" s="282" t="s">
        <v>543</v>
      </c>
      <c r="C123" s="286"/>
      <c r="D123" s="283"/>
      <c r="E123" s="283"/>
      <c r="F123" s="283"/>
    </row>
    <row r="124" spans="2:6" ht="15" hidden="1" thickBot="1">
      <c r="B124" s="284" t="s">
        <v>538</v>
      </c>
      <c r="C124" s="286"/>
      <c r="D124" s="283"/>
      <c r="E124" s="283"/>
      <c r="F124" s="283"/>
    </row>
    <row r="125" spans="2:6" ht="15" hidden="1" thickBot="1">
      <c r="B125" s="284" t="s">
        <v>539</v>
      </c>
      <c r="C125" s="286"/>
      <c r="D125" s="283"/>
      <c r="E125" s="283"/>
      <c r="F125" s="283"/>
    </row>
    <row r="126" spans="2:6" ht="15" hidden="1" thickBot="1">
      <c r="B126" s="282" t="s">
        <v>549</v>
      </c>
      <c r="C126" s="286"/>
      <c r="D126" s="283"/>
      <c r="E126" s="283"/>
      <c r="F126" s="283"/>
    </row>
    <row r="127" spans="2:6" ht="15" hidden="1" thickBot="1">
      <c r="B127" s="284" t="s">
        <v>538</v>
      </c>
      <c r="C127" s="286"/>
      <c r="D127" s="283"/>
      <c r="E127" s="283"/>
      <c r="F127" s="283"/>
    </row>
    <row r="128" spans="2:6" ht="15" hidden="1" customHeight="1" thickBot="1">
      <c r="B128" s="284" t="s">
        <v>539</v>
      </c>
      <c r="C128" s="286"/>
      <c r="D128" s="283"/>
      <c r="E128" s="283"/>
      <c r="F128" s="283"/>
    </row>
    <row r="129" spans="2:6" ht="15" hidden="1" thickBot="1">
      <c r="B129" s="282" t="s">
        <v>553</v>
      </c>
      <c r="C129" s="286">
        <v>0</v>
      </c>
      <c r="D129" s="283">
        <v>0</v>
      </c>
      <c r="E129" s="283">
        <v>0</v>
      </c>
      <c r="F129" s="283">
        <v>0</v>
      </c>
    </row>
    <row r="130" spans="2:6" ht="15" hidden="1" thickBot="1">
      <c r="B130" s="284" t="s">
        <v>538</v>
      </c>
      <c r="C130" s="286"/>
      <c r="D130" s="283"/>
      <c r="E130" s="283"/>
      <c r="F130" s="283"/>
    </row>
    <row r="131" spans="2:6" ht="15" hidden="1" thickBot="1">
      <c r="B131" s="284" t="s">
        <v>539</v>
      </c>
      <c r="C131" s="286"/>
      <c r="D131" s="283"/>
      <c r="E131" s="283"/>
      <c r="F131" s="283"/>
    </row>
    <row r="132" spans="2:6" ht="15" hidden="1" thickBot="1">
      <c r="B132" s="282" t="s">
        <v>554</v>
      </c>
      <c r="C132" s="286"/>
      <c r="D132" s="283"/>
      <c r="E132" s="283"/>
      <c r="F132" s="283"/>
    </row>
    <row r="133" spans="2:6" ht="15" hidden="1" thickBot="1">
      <c r="B133" s="284" t="s">
        <v>538</v>
      </c>
      <c r="C133" s="286"/>
      <c r="D133" s="283"/>
      <c r="E133" s="283"/>
      <c r="F133" s="283"/>
    </row>
    <row r="134" spans="2:6" ht="15" hidden="1" thickBot="1">
      <c r="B134" s="284" t="s">
        <v>539</v>
      </c>
      <c r="C134" s="286"/>
      <c r="D134" s="283"/>
      <c r="E134" s="283"/>
      <c r="F134" s="283"/>
    </row>
    <row r="135" spans="2:6" ht="15" hidden="1" thickBot="1">
      <c r="B135" s="298" t="s">
        <v>614</v>
      </c>
      <c r="C135" s="286">
        <f>C132+C129+C126+C123+C120+C117+C114</f>
        <v>0</v>
      </c>
      <c r="D135" s="286">
        <f>D132+D129+D126+D123+D120+D117+D114</f>
        <v>0</v>
      </c>
      <c r="E135" s="286">
        <f>E132+E129+E126+E123+E120+E117+E114</f>
        <v>0</v>
      </c>
      <c r="F135" s="286">
        <f>F132+F129+F126+F123+F120+F117+F114</f>
        <v>0</v>
      </c>
    </row>
    <row r="136" spans="2:6" ht="15" customHeight="1" thickBot="1">
      <c r="B136" s="294" t="s">
        <v>556</v>
      </c>
      <c r="C136" s="295">
        <f>IF(C135-C106=0,0,"Error")</f>
        <v>0</v>
      </c>
      <c r="D136" s="295">
        <f>IF(D135-D106=0,0,"Error")</f>
        <v>0</v>
      </c>
      <c r="E136" s="295">
        <f>IF(E135-E106=0,0,"Error")</f>
        <v>0</v>
      </c>
      <c r="F136" s="295">
        <f>IF(F135-F106=0,0,"Error")</f>
        <v>0</v>
      </c>
    </row>
    <row r="137" spans="2:6" ht="18" customHeight="1" thickBot="1">
      <c r="B137" s="1956" t="s">
        <v>572</v>
      </c>
      <c r="C137" s="1957"/>
      <c r="D137" s="1957"/>
      <c r="E137" s="1957"/>
      <c r="F137" s="1958"/>
    </row>
    <row r="138" spans="2:6" ht="16.5" customHeight="1" thickBot="1">
      <c r="B138" s="1956" t="s">
        <v>573</v>
      </c>
      <c r="C138" s="1957"/>
      <c r="D138" s="1957"/>
      <c r="E138" s="1957"/>
      <c r="F138" s="1958"/>
    </row>
    <row r="139" spans="2:6" ht="33" customHeight="1" thickBot="1">
      <c r="B139" s="276" t="s">
        <v>574</v>
      </c>
      <c r="C139" s="2404" t="s">
        <v>1078</v>
      </c>
      <c r="D139" s="2405"/>
      <c r="E139" s="2406"/>
      <c r="F139" s="2407"/>
    </row>
    <row r="140" spans="2:6" ht="42.75" customHeight="1" thickBot="1">
      <c r="B140" s="276" t="s">
        <v>576</v>
      </c>
      <c r="C140" s="276" t="s">
        <v>1079</v>
      </c>
      <c r="D140" s="317" t="s">
        <v>578</v>
      </c>
      <c r="E140" s="2218" t="s">
        <v>1080</v>
      </c>
      <c r="F140" s="2219"/>
    </row>
    <row r="141" spans="2:6" ht="13.5" customHeight="1" thickBot="1">
      <c r="B141" s="320"/>
      <c r="C141" s="1985"/>
      <c r="D141" s="1986"/>
      <c r="E141" s="1987"/>
      <c r="F141" s="1988"/>
    </row>
    <row r="142" spans="2:6" ht="105.75" customHeight="1" thickBot="1">
      <c r="B142" s="270" t="s">
        <v>517</v>
      </c>
      <c r="C142" s="1950" t="s">
        <v>1081</v>
      </c>
      <c r="D142" s="1951"/>
      <c r="E142" s="1951"/>
      <c r="F142" s="1952"/>
    </row>
    <row r="143" spans="2:6" ht="27.75" customHeight="1" thickBot="1">
      <c r="B143" s="270" t="s">
        <v>21</v>
      </c>
      <c r="C143" s="1965" t="s">
        <v>1082</v>
      </c>
      <c r="D143" s="1966"/>
      <c r="E143" s="1966"/>
      <c r="F143" s="1967"/>
    </row>
    <row r="144" spans="2:6" ht="12.75" customHeight="1">
      <c r="B144" s="1945"/>
      <c r="C144" s="734">
        <v>2024</v>
      </c>
      <c r="D144" s="734">
        <v>2025</v>
      </c>
      <c r="E144" s="734">
        <v>2026</v>
      </c>
      <c r="F144" s="734">
        <v>2027</v>
      </c>
    </row>
    <row r="145" spans="2:6" ht="9" customHeight="1" thickBot="1">
      <c r="B145" s="1946"/>
      <c r="C145" s="735" t="s">
        <v>22</v>
      </c>
      <c r="D145" s="735" t="s">
        <v>23</v>
      </c>
      <c r="E145" s="735" t="s">
        <v>23</v>
      </c>
      <c r="F145" s="735" t="s">
        <v>23</v>
      </c>
    </row>
    <row r="146" spans="2:6" ht="15" thickBot="1">
      <c r="B146" s="270" t="s">
        <v>33</v>
      </c>
      <c r="C146" s="343">
        <v>3</v>
      </c>
      <c r="D146" s="279">
        <v>6</v>
      </c>
      <c r="E146" s="279">
        <v>3</v>
      </c>
      <c r="F146" s="279">
        <v>3</v>
      </c>
    </row>
    <row r="147" spans="2:6" ht="15" thickBot="1">
      <c r="B147" s="270" t="s">
        <v>529</v>
      </c>
      <c r="C147" s="343">
        <v>5000</v>
      </c>
      <c r="D147" s="1370">
        <v>4500</v>
      </c>
      <c r="E147" s="1370">
        <v>4500</v>
      </c>
      <c r="F147" s="1370">
        <v>4500</v>
      </c>
    </row>
    <row r="148" spans="2:6" ht="15" thickBot="1">
      <c r="B148" s="270" t="s">
        <v>530</v>
      </c>
      <c r="C148" s="343">
        <f>C147/C146</f>
        <v>1666.6666666666667</v>
      </c>
      <c r="D148" s="279">
        <f>D147/D146</f>
        <v>750</v>
      </c>
      <c r="E148" s="279">
        <f>E147/E146</f>
        <v>1500</v>
      </c>
      <c r="F148" s="279">
        <f>F147/F146</f>
        <v>1500</v>
      </c>
    </row>
    <row r="149" spans="2:6" ht="15" thickBot="1">
      <c r="B149" s="270" t="s">
        <v>532</v>
      </c>
      <c r="C149" s="454" t="s">
        <v>533</v>
      </c>
      <c r="D149" s="736">
        <f>D146/C146-1</f>
        <v>1</v>
      </c>
      <c r="E149" s="736">
        <f t="shared" ref="E149:F151" si="3">E146/D146-1</f>
        <v>-0.5</v>
      </c>
      <c r="F149" s="736">
        <f t="shared" si="3"/>
        <v>0</v>
      </c>
    </row>
    <row r="150" spans="2:6" ht="15" thickBot="1">
      <c r="B150" s="270" t="s">
        <v>534</v>
      </c>
      <c r="C150" s="454" t="s">
        <v>533</v>
      </c>
      <c r="D150" s="736">
        <f>D147/C147-1</f>
        <v>-9.9999999999999978E-2</v>
      </c>
      <c r="E150" s="736">
        <f t="shared" si="3"/>
        <v>0</v>
      </c>
      <c r="F150" s="736">
        <f t="shared" si="3"/>
        <v>0</v>
      </c>
    </row>
    <row r="151" spans="2:6" ht="15" thickBot="1">
      <c r="B151" s="270" t="s">
        <v>47</v>
      </c>
      <c r="C151" s="454" t="s">
        <v>533</v>
      </c>
      <c r="D151" s="736">
        <f>D148/C148-1</f>
        <v>-0.55000000000000004</v>
      </c>
      <c r="E151" s="736">
        <f t="shared" si="3"/>
        <v>1</v>
      </c>
      <c r="F151" s="736">
        <f t="shared" si="3"/>
        <v>0</v>
      </c>
    </row>
    <row r="152" spans="2:6" ht="25.5" customHeight="1" thickBot="1">
      <c r="B152" s="1936" t="s">
        <v>790</v>
      </c>
      <c r="C152" s="1937"/>
      <c r="D152" s="1937"/>
      <c r="E152" s="1937"/>
      <c r="F152" s="1938"/>
    </row>
    <row r="153" spans="2:6" ht="12.75" customHeight="1">
      <c r="B153" s="1945"/>
      <c r="C153" s="263">
        <v>2024</v>
      </c>
      <c r="D153" s="263">
        <v>2025</v>
      </c>
      <c r="E153" s="263">
        <v>2026</v>
      </c>
      <c r="F153" s="263">
        <v>2027</v>
      </c>
    </row>
    <row r="154" spans="2:6" ht="15.75" customHeight="1" thickBot="1">
      <c r="B154" s="1946"/>
      <c r="C154" s="278" t="s">
        <v>22</v>
      </c>
      <c r="D154" s="278" t="s">
        <v>23</v>
      </c>
      <c r="E154" s="278" t="s">
        <v>23</v>
      </c>
      <c r="F154" s="278" t="s">
        <v>23</v>
      </c>
    </row>
    <row r="155" spans="2:6" ht="15" thickBot="1">
      <c r="B155" s="282" t="s">
        <v>583</v>
      </c>
      <c r="C155" s="283">
        <f>C156+C157+C158+C159</f>
        <v>0</v>
      </c>
      <c r="D155" s="287">
        <f>D156+D157+D158+D159</f>
        <v>0</v>
      </c>
      <c r="E155" s="287">
        <f>E156+E157+E158+E159</f>
        <v>0</v>
      </c>
      <c r="F155" s="287">
        <f>F156+F157+F158+F159</f>
        <v>0</v>
      </c>
    </row>
    <row r="156" spans="2:6" ht="15" thickBot="1">
      <c r="B156" s="284" t="s">
        <v>538</v>
      </c>
      <c r="C156" s="283"/>
      <c r="D156" s="287"/>
      <c r="E156" s="287"/>
      <c r="F156" s="287"/>
    </row>
    <row r="157" spans="2:6" ht="15" thickBot="1">
      <c r="B157" s="284" t="s">
        <v>584</v>
      </c>
      <c r="C157" s="283"/>
      <c r="D157" s="287"/>
      <c r="E157" s="287"/>
      <c r="F157" s="287"/>
    </row>
    <row r="158" spans="2:6" ht="15" thickBot="1">
      <c r="B158" s="284" t="s">
        <v>585</v>
      </c>
      <c r="C158" s="283"/>
      <c r="D158" s="287"/>
      <c r="E158" s="287"/>
      <c r="F158" s="287"/>
    </row>
    <row r="159" spans="2:6" ht="15" thickBot="1">
      <c r="B159" s="284" t="s">
        <v>586</v>
      </c>
      <c r="C159" s="283"/>
      <c r="D159" s="287"/>
      <c r="E159" s="287"/>
      <c r="F159" s="287"/>
    </row>
    <row r="160" spans="2:6" ht="15" thickBot="1">
      <c r="B160" s="282" t="s">
        <v>587</v>
      </c>
      <c r="C160" s="286">
        <f>C161+C162+C163+C164</f>
        <v>5000</v>
      </c>
      <c r="D160" s="286">
        <f t="shared" ref="D160:F160" si="4">D161+D162+D163+D164</f>
        <v>4500</v>
      </c>
      <c r="E160" s="286">
        <f t="shared" si="4"/>
        <v>4500</v>
      </c>
      <c r="F160" s="286">
        <f t="shared" si="4"/>
        <v>4500</v>
      </c>
    </row>
    <row r="161" spans="2:6" ht="15" thickBot="1">
      <c r="B161" s="284" t="s">
        <v>538</v>
      </c>
      <c r="C161" s="286">
        <v>5000</v>
      </c>
      <c r="D161" s="286">
        <v>4500</v>
      </c>
      <c r="E161" s="286">
        <v>4500</v>
      </c>
      <c r="F161" s="286">
        <v>4500</v>
      </c>
    </row>
    <row r="162" spans="2:6" ht="15" thickBot="1">
      <c r="B162" s="284" t="s">
        <v>584</v>
      </c>
      <c r="C162" s="286"/>
      <c r="D162" s="283"/>
      <c r="E162" s="283"/>
      <c r="F162" s="283"/>
    </row>
    <row r="163" spans="2:6" ht="15" thickBot="1">
      <c r="B163" s="284" t="s">
        <v>585</v>
      </c>
      <c r="C163" s="286"/>
      <c r="D163" s="283"/>
      <c r="E163" s="283"/>
      <c r="F163" s="283"/>
    </row>
    <row r="164" spans="2:6" ht="15" thickBot="1">
      <c r="B164" s="284" t="s">
        <v>586</v>
      </c>
      <c r="C164" s="286"/>
      <c r="D164" s="283"/>
      <c r="E164" s="283"/>
      <c r="F164" s="283"/>
    </row>
    <row r="165" spans="2:6" ht="18" customHeight="1" thickBot="1">
      <c r="B165" s="321" t="s">
        <v>555</v>
      </c>
      <c r="C165" s="286">
        <f>C155+C160</f>
        <v>5000</v>
      </c>
      <c r="D165" s="286">
        <f>D155+D160</f>
        <v>4500</v>
      </c>
      <c r="E165" s="286">
        <f>E155+E160</f>
        <v>4500</v>
      </c>
      <c r="F165" s="286">
        <f>F155+F160</f>
        <v>4500</v>
      </c>
    </row>
    <row r="166" spans="2:6" ht="33" hidden="1" customHeight="1" thickBot="1">
      <c r="B166" s="276" t="s">
        <v>558</v>
      </c>
      <c r="C166" s="276"/>
      <c r="D166" s="317" t="s">
        <v>578</v>
      </c>
      <c r="E166" s="1987"/>
      <c r="F166" s="1988"/>
    </row>
    <row r="167" spans="2:6" ht="17.25" hidden="1" customHeight="1" thickBot="1">
      <c r="B167" s="270" t="s">
        <v>517</v>
      </c>
      <c r="C167" s="1950" t="s">
        <v>1022</v>
      </c>
      <c r="D167" s="1951"/>
      <c r="E167" s="1951"/>
      <c r="F167" s="1952"/>
    </row>
    <row r="168" spans="2:6" ht="15" hidden="1" thickBot="1">
      <c r="B168" s="270" t="s">
        <v>21</v>
      </c>
      <c r="C168" s="1965"/>
      <c r="D168" s="1966"/>
      <c r="E168" s="1966"/>
      <c r="F168" s="1967"/>
    </row>
    <row r="169" spans="2:6" ht="12.75" hidden="1" customHeight="1" thickBot="1">
      <c r="B169" s="1945"/>
      <c r="C169" s="263">
        <v>2024</v>
      </c>
      <c r="D169" s="263">
        <v>2025</v>
      </c>
      <c r="E169" s="263">
        <v>2026</v>
      </c>
      <c r="F169" s="263">
        <v>2027</v>
      </c>
    </row>
    <row r="170" spans="2:6" ht="9" hidden="1" customHeight="1" thickBot="1">
      <c r="B170" s="1946"/>
      <c r="C170" s="278" t="s">
        <v>22</v>
      </c>
      <c r="D170" s="278" t="s">
        <v>23</v>
      </c>
      <c r="E170" s="278" t="s">
        <v>23</v>
      </c>
      <c r="F170" s="278" t="s">
        <v>23</v>
      </c>
    </row>
    <row r="171" spans="2:6" ht="15" hidden="1" thickBot="1">
      <c r="B171" s="270" t="s">
        <v>33</v>
      </c>
      <c r="C171" s="270"/>
      <c r="D171" s="264">
        <v>0</v>
      </c>
      <c r="E171" s="264">
        <v>0</v>
      </c>
      <c r="F171" s="264">
        <v>0</v>
      </c>
    </row>
    <row r="172" spans="2:6" ht="15" hidden="1" thickBot="1">
      <c r="B172" s="270" t="s">
        <v>529</v>
      </c>
      <c r="C172" s="279"/>
      <c r="D172" s="279">
        <f>D190</f>
        <v>0</v>
      </c>
      <c r="E172" s="279">
        <f>E190</f>
        <v>0</v>
      </c>
      <c r="F172" s="279">
        <f>F190</f>
        <v>0</v>
      </c>
    </row>
    <row r="173" spans="2:6" ht="15" hidden="1" thickBot="1">
      <c r="B173" s="270" t="s">
        <v>530</v>
      </c>
      <c r="C173" s="279" t="e">
        <f>C172/C171</f>
        <v>#DIV/0!</v>
      </c>
      <c r="D173" s="279" t="e">
        <f>D172/D171</f>
        <v>#DIV/0!</v>
      </c>
      <c r="E173" s="279" t="e">
        <f>E172/E171</f>
        <v>#DIV/0!</v>
      </c>
      <c r="F173" s="279" t="e">
        <f>F172/F171</f>
        <v>#DIV/0!</v>
      </c>
    </row>
    <row r="174" spans="2:6" ht="15" hidden="1" thickBot="1">
      <c r="B174" s="270" t="s">
        <v>532</v>
      </c>
      <c r="C174" s="264" t="s">
        <v>533</v>
      </c>
      <c r="D174" s="280" t="e">
        <f>D171/C171-1</f>
        <v>#DIV/0!</v>
      </c>
      <c r="E174" s="280" t="e">
        <f t="shared" ref="E174:F176" si="5">E171/D171-1</f>
        <v>#DIV/0!</v>
      </c>
      <c r="F174" s="280" t="e">
        <f t="shared" si="5"/>
        <v>#DIV/0!</v>
      </c>
    </row>
    <row r="175" spans="2:6" ht="15" hidden="1" thickBot="1">
      <c r="B175" s="270" t="s">
        <v>534</v>
      </c>
      <c r="C175" s="264" t="s">
        <v>533</v>
      </c>
      <c r="D175" s="280" t="e">
        <f>D172/C172-1</f>
        <v>#DIV/0!</v>
      </c>
      <c r="E175" s="280" t="e">
        <f t="shared" si="5"/>
        <v>#DIV/0!</v>
      </c>
      <c r="F175" s="280" t="e">
        <f t="shared" si="5"/>
        <v>#DIV/0!</v>
      </c>
    </row>
    <row r="176" spans="2:6" ht="15" hidden="1" thickBot="1">
      <c r="B176" s="270" t="s">
        <v>47</v>
      </c>
      <c r="C176" s="264" t="s">
        <v>533</v>
      </c>
      <c r="D176" s="280" t="e">
        <f>D173/C173-1</f>
        <v>#DIV/0!</v>
      </c>
      <c r="E176" s="280" t="e">
        <f t="shared" si="5"/>
        <v>#DIV/0!</v>
      </c>
      <c r="F176" s="280" t="e">
        <f t="shared" si="5"/>
        <v>#DIV/0!</v>
      </c>
    </row>
    <row r="177" spans="2:6" ht="15" hidden="1" thickBot="1">
      <c r="B177" s="1936" t="s">
        <v>796</v>
      </c>
      <c r="C177" s="1937"/>
      <c r="D177" s="1937"/>
      <c r="E177" s="1937"/>
      <c r="F177" s="1938"/>
    </row>
    <row r="178" spans="2:6" ht="12.75" hidden="1" customHeight="1" thickBot="1">
      <c r="B178" s="1945"/>
      <c r="C178" s="263">
        <v>2024</v>
      </c>
      <c r="D178" s="263">
        <v>2025</v>
      </c>
      <c r="E178" s="263">
        <v>2026</v>
      </c>
      <c r="F178" s="263">
        <v>2027</v>
      </c>
    </row>
    <row r="179" spans="2:6" ht="10.5" hidden="1" customHeight="1" thickBot="1">
      <c r="B179" s="1946"/>
      <c r="C179" s="278" t="s">
        <v>22</v>
      </c>
      <c r="D179" s="278" t="s">
        <v>23</v>
      </c>
      <c r="E179" s="278" t="s">
        <v>23</v>
      </c>
      <c r="F179" s="278" t="s">
        <v>23</v>
      </c>
    </row>
    <row r="180" spans="2:6" ht="15" hidden="1" thickBot="1">
      <c r="B180" s="282" t="s">
        <v>583</v>
      </c>
      <c r="C180" s="283">
        <f>C181+C182+C183+C184</f>
        <v>0</v>
      </c>
      <c r="D180" s="283">
        <f>D181+D182+D183+D184</f>
        <v>0</v>
      </c>
      <c r="E180" s="283">
        <f>E181+E182+E183+E184</f>
        <v>0</v>
      </c>
      <c r="F180" s="283">
        <f>F181+F182+F183+F184</f>
        <v>0</v>
      </c>
    </row>
    <row r="181" spans="2:6" ht="15" hidden="1" thickBot="1">
      <c r="B181" s="284" t="s">
        <v>538</v>
      </c>
      <c r="C181" s="283"/>
      <c r="D181" s="283"/>
      <c r="E181" s="283"/>
      <c r="F181" s="283"/>
    </row>
    <row r="182" spans="2:6" ht="15" hidden="1" thickBot="1">
      <c r="B182" s="284" t="s">
        <v>584</v>
      </c>
      <c r="C182" s="283"/>
      <c r="D182" s="283"/>
      <c r="E182" s="283"/>
      <c r="F182" s="283"/>
    </row>
    <row r="183" spans="2:6" ht="15" hidden="1" thickBot="1">
      <c r="B183" s="284" t="s">
        <v>585</v>
      </c>
      <c r="C183" s="283"/>
      <c r="D183" s="283"/>
      <c r="E183" s="283"/>
      <c r="F183" s="283"/>
    </row>
    <row r="184" spans="2:6" ht="15" hidden="1" thickBot="1">
      <c r="B184" s="284" t="s">
        <v>586</v>
      </c>
      <c r="C184" s="283"/>
      <c r="D184" s="283"/>
      <c r="E184" s="283"/>
      <c r="F184" s="283"/>
    </row>
    <row r="185" spans="2:6" ht="15" hidden="1" thickBot="1">
      <c r="B185" s="282" t="s">
        <v>587</v>
      </c>
      <c r="C185" s="286">
        <f>C186+C187+C188+C189</f>
        <v>0</v>
      </c>
      <c r="D185" s="286">
        <f>D186+D187+D188+D189</f>
        <v>0</v>
      </c>
      <c r="E185" s="286">
        <f>E186+E187+E188+E189</f>
        <v>0</v>
      </c>
      <c r="F185" s="286">
        <f>F186+F187+F188+F189</f>
        <v>0</v>
      </c>
    </row>
    <row r="186" spans="2:6" ht="15" hidden="1" thickBot="1">
      <c r="B186" s="284" t="s">
        <v>538</v>
      </c>
      <c r="C186" s="286">
        <v>0</v>
      </c>
      <c r="D186" s="287">
        <v>0</v>
      </c>
      <c r="E186" s="283">
        <v>0</v>
      </c>
      <c r="F186" s="283">
        <v>0</v>
      </c>
    </row>
    <row r="187" spans="2:6" ht="15" hidden="1" thickBot="1">
      <c r="B187" s="284" t="s">
        <v>584</v>
      </c>
      <c r="C187" s="286"/>
      <c r="D187" s="283"/>
      <c r="E187" s="283"/>
      <c r="F187" s="283"/>
    </row>
    <row r="188" spans="2:6" ht="22.5" hidden="1" customHeight="1" thickBot="1">
      <c r="B188" s="284" t="s">
        <v>585</v>
      </c>
      <c r="C188" s="286"/>
      <c r="D188" s="283"/>
      <c r="E188" s="283"/>
      <c r="F188" s="283"/>
    </row>
    <row r="189" spans="2:6" ht="15" hidden="1" thickBot="1">
      <c r="B189" s="284" t="s">
        <v>586</v>
      </c>
      <c r="C189" s="286"/>
      <c r="D189" s="283"/>
      <c r="E189" s="283"/>
      <c r="F189" s="283"/>
    </row>
    <row r="190" spans="2:6" ht="15" hidden="1" thickBot="1">
      <c r="B190" s="321" t="s">
        <v>660</v>
      </c>
      <c r="C190" s="286">
        <f>C180+C185</f>
        <v>0</v>
      </c>
      <c r="D190" s="286">
        <f>D180+D185</f>
        <v>0</v>
      </c>
      <c r="E190" s="286">
        <f>E180+E185</f>
        <v>0</v>
      </c>
      <c r="F190" s="286">
        <f>F180+F185</f>
        <v>0</v>
      </c>
    </row>
    <row r="191" spans="2:6" ht="34.5" hidden="1" thickBot="1">
      <c r="B191" s="276" t="s">
        <v>663</v>
      </c>
      <c r="C191" s="325"/>
      <c r="D191" s="326" t="s">
        <v>578</v>
      </c>
      <c r="E191" s="327"/>
      <c r="F191" s="328"/>
    </row>
    <row r="192" spans="2:6" ht="17.25" hidden="1" customHeight="1" thickBot="1">
      <c r="B192" s="270" t="s">
        <v>517</v>
      </c>
      <c r="C192" s="1950"/>
      <c r="D192" s="1951"/>
      <c r="E192" s="1951"/>
      <c r="F192" s="1952"/>
    </row>
    <row r="193" spans="2:6" ht="15" hidden="1" thickBot="1">
      <c r="B193" s="270" t="s">
        <v>21</v>
      </c>
      <c r="C193" s="1965"/>
      <c r="D193" s="1966"/>
      <c r="E193" s="1966"/>
      <c r="F193" s="1967"/>
    </row>
    <row r="194" spans="2:6" ht="12.75" hidden="1" customHeight="1">
      <c r="B194" s="1945"/>
      <c r="C194" s="277">
        <v>2018</v>
      </c>
      <c r="D194" s="277">
        <v>2019</v>
      </c>
      <c r="E194" s="277">
        <v>2020</v>
      </c>
      <c r="F194" s="277">
        <v>2021</v>
      </c>
    </row>
    <row r="195" spans="2:6" ht="9" hidden="1" customHeight="1" thickBot="1">
      <c r="B195" s="1946"/>
      <c r="C195" s="278" t="s">
        <v>22</v>
      </c>
      <c r="D195" s="278" t="s">
        <v>23</v>
      </c>
      <c r="E195" s="278" t="s">
        <v>23</v>
      </c>
      <c r="F195" s="278" t="s">
        <v>23</v>
      </c>
    </row>
    <row r="196" spans="2:6" ht="15" hidden="1" thickBot="1">
      <c r="B196" s="270" t="s">
        <v>33</v>
      </c>
      <c r="C196" s="270"/>
      <c r="D196" s="270"/>
      <c r="E196" s="270"/>
      <c r="F196" s="270"/>
    </row>
    <row r="197" spans="2:6" ht="15" hidden="1" thickBot="1">
      <c r="B197" s="270" t="s">
        <v>529</v>
      </c>
      <c r="C197" s="279">
        <f>C215</f>
        <v>0</v>
      </c>
      <c r="D197" s="279">
        <f>D215</f>
        <v>0</v>
      </c>
      <c r="E197" s="279">
        <f>E215</f>
        <v>0</v>
      </c>
      <c r="F197" s="279">
        <f>F215</f>
        <v>0</v>
      </c>
    </row>
    <row r="198" spans="2:6" ht="15" hidden="1" thickBot="1">
      <c r="B198" s="270" t="s">
        <v>530</v>
      </c>
      <c r="C198" s="279" t="e">
        <f>C197/C196</f>
        <v>#DIV/0!</v>
      </c>
      <c r="D198" s="279" t="e">
        <f>D197/D196</f>
        <v>#DIV/0!</v>
      </c>
      <c r="E198" s="279" t="e">
        <f>E197/E196</f>
        <v>#DIV/0!</v>
      </c>
      <c r="F198" s="279" t="e">
        <f>F197/F196</f>
        <v>#DIV/0!</v>
      </c>
    </row>
    <row r="199" spans="2:6" ht="15" hidden="1" thickBot="1">
      <c r="B199" s="270" t="s">
        <v>532</v>
      </c>
      <c r="C199" s="264" t="s">
        <v>533</v>
      </c>
      <c r="D199" s="280" t="e">
        <f>D196/C196-1</f>
        <v>#DIV/0!</v>
      </c>
      <c r="E199" s="280" t="e">
        <f t="shared" ref="E199:F201" si="6">E196/D196-1</f>
        <v>#DIV/0!</v>
      </c>
      <c r="F199" s="280" t="e">
        <f t="shared" si="6"/>
        <v>#DIV/0!</v>
      </c>
    </row>
    <row r="200" spans="2:6" ht="15" hidden="1" thickBot="1">
      <c r="B200" s="270" t="s">
        <v>534</v>
      </c>
      <c r="C200" s="264" t="s">
        <v>533</v>
      </c>
      <c r="D200" s="280" t="e">
        <f>D197/C197-1</f>
        <v>#DIV/0!</v>
      </c>
      <c r="E200" s="280" t="e">
        <f t="shared" si="6"/>
        <v>#DIV/0!</v>
      </c>
      <c r="F200" s="280" t="e">
        <f t="shared" si="6"/>
        <v>#DIV/0!</v>
      </c>
    </row>
    <row r="201" spans="2:6" ht="15" hidden="1" thickBot="1">
      <c r="B201" s="270" t="s">
        <v>47</v>
      </c>
      <c r="C201" s="264" t="s">
        <v>533</v>
      </c>
      <c r="D201" s="280" t="e">
        <f>D198/C198-1</f>
        <v>#DIV/0!</v>
      </c>
      <c r="E201" s="280" t="e">
        <f t="shared" si="6"/>
        <v>#DIV/0!</v>
      </c>
      <c r="F201" s="280" t="e">
        <f t="shared" si="6"/>
        <v>#DIV/0!</v>
      </c>
    </row>
    <row r="202" spans="2:6" ht="15" hidden="1" thickBot="1">
      <c r="B202" s="1936" t="s">
        <v>797</v>
      </c>
      <c r="C202" s="1937"/>
      <c r="D202" s="1937"/>
      <c r="E202" s="1937"/>
      <c r="F202" s="1938"/>
    </row>
    <row r="203" spans="2:6" ht="12.75" hidden="1" customHeight="1">
      <c r="B203" s="1945"/>
      <c r="C203" s="277">
        <v>2018</v>
      </c>
      <c r="D203" s="277">
        <v>2019</v>
      </c>
      <c r="E203" s="277">
        <v>2020</v>
      </c>
      <c r="F203" s="277">
        <v>2021</v>
      </c>
    </row>
    <row r="204" spans="2:6" ht="9" hidden="1" customHeight="1" thickBot="1">
      <c r="B204" s="1946"/>
      <c r="C204" s="278" t="s">
        <v>22</v>
      </c>
      <c r="D204" s="278" t="s">
        <v>23</v>
      </c>
      <c r="E204" s="278" t="s">
        <v>23</v>
      </c>
      <c r="F204" s="278" t="s">
        <v>23</v>
      </c>
    </row>
    <row r="205" spans="2:6" ht="15" hidden="1" thickBot="1">
      <c r="B205" s="282" t="s">
        <v>583</v>
      </c>
      <c r="C205" s="283">
        <f>C206+C207+C208+C209</f>
        <v>0</v>
      </c>
      <c r="D205" s="283">
        <f>D206+D207+D208+D209</f>
        <v>0</v>
      </c>
      <c r="E205" s="283">
        <f>E206+E207+E208+E209</f>
        <v>0</v>
      </c>
      <c r="F205" s="283">
        <f>F206+F207+F208+F209</f>
        <v>0</v>
      </c>
    </row>
    <row r="206" spans="2:6" ht="15" hidden="1" thickBot="1">
      <c r="B206" s="284" t="s">
        <v>538</v>
      </c>
      <c r="C206" s="283"/>
      <c r="D206" s="283"/>
      <c r="E206" s="283"/>
      <c r="F206" s="283"/>
    </row>
    <row r="207" spans="2:6" ht="15" hidden="1" thickBot="1">
      <c r="B207" s="284" t="s">
        <v>584</v>
      </c>
      <c r="C207" s="283"/>
      <c r="D207" s="283"/>
      <c r="E207" s="283"/>
      <c r="F207" s="283"/>
    </row>
    <row r="208" spans="2:6" ht="15" hidden="1" thickBot="1">
      <c r="B208" s="284" t="s">
        <v>585</v>
      </c>
      <c r="C208" s="283"/>
      <c r="D208" s="283"/>
      <c r="E208" s="283"/>
      <c r="F208" s="283"/>
    </row>
    <row r="209" spans="2:6" ht="15" hidden="1" thickBot="1">
      <c r="B209" s="284" t="s">
        <v>586</v>
      </c>
      <c r="C209" s="283"/>
      <c r="D209" s="283"/>
      <c r="E209" s="283"/>
      <c r="F209" s="283"/>
    </row>
    <row r="210" spans="2:6" ht="15" hidden="1" thickBot="1">
      <c r="B210" s="282" t="s">
        <v>587</v>
      </c>
      <c r="C210" s="286">
        <f>C211+C212+C213+C214</f>
        <v>0</v>
      </c>
      <c r="D210" s="286">
        <f>D211+D212+D213+D214</f>
        <v>0</v>
      </c>
      <c r="E210" s="286">
        <f>E211+E212+E213+E214</f>
        <v>0</v>
      </c>
      <c r="F210" s="286">
        <f>F211+F212+F213+F214</f>
        <v>0</v>
      </c>
    </row>
    <row r="211" spans="2:6" ht="15" hidden="1" thickBot="1">
      <c r="B211" s="284" t="s">
        <v>538</v>
      </c>
      <c r="C211" s="286"/>
      <c r="D211" s="283"/>
      <c r="E211" s="283"/>
      <c r="F211" s="283"/>
    </row>
    <row r="212" spans="2:6" ht="15" hidden="1" thickBot="1">
      <c r="B212" s="284" t="s">
        <v>584</v>
      </c>
      <c r="C212" s="286"/>
      <c r="D212" s="283"/>
      <c r="E212" s="283"/>
      <c r="F212" s="283"/>
    </row>
    <row r="213" spans="2:6" ht="15" hidden="1" thickBot="1">
      <c r="B213" s="284" t="s">
        <v>585</v>
      </c>
      <c r="C213" s="286"/>
      <c r="D213" s="283"/>
      <c r="E213" s="283"/>
      <c r="F213" s="283"/>
    </row>
    <row r="214" spans="2:6" ht="15" hidden="1" thickBot="1">
      <c r="B214" s="284" t="s">
        <v>586</v>
      </c>
      <c r="C214" s="286"/>
      <c r="D214" s="283"/>
      <c r="E214" s="283"/>
      <c r="F214" s="283"/>
    </row>
    <row r="215" spans="2:6" ht="6" hidden="1" customHeight="1" thickBot="1">
      <c r="B215" s="293" t="s">
        <v>798</v>
      </c>
      <c r="C215" s="286">
        <f>C205+C210</f>
        <v>0</v>
      </c>
      <c r="D215" s="286">
        <f>D205+D210</f>
        <v>0</v>
      </c>
      <c r="E215" s="286">
        <f>E205+E210</f>
        <v>0</v>
      </c>
      <c r="F215" s="286">
        <f>F205+F210</f>
        <v>0</v>
      </c>
    </row>
    <row r="216" spans="2:6" ht="26.25" customHeight="1" thickBot="1">
      <c r="B216" s="322" t="s">
        <v>619</v>
      </c>
      <c r="C216" s="1904" t="s">
        <v>1083</v>
      </c>
      <c r="D216" s="2207"/>
      <c r="E216" s="2207"/>
      <c r="F216" s="2208"/>
    </row>
    <row r="217" spans="2:6" ht="49.5" customHeight="1" thickBot="1">
      <c r="B217" s="276" t="s">
        <v>616</v>
      </c>
      <c r="C217" s="737" t="s">
        <v>1084</v>
      </c>
      <c r="D217" s="326" t="s">
        <v>578</v>
      </c>
      <c r="E217" s="275" t="s">
        <v>1085</v>
      </c>
      <c r="F217" s="328"/>
    </row>
    <row r="218" spans="2:6" ht="72.75" customHeight="1" thickBot="1">
      <c r="B218" s="270" t="s">
        <v>517</v>
      </c>
      <c r="C218" s="1950" t="s">
        <v>1086</v>
      </c>
      <c r="D218" s="1951"/>
      <c r="E218" s="1951"/>
      <c r="F218" s="1952"/>
    </row>
    <row r="219" spans="2:6" ht="21" customHeight="1" thickBot="1">
      <c r="B219" s="270" t="s">
        <v>21</v>
      </c>
      <c r="C219" s="2107" t="s">
        <v>1087</v>
      </c>
      <c r="D219" s="1966"/>
      <c r="E219" s="1966"/>
      <c r="F219" s="1967"/>
    </row>
    <row r="220" spans="2:6" ht="12.75" customHeight="1">
      <c r="B220" s="1945"/>
      <c r="C220" s="263">
        <v>2024</v>
      </c>
      <c r="D220" s="263">
        <v>2025</v>
      </c>
      <c r="E220" s="263">
        <v>2026</v>
      </c>
      <c r="F220" s="263">
        <v>2027</v>
      </c>
    </row>
    <row r="221" spans="2:6" ht="13.5" customHeight="1" thickBot="1">
      <c r="B221" s="1946"/>
      <c r="C221" s="278" t="s">
        <v>22</v>
      </c>
      <c r="D221" s="278" t="s">
        <v>23</v>
      </c>
      <c r="E221" s="278" t="s">
        <v>23</v>
      </c>
      <c r="F221" s="278" t="s">
        <v>23</v>
      </c>
    </row>
    <row r="222" spans="2:6" ht="15" thickBot="1">
      <c r="B222" s="270" t="s">
        <v>33</v>
      </c>
      <c r="C222" s="264">
        <v>0</v>
      </c>
      <c r="D222" s="264">
        <v>4</v>
      </c>
      <c r="E222" s="264">
        <v>4</v>
      </c>
      <c r="F222" s="264">
        <v>4</v>
      </c>
    </row>
    <row r="223" spans="2:6" ht="15" thickBot="1">
      <c r="B223" s="270" t="s">
        <v>529</v>
      </c>
      <c r="C223" s="279">
        <f>C241</f>
        <v>0</v>
      </c>
      <c r="D223" s="279">
        <v>500</v>
      </c>
      <c r="E223" s="279">
        <v>500</v>
      </c>
      <c r="F223" s="279">
        <v>500</v>
      </c>
    </row>
    <row r="224" spans="2:6" ht="15" thickBot="1">
      <c r="B224" s="270" t="s">
        <v>530</v>
      </c>
      <c r="C224" s="279" t="e">
        <f>C223/C222</f>
        <v>#DIV/0!</v>
      </c>
      <c r="D224" s="279">
        <f>D223/D222</f>
        <v>125</v>
      </c>
      <c r="E224" s="279">
        <f>E223/E222</f>
        <v>125</v>
      </c>
      <c r="F224" s="279">
        <f>F223/F222</f>
        <v>125</v>
      </c>
    </row>
    <row r="225" spans="2:6" ht="15" thickBot="1">
      <c r="B225" s="270" t="s">
        <v>532</v>
      </c>
      <c r="C225" s="264" t="s">
        <v>533</v>
      </c>
      <c r="D225" s="280" t="e">
        <f>D222/C222-1</f>
        <v>#DIV/0!</v>
      </c>
      <c r="E225" s="280">
        <f t="shared" ref="E225:F227" si="7">E222/D222-1</f>
        <v>0</v>
      </c>
      <c r="F225" s="280">
        <f t="shared" si="7"/>
        <v>0</v>
      </c>
    </row>
    <row r="226" spans="2:6" ht="15" thickBot="1">
      <c r="B226" s="270" t="s">
        <v>534</v>
      </c>
      <c r="C226" s="264" t="s">
        <v>533</v>
      </c>
      <c r="D226" s="280" t="e">
        <f>D223/C223-1</f>
        <v>#DIV/0!</v>
      </c>
      <c r="E226" s="280">
        <f t="shared" si="7"/>
        <v>0</v>
      </c>
      <c r="F226" s="280">
        <f t="shared" si="7"/>
        <v>0</v>
      </c>
    </row>
    <row r="227" spans="2:6" ht="15" thickBot="1">
      <c r="B227" s="270" t="s">
        <v>47</v>
      </c>
      <c r="C227" s="264" t="s">
        <v>533</v>
      </c>
      <c r="D227" s="280" t="e">
        <f>D224/C224-1</f>
        <v>#DIV/0!</v>
      </c>
      <c r="E227" s="280">
        <f t="shared" si="7"/>
        <v>0</v>
      </c>
      <c r="F227" s="280">
        <f t="shared" si="7"/>
        <v>0</v>
      </c>
    </row>
    <row r="228" spans="2:6" ht="26.25" customHeight="1" thickBot="1">
      <c r="B228" s="1936" t="s">
        <v>1088</v>
      </c>
      <c r="C228" s="1937"/>
      <c r="D228" s="1937"/>
      <c r="E228" s="1937"/>
      <c r="F228" s="1938"/>
    </row>
    <row r="229" spans="2:6" ht="12.75" customHeight="1">
      <c r="B229" s="1945"/>
      <c r="C229" s="263">
        <v>2024</v>
      </c>
      <c r="D229" s="263">
        <v>2025</v>
      </c>
      <c r="E229" s="263">
        <v>2026</v>
      </c>
      <c r="F229" s="263">
        <v>2027</v>
      </c>
    </row>
    <row r="230" spans="2:6" ht="15" customHeight="1" thickBot="1">
      <c r="B230" s="1946"/>
      <c r="C230" s="278" t="s">
        <v>22</v>
      </c>
      <c r="D230" s="278" t="s">
        <v>23</v>
      </c>
      <c r="E230" s="278" t="s">
        <v>23</v>
      </c>
      <c r="F230" s="278" t="s">
        <v>23</v>
      </c>
    </row>
    <row r="231" spans="2:6" ht="15" thickBot="1">
      <c r="B231" s="282" t="s">
        <v>583</v>
      </c>
      <c r="C231" s="283">
        <f>C232+C233+C234+C235</f>
        <v>0</v>
      </c>
      <c r="D231" s="283">
        <f>D232+D233+D234+D235</f>
        <v>0</v>
      </c>
      <c r="E231" s="283">
        <f>E232+E233+E234+E235</f>
        <v>0</v>
      </c>
      <c r="F231" s="283">
        <f>F232+F233+F234+F235</f>
        <v>0</v>
      </c>
    </row>
    <row r="232" spans="2:6" ht="15" thickBot="1">
      <c r="B232" s="284" t="s">
        <v>538</v>
      </c>
      <c r="C232" s="283"/>
      <c r="D232" s="283"/>
      <c r="E232" s="283"/>
      <c r="F232" s="283"/>
    </row>
    <row r="233" spans="2:6" ht="15" thickBot="1">
      <c r="B233" s="284" t="s">
        <v>584</v>
      </c>
      <c r="C233" s="283"/>
      <c r="D233" s="283"/>
      <c r="E233" s="283"/>
      <c r="F233" s="283"/>
    </row>
    <row r="234" spans="2:6" ht="15" thickBot="1">
      <c r="B234" s="284" t="s">
        <v>585</v>
      </c>
      <c r="C234" s="283"/>
      <c r="D234" s="283"/>
      <c r="E234" s="283"/>
      <c r="F234" s="283"/>
    </row>
    <row r="235" spans="2:6" ht="15" thickBot="1">
      <c r="B235" s="284" t="s">
        <v>586</v>
      </c>
      <c r="C235" s="283"/>
      <c r="D235" s="283"/>
      <c r="E235" s="283"/>
      <c r="F235" s="283"/>
    </row>
    <row r="236" spans="2:6" ht="15" thickBot="1">
      <c r="B236" s="282" t="s">
        <v>587</v>
      </c>
      <c r="C236" s="286">
        <f>C237+C238+C239+C240</f>
        <v>0</v>
      </c>
      <c r="D236" s="286">
        <f>D237+D238+D239+D240</f>
        <v>500</v>
      </c>
      <c r="E236" s="286">
        <f>E237+E238+E239+E240</f>
        <v>500</v>
      </c>
      <c r="F236" s="286">
        <f>F237+F238+F239+F240</f>
        <v>500</v>
      </c>
    </row>
    <row r="237" spans="2:6" ht="15" thickBot="1">
      <c r="B237" s="284" t="s">
        <v>538</v>
      </c>
      <c r="C237" s="286"/>
      <c r="D237" s="286">
        <v>500</v>
      </c>
      <c r="E237" s="286">
        <v>500</v>
      </c>
      <c r="F237" s="286">
        <v>500</v>
      </c>
    </row>
    <row r="238" spans="2:6" ht="15" thickBot="1">
      <c r="B238" s="284" t="s">
        <v>584</v>
      </c>
      <c r="C238" s="286"/>
      <c r="D238" s="286"/>
      <c r="E238" s="286"/>
      <c r="F238" s="286"/>
    </row>
    <row r="239" spans="2:6" ht="15" thickBot="1">
      <c r="B239" s="284" t="s">
        <v>585</v>
      </c>
      <c r="C239" s="286"/>
      <c r="D239" s="286"/>
      <c r="E239" s="286"/>
      <c r="F239" s="286"/>
    </row>
    <row r="240" spans="2:6" ht="15" thickBot="1">
      <c r="B240" s="284" t="s">
        <v>586</v>
      </c>
      <c r="C240" s="286"/>
      <c r="D240" s="286"/>
      <c r="E240" s="286"/>
      <c r="F240" s="286"/>
    </row>
    <row r="241" spans="2:6" ht="15" thickBot="1">
      <c r="B241" s="293" t="s">
        <v>614</v>
      </c>
      <c r="C241" s="286">
        <f>C231+C236</f>
        <v>0</v>
      </c>
      <c r="D241" s="286">
        <f>D231+D236</f>
        <v>500</v>
      </c>
      <c r="E241" s="286">
        <f>E231+E236</f>
        <v>500</v>
      </c>
      <c r="F241" s="286">
        <f>F231+F236</f>
        <v>500</v>
      </c>
    </row>
    <row r="242" spans="2:6" ht="15.75" customHeight="1" thickBot="1">
      <c r="B242" s="1956" t="s">
        <v>66</v>
      </c>
      <c r="C242" s="1957"/>
      <c r="D242" s="1957"/>
      <c r="E242" s="1957"/>
      <c r="F242" s="1958"/>
    </row>
    <row r="243" spans="2:6" ht="13.5" customHeight="1" thickBot="1">
      <c r="B243" s="1956" t="s">
        <v>615</v>
      </c>
      <c r="C243" s="1957"/>
      <c r="D243" s="1957"/>
      <c r="E243" s="1957"/>
      <c r="F243" s="1958"/>
    </row>
    <row r="244" spans="2:6" ht="19.5" customHeight="1" thickBot="1">
      <c r="B244" s="276" t="s">
        <v>574</v>
      </c>
      <c r="C244" s="2404" t="s">
        <v>1089</v>
      </c>
      <c r="D244" s="2405"/>
      <c r="E244" s="2406"/>
      <c r="F244" s="2407"/>
    </row>
    <row r="245" spans="2:6" ht="40.5" customHeight="1" thickBot="1">
      <c r="B245" s="276" t="s">
        <v>576</v>
      </c>
      <c r="C245" s="738" t="s">
        <v>1089</v>
      </c>
      <c r="D245" s="317" t="s">
        <v>578</v>
      </c>
      <c r="E245" s="2209" t="s">
        <v>1090</v>
      </c>
      <c r="F245" s="2208"/>
    </row>
    <row r="246" spans="2:6" ht="7.5" customHeight="1" thickBot="1">
      <c r="B246" s="320"/>
      <c r="C246" s="1985"/>
      <c r="D246" s="1986"/>
      <c r="E246" s="1987"/>
      <c r="F246" s="1988"/>
    </row>
    <row r="247" spans="2:6" ht="77.25" customHeight="1" thickBot="1">
      <c r="B247" s="270" t="s">
        <v>517</v>
      </c>
      <c r="C247" s="1950" t="s">
        <v>1091</v>
      </c>
      <c r="D247" s="1951"/>
      <c r="E247" s="1951"/>
      <c r="F247" s="1952"/>
    </row>
    <row r="248" spans="2:6" ht="13.5" customHeight="1" thickBot="1">
      <c r="B248" s="270" t="s">
        <v>21</v>
      </c>
      <c r="C248" s="1965" t="s">
        <v>1092</v>
      </c>
      <c r="D248" s="1966"/>
      <c r="E248" s="1966"/>
      <c r="F248" s="1967"/>
    </row>
    <row r="249" spans="2:6" ht="8.25" customHeight="1">
      <c r="B249" s="1945"/>
      <c r="C249" s="263">
        <v>2024</v>
      </c>
      <c r="D249" s="263">
        <v>2025</v>
      </c>
      <c r="E249" s="263">
        <v>2026</v>
      </c>
      <c r="F249" s="263">
        <v>2027</v>
      </c>
    </row>
    <row r="250" spans="2:6" ht="10.5" customHeight="1" thickBot="1">
      <c r="B250" s="1946"/>
      <c r="C250" s="278" t="s">
        <v>22</v>
      </c>
      <c r="D250" s="278" t="s">
        <v>23</v>
      </c>
      <c r="E250" s="278" t="s">
        <v>23</v>
      </c>
      <c r="F250" s="278" t="s">
        <v>23</v>
      </c>
    </row>
    <row r="251" spans="2:6" ht="15" thickBot="1">
      <c r="B251" s="270" t="s">
        <v>33</v>
      </c>
      <c r="C251" s="279">
        <v>1</v>
      </c>
      <c r="D251" s="279">
        <v>1</v>
      </c>
      <c r="E251" s="279">
        <v>1</v>
      </c>
      <c r="F251" s="279">
        <v>1</v>
      </c>
    </row>
    <row r="252" spans="2:6" ht="15" thickBot="1">
      <c r="B252" s="270" t="s">
        <v>529</v>
      </c>
      <c r="C252" s="279">
        <v>2000</v>
      </c>
      <c r="D252" s="279">
        <v>2000</v>
      </c>
      <c r="E252" s="279">
        <v>2000</v>
      </c>
      <c r="F252" s="279">
        <v>2000</v>
      </c>
    </row>
    <row r="253" spans="2:6" ht="15" thickBot="1">
      <c r="B253" s="270" t="s">
        <v>530</v>
      </c>
      <c r="C253" s="279">
        <f>C252/C251</f>
        <v>2000</v>
      </c>
      <c r="D253" s="279">
        <v>2000</v>
      </c>
      <c r="E253" s="279">
        <v>2000</v>
      </c>
      <c r="F253" s="279">
        <f>F252/F251</f>
        <v>2000</v>
      </c>
    </row>
    <row r="254" spans="2:6" ht="15" thickBot="1">
      <c r="B254" s="270" t="s">
        <v>532</v>
      </c>
      <c r="C254" s="264" t="s">
        <v>533</v>
      </c>
      <c r="D254" s="280">
        <f>D251/C251-1</f>
        <v>0</v>
      </c>
      <c r="E254" s="280">
        <f t="shared" ref="E254:F256" si="8">E251/D251-1</f>
        <v>0</v>
      </c>
      <c r="F254" s="280">
        <f t="shared" si="8"/>
        <v>0</v>
      </c>
    </row>
    <row r="255" spans="2:6" ht="15" thickBot="1">
      <c r="B255" s="270" t="s">
        <v>534</v>
      </c>
      <c r="C255" s="264" t="s">
        <v>533</v>
      </c>
      <c r="D255" s="280">
        <f>D252/C252-1</f>
        <v>0</v>
      </c>
      <c r="E255" s="280">
        <f t="shared" si="8"/>
        <v>0</v>
      </c>
      <c r="F255" s="280">
        <f t="shared" si="8"/>
        <v>0</v>
      </c>
    </row>
    <row r="256" spans="2:6" ht="15" thickBot="1">
      <c r="B256" s="270" t="s">
        <v>47</v>
      </c>
      <c r="C256" s="264" t="s">
        <v>533</v>
      </c>
      <c r="D256" s="280">
        <f>D253/C253-1</f>
        <v>0</v>
      </c>
      <c r="E256" s="280">
        <f t="shared" si="8"/>
        <v>0</v>
      </c>
      <c r="F256" s="280">
        <f t="shared" si="8"/>
        <v>0</v>
      </c>
    </row>
    <row r="257" spans="2:6" ht="15" thickBot="1">
      <c r="B257" s="1936" t="s">
        <v>790</v>
      </c>
      <c r="C257" s="1937"/>
      <c r="D257" s="1937"/>
      <c r="E257" s="1937"/>
      <c r="F257" s="1938"/>
    </row>
    <row r="258" spans="2:6" ht="9.75" customHeight="1">
      <c r="B258" s="1945"/>
      <c r="C258" s="263">
        <v>2024</v>
      </c>
      <c r="D258" s="263">
        <v>2025</v>
      </c>
      <c r="E258" s="263">
        <v>2026</v>
      </c>
      <c r="F258" s="263">
        <v>2027</v>
      </c>
    </row>
    <row r="259" spans="2:6" ht="9" customHeight="1" thickBot="1">
      <c r="B259" s="1946"/>
      <c r="C259" s="278" t="s">
        <v>22</v>
      </c>
      <c r="D259" s="278" t="s">
        <v>23</v>
      </c>
      <c r="E259" s="278" t="s">
        <v>23</v>
      </c>
      <c r="F259" s="278" t="s">
        <v>23</v>
      </c>
    </row>
    <row r="260" spans="2:6" ht="15" thickBot="1">
      <c r="B260" s="282" t="s">
        <v>583</v>
      </c>
      <c r="C260" s="283">
        <f>C261+C262+C263+C264</f>
        <v>2000</v>
      </c>
      <c r="D260" s="287">
        <f>D261+D262+D263+D264</f>
        <v>2000</v>
      </c>
      <c r="E260" s="287">
        <f>E261+E262+E263+E264</f>
        <v>2000</v>
      </c>
      <c r="F260" s="287">
        <f>F261+F262+F263+F264</f>
        <v>2000</v>
      </c>
    </row>
    <row r="261" spans="2:6" ht="15" thickBot="1">
      <c r="B261" s="284" t="s">
        <v>538</v>
      </c>
      <c r="C261" s="286">
        <v>2000</v>
      </c>
      <c r="D261" s="287">
        <v>2000</v>
      </c>
      <c r="E261" s="285">
        <v>2000</v>
      </c>
      <c r="F261" s="285">
        <v>2000</v>
      </c>
    </row>
    <row r="262" spans="2:6" ht="15" thickBot="1">
      <c r="B262" s="284" t="s">
        <v>584</v>
      </c>
      <c r="C262" s="283"/>
      <c r="D262" s="287"/>
      <c r="E262" s="287"/>
      <c r="F262" s="287"/>
    </row>
    <row r="263" spans="2:6" ht="15" thickBot="1">
      <c r="B263" s="284" t="s">
        <v>585</v>
      </c>
      <c r="C263" s="283"/>
      <c r="D263" s="287"/>
      <c r="E263" s="287"/>
      <c r="F263" s="287"/>
    </row>
    <row r="264" spans="2:6" ht="15" thickBot="1">
      <c r="B264" s="284" t="s">
        <v>586</v>
      </c>
      <c r="C264" s="283"/>
      <c r="D264" s="287"/>
      <c r="E264" s="287"/>
      <c r="F264" s="287"/>
    </row>
    <row r="265" spans="2:6" ht="15" thickBot="1">
      <c r="B265" s="282" t="s">
        <v>587</v>
      </c>
      <c r="C265" s="286">
        <f>C266+C267+C268+C269</f>
        <v>0</v>
      </c>
      <c r="D265" s="285">
        <f>D266+D267+D268+D269</f>
        <v>0</v>
      </c>
      <c r="E265" s="285">
        <f>E266+E267+E268+E269</f>
        <v>0</v>
      </c>
      <c r="F265" s="285">
        <f>F266+F267+F268+F269</f>
        <v>0</v>
      </c>
    </row>
    <row r="266" spans="2:6" ht="15" thickBot="1">
      <c r="B266" s="284" t="s">
        <v>538</v>
      </c>
      <c r="C266" s="286"/>
      <c r="D266" s="287"/>
      <c r="E266" s="285"/>
      <c r="F266" s="285"/>
    </row>
    <row r="267" spans="2:6" ht="15" thickBot="1">
      <c r="B267" s="284" t="s">
        <v>584</v>
      </c>
      <c r="C267" s="286"/>
      <c r="D267" s="287"/>
      <c r="E267" s="287"/>
      <c r="F267" s="287"/>
    </row>
    <row r="268" spans="2:6" ht="15" thickBot="1">
      <c r="B268" s="284" t="s">
        <v>585</v>
      </c>
      <c r="C268" s="286"/>
      <c r="D268" s="287"/>
      <c r="E268" s="287"/>
      <c r="F268" s="287"/>
    </row>
    <row r="269" spans="2:6" ht="15" thickBot="1">
      <c r="B269" s="284" t="s">
        <v>586</v>
      </c>
      <c r="C269" s="286"/>
      <c r="D269" s="287"/>
      <c r="E269" s="287"/>
      <c r="F269" s="287"/>
    </row>
    <row r="270" spans="2:6" ht="15" thickBot="1">
      <c r="B270" s="739" t="s">
        <v>555</v>
      </c>
      <c r="C270" s="285">
        <f>C260+C265</f>
        <v>2000</v>
      </c>
      <c r="D270" s="285">
        <f>D260+D265</f>
        <v>2000</v>
      </c>
      <c r="E270" s="285">
        <f>E260+E265</f>
        <v>2000</v>
      </c>
      <c r="F270" s="285">
        <f>F260+F265</f>
        <v>2000</v>
      </c>
    </row>
    <row r="271" spans="2:6" ht="21.75" customHeight="1" thickBot="1">
      <c r="B271" s="740" t="s">
        <v>619</v>
      </c>
      <c r="C271" s="2408" t="s">
        <v>1093</v>
      </c>
      <c r="D271" s="2409"/>
      <c r="E271" s="2409"/>
      <c r="F271" s="2410"/>
    </row>
    <row r="272" spans="2:6" ht="80.25" customHeight="1" thickBot="1">
      <c r="B272" s="741" t="s">
        <v>558</v>
      </c>
      <c r="C272" s="742" t="s">
        <v>1094</v>
      </c>
      <c r="D272" s="743" t="s">
        <v>578</v>
      </c>
      <c r="E272" s="2107" t="s">
        <v>1095</v>
      </c>
      <c r="F272" s="2411"/>
    </row>
    <row r="273" spans="2:6" ht="51.75" customHeight="1" thickBot="1">
      <c r="B273" s="270" t="s">
        <v>517</v>
      </c>
      <c r="C273" s="1950" t="s">
        <v>1096</v>
      </c>
      <c r="D273" s="1951"/>
      <c r="E273" s="1951"/>
      <c r="F273" s="1952"/>
    </row>
    <row r="274" spans="2:6" ht="15" thickBot="1">
      <c r="B274" s="270" t="s">
        <v>21</v>
      </c>
      <c r="C274" s="1965" t="s">
        <v>1097</v>
      </c>
      <c r="D274" s="1966"/>
      <c r="E274" s="1966"/>
      <c r="F274" s="1967"/>
    </row>
    <row r="275" spans="2:6" ht="9" customHeight="1">
      <c r="B275" s="1945"/>
      <c r="C275" s="263">
        <v>2024</v>
      </c>
      <c r="D275" s="263">
        <v>2025</v>
      </c>
      <c r="E275" s="263">
        <v>2026</v>
      </c>
      <c r="F275" s="263">
        <v>2027</v>
      </c>
    </row>
    <row r="276" spans="2:6" ht="11.25" customHeight="1" thickBot="1">
      <c r="B276" s="1946"/>
      <c r="C276" s="278" t="s">
        <v>22</v>
      </c>
      <c r="D276" s="278" t="s">
        <v>23</v>
      </c>
      <c r="E276" s="278" t="s">
        <v>23</v>
      </c>
      <c r="F276" s="278" t="s">
        <v>23</v>
      </c>
    </row>
    <row r="277" spans="2:6" ht="15" thickBot="1">
      <c r="B277" s="270" t="s">
        <v>33</v>
      </c>
      <c r="C277" s="264">
        <v>1</v>
      </c>
      <c r="D277" s="264">
        <v>1</v>
      </c>
      <c r="E277" s="264">
        <v>0</v>
      </c>
      <c r="F277" s="264">
        <v>0</v>
      </c>
    </row>
    <row r="278" spans="2:6" ht="15" thickBot="1">
      <c r="B278" s="270" t="s">
        <v>529</v>
      </c>
      <c r="C278" s="299">
        <v>11000</v>
      </c>
      <c r="D278" s="299">
        <v>8000</v>
      </c>
      <c r="E278" s="279">
        <v>0</v>
      </c>
      <c r="F278" s="279">
        <v>0</v>
      </c>
    </row>
    <row r="279" spans="2:6" ht="15" thickBot="1">
      <c r="B279" s="270" t="s">
        <v>530</v>
      </c>
      <c r="C279" s="299">
        <f>C278/C277</f>
        <v>11000</v>
      </c>
      <c r="D279" s="299">
        <f>D278/D277</f>
        <v>8000</v>
      </c>
      <c r="E279" s="279" t="e">
        <f>E278/E277</f>
        <v>#DIV/0!</v>
      </c>
      <c r="F279" s="279" t="e">
        <f>F278/F277</f>
        <v>#DIV/0!</v>
      </c>
    </row>
    <row r="280" spans="2:6" ht="15" thickBot="1">
      <c r="B280" s="270" t="s">
        <v>532</v>
      </c>
      <c r="C280" s="264" t="s">
        <v>533</v>
      </c>
      <c r="D280" s="280">
        <f>D277/C277-1</f>
        <v>0</v>
      </c>
      <c r="E280" s="280">
        <f t="shared" ref="E280:F282" si="9">E277/D277-1</f>
        <v>-1</v>
      </c>
      <c r="F280" s="280" t="e">
        <f t="shared" si="9"/>
        <v>#DIV/0!</v>
      </c>
    </row>
    <row r="281" spans="2:6" ht="15" thickBot="1">
      <c r="B281" s="270" t="s">
        <v>534</v>
      </c>
      <c r="C281" s="264" t="s">
        <v>533</v>
      </c>
      <c r="D281" s="280">
        <f>D278/C278-1</f>
        <v>-0.27272727272727271</v>
      </c>
      <c r="E281" s="280">
        <f t="shared" si="9"/>
        <v>-1</v>
      </c>
      <c r="F281" s="280" t="e">
        <f t="shared" si="9"/>
        <v>#DIV/0!</v>
      </c>
    </row>
    <row r="282" spans="2:6" ht="15" thickBot="1">
      <c r="B282" s="270" t="s">
        <v>47</v>
      </c>
      <c r="C282" s="264" t="s">
        <v>533</v>
      </c>
      <c r="D282" s="280">
        <f>D279/C279-1</f>
        <v>-0.27272727272727271</v>
      </c>
      <c r="E282" s="280" t="e">
        <f t="shared" si="9"/>
        <v>#DIV/0!</v>
      </c>
      <c r="F282" s="280" t="e">
        <f t="shared" si="9"/>
        <v>#DIV/0!</v>
      </c>
    </row>
    <row r="283" spans="2:6" ht="15.75" customHeight="1" thickBot="1">
      <c r="B283" s="2204" t="s">
        <v>796</v>
      </c>
      <c r="C283" s="2205"/>
      <c r="D283" s="2205"/>
      <c r="E283" s="2205"/>
      <c r="F283" s="2206"/>
    </row>
    <row r="284" spans="2:6" ht="9.75" customHeight="1">
      <c r="B284" s="1945"/>
      <c r="C284" s="263">
        <v>2024</v>
      </c>
      <c r="D284" s="263">
        <v>2025</v>
      </c>
      <c r="E284" s="263">
        <v>2026</v>
      </c>
      <c r="F284" s="263">
        <v>2027</v>
      </c>
    </row>
    <row r="285" spans="2:6" ht="12" customHeight="1" thickBot="1">
      <c r="B285" s="1946"/>
      <c r="C285" s="278" t="s">
        <v>22</v>
      </c>
      <c r="D285" s="278" t="s">
        <v>23</v>
      </c>
      <c r="E285" s="278" t="s">
        <v>23</v>
      </c>
      <c r="F285" s="278" t="s">
        <v>23</v>
      </c>
    </row>
    <row r="286" spans="2:6" ht="15" thickBot="1">
      <c r="B286" s="744" t="s">
        <v>583</v>
      </c>
      <c r="C286" s="283">
        <f>C287+C288+C289+C290</f>
        <v>11000</v>
      </c>
      <c r="D286" s="283">
        <f>D287+D288+D289+D290</f>
        <v>8000</v>
      </c>
      <c r="E286" s="287">
        <f>E287+E288+E289+E290</f>
        <v>0</v>
      </c>
      <c r="F286" s="287">
        <f>F287+F288+F289+F290</f>
        <v>0</v>
      </c>
    </row>
    <row r="287" spans="2:6" ht="15" thickBot="1">
      <c r="B287" s="745" t="s">
        <v>538</v>
      </c>
      <c r="C287" s="283"/>
      <c r="D287" s="283"/>
      <c r="E287" s="287">
        <v>0</v>
      </c>
      <c r="F287" s="287">
        <v>0</v>
      </c>
    </row>
    <row r="288" spans="2:6" ht="15" thickBot="1">
      <c r="B288" s="745" t="s">
        <v>584</v>
      </c>
      <c r="C288" s="283">
        <v>11000</v>
      </c>
      <c r="D288" s="283">
        <v>8000</v>
      </c>
      <c r="E288" s="287">
        <v>0</v>
      </c>
      <c r="F288" s="287">
        <v>0</v>
      </c>
    </row>
    <row r="289" spans="2:6" ht="15" thickBot="1">
      <c r="B289" s="745" t="s">
        <v>585</v>
      </c>
      <c r="C289" s="283"/>
      <c r="D289" s="283"/>
      <c r="E289" s="287"/>
      <c r="F289" s="287"/>
    </row>
    <row r="290" spans="2:6" ht="15" thickBot="1">
      <c r="B290" s="745" t="s">
        <v>586</v>
      </c>
      <c r="C290" s="283"/>
      <c r="D290" s="283"/>
      <c r="E290" s="287"/>
      <c r="F290" s="287"/>
    </row>
    <row r="291" spans="2:6" ht="15" thickBot="1">
      <c r="B291" s="744" t="s">
        <v>587</v>
      </c>
      <c r="C291" s="286">
        <f>C292+C293+C294+C295</f>
        <v>0</v>
      </c>
      <c r="D291" s="286">
        <f>D292+D293+D294+D295</f>
        <v>0</v>
      </c>
      <c r="E291" s="285">
        <f>E292+E293+E294+E295</f>
        <v>0</v>
      </c>
      <c r="F291" s="285">
        <f>F292+F293+F294+F295</f>
        <v>0</v>
      </c>
    </row>
    <row r="292" spans="2:6" ht="15" thickBot="1">
      <c r="B292" s="745" t="s">
        <v>538</v>
      </c>
      <c r="C292" s="286">
        <v>0</v>
      </c>
      <c r="D292" s="283">
        <v>0</v>
      </c>
      <c r="E292" s="287">
        <v>0</v>
      </c>
      <c r="F292" s="287">
        <v>0</v>
      </c>
    </row>
    <row r="293" spans="2:6" ht="15" thickBot="1">
      <c r="B293" s="745" t="s">
        <v>584</v>
      </c>
      <c r="C293" s="286"/>
      <c r="D293" s="283"/>
      <c r="E293" s="287"/>
      <c r="F293" s="287"/>
    </row>
    <row r="294" spans="2:6" ht="15" thickBot="1">
      <c r="B294" s="745" t="s">
        <v>585</v>
      </c>
      <c r="C294" s="286"/>
      <c r="D294" s="283"/>
      <c r="E294" s="287"/>
      <c r="F294" s="287"/>
    </row>
    <row r="295" spans="2:6" ht="15" thickBot="1">
      <c r="B295" s="745" t="s">
        <v>586</v>
      </c>
      <c r="C295" s="286"/>
      <c r="D295" s="283"/>
      <c r="E295" s="287"/>
      <c r="F295" s="287"/>
    </row>
    <row r="296" spans="2:6" ht="12.75" customHeight="1" thickBot="1">
      <c r="B296" s="739" t="s">
        <v>660</v>
      </c>
      <c r="C296" s="286">
        <f>C286+C291</f>
        <v>11000</v>
      </c>
      <c r="D296" s="286">
        <f>D286+D291</f>
        <v>8000</v>
      </c>
      <c r="E296" s="285">
        <f>E286+E291</f>
        <v>0</v>
      </c>
      <c r="F296" s="285">
        <f>F286+F291</f>
        <v>0</v>
      </c>
    </row>
    <row r="297" spans="2:6" ht="20.25" hidden="1" customHeight="1" thickBot="1">
      <c r="B297" s="740" t="s">
        <v>619</v>
      </c>
      <c r="C297" s="2216" t="s">
        <v>1098</v>
      </c>
      <c r="D297" s="2218"/>
      <c r="E297" s="2218"/>
      <c r="F297" s="2219"/>
    </row>
    <row r="298" spans="2:6" ht="34.5" hidden="1" thickBot="1">
      <c r="B298" s="741" t="s">
        <v>663</v>
      </c>
      <c r="C298" s="746" t="s">
        <v>1098</v>
      </c>
      <c r="D298" s="743" t="s">
        <v>578</v>
      </c>
      <c r="E298" s="2107" t="s">
        <v>1099</v>
      </c>
      <c r="F298" s="2411"/>
    </row>
    <row r="299" spans="2:6" ht="28.5" hidden="1" customHeight="1" thickBot="1">
      <c r="B299" s="270" t="s">
        <v>517</v>
      </c>
      <c r="C299" s="1950" t="s">
        <v>1100</v>
      </c>
      <c r="D299" s="1951"/>
      <c r="E299" s="1951"/>
      <c r="F299" s="1952"/>
    </row>
    <row r="300" spans="2:6" ht="15" hidden="1" thickBot="1">
      <c r="B300" s="270" t="s">
        <v>21</v>
      </c>
      <c r="C300" s="1965" t="s">
        <v>1101</v>
      </c>
      <c r="D300" s="1966"/>
      <c r="E300" s="1966"/>
      <c r="F300" s="1967"/>
    </row>
    <row r="301" spans="2:6" ht="12.75" hidden="1" customHeight="1" thickBot="1">
      <c r="B301" s="1945"/>
      <c r="C301" s="263">
        <v>2024</v>
      </c>
      <c r="D301" s="263">
        <v>2025</v>
      </c>
      <c r="E301" s="263">
        <v>2026</v>
      </c>
      <c r="F301" s="263">
        <v>2027</v>
      </c>
    </row>
    <row r="302" spans="2:6" ht="9" hidden="1" customHeight="1" thickBot="1">
      <c r="B302" s="1946"/>
      <c r="C302" s="278" t="s">
        <v>22</v>
      </c>
      <c r="D302" s="278" t="s">
        <v>23</v>
      </c>
      <c r="E302" s="278" t="s">
        <v>23</v>
      </c>
      <c r="F302" s="278" t="s">
        <v>23</v>
      </c>
    </row>
    <row r="303" spans="2:6" ht="15" hidden="1" thickBot="1">
      <c r="B303" s="270" t="s">
        <v>33</v>
      </c>
      <c r="C303" s="264">
        <v>0</v>
      </c>
      <c r="D303" s="264">
        <v>0</v>
      </c>
      <c r="E303" s="264">
        <v>0</v>
      </c>
      <c r="F303" s="264">
        <v>0</v>
      </c>
    </row>
    <row r="304" spans="2:6" ht="15" hidden="1" thickBot="1">
      <c r="B304" s="270" t="s">
        <v>529</v>
      </c>
      <c r="C304" s="279">
        <v>0</v>
      </c>
      <c r="D304" s="279">
        <f>D322</f>
        <v>0</v>
      </c>
      <c r="E304" s="279">
        <f>E322</f>
        <v>0</v>
      </c>
      <c r="F304" s="279">
        <f>F322</f>
        <v>0</v>
      </c>
    </row>
    <row r="305" spans="2:6" ht="15" hidden="1" thickBot="1">
      <c r="B305" s="270" t="s">
        <v>530</v>
      </c>
      <c r="C305" s="279" t="e">
        <f>C304/C303</f>
        <v>#DIV/0!</v>
      </c>
      <c r="D305" s="279" t="e">
        <f>D304/D303</f>
        <v>#DIV/0!</v>
      </c>
      <c r="E305" s="279" t="e">
        <f>E304/E303</f>
        <v>#DIV/0!</v>
      </c>
      <c r="F305" s="279" t="e">
        <f>F304/F303</f>
        <v>#DIV/0!</v>
      </c>
    </row>
    <row r="306" spans="2:6" ht="15" hidden="1" thickBot="1">
      <c r="B306" s="270" t="s">
        <v>532</v>
      </c>
      <c r="C306" s="264" t="s">
        <v>533</v>
      </c>
      <c r="D306" s="280" t="e">
        <f>D303/C303-1</f>
        <v>#DIV/0!</v>
      </c>
      <c r="E306" s="280" t="e">
        <f t="shared" ref="E306:F308" si="10">E303/D303-1</f>
        <v>#DIV/0!</v>
      </c>
      <c r="F306" s="280" t="e">
        <f t="shared" si="10"/>
        <v>#DIV/0!</v>
      </c>
    </row>
    <row r="307" spans="2:6" ht="15" hidden="1" thickBot="1">
      <c r="B307" s="270" t="s">
        <v>534</v>
      </c>
      <c r="C307" s="264" t="s">
        <v>533</v>
      </c>
      <c r="D307" s="280" t="e">
        <f>D304/C304-1</f>
        <v>#DIV/0!</v>
      </c>
      <c r="E307" s="280" t="e">
        <f t="shared" si="10"/>
        <v>#DIV/0!</v>
      </c>
      <c r="F307" s="280" t="e">
        <f t="shared" si="10"/>
        <v>#DIV/0!</v>
      </c>
    </row>
    <row r="308" spans="2:6" ht="15" hidden="1" thickBot="1">
      <c r="B308" s="270" t="s">
        <v>47</v>
      </c>
      <c r="C308" s="264" t="s">
        <v>533</v>
      </c>
      <c r="D308" s="280" t="e">
        <f>D305/C305-1</f>
        <v>#DIV/0!</v>
      </c>
      <c r="E308" s="280" t="e">
        <f t="shared" si="10"/>
        <v>#DIV/0!</v>
      </c>
      <c r="F308" s="280" t="e">
        <f t="shared" si="10"/>
        <v>#DIV/0!</v>
      </c>
    </row>
    <row r="309" spans="2:6" ht="12" customHeight="1" thickBot="1">
      <c r="B309" s="2204" t="s">
        <v>1102</v>
      </c>
      <c r="C309" s="2205"/>
      <c r="D309" s="2205"/>
      <c r="E309" s="2205"/>
      <c r="F309" s="2206"/>
    </row>
    <row r="310" spans="2:6" ht="12.75" hidden="1" customHeight="1">
      <c r="B310" s="2412"/>
      <c r="C310" s="747">
        <v>2024</v>
      </c>
      <c r="D310" s="747">
        <v>2025</v>
      </c>
      <c r="E310" s="747">
        <v>2026</v>
      </c>
      <c r="F310" s="747">
        <v>2027</v>
      </c>
    </row>
    <row r="311" spans="2:6" ht="9" hidden="1" customHeight="1" thickBot="1">
      <c r="B311" s="2413"/>
      <c r="C311" s="748" t="s">
        <v>22</v>
      </c>
      <c r="D311" s="748" t="s">
        <v>23</v>
      </c>
      <c r="E311" s="748" t="s">
        <v>23</v>
      </c>
      <c r="F311" s="748" t="s">
        <v>23</v>
      </c>
    </row>
    <row r="312" spans="2:6" ht="15" hidden="1" thickBot="1">
      <c r="B312" s="749" t="s">
        <v>583</v>
      </c>
      <c r="C312" s="750">
        <f>C313+C314+C315+C316</f>
        <v>0</v>
      </c>
      <c r="D312" s="750">
        <f>D313+D314+D315+D316</f>
        <v>0</v>
      </c>
      <c r="E312" s="750">
        <f>E313+E314+E315+E316</f>
        <v>0</v>
      </c>
      <c r="F312" s="750">
        <f>F313+F314+F315+F316</f>
        <v>0</v>
      </c>
    </row>
    <row r="313" spans="2:6" ht="15" hidden="1" thickBot="1">
      <c r="B313" s="751" t="s">
        <v>538</v>
      </c>
      <c r="C313" s="750">
        <v>0</v>
      </c>
      <c r="D313" s="750">
        <v>0</v>
      </c>
      <c r="E313" s="750">
        <v>0</v>
      </c>
      <c r="F313" s="750">
        <v>0</v>
      </c>
    </row>
    <row r="314" spans="2:6" ht="15" hidden="1" thickBot="1">
      <c r="B314" s="751" t="s">
        <v>584</v>
      </c>
      <c r="C314" s="750"/>
      <c r="D314" s="750"/>
      <c r="E314" s="750"/>
      <c r="F314" s="750"/>
    </row>
    <row r="315" spans="2:6" ht="15" hidden="1" thickBot="1">
      <c r="B315" s="751" t="s">
        <v>585</v>
      </c>
      <c r="C315" s="750"/>
      <c r="D315" s="750"/>
      <c r="E315" s="750"/>
      <c r="F315" s="750"/>
    </row>
    <row r="316" spans="2:6" ht="15" hidden="1" thickBot="1">
      <c r="B316" s="751" t="s">
        <v>586</v>
      </c>
      <c r="C316" s="750"/>
      <c r="D316" s="750"/>
      <c r="E316" s="750"/>
      <c r="F316" s="750"/>
    </row>
    <row r="317" spans="2:6" ht="15" hidden="1" thickBot="1">
      <c r="B317" s="749" t="s">
        <v>587</v>
      </c>
      <c r="C317" s="752">
        <f>C318+C319+C320+C321</f>
        <v>0</v>
      </c>
      <c r="D317" s="752">
        <f>D318+D319+D320+D321</f>
        <v>0</v>
      </c>
      <c r="E317" s="752">
        <f>E318+E319+E320+E321</f>
        <v>0</v>
      </c>
      <c r="F317" s="752">
        <f>F318+F319+F320+F321</f>
        <v>0</v>
      </c>
    </row>
    <row r="318" spans="2:6" ht="15" hidden="1" thickBot="1">
      <c r="B318" s="751" t="s">
        <v>538</v>
      </c>
      <c r="C318" s="752"/>
      <c r="D318" s="750"/>
      <c r="E318" s="750"/>
      <c r="F318" s="750"/>
    </row>
    <row r="319" spans="2:6" ht="15" hidden="1" thickBot="1">
      <c r="B319" s="751" t="s">
        <v>584</v>
      </c>
      <c r="C319" s="752"/>
      <c r="D319" s="750"/>
      <c r="E319" s="750"/>
      <c r="F319" s="750"/>
    </row>
    <row r="320" spans="2:6" ht="15" hidden="1" thickBot="1">
      <c r="B320" s="751" t="s">
        <v>585</v>
      </c>
      <c r="C320" s="752"/>
      <c r="D320" s="750"/>
      <c r="E320" s="750"/>
      <c r="F320" s="750"/>
    </row>
    <row r="321" spans="2:6" ht="15" hidden="1" thickBot="1">
      <c r="B321" s="751" t="s">
        <v>586</v>
      </c>
      <c r="C321" s="752"/>
      <c r="D321" s="750"/>
      <c r="E321" s="750"/>
      <c r="F321" s="750"/>
    </row>
    <row r="322" spans="2:6" ht="15" hidden="1" thickBot="1">
      <c r="B322" s="753" t="s">
        <v>25</v>
      </c>
      <c r="C322" s="752">
        <f>C312+C317</f>
        <v>0</v>
      </c>
      <c r="D322" s="752">
        <f>D312+D317</f>
        <v>0</v>
      </c>
      <c r="E322" s="752">
        <f>E312+E317</f>
        <v>0</v>
      </c>
      <c r="F322" s="752">
        <f>F312+F317</f>
        <v>0</v>
      </c>
    </row>
    <row r="323" spans="2:6" ht="12.75" hidden="1" customHeight="1" thickBot="1">
      <c r="B323" s="2412"/>
      <c r="C323" s="747">
        <v>2022</v>
      </c>
      <c r="D323" s="747">
        <v>2023</v>
      </c>
      <c r="E323" s="747">
        <v>2024</v>
      </c>
      <c r="F323" s="747">
        <v>2025</v>
      </c>
    </row>
    <row r="324" spans="2:6" ht="9" hidden="1" customHeight="1" thickBot="1">
      <c r="B324" s="2413"/>
      <c r="C324" s="748" t="s">
        <v>22</v>
      </c>
      <c r="D324" s="748" t="s">
        <v>23</v>
      </c>
      <c r="E324" s="748" t="s">
        <v>23</v>
      </c>
      <c r="F324" s="748" t="s">
        <v>23</v>
      </c>
    </row>
    <row r="325" spans="2:6" ht="15" hidden="1" thickBot="1">
      <c r="B325" s="749" t="s">
        <v>583</v>
      </c>
      <c r="C325" s="750">
        <f>C326+C327+C328+C329</f>
        <v>0</v>
      </c>
      <c r="D325" s="750">
        <f>D326+D327+D328+D329</f>
        <v>0</v>
      </c>
      <c r="E325" s="750">
        <f>E326+E327+E328+E329</f>
        <v>0</v>
      </c>
      <c r="F325" s="750">
        <f>F326+F327+F328+F329</f>
        <v>0</v>
      </c>
    </row>
    <row r="326" spans="2:6" ht="15" hidden="1" thickBot="1">
      <c r="B326" s="751" t="s">
        <v>538</v>
      </c>
      <c r="C326" s="750"/>
      <c r="D326" s="750"/>
      <c r="E326" s="750"/>
      <c r="F326" s="750"/>
    </row>
    <row r="327" spans="2:6" ht="15" hidden="1" thickBot="1">
      <c r="B327" s="751" t="s">
        <v>584</v>
      </c>
      <c r="C327" s="750"/>
      <c r="D327" s="750"/>
      <c r="E327" s="750"/>
      <c r="F327" s="750"/>
    </row>
    <row r="328" spans="2:6" ht="15" hidden="1" thickBot="1">
      <c r="B328" s="751" t="s">
        <v>585</v>
      </c>
      <c r="C328" s="750"/>
      <c r="D328" s="750"/>
      <c r="E328" s="750"/>
      <c r="F328" s="750"/>
    </row>
    <row r="329" spans="2:6" ht="15" hidden="1" thickBot="1">
      <c r="B329" s="751" t="s">
        <v>586</v>
      </c>
      <c r="C329" s="750"/>
      <c r="D329" s="750"/>
      <c r="E329" s="750"/>
      <c r="F329" s="750"/>
    </row>
    <row r="330" spans="2:6" ht="15" hidden="1" thickBot="1">
      <c r="B330" s="749" t="s">
        <v>587</v>
      </c>
      <c r="C330" s="752">
        <f>C331+C332+C333+C334</f>
        <v>2756</v>
      </c>
      <c r="D330" s="752">
        <f>D331+D332+D333+D334</f>
        <v>0</v>
      </c>
      <c r="E330" s="752">
        <f>E331+E332+E333+E334</f>
        <v>0</v>
      </c>
      <c r="F330" s="752">
        <f>F331+F332+F333+F334</f>
        <v>0</v>
      </c>
    </row>
    <row r="331" spans="2:6" ht="15" hidden="1" thickBot="1">
      <c r="B331" s="751" t="s">
        <v>538</v>
      </c>
      <c r="C331" s="752">
        <v>2756</v>
      </c>
      <c r="D331" s="752"/>
      <c r="E331" s="752"/>
      <c r="F331" s="752"/>
    </row>
    <row r="332" spans="2:6" ht="15" hidden="1" thickBot="1">
      <c r="B332" s="751" t="s">
        <v>584</v>
      </c>
      <c r="C332" s="752"/>
      <c r="D332" s="752"/>
      <c r="E332" s="752"/>
      <c r="F332" s="752"/>
    </row>
    <row r="333" spans="2:6" ht="15" hidden="1" thickBot="1">
      <c r="B333" s="751" t="s">
        <v>585</v>
      </c>
      <c r="C333" s="752"/>
      <c r="D333" s="752"/>
      <c r="E333" s="752"/>
      <c r="F333" s="752"/>
    </row>
    <row r="334" spans="2:6" ht="15" hidden="1" thickBot="1">
      <c r="B334" s="751" t="s">
        <v>586</v>
      </c>
      <c r="C334" s="752"/>
      <c r="D334" s="752"/>
      <c r="E334" s="752"/>
      <c r="F334" s="752"/>
    </row>
    <row r="335" spans="2:6" ht="15" hidden="1" thickBot="1">
      <c r="B335" s="754" t="s">
        <v>614</v>
      </c>
      <c r="C335" s="755">
        <f>C325+C330</f>
        <v>2756</v>
      </c>
      <c r="D335" s="755">
        <f>D325+D330</f>
        <v>0</v>
      </c>
      <c r="E335" s="755">
        <f>E325+E330</f>
        <v>0</v>
      </c>
      <c r="F335" s="755">
        <f>F325+F330</f>
        <v>0</v>
      </c>
    </row>
    <row r="336" spans="2:6" ht="3" hidden="1" customHeight="1" thickBot="1">
      <c r="B336" s="330"/>
      <c r="C336" s="331"/>
      <c r="D336" s="331"/>
      <c r="E336" s="331"/>
      <c r="F336" s="331"/>
    </row>
    <row r="337" spans="2:6" ht="22.5" customHeight="1" thickBot="1">
      <c r="B337" s="268" t="s">
        <v>588</v>
      </c>
      <c r="C337" s="459">
        <f>+C223+C147+C69+C32+C172+C106+C304+C278+C252+C197</f>
        <v>93940</v>
      </c>
      <c r="D337" s="459">
        <f>+D223+D147+D69+D32+D172+D106+D304+D278+D252+D197</f>
        <v>93640</v>
      </c>
      <c r="E337" s="459">
        <f>+E223+E147+E69+E32+E172+E106+E304+E278+E252+E197</f>
        <v>85640</v>
      </c>
      <c r="F337" s="459">
        <f>+F223+F147+F69+F32+F172+F106+F304+F278+F252+F197</f>
        <v>85640</v>
      </c>
    </row>
    <row r="338" spans="2:6" ht="23.25" customHeight="1" thickBot="1">
      <c r="B338" s="268" t="s">
        <v>589</v>
      </c>
      <c r="C338" s="332">
        <f>+C241+C215+C135+C98+C61+C322+C296+C270+C190+C165</f>
        <v>93940</v>
      </c>
      <c r="D338" s="459">
        <f>+D241+D215+D135+D98+D61+D322+D296+D270+D190+D165</f>
        <v>93640</v>
      </c>
      <c r="E338" s="459">
        <f>+E241+E215+E135+E98+E61+E322+E296+E270+E190+E165</f>
        <v>85640</v>
      </c>
      <c r="F338" s="459">
        <f>+F241+F215+F135+F98+F61+F322+F296+F270+F190+F165</f>
        <v>85640</v>
      </c>
    </row>
    <row r="339" spans="2:6" ht="18" customHeight="1" thickBot="1">
      <c r="B339" s="282" t="s">
        <v>537</v>
      </c>
      <c r="C339" s="333">
        <f>C340+C341</f>
        <v>53998</v>
      </c>
      <c r="D339" s="459">
        <f>D340+D341</f>
        <v>56898</v>
      </c>
      <c r="E339" s="459">
        <f>E340+E341</f>
        <v>56898</v>
      </c>
      <c r="F339" s="459">
        <f>F340+F341</f>
        <v>56898</v>
      </c>
    </row>
    <row r="340" spans="2:6" ht="15" thickBot="1">
      <c r="B340" s="284" t="s">
        <v>538</v>
      </c>
      <c r="C340" s="286">
        <f t="shared" ref="C340:F341" si="11">C41+C78+C115</f>
        <v>53998</v>
      </c>
      <c r="D340" s="285">
        <f t="shared" si="11"/>
        <v>56898</v>
      </c>
      <c r="E340" s="285">
        <f t="shared" si="11"/>
        <v>56898</v>
      </c>
      <c r="F340" s="285">
        <f t="shared" si="11"/>
        <v>56898</v>
      </c>
    </row>
    <row r="341" spans="2:6" ht="15" thickBot="1">
      <c r="B341" s="284" t="s">
        <v>590</v>
      </c>
      <c r="C341" s="286">
        <f t="shared" si="11"/>
        <v>0</v>
      </c>
      <c r="D341" s="285">
        <f t="shared" si="11"/>
        <v>0</v>
      </c>
      <c r="E341" s="285">
        <f t="shared" si="11"/>
        <v>0</v>
      </c>
      <c r="F341" s="285">
        <f t="shared" si="11"/>
        <v>0</v>
      </c>
    </row>
    <row r="342" spans="2:6" ht="19.5" customHeight="1" thickBot="1">
      <c r="B342" s="732" t="s">
        <v>540</v>
      </c>
      <c r="C342" s="333">
        <f>C343+C344</f>
        <v>8808</v>
      </c>
      <c r="D342" s="459">
        <f>D343+D344</f>
        <v>8808</v>
      </c>
      <c r="E342" s="459">
        <f>E343+E344</f>
        <v>8808</v>
      </c>
      <c r="F342" s="459">
        <f>F343+F344</f>
        <v>8808</v>
      </c>
    </row>
    <row r="343" spans="2:6" ht="15" thickBot="1">
      <c r="B343" s="284" t="s">
        <v>538</v>
      </c>
      <c r="C343" s="283">
        <f>C44+C81+C118</f>
        <v>8808</v>
      </c>
      <c r="D343" s="287">
        <f>D44+D81+D118</f>
        <v>8808</v>
      </c>
      <c r="E343" s="287">
        <f>E44+E81+E118</f>
        <v>8808</v>
      </c>
      <c r="F343" s="287">
        <f>F44+F81+F118</f>
        <v>8808</v>
      </c>
    </row>
    <row r="344" spans="2:6" ht="15" thickBot="1">
      <c r="B344" s="284" t="s">
        <v>590</v>
      </c>
      <c r="C344" s="286">
        <f>C45+C82+C116</f>
        <v>0</v>
      </c>
      <c r="D344" s="285">
        <f>D45+D82+D116</f>
        <v>0</v>
      </c>
      <c r="E344" s="285">
        <f>E45+E82+E116</f>
        <v>0</v>
      </c>
      <c r="F344" s="285">
        <f>F45+F82+F116</f>
        <v>0</v>
      </c>
    </row>
    <row r="345" spans="2:6" ht="15" thickBot="1">
      <c r="B345" s="282" t="s">
        <v>542</v>
      </c>
      <c r="C345" s="333">
        <f>C346+C347</f>
        <v>12934</v>
      </c>
      <c r="D345" s="459">
        <f>D346+D347</f>
        <v>12934</v>
      </c>
      <c r="E345" s="459">
        <f>E346+E347</f>
        <v>12934</v>
      </c>
      <c r="F345" s="459">
        <f>F346+F347</f>
        <v>12934</v>
      </c>
    </row>
    <row r="346" spans="2:6" ht="15" thickBot="1">
      <c r="B346" s="284" t="s">
        <v>538</v>
      </c>
      <c r="C346" s="286">
        <f t="shared" ref="C346:F347" si="12">C47+C84+C121</f>
        <v>12934</v>
      </c>
      <c r="D346" s="285">
        <f t="shared" si="12"/>
        <v>12934</v>
      </c>
      <c r="E346" s="285">
        <f t="shared" si="12"/>
        <v>12934</v>
      </c>
      <c r="F346" s="285">
        <f t="shared" si="12"/>
        <v>12934</v>
      </c>
    </row>
    <row r="347" spans="2:6" ht="15" thickBot="1">
      <c r="B347" s="284" t="s">
        <v>590</v>
      </c>
      <c r="C347" s="286">
        <f t="shared" si="12"/>
        <v>0</v>
      </c>
      <c r="D347" s="285">
        <f t="shared" si="12"/>
        <v>0</v>
      </c>
      <c r="E347" s="285">
        <f t="shared" si="12"/>
        <v>0</v>
      </c>
      <c r="F347" s="285">
        <f t="shared" si="12"/>
        <v>0</v>
      </c>
    </row>
    <row r="348" spans="2:6" ht="15" thickBot="1">
      <c r="B348" s="282" t="s">
        <v>543</v>
      </c>
      <c r="C348" s="333">
        <f>C349+C350</f>
        <v>0</v>
      </c>
      <c r="D348" s="459">
        <f>D349+D350</f>
        <v>0</v>
      </c>
      <c r="E348" s="459">
        <f>E349+E350</f>
        <v>0</v>
      </c>
      <c r="F348" s="459">
        <f>F349+F350</f>
        <v>0</v>
      </c>
    </row>
    <row r="349" spans="2:6" ht="15" thickBot="1">
      <c r="B349" s="284" t="s">
        <v>538</v>
      </c>
      <c r="C349" s="283">
        <f t="shared" ref="C349:F350" si="13">C50+C87+C124</f>
        <v>0</v>
      </c>
      <c r="D349" s="287">
        <f t="shared" si="13"/>
        <v>0</v>
      </c>
      <c r="E349" s="287">
        <f t="shared" si="13"/>
        <v>0</v>
      </c>
      <c r="F349" s="287">
        <f t="shared" si="13"/>
        <v>0</v>
      </c>
    </row>
    <row r="350" spans="2:6" ht="15" thickBot="1">
      <c r="B350" s="284" t="s">
        <v>590</v>
      </c>
      <c r="C350" s="286">
        <f t="shared" si="13"/>
        <v>0</v>
      </c>
      <c r="D350" s="285">
        <f t="shared" si="13"/>
        <v>0</v>
      </c>
      <c r="E350" s="285">
        <f t="shared" si="13"/>
        <v>0</v>
      </c>
      <c r="F350" s="285">
        <f t="shared" si="13"/>
        <v>0</v>
      </c>
    </row>
    <row r="351" spans="2:6" ht="15" thickBot="1">
      <c r="B351" s="282" t="s">
        <v>549</v>
      </c>
      <c r="C351" s="333">
        <f>C352+C353</f>
        <v>0</v>
      </c>
      <c r="D351" s="459">
        <f>D352+D353</f>
        <v>0</v>
      </c>
      <c r="E351" s="459">
        <f>E352+E353</f>
        <v>0</v>
      </c>
      <c r="F351" s="459">
        <f>F352+F353</f>
        <v>0</v>
      </c>
    </row>
    <row r="352" spans="2:6" ht="15" thickBot="1">
      <c r="B352" s="284" t="s">
        <v>538</v>
      </c>
      <c r="C352" s="283">
        <f t="shared" ref="C352:F353" si="14">C53+C90+C127</f>
        <v>0</v>
      </c>
      <c r="D352" s="287">
        <f t="shared" si="14"/>
        <v>0</v>
      </c>
      <c r="E352" s="287">
        <f t="shared" si="14"/>
        <v>0</v>
      </c>
      <c r="F352" s="287">
        <f t="shared" si="14"/>
        <v>0</v>
      </c>
    </row>
    <row r="353" spans="2:6" ht="15" thickBot="1">
      <c r="B353" s="284" t="s">
        <v>590</v>
      </c>
      <c r="C353" s="286">
        <f t="shared" si="14"/>
        <v>0</v>
      </c>
      <c r="D353" s="285">
        <f t="shared" si="14"/>
        <v>0</v>
      </c>
      <c r="E353" s="285">
        <f t="shared" si="14"/>
        <v>0</v>
      </c>
      <c r="F353" s="285">
        <f t="shared" si="14"/>
        <v>0</v>
      </c>
    </row>
    <row r="354" spans="2:6" ht="15" thickBot="1">
      <c r="B354" s="282" t="s">
        <v>553</v>
      </c>
      <c r="C354" s="333">
        <f>C355+C356</f>
        <v>0</v>
      </c>
      <c r="D354" s="459">
        <f>D355+D356</f>
        <v>0</v>
      </c>
      <c r="E354" s="459">
        <f>E355+E356</f>
        <v>0</v>
      </c>
      <c r="F354" s="459">
        <f>F355+F356</f>
        <v>0</v>
      </c>
    </row>
    <row r="355" spans="2:6" ht="15" thickBot="1">
      <c r="B355" s="284" t="s">
        <v>538</v>
      </c>
      <c r="C355" s="287"/>
      <c r="D355" s="287">
        <v>0</v>
      </c>
      <c r="E355" s="287">
        <f>E56+E93+E130</f>
        <v>0</v>
      </c>
      <c r="F355" s="287">
        <f>F56+F93+F130</f>
        <v>0</v>
      </c>
    </row>
    <row r="356" spans="2:6" ht="15" thickBot="1">
      <c r="B356" s="284" t="s">
        <v>590</v>
      </c>
      <c r="C356" s="286">
        <f>C57+C94+C131</f>
        <v>0</v>
      </c>
      <c r="D356" s="285">
        <f>D57+D94+D131</f>
        <v>0</v>
      </c>
      <c r="E356" s="285">
        <f>E57+E94+E131</f>
        <v>0</v>
      </c>
      <c r="F356" s="285">
        <f>F57+F94+F131</f>
        <v>0</v>
      </c>
    </row>
    <row r="357" spans="2:6" ht="14.25" customHeight="1" thickBot="1">
      <c r="B357" s="732" t="s">
        <v>554</v>
      </c>
      <c r="C357" s="333">
        <f>C95+C58</f>
        <v>200</v>
      </c>
      <c r="D357" s="459">
        <f>D95+D58</f>
        <v>0</v>
      </c>
      <c r="E357" s="459">
        <f>E95+E58</f>
        <v>0</v>
      </c>
      <c r="F357" s="459">
        <f>F95+F58</f>
        <v>0</v>
      </c>
    </row>
    <row r="358" spans="2:6" ht="15" thickBot="1">
      <c r="B358" s="284" t="s">
        <v>538</v>
      </c>
      <c r="C358" s="283">
        <f t="shared" ref="C358:F359" si="15">C59+C96+C133</f>
        <v>200</v>
      </c>
      <c r="D358" s="287">
        <f t="shared" si="15"/>
        <v>0</v>
      </c>
      <c r="E358" s="287">
        <f t="shared" si="15"/>
        <v>0</v>
      </c>
      <c r="F358" s="287">
        <f t="shared" si="15"/>
        <v>0</v>
      </c>
    </row>
    <row r="359" spans="2:6" ht="15" thickBot="1">
      <c r="B359" s="284" t="s">
        <v>590</v>
      </c>
      <c r="C359" s="286">
        <f t="shared" si="15"/>
        <v>0</v>
      </c>
      <c r="D359" s="285">
        <f t="shared" si="15"/>
        <v>0</v>
      </c>
      <c r="E359" s="285">
        <f t="shared" si="15"/>
        <v>0</v>
      </c>
      <c r="F359" s="285">
        <f t="shared" si="15"/>
        <v>0</v>
      </c>
    </row>
    <row r="360" spans="2:6" ht="15.75" customHeight="1" thickBot="1">
      <c r="B360" s="282" t="s">
        <v>591</v>
      </c>
      <c r="C360" s="333">
        <f>C361+C362+C363+C364</f>
        <v>13000</v>
      </c>
      <c r="D360" s="333">
        <f>D361+D362+D363+D364</f>
        <v>10000</v>
      </c>
      <c r="E360" s="333">
        <f>E361+E362+E363+E364</f>
        <v>2000</v>
      </c>
      <c r="F360" s="333">
        <f>F361+F362+F363+F364</f>
        <v>2000</v>
      </c>
    </row>
    <row r="361" spans="2:6" ht="15" thickBot="1">
      <c r="B361" s="284" t="s">
        <v>538</v>
      </c>
      <c r="C361" s="283">
        <f>C156+C181+C206+C232+C261+C287+C313</f>
        <v>2000</v>
      </c>
      <c r="D361" s="283">
        <f>D156+D181+D206+D232+D261+D287+D313</f>
        <v>2000</v>
      </c>
      <c r="E361" s="283">
        <f>E156+E181+E206+E232+E261+E287+E313</f>
        <v>2000</v>
      </c>
      <c r="F361" s="283">
        <f>F156+F181+F206+F232+F261+F287+F313</f>
        <v>2000</v>
      </c>
    </row>
    <row r="362" spans="2:6" ht="15" thickBot="1">
      <c r="B362" s="745" t="s">
        <v>592</v>
      </c>
      <c r="C362" s="283">
        <f>C157+C182+C207+C233+C262+C288+C314</f>
        <v>11000</v>
      </c>
      <c r="D362" s="283">
        <f>D157+D182+D207+D233+D262+D288+D314</f>
        <v>8000</v>
      </c>
      <c r="E362" s="287">
        <f t="shared" ref="E362:F362" si="16">E157+E182+E207+E233+E262+E288+E314</f>
        <v>0</v>
      </c>
      <c r="F362" s="287">
        <f t="shared" si="16"/>
        <v>0</v>
      </c>
    </row>
    <row r="363" spans="2:6" ht="15" thickBot="1">
      <c r="B363" s="284" t="s">
        <v>585</v>
      </c>
      <c r="C363" s="283">
        <f t="shared" ref="C363:F364" si="17">C158+C183+C208+C234+C263+C289+C315+C328</f>
        <v>0</v>
      </c>
      <c r="D363" s="287">
        <f t="shared" si="17"/>
        <v>0</v>
      </c>
      <c r="E363" s="287">
        <f t="shared" si="17"/>
        <v>0</v>
      </c>
      <c r="F363" s="287">
        <f t="shared" si="17"/>
        <v>0</v>
      </c>
    </row>
    <row r="364" spans="2:6" ht="15" thickBot="1">
      <c r="B364" s="284" t="s">
        <v>586</v>
      </c>
      <c r="C364" s="283">
        <f t="shared" si="17"/>
        <v>0</v>
      </c>
      <c r="D364" s="287">
        <f t="shared" si="17"/>
        <v>0</v>
      </c>
      <c r="E364" s="287">
        <f t="shared" si="17"/>
        <v>0</v>
      </c>
      <c r="F364" s="287">
        <f t="shared" si="17"/>
        <v>0</v>
      </c>
    </row>
    <row r="365" spans="2:6" ht="15" thickBot="1">
      <c r="B365" s="282" t="s">
        <v>593</v>
      </c>
      <c r="C365" s="333">
        <f>C366+C367+C368+C369</f>
        <v>5000</v>
      </c>
      <c r="D365" s="333">
        <f>D366+D367+D368+D369</f>
        <v>5000</v>
      </c>
      <c r="E365" s="333">
        <f>E366+E367+E368+E369</f>
        <v>5000</v>
      </c>
      <c r="F365" s="333">
        <f>F366+F367+F368+F369</f>
        <v>5000</v>
      </c>
    </row>
    <row r="366" spans="2:6" ht="15" thickBot="1">
      <c r="B366" s="284" t="s">
        <v>538</v>
      </c>
      <c r="C366" s="283">
        <f>C161+C186+C211+C237+C266+C292+C318</f>
        <v>5000</v>
      </c>
      <c r="D366" s="283">
        <f>D161+D186+D211+D237+D266+D292+D318</f>
        <v>5000</v>
      </c>
      <c r="E366" s="283">
        <f>E161+E186+E211+E237+E266+E292+E318</f>
        <v>5000</v>
      </c>
      <c r="F366" s="283">
        <f>F161+F186+F211+F237+F266+F292+F318</f>
        <v>5000</v>
      </c>
    </row>
    <row r="367" spans="2:6" ht="15" thickBot="1">
      <c r="B367" s="284" t="s">
        <v>592</v>
      </c>
      <c r="C367" s="283">
        <f t="shared" ref="C367:F369" si="18">C162+C187+C212+C238+C267+C293+C319+C332</f>
        <v>0</v>
      </c>
      <c r="D367" s="287">
        <f t="shared" si="18"/>
        <v>0</v>
      </c>
      <c r="E367" s="287">
        <f t="shared" si="18"/>
        <v>0</v>
      </c>
      <c r="F367" s="287">
        <f t="shared" si="18"/>
        <v>0</v>
      </c>
    </row>
    <row r="368" spans="2:6" ht="15" thickBot="1">
      <c r="B368" s="284" t="s">
        <v>585</v>
      </c>
      <c r="C368" s="283">
        <f t="shared" si="18"/>
        <v>0</v>
      </c>
      <c r="D368" s="287">
        <f t="shared" si="18"/>
        <v>0</v>
      </c>
      <c r="E368" s="287">
        <f t="shared" si="18"/>
        <v>0</v>
      </c>
      <c r="F368" s="287">
        <f t="shared" si="18"/>
        <v>0</v>
      </c>
    </row>
    <row r="369" spans="2:6" ht="15" thickBot="1">
      <c r="B369" s="284" t="s">
        <v>586</v>
      </c>
      <c r="C369" s="283">
        <f t="shared" si="18"/>
        <v>0</v>
      </c>
      <c r="D369" s="287">
        <f t="shared" si="18"/>
        <v>0</v>
      </c>
      <c r="E369" s="287">
        <f t="shared" si="18"/>
        <v>0</v>
      </c>
      <c r="F369" s="287">
        <f t="shared" si="18"/>
        <v>0</v>
      </c>
    </row>
    <row r="370" spans="2:6" ht="10.5" customHeight="1" thickBot="1">
      <c r="B370" s="294" t="s">
        <v>556</v>
      </c>
      <c r="C370" s="295">
        <f>IF(C338-C337=0,0,"Error")</f>
        <v>0</v>
      </c>
      <c r="D370" s="295">
        <f>IF(D338-D337=0,0,"Error")</f>
        <v>0</v>
      </c>
      <c r="E370" s="295">
        <f>IF(E338-E337=0,0,"Error")</f>
        <v>0</v>
      </c>
      <c r="F370" s="295">
        <f>IF(F338-F337=0,0,"Error")</f>
        <v>0</v>
      </c>
    </row>
    <row r="371" spans="2:6" ht="5.25" customHeight="1">
      <c r="B371" s="756"/>
      <c r="C371" s="757"/>
      <c r="D371" s="757"/>
      <c r="E371" s="757"/>
      <c r="F371" s="757"/>
    </row>
    <row r="372" spans="2:6" ht="4.5" customHeight="1">
      <c r="B372" s="334"/>
      <c r="C372" s="335"/>
      <c r="D372" s="335"/>
      <c r="E372" s="335"/>
      <c r="F372" s="335"/>
    </row>
    <row r="375" spans="2:6" ht="15">
      <c r="B375" s="1458" t="s">
        <v>3066</v>
      </c>
    </row>
  </sheetData>
  <mergeCells count="83">
    <mergeCell ref="C300:F300"/>
    <mergeCell ref="B301:B302"/>
    <mergeCell ref="B309:F309"/>
    <mergeCell ref="B310:B311"/>
    <mergeCell ref="B323:B324"/>
    <mergeCell ref="C299:F299"/>
    <mergeCell ref="B257:F257"/>
    <mergeCell ref="B258:B259"/>
    <mergeCell ref="C271:F271"/>
    <mergeCell ref="E272:F272"/>
    <mergeCell ref="C273:F273"/>
    <mergeCell ref="C274:F274"/>
    <mergeCell ref="B275:B276"/>
    <mergeCell ref="B283:F283"/>
    <mergeCell ref="B284:B285"/>
    <mergeCell ref="C297:F297"/>
    <mergeCell ref="E298:F298"/>
    <mergeCell ref="B249:B250"/>
    <mergeCell ref="C219:F219"/>
    <mergeCell ref="B220:B221"/>
    <mergeCell ref="B228:F228"/>
    <mergeCell ref="B229:B230"/>
    <mergeCell ref="B242:F242"/>
    <mergeCell ref="B243:F243"/>
    <mergeCell ref="C244:F244"/>
    <mergeCell ref="E245:F245"/>
    <mergeCell ref="C246:F246"/>
    <mergeCell ref="C247:F247"/>
    <mergeCell ref="C248:F248"/>
    <mergeCell ref="C218:F218"/>
    <mergeCell ref="C167:F167"/>
    <mergeCell ref="C168:F168"/>
    <mergeCell ref="B169:B170"/>
    <mergeCell ref="B177:F177"/>
    <mergeCell ref="B178:B179"/>
    <mergeCell ref="C192:F192"/>
    <mergeCell ref="C193:F193"/>
    <mergeCell ref="B194:B195"/>
    <mergeCell ref="B202:F202"/>
    <mergeCell ref="B203:B204"/>
    <mergeCell ref="C216:F216"/>
    <mergeCell ref="E166:F166"/>
    <mergeCell ref="B112:B113"/>
    <mergeCell ref="B137:F137"/>
    <mergeCell ref="B138:F138"/>
    <mergeCell ref="C139:F139"/>
    <mergeCell ref="E140:F140"/>
    <mergeCell ref="C141:F141"/>
    <mergeCell ref="C142:F142"/>
    <mergeCell ref="C143:F143"/>
    <mergeCell ref="B144:B145"/>
    <mergeCell ref="B152:F152"/>
    <mergeCell ref="B153:B154"/>
    <mergeCell ref="B111:F111"/>
    <mergeCell ref="B38:B39"/>
    <mergeCell ref="C63:F63"/>
    <mergeCell ref="C64:F64"/>
    <mergeCell ref="C65:F65"/>
    <mergeCell ref="B66:B67"/>
    <mergeCell ref="B74:F74"/>
    <mergeCell ref="B75:B76"/>
    <mergeCell ref="C100:F100"/>
    <mergeCell ref="C101:F101"/>
    <mergeCell ref="C102:F102"/>
    <mergeCell ref="B103:B104"/>
    <mergeCell ref="B37:F37"/>
    <mergeCell ref="B9:F11"/>
    <mergeCell ref="C12:F12"/>
    <mergeCell ref="B13:B14"/>
    <mergeCell ref="C18:F18"/>
    <mergeCell ref="B19:F19"/>
    <mergeCell ref="B20:F20"/>
    <mergeCell ref="B25:F25"/>
    <mergeCell ref="C26:F26"/>
    <mergeCell ref="C27:F27"/>
    <mergeCell ref="C28:F28"/>
    <mergeCell ref="B29:B30"/>
    <mergeCell ref="B8:F8"/>
    <mergeCell ref="A2:G2"/>
    <mergeCell ref="B3:F3"/>
    <mergeCell ref="C5:F5"/>
    <mergeCell ref="C6:F6"/>
    <mergeCell ref="C7:F7"/>
  </mergeCells>
  <pageMargins left="0.7" right="0.7" top="0.75" bottom="0.75" header="0.3" footer="0.3"/>
  <pageSetup paperSize="9" scale="81" fitToHeight="0" orientation="portrait" r:id="rId1"/>
  <rowBreaks count="2" manualBreakCount="2">
    <brk id="62" max="11" man="1"/>
    <brk id="241" max="11"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M987"/>
  <sheetViews>
    <sheetView zoomScaleNormal="100" zoomScaleSheetLayoutView="62" workbookViewId="0">
      <selection activeCell="C12" sqref="C12:F12"/>
    </sheetView>
  </sheetViews>
  <sheetFormatPr defaultColWidth="14.375" defaultRowHeight="15" customHeight="1"/>
  <cols>
    <col min="1" max="1" width="12" style="828" customWidth="1"/>
    <col min="2" max="2" width="28.625" style="828" customWidth="1"/>
    <col min="3" max="6" width="11.75" style="828" customWidth="1"/>
    <col min="7" max="8" width="8.75" style="828" customWidth="1"/>
    <col min="9" max="10" width="11" style="828" customWidth="1"/>
    <col min="11" max="26" width="8.75" style="828" customWidth="1"/>
    <col min="27" max="16384" width="14.375" style="828"/>
  </cols>
  <sheetData>
    <row r="2" spans="1:7" ht="18" customHeight="1">
      <c r="A2" s="2417" t="s">
        <v>495</v>
      </c>
      <c r="B2" s="2418"/>
      <c r="C2" s="2418"/>
      <c r="D2" s="2418"/>
      <c r="E2" s="2418"/>
      <c r="F2" s="2418"/>
      <c r="G2" s="2418"/>
    </row>
    <row r="3" spans="1:7" ht="18" customHeight="1">
      <c r="A3" s="827"/>
      <c r="B3" s="2419" t="s">
        <v>496</v>
      </c>
      <c r="C3" s="2420"/>
      <c r="D3" s="2420"/>
      <c r="E3" s="2420"/>
      <c r="F3" s="2420"/>
      <c r="G3" s="827"/>
    </row>
    <row r="5" spans="1:7" ht="15.75" thickBot="1">
      <c r="B5" s="829" t="s">
        <v>6</v>
      </c>
      <c r="C5" s="2421" t="s">
        <v>1164</v>
      </c>
      <c r="D5" s="2422"/>
      <c r="E5" s="2422"/>
      <c r="F5" s="2423"/>
    </row>
    <row r="6" spans="1:7" ht="15.75" thickBot="1">
      <c r="B6" s="829" t="s">
        <v>8</v>
      </c>
      <c r="C6" s="2424" t="s">
        <v>1000</v>
      </c>
      <c r="D6" s="2422"/>
      <c r="E6" s="2422"/>
      <c r="F6" s="2423"/>
    </row>
    <row r="7" spans="1:7" ht="15.75" thickBot="1">
      <c r="B7" s="829" t="s">
        <v>10</v>
      </c>
      <c r="C7" s="2425" t="s">
        <v>499</v>
      </c>
      <c r="D7" s="2415"/>
      <c r="E7" s="2415"/>
      <c r="F7" s="2416"/>
    </row>
    <row r="8" spans="1:7" ht="15.75" thickBot="1">
      <c r="B8" s="2426" t="s">
        <v>12</v>
      </c>
      <c r="C8" s="2415"/>
      <c r="D8" s="2415"/>
      <c r="E8" s="2415"/>
      <c r="F8" s="2416"/>
    </row>
    <row r="9" spans="1:7" ht="14.25">
      <c r="B9" s="2427" t="s">
        <v>1165</v>
      </c>
      <c r="C9" s="2428"/>
      <c r="D9" s="2428"/>
      <c r="E9" s="2428"/>
      <c r="F9" s="2429"/>
    </row>
    <row r="10" spans="1:7" ht="36.75" customHeight="1">
      <c r="B10" s="2430"/>
      <c r="C10" s="2418"/>
      <c r="D10" s="2418"/>
      <c r="E10" s="2418"/>
      <c r="F10" s="2431"/>
    </row>
    <row r="11" spans="1:7" thickBot="1">
      <c r="B11" s="2432"/>
      <c r="C11" s="2433"/>
      <c r="D11" s="2433"/>
      <c r="E11" s="2433"/>
      <c r="F11" s="2434"/>
    </row>
    <row r="12" spans="1:7" ht="54" customHeight="1" thickBot="1">
      <c r="B12" s="830" t="s">
        <v>14</v>
      </c>
      <c r="C12" s="2435" t="s">
        <v>1166</v>
      </c>
      <c r="D12" s="2415"/>
      <c r="E12" s="2415"/>
      <c r="F12" s="2416"/>
    </row>
    <row r="13" spans="1:7" ht="23.25" customHeight="1">
      <c r="B13" s="2436" t="s">
        <v>176</v>
      </c>
      <c r="C13" s="831">
        <v>2024</v>
      </c>
      <c r="D13" s="831">
        <v>2025</v>
      </c>
      <c r="E13" s="831">
        <v>2026</v>
      </c>
      <c r="F13" s="831">
        <v>2027</v>
      </c>
    </row>
    <row r="14" spans="1:7" thickBot="1">
      <c r="B14" s="2437"/>
      <c r="C14" s="832" t="s">
        <v>22</v>
      </c>
      <c r="D14" s="832" t="s">
        <v>23</v>
      </c>
      <c r="E14" s="832" t="s">
        <v>23</v>
      </c>
      <c r="F14" s="832" t="s">
        <v>23</v>
      </c>
    </row>
    <row r="15" spans="1:7" ht="18.75" customHeight="1" thickBot="1">
      <c r="B15" s="833" t="s">
        <v>772</v>
      </c>
      <c r="C15" s="834" t="s">
        <v>773</v>
      </c>
      <c r="D15" s="834" t="s">
        <v>601</v>
      </c>
      <c r="E15" s="834" t="s">
        <v>601</v>
      </c>
      <c r="F15" s="834" t="s">
        <v>601</v>
      </c>
    </row>
    <row r="16" spans="1:7" thickBot="1">
      <c r="B16" s="833" t="s">
        <v>1105</v>
      </c>
      <c r="C16" s="834" t="s">
        <v>773</v>
      </c>
      <c r="D16" s="834" t="s">
        <v>601</v>
      </c>
      <c r="E16" s="834" t="s">
        <v>601</v>
      </c>
      <c r="F16" s="834" t="s">
        <v>601</v>
      </c>
    </row>
    <row r="17" spans="2:12" thickBot="1">
      <c r="B17" s="833" t="s">
        <v>774</v>
      </c>
      <c r="C17" s="834" t="s">
        <v>773</v>
      </c>
      <c r="D17" s="834" t="s">
        <v>601</v>
      </c>
      <c r="E17" s="834" t="s">
        <v>601</v>
      </c>
      <c r="F17" s="834" t="s">
        <v>601</v>
      </c>
    </row>
    <row r="18" spans="2:12" ht="59.25" customHeight="1" thickBot="1">
      <c r="B18" s="835" t="s">
        <v>503</v>
      </c>
      <c r="C18" s="2438" t="s">
        <v>1167</v>
      </c>
      <c r="D18" s="2422"/>
      <c r="E18" s="2422"/>
      <c r="F18" s="2423"/>
    </row>
    <row r="19" spans="2:12" ht="23.25" customHeight="1" thickBot="1">
      <c r="B19" s="2439" t="s">
        <v>505</v>
      </c>
      <c r="C19" s="2415"/>
      <c r="D19" s="2415"/>
      <c r="E19" s="2415"/>
      <c r="F19" s="2416"/>
      <c r="I19" s="836"/>
      <c r="K19" s="836"/>
    </row>
    <row r="20" spans="2:12" ht="27" customHeight="1" thickBot="1">
      <c r="B20" s="833" t="s">
        <v>772</v>
      </c>
      <c r="C20" s="837" t="s">
        <v>773</v>
      </c>
      <c r="D20" s="838" t="s">
        <v>601</v>
      </c>
      <c r="E20" s="838" t="s">
        <v>601</v>
      </c>
      <c r="F20" s="838" t="s">
        <v>601</v>
      </c>
      <c r="H20" s="839"/>
    </row>
    <row r="21" spans="2:12" ht="30.75" customHeight="1" thickBot="1">
      <c r="B21" s="833" t="s">
        <v>774</v>
      </c>
      <c r="C21" s="840" t="s">
        <v>773</v>
      </c>
      <c r="D21" s="838" t="s">
        <v>601</v>
      </c>
      <c r="E21" s="838" t="s">
        <v>601</v>
      </c>
      <c r="F21" s="838" t="s">
        <v>601</v>
      </c>
    </row>
    <row r="22" spans="2:12" ht="24" customHeight="1" thickBot="1">
      <c r="B22" s="2414" t="s">
        <v>511</v>
      </c>
      <c r="C22" s="2415"/>
      <c r="D22" s="2415"/>
      <c r="E22" s="2415"/>
      <c r="F22" s="2416"/>
    </row>
    <row r="23" spans="2:12" ht="15.75" customHeight="1" thickBot="1">
      <c r="B23" s="2441" t="s">
        <v>512</v>
      </c>
      <c r="C23" s="2415"/>
      <c r="D23" s="2415"/>
      <c r="E23" s="2415"/>
      <c r="F23" s="2416"/>
    </row>
    <row r="24" spans="2:12" ht="36" customHeight="1" thickBot="1">
      <c r="B24" s="841" t="s">
        <v>515</v>
      </c>
      <c r="C24" s="2442" t="s">
        <v>1168</v>
      </c>
      <c r="D24" s="2422"/>
      <c r="E24" s="2422"/>
      <c r="F24" s="2423"/>
    </row>
    <row r="25" spans="2:12" ht="31.5" customHeight="1" thickBot="1">
      <c r="B25" s="833" t="s">
        <v>517</v>
      </c>
      <c r="C25" s="2439" t="s">
        <v>1169</v>
      </c>
      <c r="D25" s="2415"/>
      <c r="E25" s="2415"/>
      <c r="F25" s="2416"/>
    </row>
    <row r="26" spans="2:12" ht="15.75" customHeight="1" thickBot="1">
      <c r="B26" s="833" t="s">
        <v>21</v>
      </c>
      <c r="C26" s="2443" t="s">
        <v>1170</v>
      </c>
      <c r="D26" s="2415"/>
      <c r="E26" s="2415"/>
      <c r="F26" s="2416"/>
    </row>
    <row r="27" spans="2:12" ht="12.75" customHeight="1">
      <c r="B27" s="2436"/>
      <c r="C27" s="842">
        <v>2024</v>
      </c>
      <c r="D27" s="842">
        <v>2025</v>
      </c>
      <c r="E27" s="842">
        <v>2026</v>
      </c>
      <c r="F27" s="842">
        <v>2027</v>
      </c>
    </row>
    <row r="28" spans="2:12" ht="12" customHeight="1" thickBot="1">
      <c r="B28" s="2437"/>
      <c r="C28" s="843" t="s">
        <v>22</v>
      </c>
      <c r="D28" s="843" t="s">
        <v>23</v>
      </c>
      <c r="E28" s="843" t="s">
        <v>23</v>
      </c>
      <c r="F28" s="843" t="s">
        <v>23</v>
      </c>
    </row>
    <row r="29" spans="2:12" ht="15.75" customHeight="1" thickBot="1">
      <c r="B29" s="833" t="s">
        <v>33</v>
      </c>
      <c r="C29" s="844">
        <v>2</v>
      </c>
      <c r="D29" s="845">
        <v>10</v>
      </c>
      <c r="E29" s="845">
        <v>12</v>
      </c>
      <c r="F29" s="845">
        <v>15</v>
      </c>
    </row>
    <row r="30" spans="2:12" ht="15.75" customHeight="1" thickBot="1">
      <c r="B30" s="833" t="s">
        <v>529</v>
      </c>
      <c r="C30" s="844">
        <v>9146</v>
      </c>
      <c r="D30" s="845">
        <v>12536</v>
      </c>
      <c r="E30" s="845">
        <v>12536</v>
      </c>
      <c r="F30" s="845">
        <v>12536</v>
      </c>
    </row>
    <row r="31" spans="2:12" ht="15.75" customHeight="1" thickBot="1">
      <c r="B31" s="833" t="s">
        <v>530</v>
      </c>
      <c r="C31" s="844">
        <v>4573</v>
      </c>
      <c r="D31" s="845">
        <v>1254</v>
      </c>
      <c r="E31" s="845">
        <v>1045</v>
      </c>
      <c r="F31" s="845">
        <v>836</v>
      </c>
    </row>
    <row r="32" spans="2:12" ht="15.75" customHeight="1" thickBot="1">
      <c r="B32" s="833" t="s">
        <v>532</v>
      </c>
      <c r="C32" s="846" t="s">
        <v>533</v>
      </c>
      <c r="D32" s="847">
        <v>4</v>
      </c>
      <c r="E32" s="847">
        <v>0.2</v>
      </c>
      <c r="F32" s="847">
        <v>0.25</v>
      </c>
      <c r="H32" s="848"/>
      <c r="I32" s="848"/>
      <c r="J32" s="848"/>
      <c r="K32" s="848"/>
      <c r="L32" s="848"/>
    </row>
    <row r="33" spans="2:9" ht="15.75" customHeight="1" thickBot="1">
      <c r="B33" s="833" t="s">
        <v>534</v>
      </c>
      <c r="C33" s="846" t="s">
        <v>533</v>
      </c>
      <c r="D33" s="847">
        <v>0.371</v>
      </c>
      <c r="E33" s="847">
        <v>0</v>
      </c>
      <c r="F33" s="847">
        <v>0</v>
      </c>
    </row>
    <row r="34" spans="2:9" ht="15.75" customHeight="1" thickBot="1">
      <c r="B34" s="833" t="s">
        <v>47</v>
      </c>
      <c r="C34" s="846" t="s">
        <v>533</v>
      </c>
      <c r="D34" s="847">
        <v>-0.72599999999999998</v>
      </c>
      <c r="E34" s="847">
        <v>-0.16700000000000001</v>
      </c>
      <c r="F34" s="847">
        <v>-0.2</v>
      </c>
    </row>
    <row r="35" spans="2:9" ht="15.75" customHeight="1" thickBot="1">
      <c r="B35" s="2440" t="s">
        <v>1171</v>
      </c>
      <c r="C35" s="2415"/>
      <c r="D35" s="2415"/>
      <c r="E35" s="2415"/>
      <c r="F35" s="2416"/>
    </row>
    <row r="36" spans="2:9" ht="12.75" customHeight="1">
      <c r="B36" s="2436"/>
      <c r="C36" s="842">
        <v>2024</v>
      </c>
      <c r="D36" s="842">
        <v>2025</v>
      </c>
      <c r="E36" s="842">
        <v>2026</v>
      </c>
      <c r="F36" s="842">
        <v>2027</v>
      </c>
    </row>
    <row r="37" spans="2:9" ht="15" customHeight="1" thickBot="1">
      <c r="B37" s="2437"/>
      <c r="C37" s="843" t="s">
        <v>22</v>
      </c>
      <c r="D37" s="843" t="s">
        <v>23</v>
      </c>
      <c r="E37" s="843" t="s">
        <v>23</v>
      </c>
      <c r="F37" s="843" t="s">
        <v>23</v>
      </c>
    </row>
    <row r="38" spans="2:9" ht="15.75" customHeight="1" thickBot="1">
      <c r="B38" s="849" t="s">
        <v>537</v>
      </c>
      <c r="C38" s="850">
        <v>6288</v>
      </c>
      <c r="D38" s="850">
        <v>9588</v>
      </c>
      <c r="E38" s="850">
        <v>9588</v>
      </c>
      <c r="F38" s="850">
        <v>9588</v>
      </c>
    </row>
    <row r="39" spans="2:9" ht="15.75" customHeight="1" thickBot="1">
      <c r="B39" s="851" t="s">
        <v>538</v>
      </c>
      <c r="C39" s="852">
        <v>6288</v>
      </c>
      <c r="D39" s="853">
        <v>9588</v>
      </c>
      <c r="E39" s="853">
        <v>9588</v>
      </c>
      <c r="F39" s="853">
        <v>9588</v>
      </c>
    </row>
    <row r="40" spans="2:9" ht="15.75" customHeight="1" thickBot="1">
      <c r="B40" s="851" t="s">
        <v>539</v>
      </c>
      <c r="C40" s="853"/>
      <c r="D40" s="853"/>
      <c r="E40" s="853"/>
      <c r="F40" s="853"/>
    </row>
    <row r="41" spans="2:9" ht="15.75" customHeight="1" thickBot="1">
      <c r="B41" s="849" t="s">
        <v>540</v>
      </c>
      <c r="C41" s="850">
        <v>1358</v>
      </c>
      <c r="D41" s="850">
        <v>1448</v>
      </c>
      <c r="E41" s="850">
        <v>1448</v>
      </c>
      <c r="F41" s="850">
        <v>1448</v>
      </c>
    </row>
    <row r="42" spans="2:9" ht="15.75" customHeight="1" thickBot="1">
      <c r="B42" s="851" t="s">
        <v>538</v>
      </c>
      <c r="C42" s="852">
        <v>1358</v>
      </c>
      <c r="D42" s="850">
        <v>1448</v>
      </c>
      <c r="E42" s="850">
        <v>1448</v>
      </c>
      <c r="F42" s="850">
        <v>1448</v>
      </c>
      <c r="I42" s="848"/>
    </row>
    <row r="43" spans="2:9" ht="15.75" customHeight="1" thickBot="1">
      <c r="B43" s="851" t="s">
        <v>539</v>
      </c>
      <c r="C43" s="853"/>
      <c r="D43" s="850"/>
      <c r="E43" s="850"/>
      <c r="F43" s="850"/>
      <c r="I43" s="848"/>
    </row>
    <row r="44" spans="2:9" ht="15.75" customHeight="1" thickBot="1">
      <c r="B44" s="849" t="s">
        <v>542</v>
      </c>
      <c r="C44" s="853">
        <v>1500</v>
      </c>
      <c r="D44" s="853">
        <v>1500</v>
      </c>
      <c r="E44" s="853">
        <v>1500</v>
      </c>
      <c r="F44" s="853">
        <v>1500</v>
      </c>
    </row>
    <row r="45" spans="2:9" ht="15.75" customHeight="1" thickBot="1">
      <c r="B45" s="851" t="s">
        <v>538</v>
      </c>
      <c r="C45" s="852">
        <v>1500</v>
      </c>
      <c r="D45" s="850">
        <v>1500</v>
      </c>
      <c r="E45" s="850">
        <v>1500</v>
      </c>
      <c r="F45" s="850">
        <v>1500</v>
      </c>
    </row>
    <row r="46" spans="2:9" ht="15.75" customHeight="1" thickBot="1">
      <c r="B46" s="851" t="s">
        <v>539</v>
      </c>
      <c r="C46" s="853"/>
      <c r="D46" s="850"/>
      <c r="E46" s="850"/>
      <c r="F46" s="850"/>
    </row>
    <row r="47" spans="2:9" ht="15.75" customHeight="1" thickBot="1">
      <c r="B47" s="849" t="s">
        <v>543</v>
      </c>
      <c r="C47" s="853"/>
      <c r="D47" s="850"/>
      <c r="E47" s="850"/>
      <c r="F47" s="850"/>
    </row>
    <row r="48" spans="2:9" ht="15.75" customHeight="1" thickBot="1">
      <c r="B48" s="851" t="s">
        <v>538</v>
      </c>
      <c r="C48" s="853"/>
      <c r="D48" s="850"/>
      <c r="E48" s="850"/>
      <c r="F48" s="850"/>
    </row>
    <row r="49" spans="2:13" ht="15.75" customHeight="1" thickBot="1">
      <c r="B49" s="851" t="s">
        <v>539</v>
      </c>
      <c r="C49" s="853"/>
      <c r="D49" s="850"/>
      <c r="E49" s="850"/>
      <c r="F49" s="850"/>
    </row>
    <row r="50" spans="2:13" ht="15.75" customHeight="1" thickBot="1">
      <c r="B50" s="849" t="s">
        <v>549</v>
      </c>
      <c r="C50" s="853"/>
      <c r="D50" s="850"/>
      <c r="E50" s="850"/>
      <c r="F50" s="850"/>
    </row>
    <row r="51" spans="2:13" ht="15.75" customHeight="1" thickBot="1">
      <c r="B51" s="851" t="s">
        <v>538</v>
      </c>
      <c r="C51" s="853"/>
      <c r="D51" s="850"/>
      <c r="E51" s="850"/>
      <c r="F51" s="850"/>
    </row>
    <row r="52" spans="2:13" ht="15.75" customHeight="1" thickBot="1">
      <c r="B52" s="851" t="s">
        <v>539</v>
      </c>
      <c r="C52" s="853"/>
      <c r="D52" s="850"/>
      <c r="E52" s="850"/>
      <c r="F52" s="850"/>
    </row>
    <row r="53" spans="2:13" ht="15.75" customHeight="1" thickBot="1">
      <c r="B53" s="849" t="s">
        <v>553</v>
      </c>
      <c r="C53" s="853">
        <v>0</v>
      </c>
      <c r="D53" s="850">
        <v>0</v>
      </c>
      <c r="E53" s="850">
        <v>0</v>
      </c>
      <c r="F53" s="850">
        <v>0</v>
      </c>
    </row>
    <row r="54" spans="2:13" ht="15.75" customHeight="1" thickBot="1">
      <c r="B54" s="851" t="s">
        <v>538</v>
      </c>
      <c r="C54" s="852"/>
      <c r="D54" s="850">
        <v>0</v>
      </c>
      <c r="E54" s="845">
        <v>0</v>
      </c>
      <c r="F54" s="845">
        <v>0</v>
      </c>
    </row>
    <row r="55" spans="2:13" ht="15.75" customHeight="1" thickBot="1">
      <c r="B55" s="851" t="s">
        <v>539</v>
      </c>
      <c r="C55" s="853"/>
      <c r="D55" s="850"/>
      <c r="E55" s="850"/>
      <c r="F55" s="850"/>
    </row>
    <row r="56" spans="2:13" ht="15.75" customHeight="1" thickBot="1">
      <c r="B56" s="849" t="s">
        <v>554</v>
      </c>
      <c r="C56" s="853">
        <v>0</v>
      </c>
      <c r="D56" s="850">
        <v>0</v>
      </c>
      <c r="E56" s="850">
        <v>0</v>
      </c>
      <c r="F56" s="850">
        <v>0</v>
      </c>
      <c r="I56" s="854"/>
    </row>
    <row r="57" spans="2:13" ht="15.75" customHeight="1" thickBot="1">
      <c r="B57" s="851" t="s">
        <v>538</v>
      </c>
      <c r="C57" s="853"/>
      <c r="D57" s="855"/>
      <c r="E57" s="855"/>
      <c r="F57" s="855"/>
      <c r="K57" s="856"/>
      <c r="L57" s="856"/>
      <c r="M57" s="856"/>
    </row>
    <row r="58" spans="2:13" ht="15.75" customHeight="1" thickBot="1">
      <c r="B58" s="851" t="s">
        <v>539</v>
      </c>
      <c r="C58" s="853"/>
      <c r="D58" s="857"/>
      <c r="E58" s="855"/>
      <c r="F58" s="855"/>
    </row>
    <row r="59" spans="2:13" ht="15.75" customHeight="1">
      <c r="B59" s="858" t="s">
        <v>555</v>
      </c>
      <c r="C59" s="853">
        <v>9146</v>
      </c>
      <c r="D59" s="853">
        <v>12536</v>
      </c>
      <c r="E59" s="853">
        <v>12536</v>
      </c>
      <c r="F59" s="853">
        <v>12536</v>
      </c>
    </row>
    <row r="60" spans="2:13" ht="15.75" customHeight="1" thickBot="1">
      <c r="B60" s="859" t="s">
        <v>556</v>
      </c>
      <c r="C60" s="860">
        <f>IF(C59-C30=0,0,"Error")</f>
        <v>0</v>
      </c>
      <c r="D60" s="860">
        <f>IF(D59-D30=0,0,"Error")</f>
        <v>0</v>
      </c>
      <c r="E60" s="860">
        <f>IF(E59-E30=0,0,"Error")</f>
        <v>0</v>
      </c>
      <c r="F60" s="860">
        <f>IF(F59-F30=0,0,"Error")</f>
        <v>0</v>
      </c>
    </row>
    <row r="61" spans="2:13" ht="15.75" hidden="1" customHeight="1">
      <c r="B61" s="861" t="s">
        <v>1172</v>
      </c>
      <c r="C61" s="2444"/>
      <c r="D61" s="2415"/>
      <c r="E61" s="2415"/>
      <c r="F61" s="2416"/>
    </row>
    <row r="62" spans="2:13" ht="26.25" hidden="1" customHeight="1">
      <c r="B62" s="833" t="s">
        <v>517</v>
      </c>
      <c r="C62" s="2439"/>
      <c r="D62" s="2415"/>
      <c r="E62" s="2415"/>
      <c r="F62" s="2416"/>
    </row>
    <row r="63" spans="2:13" ht="15.75" hidden="1" customHeight="1">
      <c r="B63" s="833" t="s">
        <v>21</v>
      </c>
      <c r="C63" s="2443"/>
      <c r="D63" s="2415"/>
      <c r="E63" s="2415"/>
      <c r="F63" s="2416"/>
    </row>
    <row r="64" spans="2:13" ht="12.75" hidden="1" customHeight="1">
      <c r="B64" s="2436"/>
      <c r="C64" s="842">
        <v>2018</v>
      </c>
      <c r="D64" s="842">
        <v>2019</v>
      </c>
      <c r="E64" s="842">
        <v>2026</v>
      </c>
      <c r="F64" s="842">
        <v>2027</v>
      </c>
    </row>
    <row r="65" spans="2:6" ht="9" hidden="1" customHeight="1">
      <c r="B65" s="2437"/>
      <c r="C65" s="843" t="s">
        <v>22</v>
      </c>
      <c r="D65" s="843" t="s">
        <v>23</v>
      </c>
      <c r="E65" s="843" t="s">
        <v>23</v>
      </c>
      <c r="F65" s="843" t="s">
        <v>23</v>
      </c>
    </row>
    <row r="66" spans="2:6" ht="15.75" hidden="1" customHeight="1">
      <c r="B66" s="833" t="s">
        <v>33</v>
      </c>
      <c r="C66" s="833"/>
      <c r="D66" s="833"/>
      <c r="E66" s="833"/>
      <c r="F66" s="833"/>
    </row>
    <row r="67" spans="2:6" ht="15.75" hidden="1" customHeight="1">
      <c r="B67" s="833" t="s">
        <v>529</v>
      </c>
      <c r="C67" s="862">
        <f>C96</f>
        <v>0</v>
      </c>
      <c r="D67" s="862">
        <f>D96</f>
        <v>0</v>
      </c>
      <c r="E67" s="862">
        <f>E96</f>
        <v>0</v>
      </c>
      <c r="F67" s="862">
        <f>F96</f>
        <v>0</v>
      </c>
    </row>
    <row r="68" spans="2:6" ht="15.75" hidden="1" customHeight="1">
      <c r="B68" s="833" t="s">
        <v>530</v>
      </c>
      <c r="C68" s="862" t="e">
        <f>C67/C66</f>
        <v>#DIV/0!</v>
      </c>
      <c r="D68" s="862" t="e">
        <f>D67/D66</f>
        <v>#DIV/0!</v>
      </c>
      <c r="E68" s="862" t="e">
        <f>E67/E66</f>
        <v>#DIV/0!</v>
      </c>
      <c r="F68" s="862" t="e">
        <f>F67/F66</f>
        <v>#DIV/0!</v>
      </c>
    </row>
    <row r="69" spans="2:6" ht="15.75" hidden="1" customHeight="1">
      <c r="B69" s="833" t="s">
        <v>532</v>
      </c>
      <c r="C69" s="863"/>
      <c r="D69" s="864" t="e">
        <f t="shared" ref="D69:F71" si="0">D66/C66-1</f>
        <v>#DIV/0!</v>
      </c>
      <c r="E69" s="864" t="e">
        <f t="shared" si="0"/>
        <v>#DIV/0!</v>
      </c>
      <c r="F69" s="864" t="e">
        <f t="shared" si="0"/>
        <v>#DIV/0!</v>
      </c>
    </row>
    <row r="70" spans="2:6" ht="15.75" hidden="1" customHeight="1">
      <c r="B70" s="833" t="s">
        <v>534</v>
      </c>
      <c r="C70" s="863"/>
      <c r="D70" s="864" t="e">
        <f t="shared" si="0"/>
        <v>#DIV/0!</v>
      </c>
      <c r="E70" s="864" t="e">
        <f t="shared" si="0"/>
        <v>#DIV/0!</v>
      </c>
      <c r="F70" s="864" t="e">
        <f t="shared" si="0"/>
        <v>#DIV/0!</v>
      </c>
    </row>
    <row r="71" spans="2:6" ht="15.75" hidden="1" customHeight="1">
      <c r="B71" s="833" t="s">
        <v>47</v>
      </c>
      <c r="C71" s="863"/>
      <c r="D71" s="864" t="e">
        <f t="shared" si="0"/>
        <v>#DIV/0!</v>
      </c>
      <c r="E71" s="864" t="e">
        <f t="shared" si="0"/>
        <v>#DIV/0!</v>
      </c>
      <c r="F71" s="864" t="e">
        <f t="shared" si="0"/>
        <v>#DIV/0!</v>
      </c>
    </row>
    <row r="72" spans="2:6" ht="24.75" hidden="1" customHeight="1">
      <c r="B72" s="2440" t="s">
        <v>1173</v>
      </c>
      <c r="C72" s="2415"/>
      <c r="D72" s="2415"/>
      <c r="E72" s="2415"/>
      <c r="F72" s="2416"/>
    </row>
    <row r="73" spans="2:6" ht="12.75" hidden="1" customHeight="1">
      <c r="B73" s="2436"/>
      <c r="C73" s="842">
        <v>2018</v>
      </c>
      <c r="D73" s="842">
        <v>2019</v>
      </c>
      <c r="E73" s="842">
        <v>2026</v>
      </c>
      <c r="F73" s="842">
        <v>2027</v>
      </c>
    </row>
    <row r="74" spans="2:6" ht="9" hidden="1" customHeight="1">
      <c r="B74" s="2437"/>
      <c r="C74" s="843" t="s">
        <v>22</v>
      </c>
      <c r="D74" s="843" t="s">
        <v>23</v>
      </c>
      <c r="E74" s="843" t="s">
        <v>23</v>
      </c>
      <c r="F74" s="843" t="s">
        <v>23</v>
      </c>
    </row>
    <row r="75" spans="2:6" ht="24.75" hidden="1" customHeight="1">
      <c r="B75" s="849" t="s">
        <v>537</v>
      </c>
      <c r="C75" s="865"/>
      <c r="D75" s="865"/>
      <c r="E75" s="865"/>
      <c r="F75" s="865"/>
    </row>
    <row r="76" spans="2:6" ht="38.25" hidden="1" customHeight="1">
      <c r="B76" s="851" t="s">
        <v>538</v>
      </c>
      <c r="C76" s="866"/>
      <c r="D76" s="867"/>
      <c r="E76" s="867"/>
      <c r="F76" s="867"/>
    </row>
    <row r="77" spans="2:6" ht="24.75" hidden="1" customHeight="1">
      <c r="B77" s="851" t="s">
        <v>539</v>
      </c>
      <c r="C77" s="866"/>
      <c r="D77" s="867"/>
      <c r="E77" s="867"/>
      <c r="F77" s="867"/>
    </row>
    <row r="78" spans="2:6" ht="24.75" hidden="1" customHeight="1">
      <c r="B78" s="849" t="s">
        <v>540</v>
      </c>
      <c r="C78" s="865"/>
      <c r="D78" s="865"/>
      <c r="E78" s="865"/>
      <c r="F78" s="865"/>
    </row>
    <row r="79" spans="2:6" ht="15.75" hidden="1" customHeight="1">
      <c r="B79" s="851" t="s">
        <v>538</v>
      </c>
      <c r="C79" s="866"/>
      <c r="D79" s="865"/>
      <c r="E79" s="865"/>
      <c r="F79" s="865"/>
    </row>
    <row r="80" spans="2:6" ht="15.75" hidden="1" customHeight="1">
      <c r="B80" s="851" t="s">
        <v>539</v>
      </c>
      <c r="C80" s="866"/>
      <c r="D80" s="865"/>
      <c r="E80" s="865"/>
      <c r="F80" s="865"/>
    </row>
    <row r="81" spans="2:6" ht="24.75" hidden="1" customHeight="1">
      <c r="B81" s="849" t="s">
        <v>542</v>
      </c>
      <c r="C81" s="866">
        <v>0</v>
      </c>
      <c r="D81" s="865">
        <v>0</v>
      </c>
      <c r="E81" s="865">
        <v>0</v>
      </c>
      <c r="F81" s="865">
        <v>0</v>
      </c>
    </row>
    <row r="82" spans="2:6" ht="15.75" hidden="1" customHeight="1">
      <c r="B82" s="851" t="s">
        <v>538</v>
      </c>
      <c r="C82" s="866"/>
      <c r="D82" s="865"/>
      <c r="E82" s="865"/>
      <c r="F82" s="865"/>
    </row>
    <row r="83" spans="2:6" ht="15.75" hidden="1" customHeight="1">
      <c r="B83" s="851" t="s">
        <v>539</v>
      </c>
      <c r="C83" s="866"/>
      <c r="D83" s="865"/>
      <c r="E83" s="865"/>
      <c r="F83" s="865"/>
    </row>
    <row r="84" spans="2:6" ht="15.75" hidden="1" customHeight="1">
      <c r="B84" s="849" t="s">
        <v>543</v>
      </c>
      <c r="C84" s="866"/>
      <c r="D84" s="865"/>
      <c r="E84" s="865"/>
      <c r="F84" s="865"/>
    </row>
    <row r="85" spans="2:6" ht="15.75" hidden="1" customHeight="1">
      <c r="B85" s="851" t="s">
        <v>538</v>
      </c>
      <c r="C85" s="866"/>
      <c r="D85" s="865"/>
      <c r="E85" s="865"/>
      <c r="F85" s="865"/>
    </row>
    <row r="86" spans="2:6" ht="15.75" hidden="1" customHeight="1">
      <c r="B86" s="851" t="s">
        <v>539</v>
      </c>
      <c r="C86" s="866"/>
      <c r="D86" s="865"/>
      <c r="E86" s="865"/>
      <c r="F86" s="865"/>
    </row>
    <row r="87" spans="2:6" ht="15.75" hidden="1" customHeight="1">
      <c r="B87" s="849" t="s">
        <v>549</v>
      </c>
      <c r="C87" s="866"/>
      <c r="D87" s="865"/>
      <c r="E87" s="865"/>
      <c r="F87" s="865"/>
    </row>
    <row r="88" spans="2:6" ht="15.75" hidden="1" customHeight="1">
      <c r="B88" s="851" t="s">
        <v>538</v>
      </c>
      <c r="C88" s="866"/>
      <c r="D88" s="865"/>
      <c r="E88" s="865"/>
      <c r="F88" s="865"/>
    </row>
    <row r="89" spans="2:6" ht="15.75" hidden="1" customHeight="1">
      <c r="B89" s="851" t="s">
        <v>539</v>
      </c>
      <c r="C89" s="866"/>
      <c r="D89" s="865"/>
      <c r="E89" s="865"/>
      <c r="F89" s="865"/>
    </row>
    <row r="90" spans="2:6" ht="15.75" hidden="1" customHeight="1">
      <c r="B90" s="849" t="s">
        <v>553</v>
      </c>
      <c r="C90" s="866"/>
      <c r="D90" s="865"/>
      <c r="E90" s="865"/>
      <c r="F90" s="865"/>
    </row>
    <row r="91" spans="2:6" ht="15.75" hidden="1" customHeight="1">
      <c r="B91" s="851" t="s">
        <v>538</v>
      </c>
      <c r="C91" s="866"/>
      <c r="D91" s="865"/>
      <c r="E91" s="865"/>
      <c r="F91" s="865"/>
    </row>
    <row r="92" spans="2:6" ht="15.75" hidden="1" customHeight="1">
      <c r="B92" s="851" t="s">
        <v>539</v>
      </c>
      <c r="C92" s="866"/>
      <c r="D92" s="865"/>
      <c r="E92" s="865"/>
      <c r="F92" s="865"/>
    </row>
    <row r="93" spans="2:6" ht="15.75" hidden="1" customHeight="1">
      <c r="B93" s="849" t="s">
        <v>554</v>
      </c>
      <c r="C93" s="866"/>
      <c r="D93" s="865"/>
      <c r="E93" s="865"/>
      <c r="F93" s="865"/>
    </row>
    <row r="94" spans="2:6" ht="15.75" hidden="1" customHeight="1">
      <c r="B94" s="851" t="s">
        <v>538</v>
      </c>
      <c r="C94" s="866"/>
      <c r="D94" s="865"/>
      <c r="E94" s="865"/>
      <c r="F94" s="865"/>
    </row>
    <row r="95" spans="2:6" ht="15.75" hidden="1" customHeight="1">
      <c r="B95" s="851" t="s">
        <v>539</v>
      </c>
      <c r="C95" s="866"/>
      <c r="D95" s="865"/>
      <c r="E95" s="865"/>
      <c r="F95" s="865"/>
    </row>
    <row r="96" spans="2:6" ht="15.75" hidden="1" customHeight="1">
      <c r="B96" s="868" t="s">
        <v>614</v>
      </c>
      <c r="C96" s="866">
        <f>C93+C90+C87+C84+C81+C78+C75</f>
        <v>0</v>
      </c>
      <c r="D96" s="866">
        <f>D93+D90+D87+D84+D81+D78+D75</f>
        <v>0</v>
      </c>
      <c r="E96" s="866">
        <f>E93+E90+E87+E84+E81+E78+E75</f>
        <v>0</v>
      </c>
      <c r="F96" s="866">
        <f>F93+F90+F87+F84+F81+F78+F75</f>
        <v>0</v>
      </c>
    </row>
    <row r="97" spans="2:6" ht="17.25" hidden="1" customHeight="1">
      <c r="B97" s="859" t="s">
        <v>556</v>
      </c>
      <c r="C97" s="860">
        <f>IF(C96-C67=0,0,"Error")</f>
        <v>0</v>
      </c>
      <c r="D97" s="860">
        <f>IF(D96-D67=0,0,"Error")</f>
        <v>0</v>
      </c>
      <c r="E97" s="860">
        <f>IF(E96-E67=0,0,"Error")</f>
        <v>0</v>
      </c>
      <c r="F97" s="860">
        <f>IF(F96-F67=0,0,"Error")</f>
        <v>0</v>
      </c>
    </row>
    <row r="98" spans="2:6" ht="15.75" hidden="1" customHeight="1">
      <c r="B98" s="861" t="s">
        <v>1174</v>
      </c>
      <c r="C98" s="2444"/>
      <c r="D98" s="2415"/>
      <c r="E98" s="2415"/>
      <c r="F98" s="2416"/>
    </row>
    <row r="99" spans="2:6" ht="26.25" hidden="1" customHeight="1">
      <c r="B99" s="833" t="s">
        <v>517</v>
      </c>
      <c r="C99" s="2439"/>
      <c r="D99" s="2415"/>
      <c r="E99" s="2415"/>
      <c r="F99" s="2416"/>
    </row>
    <row r="100" spans="2:6" ht="15.75" hidden="1" customHeight="1">
      <c r="B100" s="833" t="s">
        <v>21</v>
      </c>
      <c r="C100" s="2443"/>
      <c r="D100" s="2415"/>
      <c r="E100" s="2415"/>
      <c r="F100" s="2416"/>
    </row>
    <row r="101" spans="2:6" ht="12.75" hidden="1" customHeight="1">
      <c r="B101" s="2436"/>
      <c r="C101" s="842">
        <v>2018</v>
      </c>
      <c r="D101" s="842">
        <v>2019</v>
      </c>
      <c r="E101" s="842">
        <v>2026</v>
      </c>
      <c r="F101" s="842">
        <v>2027</v>
      </c>
    </row>
    <row r="102" spans="2:6" ht="9" hidden="1" customHeight="1">
      <c r="B102" s="2437"/>
      <c r="C102" s="843" t="s">
        <v>22</v>
      </c>
      <c r="D102" s="843" t="s">
        <v>23</v>
      </c>
      <c r="E102" s="843" t="s">
        <v>23</v>
      </c>
      <c r="F102" s="843" t="s">
        <v>23</v>
      </c>
    </row>
    <row r="103" spans="2:6" ht="15.75" hidden="1" customHeight="1">
      <c r="B103" s="833" t="s">
        <v>33</v>
      </c>
      <c r="C103" s="869"/>
      <c r="D103" s="869"/>
      <c r="E103" s="869"/>
      <c r="F103" s="869"/>
    </row>
    <row r="104" spans="2:6" ht="15.75" hidden="1" customHeight="1">
      <c r="B104" s="833" t="s">
        <v>529</v>
      </c>
      <c r="C104" s="862">
        <f>C133</f>
        <v>0</v>
      </c>
      <c r="D104" s="862">
        <f>D133</f>
        <v>0</v>
      </c>
      <c r="E104" s="862">
        <f>E133</f>
        <v>0</v>
      </c>
      <c r="F104" s="862">
        <f>F133</f>
        <v>0</v>
      </c>
    </row>
    <row r="105" spans="2:6" ht="15.75" hidden="1" customHeight="1">
      <c r="B105" s="833" t="s">
        <v>530</v>
      </c>
      <c r="C105" s="862" t="e">
        <f>C104/C103</f>
        <v>#DIV/0!</v>
      </c>
      <c r="D105" s="862" t="e">
        <f>D104/D103</f>
        <v>#DIV/0!</v>
      </c>
      <c r="E105" s="862" t="e">
        <f>E104/E103</f>
        <v>#DIV/0!</v>
      </c>
      <c r="F105" s="862" t="e">
        <f>F104/F103</f>
        <v>#DIV/0!</v>
      </c>
    </row>
    <row r="106" spans="2:6" ht="15.75" hidden="1" customHeight="1">
      <c r="B106" s="833" t="s">
        <v>532</v>
      </c>
      <c r="C106" s="863"/>
      <c r="D106" s="864" t="e">
        <f t="shared" ref="D106:F108" si="1">D103/C103-1</f>
        <v>#DIV/0!</v>
      </c>
      <c r="E106" s="864" t="e">
        <f t="shared" si="1"/>
        <v>#DIV/0!</v>
      </c>
      <c r="F106" s="864" t="e">
        <f t="shared" si="1"/>
        <v>#DIV/0!</v>
      </c>
    </row>
    <row r="107" spans="2:6" ht="15.75" hidden="1" customHeight="1">
      <c r="B107" s="833" t="s">
        <v>534</v>
      </c>
      <c r="C107" s="863"/>
      <c r="D107" s="864" t="e">
        <f t="shared" si="1"/>
        <v>#DIV/0!</v>
      </c>
      <c r="E107" s="864" t="e">
        <f t="shared" si="1"/>
        <v>#DIV/0!</v>
      </c>
      <c r="F107" s="864" t="e">
        <f t="shared" si="1"/>
        <v>#DIV/0!</v>
      </c>
    </row>
    <row r="108" spans="2:6" ht="15.75" hidden="1" customHeight="1">
      <c r="B108" s="833" t="s">
        <v>47</v>
      </c>
      <c r="C108" s="863"/>
      <c r="D108" s="864" t="e">
        <f t="shared" si="1"/>
        <v>#DIV/0!</v>
      </c>
      <c r="E108" s="864" t="e">
        <f t="shared" si="1"/>
        <v>#DIV/0!</v>
      </c>
      <c r="F108" s="864" t="e">
        <f t="shared" si="1"/>
        <v>#DIV/0!</v>
      </c>
    </row>
    <row r="109" spans="2:6" ht="24.75" hidden="1" customHeight="1">
      <c r="B109" s="2440" t="s">
        <v>1173</v>
      </c>
      <c r="C109" s="2415"/>
      <c r="D109" s="2415"/>
      <c r="E109" s="2415"/>
      <c r="F109" s="2416"/>
    </row>
    <row r="110" spans="2:6" ht="12.75" hidden="1" customHeight="1">
      <c r="B110" s="2436"/>
      <c r="C110" s="842">
        <v>2018</v>
      </c>
      <c r="D110" s="842">
        <v>2019</v>
      </c>
      <c r="E110" s="842">
        <v>2026</v>
      </c>
      <c r="F110" s="842">
        <v>2027</v>
      </c>
    </row>
    <row r="111" spans="2:6" ht="9" hidden="1" customHeight="1">
      <c r="B111" s="2437"/>
      <c r="C111" s="843" t="s">
        <v>22</v>
      </c>
      <c r="D111" s="843" t="s">
        <v>23</v>
      </c>
      <c r="E111" s="843" t="s">
        <v>23</v>
      </c>
      <c r="F111" s="843" t="s">
        <v>23</v>
      </c>
    </row>
    <row r="112" spans="2:6" ht="24.75" hidden="1" customHeight="1">
      <c r="B112" s="849" t="s">
        <v>537</v>
      </c>
      <c r="C112" s="865"/>
      <c r="D112" s="865"/>
      <c r="E112" s="865"/>
      <c r="F112" s="865"/>
    </row>
    <row r="113" spans="2:6" ht="15.75" hidden="1" customHeight="1">
      <c r="B113" s="851" t="s">
        <v>538</v>
      </c>
      <c r="C113" s="866"/>
      <c r="D113" s="867"/>
      <c r="E113" s="867"/>
      <c r="F113" s="867"/>
    </row>
    <row r="114" spans="2:6" ht="15.75" hidden="1" customHeight="1">
      <c r="B114" s="851" t="s">
        <v>539</v>
      </c>
      <c r="C114" s="866"/>
      <c r="D114" s="867"/>
      <c r="E114" s="867"/>
      <c r="F114" s="867"/>
    </row>
    <row r="115" spans="2:6" ht="24.75" hidden="1" customHeight="1">
      <c r="B115" s="849" t="s">
        <v>540</v>
      </c>
      <c r="C115" s="865"/>
      <c r="D115" s="865"/>
      <c r="E115" s="865"/>
      <c r="F115" s="865"/>
    </row>
    <row r="116" spans="2:6" ht="15.75" hidden="1" customHeight="1">
      <c r="B116" s="851" t="s">
        <v>538</v>
      </c>
      <c r="C116" s="866"/>
      <c r="D116" s="865"/>
      <c r="E116" s="865"/>
      <c r="F116" s="865"/>
    </row>
    <row r="117" spans="2:6" ht="15.75" hidden="1" customHeight="1">
      <c r="B117" s="851" t="s">
        <v>539</v>
      </c>
      <c r="C117" s="866"/>
      <c r="D117" s="865"/>
      <c r="E117" s="865"/>
      <c r="F117" s="865"/>
    </row>
    <row r="118" spans="2:6" ht="24.75" hidden="1" customHeight="1">
      <c r="B118" s="849" t="s">
        <v>542</v>
      </c>
      <c r="C118" s="866">
        <v>0</v>
      </c>
      <c r="D118" s="865">
        <v>0</v>
      </c>
      <c r="E118" s="865">
        <v>0</v>
      </c>
      <c r="F118" s="865">
        <v>0</v>
      </c>
    </row>
    <row r="119" spans="2:6" ht="15.75" hidden="1" customHeight="1">
      <c r="B119" s="851" t="s">
        <v>538</v>
      </c>
      <c r="C119" s="866"/>
      <c r="D119" s="865"/>
      <c r="E119" s="865"/>
      <c r="F119" s="865"/>
    </row>
    <row r="120" spans="2:6" ht="15.75" hidden="1" customHeight="1">
      <c r="B120" s="851" t="s">
        <v>539</v>
      </c>
      <c r="C120" s="866"/>
      <c r="D120" s="865"/>
      <c r="E120" s="865"/>
      <c r="F120" s="865"/>
    </row>
    <row r="121" spans="2:6" ht="15.75" hidden="1" customHeight="1">
      <c r="B121" s="849" t="s">
        <v>543</v>
      </c>
      <c r="C121" s="866"/>
      <c r="D121" s="865"/>
      <c r="E121" s="865"/>
      <c r="F121" s="865"/>
    </row>
    <row r="122" spans="2:6" ht="15.75" hidden="1" customHeight="1">
      <c r="B122" s="851" t="s">
        <v>538</v>
      </c>
      <c r="C122" s="866"/>
      <c r="D122" s="865"/>
      <c r="E122" s="865"/>
      <c r="F122" s="865"/>
    </row>
    <row r="123" spans="2:6" ht="15.75" hidden="1" customHeight="1">
      <c r="B123" s="851" t="s">
        <v>539</v>
      </c>
      <c r="C123" s="866"/>
      <c r="D123" s="865"/>
      <c r="E123" s="865"/>
      <c r="F123" s="865"/>
    </row>
    <row r="124" spans="2:6" ht="15.75" hidden="1" customHeight="1">
      <c r="B124" s="849" t="s">
        <v>549</v>
      </c>
      <c r="C124" s="866"/>
      <c r="D124" s="865"/>
      <c r="E124" s="865"/>
      <c r="F124" s="865"/>
    </row>
    <row r="125" spans="2:6" ht="15.75" hidden="1" customHeight="1">
      <c r="B125" s="851" t="s">
        <v>538</v>
      </c>
      <c r="C125" s="866"/>
      <c r="D125" s="865"/>
      <c r="E125" s="865"/>
      <c r="F125" s="865"/>
    </row>
    <row r="126" spans="2:6" ht="15" hidden="1" customHeight="1">
      <c r="B126" s="851" t="s">
        <v>539</v>
      </c>
      <c r="C126" s="866"/>
      <c r="D126" s="865"/>
      <c r="E126" s="865"/>
      <c r="F126" s="865"/>
    </row>
    <row r="127" spans="2:6" ht="15.75" hidden="1" customHeight="1">
      <c r="B127" s="849" t="s">
        <v>553</v>
      </c>
      <c r="C127" s="866">
        <v>0</v>
      </c>
      <c r="D127" s="865">
        <v>0</v>
      </c>
      <c r="E127" s="865">
        <v>0</v>
      </c>
      <c r="F127" s="865">
        <v>0</v>
      </c>
    </row>
    <row r="128" spans="2:6" ht="15.75" hidden="1" customHeight="1">
      <c r="B128" s="851" t="s">
        <v>538</v>
      </c>
      <c r="C128" s="866"/>
      <c r="D128" s="865"/>
      <c r="E128" s="865"/>
      <c r="F128" s="865"/>
    </row>
    <row r="129" spans="2:12" ht="15.75" hidden="1" customHeight="1">
      <c r="B129" s="851" t="s">
        <v>539</v>
      </c>
      <c r="C129" s="866"/>
      <c r="D129" s="865"/>
      <c r="E129" s="865"/>
      <c r="F129" s="865"/>
    </row>
    <row r="130" spans="2:12" ht="15.75" hidden="1" customHeight="1">
      <c r="B130" s="849" t="s">
        <v>554</v>
      </c>
      <c r="C130" s="866"/>
      <c r="D130" s="865"/>
      <c r="E130" s="865"/>
      <c r="F130" s="865"/>
    </row>
    <row r="131" spans="2:12" ht="15.75" hidden="1" customHeight="1">
      <c r="B131" s="851" t="s">
        <v>538</v>
      </c>
      <c r="C131" s="866"/>
      <c r="D131" s="865"/>
      <c r="E131" s="865"/>
      <c r="F131" s="865"/>
    </row>
    <row r="132" spans="2:12" ht="15.75" hidden="1" customHeight="1">
      <c r="B132" s="851" t="s">
        <v>539</v>
      </c>
      <c r="C132" s="866"/>
      <c r="D132" s="865"/>
      <c r="E132" s="865"/>
      <c r="F132" s="865"/>
    </row>
    <row r="133" spans="2:12" ht="15.75" hidden="1" customHeight="1">
      <c r="B133" s="868" t="s">
        <v>614</v>
      </c>
      <c r="C133" s="866">
        <f>C130+C127+C124+C121+C118+C115+C112</f>
        <v>0</v>
      </c>
      <c r="D133" s="866">
        <f>D130+D127+D124+D121+D118+D115+D112</f>
        <v>0</v>
      </c>
      <c r="E133" s="866">
        <f>E130+E127+E124+E121+E118+E115+E112</f>
        <v>0</v>
      </c>
      <c r="F133" s="866">
        <f>F130+F127+F124+F121+F118+F115+F112</f>
        <v>0</v>
      </c>
    </row>
    <row r="134" spans="2:12" ht="17.25" hidden="1" customHeight="1">
      <c r="B134" s="859" t="s">
        <v>556</v>
      </c>
      <c r="C134" s="860">
        <f>IF(C133-C104=0,0,"Error")</f>
        <v>0</v>
      </c>
      <c r="D134" s="860">
        <f>IF(D133-D104=0,0,"Error")</f>
        <v>0</v>
      </c>
      <c r="E134" s="860">
        <f>IF(E133-E104=0,0,"Error")</f>
        <v>0</v>
      </c>
      <c r="F134" s="860">
        <f>IF(F133-F104=0,0,"Error")</f>
        <v>0</v>
      </c>
    </row>
    <row r="135" spans="2:12" ht="15.75" customHeight="1" thickBot="1">
      <c r="B135" s="2441" t="s">
        <v>572</v>
      </c>
      <c r="C135" s="2415"/>
      <c r="D135" s="2415"/>
      <c r="E135" s="2415"/>
      <c r="F135" s="2416"/>
    </row>
    <row r="136" spans="2:12" ht="15.75" customHeight="1" thickBot="1">
      <c r="B136" s="2441" t="s">
        <v>573</v>
      </c>
      <c r="C136" s="2415"/>
      <c r="D136" s="2415"/>
      <c r="E136" s="2415"/>
      <c r="F136" s="2416"/>
    </row>
    <row r="137" spans="2:12" ht="15.75" customHeight="1" thickBot="1">
      <c r="B137" s="841" t="s">
        <v>574</v>
      </c>
      <c r="C137" s="2454"/>
      <c r="D137" s="2415"/>
      <c r="E137" s="2415"/>
      <c r="F137" s="2416"/>
    </row>
    <row r="138" spans="2:12" ht="30.75" customHeight="1" thickBot="1">
      <c r="B138" s="841" t="s">
        <v>576</v>
      </c>
      <c r="C138" s="1371" t="s">
        <v>1154</v>
      </c>
      <c r="D138" s="1372" t="s">
        <v>578</v>
      </c>
      <c r="E138" s="2455" t="s">
        <v>1080</v>
      </c>
      <c r="F138" s="2416"/>
      <c r="H138" s="2445" t="s">
        <v>1175</v>
      </c>
      <c r="I138" s="2446"/>
      <c r="J138" s="2446"/>
      <c r="K138" s="2446"/>
      <c r="L138" s="2447"/>
    </row>
    <row r="139" spans="2:12" ht="15.75" customHeight="1" thickBot="1">
      <c r="B139" s="871"/>
      <c r="C139" s="2453"/>
      <c r="D139" s="2415"/>
      <c r="E139" s="2415"/>
      <c r="F139" s="2416"/>
      <c r="H139" s="2448"/>
      <c r="I139" s="2418"/>
      <c r="J139" s="2418"/>
      <c r="K139" s="2418"/>
      <c r="L139" s="2449"/>
    </row>
    <row r="140" spans="2:12" ht="17.25" customHeight="1" thickBot="1">
      <c r="B140" s="833" t="s">
        <v>517</v>
      </c>
      <c r="C140" s="2439" t="s">
        <v>1176</v>
      </c>
      <c r="D140" s="2415"/>
      <c r="E140" s="2415"/>
      <c r="F140" s="2416"/>
      <c r="H140" s="2450"/>
      <c r="I140" s="2451"/>
      <c r="J140" s="2451"/>
      <c r="K140" s="2451"/>
      <c r="L140" s="2452"/>
    </row>
    <row r="141" spans="2:12" ht="15.75" customHeight="1" thickBot="1">
      <c r="B141" s="833" t="s">
        <v>21</v>
      </c>
      <c r="C141" s="2443" t="s">
        <v>1177</v>
      </c>
      <c r="D141" s="2415"/>
      <c r="E141" s="2415"/>
      <c r="F141" s="2416"/>
    </row>
    <row r="142" spans="2:12" ht="12.75" customHeight="1">
      <c r="B142" s="2436"/>
      <c r="C142" s="842">
        <v>2024</v>
      </c>
      <c r="D142" s="842">
        <v>2025</v>
      </c>
      <c r="E142" s="842">
        <v>2026</v>
      </c>
      <c r="F142" s="842">
        <v>2027</v>
      </c>
    </row>
    <row r="143" spans="2:12" ht="9" customHeight="1" thickBot="1">
      <c r="B143" s="2437"/>
      <c r="C143" s="843" t="s">
        <v>22</v>
      </c>
      <c r="D143" s="843" t="s">
        <v>23</v>
      </c>
      <c r="E143" s="843" t="s">
        <v>23</v>
      </c>
      <c r="F143" s="843" t="s">
        <v>23</v>
      </c>
    </row>
    <row r="144" spans="2:12" ht="15.75" customHeight="1" thickBot="1">
      <c r="B144" s="833" t="s">
        <v>33</v>
      </c>
      <c r="C144" s="844">
        <v>1</v>
      </c>
      <c r="D144" s="845">
        <v>3</v>
      </c>
      <c r="E144" s="845">
        <v>3</v>
      </c>
      <c r="F144" s="845">
        <v>3</v>
      </c>
    </row>
    <row r="145" spans="2:12" ht="15.75" customHeight="1" thickBot="1">
      <c r="B145" s="833" t="s">
        <v>529</v>
      </c>
      <c r="C145" s="1373">
        <v>5000</v>
      </c>
      <c r="D145" s="845">
        <v>1000</v>
      </c>
      <c r="E145" s="845">
        <v>1000</v>
      </c>
      <c r="F145" s="845">
        <v>1000</v>
      </c>
    </row>
    <row r="146" spans="2:12" ht="15.75" customHeight="1" thickBot="1">
      <c r="B146" s="833" t="s">
        <v>530</v>
      </c>
      <c r="C146" s="844">
        <f>C145/C144</f>
        <v>5000</v>
      </c>
      <c r="D146" s="844">
        <f t="shared" ref="D146:F146" si="2">D145/D144</f>
        <v>333.33333333333331</v>
      </c>
      <c r="E146" s="844">
        <f t="shared" si="2"/>
        <v>333.33333333333331</v>
      </c>
      <c r="F146" s="844">
        <f t="shared" si="2"/>
        <v>333.33333333333331</v>
      </c>
    </row>
    <row r="147" spans="2:12" ht="15.75" customHeight="1" thickBot="1">
      <c r="B147" s="833" t="s">
        <v>532</v>
      </c>
      <c r="C147" s="846" t="s">
        <v>533</v>
      </c>
      <c r="D147" s="872" t="e">
        <v>#DIV/0!</v>
      </c>
      <c r="E147" s="847">
        <v>0</v>
      </c>
      <c r="F147" s="847">
        <v>0</v>
      </c>
      <c r="H147" s="848"/>
      <c r="I147" s="848"/>
      <c r="J147" s="848"/>
      <c r="K147" s="848"/>
      <c r="L147" s="848"/>
    </row>
    <row r="148" spans="2:12" ht="15.75" customHeight="1" thickBot="1">
      <c r="B148" s="833" t="s">
        <v>534</v>
      </c>
      <c r="C148" s="846" t="s">
        <v>533</v>
      </c>
      <c r="D148" s="872" t="e">
        <v>#DIV/0!</v>
      </c>
      <c r="E148" s="847">
        <v>0</v>
      </c>
      <c r="F148" s="847">
        <v>0</v>
      </c>
    </row>
    <row r="149" spans="2:12" ht="15.75" customHeight="1" thickBot="1">
      <c r="B149" s="833" t="s">
        <v>47</v>
      </c>
      <c r="C149" s="846" t="s">
        <v>533</v>
      </c>
      <c r="D149" s="872" t="e">
        <v>#DIV/0!</v>
      </c>
      <c r="E149" s="847">
        <v>0</v>
      </c>
      <c r="F149" s="847">
        <v>0</v>
      </c>
    </row>
    <row r="150" spans="2:12" ht="15.75" customHeight="1" thickBot="1">
      <c r="B150" s="2440" t="s">
        <v>1178</v>
      </c>
      <c r="C150" s="2415"/>
      <c r="D150" s="2415"/>
      <c r="E150" s="2415"/>
      <c r="F150" s="2416"/>
    </row>
    <row r="151" spans="2:12" ht="12.75" customHeight="1">
      <c r="B151" s="2436"/>
      <c r="C151" s="842">
        <v>2024</v>
      </c>
      <c r="D151" s="842">
        <v>2025</v>
      </c>
      <c r="E151" s="842">
        <v>2026</v>
      </c>
      <c r="F151" s="842">
        <v>2027</v>
      </c>
    </row>
    <row r="152" spans="2:12" ht="9" customHeight="1" thickBot="1">
      <c r="B152" s="2437"/>
      <c r="C152" s="843" t="s">
        <v>22</v>
      </c>
      <c r="D152" s="843" t="s">
        <v>23</v>
      </c>
      <c r="E152" s="843" t="s">
        <v>23</v>
      </c>
      <c r="F152" s="843" t="s">
        <v>23</v>
      </c>
    </row>
    <row r="153" spans="2:12" ht="15.75" customHeight="1" thickBot="1">
      <c r="B153" s="849" t="s">
        <v>583</v>
      </c>
      <c r="C153" s="850">
        <v>0</v>
      </c>
      <c r="D153" s="850">
        <v>0</v>
      </c>
      <c r="E153" s="850">
        <v>0</v>
      </c>
      <c r="F153" s="850">
        <v>0</v>
      </c>
    </row>
    <row r="154" spans="2:12" ht="15.75" customHeight="1" thickBot="1">
      <c r="B154" s="851" t="s">
        <v>538</v>
      </c>
      <c r="C154" s="850"/>
      <c r="D154" s="850"/>
      <c r="E154" s="850"/>
      <c r="F154" s="850"/>
    </row>
    <row r="155" spans="2:12" ht="15.75" customHeight="1" thickBot="1">
      <c r="B155" s="851" t="s">
        <v>584</v>
      </c>
      <c r="C155" s="850"/>
      <c r="D155" s="850"/>
      <c r="E155" s="850"/>
      <c r="F155" s="850"/>
    </row>
    <row r="156" spans="2:12" ht="15.75" customHeight="1" thickBot="1">
      <c r="B156" s="851" t="s">
        <v>585</v>
      </c>
      <c r="C156" s="850"/>
      <c r="D156" s="850"/>
      <c r="E156" s="850"/>
      <c r="F156" s="850"/>
    </row>
    <row r="157" spans="2:12" ht="15.75" customHeight="1" thickBot="1">
      <c r="B157" s="851" t="s">
        <v>586</v>
      </c>
      <c r="C157" s="850"/>
      <c r="D157" s="850"/>
      <c r="E157" s="850"/>
      <c r="F157" s="850"/>
    </row>
    <row r="158" spans="2:12" ht="15.75" customHeight="1" thickBot="1">
      <c r="B158" s="849" t="s">
        <v>587</v>
      </c>
      <c r="C158" s="853">
        <v>5000</v>
      </c>
      <c r="D158" s="853">
        <v>1000</v>
      </c>
      <c r="E158" s="853">
        <v>1000</v>
      </c>
      <c r="F158" s="853">
        <v>1000</v>
      </c>
    </row>
    <row r="159" spans="2:12" ht="15.75" customHeight="1" thickBot="1">
      <c r="B159" s="851" t="s">
        <v>538</v>
      </c>
      <c r="C159" s="853">
        <v>5000</v>
      </c>
      <c r="D159" s="850">
        <v>1000</v>
      </c>
      <c r="E159" s="850">
        <v>1000</v>
      </c>
      <c r="F159" s="850">
        <v>1000</v>
      </c>
    </row>
    <row r="160" spans="2:12" ht="15.75" customHeight="1" thickBot="1">
      <c r="B160" s="851" t="s">
        <v>584</v>
      </c>
      <c r="C160" s="853"/>
      <c r="D160" s="850"/>
      <c r="E160" s="850"/>
      <c r="F160" s="850"/>
    </row>
    <row r="161" spans="2:12" ht="15.75" customHeight="1" thickBot="1">
      <c r="B161" s="851" t="s">
        <v>585</v>
      </c>
      <c r="C161" s="853"/>
      <c r="D161" s="850"/>
      <c r="E161" s="850"/>
      <c r="F161" s="850"/>
    </row>
    <row r="162" spans="2:12" ht="15.75" customHeight="1" thickBot="1">
      <c r="B162" s="851" t="s">
        <v>586</v>
      </c>
      <c r="C162" s="853"/>
      <c r="D162" s="850"/>
      <c r="E162" s="850"/>
      <c r="F162" s="850"/>
    </row>
    <row r="163" spans="2:12" thickBot="1">
      <c r="B163" s="873" t="s">
        <v>555</v>
      </c>
      <c r="C163" s="853">
        <v>5000</v>
      </c>
      <c r="D163" s="853">
        <v>1000</v>
      </c>
      <c r="E163" s="853">
        <v>1000</v>
      </c>
      <c r="F163" s="853">
        <v>1000</v>
      </c>
    </row>
    <row r="164" spans="2:12" ht="21" customHeight="1" thickBot="1">
      <c r="B164" s="841" t="s">
        <v>558</v>
      </c>
      <c r="C164" s="841" t="s">
        <v>1065</v>
      </c>
      <c r="D164" s="870" t="s">
        <v>578</v>
      </c>
      <c r="E164" s="2456"/>
      <c r="F164" s="2416"/>
    </row>
    <row r="165" spans="2:12" ht="17.25" customHeight="1" thickBot="1">
      <c r="B165" s="833" t="s">
        <v>517</v>
      </c>
      <c r="C165" s="2439" t="s">
        <v>1022</v>
      </c>
      <c r="D165" s="2415"/>
      <c r="E165" s="2415"/>
      <c r="F165" s="2416"/>
    </row>
    <row r="166" spans="2:12" ht="15.75" customHeight="1" thickBot="1">
      <c r="B166" s="833" t="s">
        <v>21</v>
      </c>
      <c r="C166" s="2443" t="s">
        <v>240</v>
      </c>
      <c r="D166" s="2415"/>
      <c r="E166" s="2415"/>
      <c r="F166" s="2416"/>
    </row>
    <row r="167" spans="2:12" ht="12.75" customHeight="1">
      <c r="B167" s="2436"/>
      <c r="C167" s="842">
        <v>2024</v>
      </c>
      <c r="D167" s="842">
        <v>2025</v>
      </c>
      <c r="E167" s="842">
        <v>2026</v>
      </c>
      <c r="F167" s="842">
        <v>2027</v>
      </c>
    </row>
    <row r="168" spans="2:12" ht="9" customHeight="1" thickBot="1">
      <c r="B168" s="2437"/>
      <c r="C168" s="843" t="s">
        <v>22</v>
      </c>
      <c r="D168" s="843" t="s">
        <v>23</v>
      </c>
      <c r="E168" s="843" t="s">
        <v>23</v>
      </c>
      <c r="F168" s="843" t="s">
        <v>23</v>
      </c>
    </row>
    <row r="169" spans="2:12" ht="15.75" customHeight="1" thickBot="1">
      <c r="B169" s="833" t="s">
        <v>33</v>
      </c>
      <c r="C169" s="833"/>
      <c r="D169" s="863">
        <v>0</v>
      </c>
      <c r="E169" s="833"/>
      <c r="F169" s="833"/>
    </row>
    <row r="170" spans="2:12" ht="15.75" customHeight="1" thickBot="1">
      <c r="B170" s="833" t="s">
        <v>529</v>
      </c>
      <c r="C170" s="862"/>
      <c r="D170" s="862">
        <f>D188</f>
        <v>0</v>
      </c>
      <c r="E170" s="862"/>
      <c r="F170" s="862"/>
    </row>
    <row r="171" spans="2:12" ht="15.75" customHeight="1" thickBot="1">
      <c r="B171" s="833" t="s">
        <v>530</v>
      </c>
      <c r="C171" s="862" t="e">
        <f>C170/C169</f>
        <v>#DIV/0!</v>
      </c>
      <c r="D171" s="862" t="e">
        <f>D170/D169</f>
        <v>#DIV/0!</v>
      </c>
      <c r="E171" s="862" t="e">
        <f>E170/E169</f>
        <v>#DIV/0!</v>
      </c>
      <c r="F171" s="862" t="e">
        <f>F170/F169</f>
        <v>#DIV/0!</v>
      </c>
    </row>
    <row r="172" spans="2:12" ht="15.75" customHeight="1" thickBot="1">
      <c r="B172" s="833" t="s">
        <v>532</v>
      </c>
      <c r="C172" s="863" t="s">
        <v>533</v>
      </c>
      <c r="D172" s="864" t="e">
        <f t="shared" ref="D172:F174" si="3">D169/C169-1</f>
        <v>#DIV/0!</v>
      </c>
      <c r="E172" s="864" t="e">
        <f t="shared" si="3"/>
        <v>#DIV/0!</v>
      </c>
      <c r="F172" s="864" t="e">
        <f t="shared" si="3"/>
        <v>#DIV/0!</v>
      </c>
      <c r="H172" s="848"/>
      <c r="I172" s="848"/>
      <c r="J172" s="848"/>
      <c r="K172" s="848"/>
      <c r="L172" s="848"/>
    </row>
    <row r="173" spans="2:12" ht="15.75" customHeight="1" thickBot="1">
      <c r="B173" s="833" t="s">
        <v>534</v>
      </c>
      <c r="C173" s="863" t="s">
        <v>533</v>
      </c>
      <c r="D173" s="864" t="e">
        <f t="shared" si="3"/>
        <v>#DIV/0!</v>
      </c>
      <c r="E173" s="864" t="e">
        <f t="shared" si="3"/>
        <v>#DIV/0!</v>
      </c>
      <c r="F173" s="864" t="e">
        <f t="shared" si="3"/>
        <v>#DIV/0!</v>
      </c>
    </row>
    <row r="174" spans="2:12" ht="15.75" customHeight="1" thickBot="1">
      <c r="B174" s="833" t="s">
        <v>47</v>
      </c>
      <c r="C174" s="863" t="s">
        <v>533</v>
      </c>
      <c r="D174" s="864" t="e">
        <f t="shared" si="3"/>
        <v>#DIV/0!</v>
      </c>
      <c r="E174" s="864" t="e">
        <f t="shared" si="3"/>
        <v>#DIV/0!</v>
      </c>
      <c r="F174" s="864" t="e">
        <f t="shared" si="3"/>
        <v>#DIV/0!</v>
      </c>
    </row>
    <row r="175" spans="2:12" ht="15.75" customHeight="1" thickBot="1">
      <c r="B175" s="2440" t="s">
        <v>1179</v>
      </c>
      <c r="C175" s="2415"/>
      <c r="D175" s="2415"/>
      <c r="E175" s="2415"/>
      <c r="F175" s="2416"/>
    </row>
    <row r="176" spans="2:12" ht="12.75" customHeight="1">
      <c r="B176" s="2436"/>
      <c r="C176" s="842">
        <v>2024</v>
      </c>
      <c r="D176" s="842">
        <v>2025</v>
      </c>
      <c r="E176" s="842">
        <v>2026</v>
      </c>
      <c r="F176" s="842">
        <v>2027</v>
      </c>
    </row>
    <row r="177" spans="2:6" ht="9" customHeight="1" thickBot="1">
      <c r="B177" s="2437"/>
      <c r="C177" s="843" t="s">
        <v>22</v>
      </c>
      <c r="D177" s="843" t="s">
        <v>23</v>
      </c>
      <c r="E177" s="843" t="s">
        <v>23</v>
      </c>
      <c r="F177" s="843" t="s">
        <v>23</v>
      </c>
    </row>
    <row r="178" spans="2:6" ht="15.75" customHeight="1" thickBot="1">
      <c r="B178" s="849" t="s">
        <v>583</v>
      </c>
      <c r="C178" s="865">
        <f>C179+C180+C181+C182</f>
        <v>0</v>
      </c>
      <c r="D178" s="865">
        <f>D179+D180+D181+D182</f>
        <v>0</v>
      </c>
      <c r="E178" s="865">
        <f>E179+E180+E181+E182</f>
        <v>0</v>
      </c>
      <c r="F178" s="865">
        <f>F179+F180+F181+F182</f>
        <v>0</v>
      </c>
    </row>
    <row r="179" spans="2:6" ht="15.75" customHeight="1" thickBot="1">
      <c r="B179" s="851" t="s">
        <v>538</v>
      </c>
      <c r="C179" s="865"/>
      <c r="D179" s="865"/>
      <c r="E179" s="865"/>
      <c r="F179" s="865"/>
    </row>
    <row r="180" spans="2:6" ht="15.75" customHeight="1" thickBot="1">
      <c r="B180" s="851" t="s">
        <v>584</v>
      </c>
      <c r="C180" s="865"/>
      <c r="D180" s="865"/>
      <c r="E180" s="865"/>
      <c r="F180" s="865"/>
    </row>
    <row r="181" spans="2:6" ht="15.75" customHeight="1" thickBot="1">
      <c r="B181" s="851" t="s">
        <v>585</v>
      </c>
      <c r="C181" s="865"/>
      <c r="D181" s="865"/>
      <c r="E181" s="865"/>
      <c r="F181" s="865"/>
    </row>
    <row r="182" spans="2:6" ht="15.75" customHeight="1" thickBot="1">
      <c r="B182" s="851" t="s">
        <v>586</v>
      </c>
      <c r="C182" s="865"/>
      <c r="D182" s="865"/>
      <c r="E182" s="865"/>
      <c r="F182" s="865"/>
    </row>
    <row r="183" spans="2:6" ht="15.75" customHeight="1" thickBot="1">
      <c r="B183" s="849" t="s">
        <v>587</v>
      </c>
      <c r="C183" s="866">
        <f>C184+C185+C186+C187</f>
        <v>0</v>
      </c>
      <c r="D183" s="866">
        <f>D184+D185+D186+D187</f>
        <v>0</v>
      </c>
      <c r="E183" s="866">
        <f>E184+E185+E186+E187</f>
        <v>0</v>
      </c>
      <c r="F183" s="866">
        <f>F184+F185+F186+F187</f>
        <v>0</v>
      </c>
    </row>
    <row r="184" spans="2:6" ht="15.75" customHeight="1" thickBot="1">
      <c r="B184" s="851" t="s">
        <v>538</v>
      </c>
      <c r="C184" s="866"/>
      <c r="D184" s="837">
        <v>0</v>
      </c>
      <c r="E184" s="865"/>
      <c r="F184" s="865"/>
    </row>
    <row r="185" spans="2:6" ht="15.75" customHeight="1" thickBot="1">
      <c r="B185" s="851" t="s">
        <v>584</v>
      </c>
      <c r="C185" s="866"/>
      <c r="D185" s="865"/>
      <c r="E185" s="865"/>
      <c r="F185" s="865"/>
    </row>
    <row r="186" spans="2:6" ht="15.75" customHeight="1" thickBot="1">
      <c r="B186" s="851" t="s">
        <v>585</v>
      </c>
      <c r="C186" s="866"/>
      <c r="D186" s="865"/>
      <c r="E186" s="865"/>
      <c r="F186" s="865"/>
    </row>
    <row r="187" spans="2:6" ht="15.75" customHeight="1" thickBot="1">
      <c r="B187" s="851" t="s">
        <v>586</v>
      </c>
      <c r="C187" s="866"/>
      <c r="D187" s="865"/>
      <c r="E187" s="865"/>
      <c r="F187" s="865"/>
    </row>
    <row r="188" spans="2:6" ht="15.75" customHeight="1" thickBot="1">
      <c r="B188" s="873" t="s">
        <v>660</v>
      </c>
      <c r="C188" s="866">
        <f>C178+C183</f>
        <v>0</v>
      </c>
      <c r="D188" s="866">
        <f>D178+D183</f>
        <v>0</v>
      </c>
      <c r="E188" s="866">
        <f>E178+E183</f>
        <v>0</v>
      </c>
      <c r="F188" s="866">
        <f>F178+F183</f>
        <v>0</v>
      </c>
    </row>
    <row r="189" spans="2:6" ht="15.75" hidden="1" customHeight="1">
      <c r="B189" s="841" t="s">
        <v>663</v>
      </c>
      <c r="C189" s="874"/>
      <c r="D189" s="875" t="s">
        <v>578</v>
      </c>
      <c r="E189" s="876"/>
      <c r="F189" s="877"/>
    </row>
    <row r="190" spans="2:6" ht="17.25" hidden="1" customHeight="1">
      <c r="B190" s="833" t="s">
        <v>517</v>
      </c>
      <c r="C190" s="2439"/>
      <c r="D190" s="2415"/>
      <c r="E190" s="2415"/>
      <c r="F190" s="2416"/>
    </row>
    <row r="191" spans="2:6" ht="15.75" hidden="1" customHeight="1">
      <c r="B191" s="833" t="s">
        <v>21</v>
      </c>
      <c r="C191" s="2443"/>
      <c r="D191" s="2415"/>
      <c r="E191" s="2415"/>
      <c r="F191" s="2416"/>
    </row>
    <row r="192" spans="2:6" ht="12.75" hidden="1" customHeight="1">
      <c r="B192" s="2436"/>
      <c r="C192" s="842">
        <v>2018</v>
      </c>
      <c r="D192" s="842">
        <v>2019</v>
      </c>
      <c r="E192" s="842">
        <v>2026</v>
      </c>
      <c r="F192" s="842">
        <v>2027</v>
      </c>
    </row>
    <row r="193" spans="2:12" ht="9" hidden="1" customHeight="1">
      <c r="B193" s="2437"/>
      <c r="C193" s="843" t="s">
        <v>22</v>
      </c>
      <c r="D193" s="843" t="s">
        <v>23</v>
      </c>
      <c r="E193" s="843" t="s">
        <v>23</v>
      </c>
      <c r="F193" s="843" t="s">
        <v>23</v>
      </c>
    </row>
    <row r="194" spans="2:12" ht="15.75" hidden="1" customHeight="1">
      <c r="B194" s="833" t="s">
        <v>33</v>
      </c>
      <c r="C194" s="833"/>
      <c r="D194" s="833"/>
      <c r="E194" s="833"/>
      <c r="F194" s="833"/>
    </row>
    <row r="195" spans="2:12" ht="15.75" hidden="1" customHeight="1">
      <c r="B195" s="833" t="s">
        <v>529</v>
      </c>
      <c r="C195" s="862">
        <f>C213</f>
        <v>0</v>
      </c>
      <c r="D195" s="862">
        <f>D213</f>
        <v>0</v>
      </c>
      <c r="E195" s="862">
        <f>E213</f>
        <v>0</v>
      </c>
      <c r="F195" s="862">
        <f>F213</f>
        <v>0</v>
      </c>
    </row>
    <row r="196" spans="2:12" ht="15.75" hidden="1" customHeight="1">
      <c r="B196" s="833" t="s">
        <v>530</v>
      </c>
      <c r="C196" s="862" t="e">
        <f>C195/C194</f>
        <v>#DIV/0!</v>
      </c>
      <c r="D196" s="862" t="e">
        <f>D195/D194</f>
        <v>#DIV/0!</v>
      </c>
      <c r="E196" s="862" t="e">
        <f>E195/E194</f>
        <v>#DIV/0!</v>
      </c>
      <c r="F196" s="862" t="e">
        <f>F195/F194</f>
        <v>#DIV/0!</v>
      </c>
    </row>
    <row r="197" spans="2:12" ht="15.75" hidden="1" customHeight="1">
      <c r="B197" s="833" t="s">
        <v>532</v>
      </c>
      <c r="C197" s="863" t="s">
        <v>533</v>
      </c>
      <c r="D197" s="864" t="e">
        <f t="shared" ref="D197:F199" si="4">D194/C194-1</f>
        <v>#DIV/0!</v>
      </c>
      <c r="E197" s="864" t="e">
        <f t="shared" si="4"/>
        <v>#DIV/0!</v>
      </c>
      <c r="F197" s="864" t="e">
        <f t="shared" si="4"/>
        <v>#DIV/0!</v>
      </c>
      <c r="H197" s="848"/>
      <c r="I197" s="848"/>
      <c r="J197" s="848"/>
      <c r="K197" s="848"/>
      <c r="L197" s="848"/>
    </row>
    <row r="198" spans="2:12" ht="15.75" hidden="1" customHeight="1">
      <c r="B198" s="833" t="s">
        <v>534</v>
      </c>
      <c r="C198" s="863" t="s">
        <v>533</v>
      </c>
      <c r="D198" s="864" t="e">
        <f t="shared" si="4"/>
        <v>#DIV/0!</v>
      </c>
      <c r="E198" s="864" t="e">
        <f t="shared" si="4"/>
        <v>#DIV/0!</v>
      </c>
      <c r="F198" s="864" t="e">
        <f t="shared" si="4"/>
        <v>#DIV/0!</v>
      </c>
    </row>
    <row r="199" spans="2:12" ht="15.75" hidden="1" customHeight="1">
      <c r="B199" s="833" t="s">
        <v>47</v>
      </c>
      <c r="C199" s="863" t="s">
        <v>533</v>
      </c>
      <c r="D199" s="864" t="e">
        <f t="shared" si="4"/>
        <v>#DIV/0!</v>
      </c>
      <c r="E199" s="864" t="e">
        <f t="shared" si="4"/>
        <v>#DIV/0!</v>
      </c>
      <c r="F199" s="864" t="e">
        <f t="shared" si="4"/>
        <v>#DIV/0!</v>
      </c>
    </row>
    <row r="200" spans="2:12" ht="15.75" hidden="1" customHeight="1">
      <c r="B200" s="2440" t="s">
        <v>1180</v>
      </c>
      <c r="C200" s="2415"/>
      <c r="D200" s="2415"/>
      <c r="E200" s="2415"/>
      <c r="F200" s="2416"/>
    </row>
    <row r="201" spans="2:12" ht="12.75" hidden="1" customHeight="1">
      <c r="B201" s="2436"/>
      <c r="C201" s="842">
        <v>2018</v>
      </c>
      <c r="D201" s="842">
        <v>2019</v>
      </c>
      <c r="E201" s="842">
        <v>2026</v>
      </c>
      <c r="F201" s="842">
        <v>2027</v>
      </c>
    </row>
    <row r="202" spans="2:12" ht="9" hidden="1" customHeight="1">
      <c r="B202" s="2437"/>
      <c r="C202" s="843" t="s">
        <v>22</v>
      </c>
      <c r="D202" s="843" t="s">
        <v>23</v>
      </c>
      <c r="E202" s="843" t="s">
        <v>23</v>
      </c>
      <c r="F202" s="843" t="s">
        <v>23</v>
      </c>
    </row>
    <row r="203" spans="2:12" ht="15.75" hidden="1" customHeight="1">
      <c r="B203" s="849" t="s">
        <v>583</v>
      </c>
      <c r="C203" s="865">
        <f>C204+C205+C206+C207</f>
        <v>0</v>
      </c>
      <c r="D203" s="865">
        <f>D204+D205+D206+D207</f>
        <v>0</v>
      </c>
      <c r="E203" s="865">
        <f>E204+E205+E206+E207</f>
        <v>0</v>
      </c>
      <c r="F203" s="865">
        <f>F204+F205+F206+F207</f>
        <v>0</v>
      </c>
    </row>
    <row r="204" spans="2:12" ht="15.75" hidden="1" customHeight="1">
      <c r="B204" s="851" t="s">
        <v>538</v>
      </c>
      <c r="C204" s="865"/>
      <c r="D204" s="865"/>
      <c r="E204" s="865"/>
      <c r="F204" s="865"/>
    </row>
    <row r="205" spans="2:12" ht="15.75" hidden="1" customHeight="1">
      <c r="B205" s="851" t="s">
        <v>584</v>
      </c>
      <c r="C205" s="865"/>
      <c r="D205" s="865"/>
      <c r="E205" s="865"/>
      <c r="F205" s="865"/>
    </row>
    <row r="206" spans="2:12" ht="15.75" hidden="1" customHeight="1">
      <c r="B206" s="851" t="s">
        <v>585</v>
      </c>
      <c r="C206" s="865"/>
      <c r="D206" s="865"/>
      <c r="E206" s="865"/>
      <c r="F206" s="865"/>
    </row>
    <row r="207" spans="2:12" ht="15.75" hidden="1" customHeight="1">
      <c r="B207" s="851" t="s">
        <v>586</v>
      </c>
      <c r="C207" s="865"/>
      <c r="D207" s="865"/>
      <c r="E207" s="865"/>
      <c r="F207" s="865"/>
    </row>
    <row r="208" spans="2:12" ht="15.75" hidden="1" customHeight="1">
      <c r="B208" s="849" t="s">
        <v>587</v>
      </c>
      <c r="C208" s="866">
        <f>C209+C210+C211+C212</f>
        <v>0</v>
      </c>
      <c r="D208" s="866">
        <f>D209+D210+D211+D212</f>
        <v>0</v>
      </c>
      <c r="E208" s="866">
        <f>E209+E210+E211+E212</f>
        <v>0</v>
      </c>
      <c r="F208" s="866">
        <f>F209+F210+F211+F212</f>
        <v>0</v>
      </c>
    </row>
    <row r="209" spans="2:12" ht="15.75" hidden="1" customHeight="1">
      <c r="B209" s="851" t="s">
        <v>538</v>
      </c>
      <c r="C209" s="866"/>
      <c r="D209" s="865"/>
      <c r="E209" s="865"/>
      <c r="F209" s="865"/>
    </row>
    <row r="210" spans="2:12" ht="15.75" hidden="1" customHeight="1">
      <c r="B210" s="851" t="s">
        <v>584</v>
      </c>
      <c r="C210" s="866"/>
      <c r="D210" s="865"/>
      <c r="E210" s="865"/>
      <c r="F210" s="865"/>
    </row>
    <row r="211" spans="2:12" ht="15.75" hidden="1" customHeight="1">
      <c r="B211" s="851" t="s">
        <v>585</v>
      </c>
      <c r="C211" s="866"/>
      <c r="D211" s="865"/>
      <c r="E211" s="865"/>
      <c r="F211" s="865"/>
    </row>
    <row r="212" spans="2:12" ht="15.75" hidden="1" customHeight="1">
      <c r="B212" s="851" t="s">
        <v>586</v>
      </c>
      <c r="C212" s="866"/>
      <c r="D212" s="865"/>
      <c r="E212" s="865"/>
      <c r="F212" s="865"/>
    </row>
    <row r="213" spans="2:12" ht="15.75" hidden="1" customHeight="1">
      <c r="B213" s="858" t="s">
        <v>798</v>
      </c>
      <c r="C213" s="866">
        <f>C203+C208</f>
        <v>0</v>
      </c>
      <c r="D213" s="866">
        <f>D203+D208</f>
        <v>0</v>
      </c>
      <c r="E213" s="866">
        <f>E203+E208</f>
        <v>0</v>
      </c>
      <c r="F213" s="866">
        <f>F203+F208</f>
        <v>0</v>
      </c>
    </row>
    <row r="214" spans="2:12" ht="25.5" customHeight="1" thickBot="1">
      <c r="B214" s="878" t="s">
        <v>619</v>
      </c>
      <c r="C214" s="2453"/>
      <c r="D214" s="2415"/>
      <c r="E214" s="2415"/>
      <c r="F214" s="2416"/>
    </row>
    <row r="215" spans="2:12" ht="15.75" customHeight="1" thickBot="1">
      <c r="B215" s="841" t="s">
        <v>616</v>
      </c>
      <c r="C215" s="874"/>
      <c r="D215" s="875" t="s">
        <v>578</v>
      </c>
      <c r="E215" s="876"/>
      <c r="F215" s="877"/>
    </row>
    <row r="216" spans="2:12" ht="17.25" customHeight="1" thickBot="1">
      <c r="B216" s="833" t="s">
        <v>517</v>
      </c>
      <c r="C216" s="2439"/>
      <c r="D216" s="2415"/>
      <c r="E216" s="2415"/>
      <c r="F216" s="2416"/>
    </row>
    <row r="217" spans="2:12" ht="15.75" customHeight="1" thickBot="1">
      <c r="B217" s="833" t="s">
        <v>21</v>
      </c>
      <c r="C217" s="2457"/>
      <c r="D217" s="2415"/>
      <c r="E217" s="2415"/>
      <c r="F217" s="2416"/>
    </row>
    <row r="218" spans="2:12" ht="12.75" customHeight="1">
      <c r="B218" s="2436"/>
      <c r="C218" s="842">
        <v>2024</v>
      </c>
      <c r="D218" s="842">
        <v>2025</v>
      </c>
      <c r="E218" s="842">
        <v>2026</v>
      </c>
      <c r="F218" s="842">
        <v>2027</v>
      </c>
    </row>
    <row r="219" spans="2:12" ht="9" customHeight="1" thickBot="1">
      <c r="B219" s="2437"/>
      <c r="C219" s="843" t="s">
        <v>22</v>
      </c>
      <c r="D219" s="843" t="s">
        <v>23</v>
      </c>
      <c r="E219" s="843" t="s">
        <v>23</v>
      </c>
      <c r="F219" s="843" t="s">
        <v>23</v>
      </c>
    </row>
    <row r="220" spans="2:12" ht="15.75" customHeight="1" thickBot="1">
      <c r="B220" s="833" t="s">
        <v>33</v>
      </c>
      <c r="C220" s="833">
        <v>0</v>
      </c>
      <c r="D220" s="863">
        <v>0</v>
      </c>
      <c r="E220" s="863">
        <v>0</v>
      </c>
      <c r="F220" s="833">
        <v>0</v>
      </c>
    </row>
    <row r="221" spans="2:12" ht="15.75" customHeight="1" thickBot="1">
      <c r="B221" s="833" t="s">
        <v>529</v>
      </c>
      <c r="C221" s="862">
        <f>C239</f>
        <v>0</v>
      </c>
      <c r="D221" s="862">
        <f>D239</f>
        <v>0</v>
      </c>
      <c r="E221" s="862">
        <f>E239</f>
        <v>0</v>
      </c>
      <c r="F221" s="862">
        <f>F239</f>
        <v>0</v>
      </c>
    </row>
    <row r="222" spans="2:12" ht="15.75" customHeight="1" thickBot="1">
      <c r="B222" s="833" t="s">
        <v>530</v>
      </c>
      <c r="C222" s="862" t="e">
        <f>C221/C220</f>
        <v>#DIV/0!</v>
      </c>
      <c r="D222" s="862" t="e">
        <f>D221/D220</f>
        <v>#DIV/0!</v>
      </c>
      <c r="E222" s="862" t="e">
        <f>E221/E220</f>
        <v>#DIV/0!</v>
      </c>
      <c r="F222" s="862" t="e">
        <f>F221/F220</f>
        <v>#DIV/0!</v>
      </c>
    </row>
    <row r="223" spans="2:12" ht="15.75" customHeight="1" thickBot="1">
      <c r="B223" s="833" t="s">
        <v>532</v>
      </c>
      <c r="C223" s="863" t="s">
        <v>533</v>
      </c>
      <c r="D223" s="864" t="e">
        <f t="shared" ref="D223:F225" si="5">D220/C220-1</f>
        <v>#DIV/0!</v>
      </c>
      <c r="E223" s="864" t="e">
        <f t="shared" si="5"/>
        <v>#DIV/0!</v>
      </c>
      <c r="F223" s="864" t="e">
        <f t="shared" si="5"/>
        <v>#DIV/0!</v>
      </c>
      <c r="H223" s="848"/>
      <c r="I223" s="848"/>
      <c r="J223" s="848"/>
      <c r="K223" s="848"/>
      <c r="L223" s="848"/>
    </row>
    <row r="224" spans="2:12" ht="15.75" customHeight="1" thickBot="1">
      <c r="B224" s="833" t="s">
        <v>534</v>
      </c>
      <c r="C224" s="863" t="s">
        <v>533</v>
      </c>
      <c r="D224" s="864" t="e">
        <f t="shared" si="5"/>
        <v>#DIV/0!</v>
      </c>
      <c r="E224" s="864" t="e">
        <f t="shared" si="5"/>
        <v>#DIV/0!</v>
      </c>
      <c r="F224" s="864" t="e">
        <f t="shared" si="5"/>
        <v>#DIV/0!</v>
      </c>
    </row>
    <row r="225" spans="2:6" ht="15.75" customHeight="1" thickBot="1">
      <c r="B225" s="833" t="s">
        <v>47</v>
      </c>
      <c r="C225" s="863" t="s">
        <v>533</v>
      </c>
      <c r="D225" s="864" t="e">
        <f t="shared" si="5"/>
        <v>#DIV/0!</v>
      </c>
      <c r="E225" s="864" t="e">
        <f t="shared" si="5"/>
        <v>#DIV/0!</v>
      </c>
      <c r="F225" s="864" t="e">
        <f t="shared" si="5"/>
        <v>#DIV/0!</v>
      </c>
    </row>
    <row r="226" spans="2:6" ht="15.75" customHeight="1" thickBot="1">
      <c r="B226" s="2440" t="s">
        <v>1181</v>
      </c>
      <c r="C226" s="2415"/>
      <c r="D226" s="2415"/>
      <c r="E226" s="2415"/>
      <c r="F226" s="2416"/>
    </row>
    <row r="227" spans="2:6" ht="12.75" customHeight="1">
      <c r="B227" s="2436"/>
      <c r="C227" s="842">
        <v>2024</v>
      </c>
      <c r="D227" s="842">
        <v>2025</v>
      </c>
      <c r="E227" s="842">
        <v>2026</v>
      </c>
      <c r="F227" s="842">
        <v>2027</v>
      </c>
    </row>
    <row r="228" spans="2:6" ht="9" customHeight="1" thickBot="1">
      <c r="B228" s="2437"/>
      <c r="C228" s="843" t="s">
        <v>22</v>
      </c>
      <c r="D228" s="843" t="s">
        <v>23</v>
      </c>
      <c r="E228" s="843" t="s">
        <v>23</v>
      </c>
      <c r="F228" s="843" t="s">
        <v>23</v>
      </c>
    </row>
    <row r="229" spans="2:6" ht="15.75" customHeight="1" thickBot="1">
      <c r="B229" s="849" t="s">
        <v>583</v>
      </c>
      <c r="C229" s="865">
        <f>C230+C231+C232+C233</f>
        <v>0</v>
      </c>
      <c r="D229" s="865">
        <f>D230+D231+D232+D233</f>
        <v>0</v>
      </c>
      <c r="E229" s="865">
        <f>E230+E231+E232+E233</f>
        <v>0</v>
      </c>
      <c r="F229" s="865">
        <f>F230+F231+F232+F233</f>
        <v>0</v>
      </c>
    </row>
    <row r="230" spans="2:6" ht="15.75" customHeight="1" thickBot="1">
      <c r="B230" s="851" t="s">
        <v>538</v>
      </c>
      <c r="C230" s="865"/>
      <c r="D230" s="865"/>
      <c r="E230" s="865"/>
      <c r="F230" s="865"/>
    </row>
    <row r="231" spans="2:6" ht="15.75" customHeight="1" thickBot="1">
      <c r="B231" s="851" t="s">
        <v>584</v>
      </c>
      <c r="C231" s="865"/>
      <c r="D231" s="865"/>
      <c r="E231" s="865"/>
      <c r="F231" s="865"/>
    </row>
    <row r="232" spans="2:6" ht="15.75" customHeight="1" thickBot="1">
      <c r="B232" s="851" t="s">
        <v>585</v>
      </c>
      <c r="C232" s="865"/>
      <c r="D232" s="865"/>
      <c r="E232" s="865"/>
      <c r="F232" s="865"/>
    </row>
    <row r="233" spans="2:6" ht="15.75" customHeight="1" thickBot="1">
      <c r="B233" s="851" t="s">
        <v>586</v>
      </c>
      <c r="C233" s="865"/>
      <c r="D233" s="865"/>
      <c r="E233" s="865"/>
      <c r="F233" s="865"/>
    </row>
    <row r="234" spans="2:6" ht="15.75" customHeight="1" thickBot="1">
      <c r="B234" s="849" t="s">
        <v>587</v>
      </c>
      <c r="C234" s="866">
        <f>C235+C236+C237+C238</f>
        <v>0</v>
      </c>
      <c r="D234" s="866">
        <f>D235+D236+D237+D238</f>
        <v>0</v>
      </c>
      <c r="E234" s="866">
        <f>E235+E236+E237+E238</f>
        <v>0</v>
      </c>
      <c r="F234" s="866">
        <f>F235+F236+F237+F238</f>
        <v>0</v>
      </c>
    </row>
    <row r="235" spans="2:6" ht="15.75" customHeight="1" thickBot="1">
      <c r="B235" s="851" t="s">
        <v>538</v>
      </c>
      <c r="C235" s="866"/>
      <c r="D235" s="866">
        <v>0</v>
      </c>
      <c r="E235" s="866">
        <v>0</v>
      </c>
      <c r="F235" s="866"/>
    </row>
    <row r="236" spans="2:6" ht="15.75" customHeight="1" thickBot="1">
      <c r="B236" s="851" t="s">
        <v>584</v>
      </c>
      <c r="C236" s="866"/>
      <c r="D236" s="866"/>
      <c r="E236" s="866"/>
      <c r="F236" s="866"/>
    </row>
    <row r="237" spans="2:6" ht="15.75" customHeight="1" thickBot="1">
      <c r="B237" s="851" t="s">
        <v>585</v>
      </c>
      <c r="C237" s="866"/>
      <c r="D237" s="866"/>
      <c r="E237" s="866"/>
      <c r="F237" s="866"/>
    </row>
    <row r="238" spans="2:6" ht="15.75" customHeight="1" thickBot="1">
      <c r="B238" s="851" t="s">
        <v>586</v>
      </c>
      <c r="C238" s="866"/>
      <c r="D238" s="866"/>
      <c r="E238" s="866"/>
      <c r="F238" s="866"/>
    </row>
    <row r="239" spans="2:6" ht="15.75" customHeight="1" thickBot="1">
      <c r="B239" s="858" t="s">
        <v>614</v>
      </c>
      <c r="C239" s="866">
        <f>C229+C234</f>
        <v>0</v>
      </c>
      <c r="D239" s="866">
        <f>D229+D234</f>
        <v>0</v>
      </c>
      <c r="E239" s="866">
        <f>E229+E234</f>
        <v>0</v>
      </c>
      <c r="F239" s="866">
        <f>F229+F234</f>
        <v>0</v>
      </c>
    </row>
    <row r="240" spans="2:6" ht="15.75" customHeight="1" thickBot="1">
      <c r="B240" s="2441" t="s">
        <v>66</v>
      </c>
      <c r="C240" s="2415"/>
      <c r="D240" s="2415"/>
      <c r="E240" s="2415"/>
      <c r="F240" s="2416"/>
    </row>
    <row r="241" spans="2:12" ht="15.75" customHeight="1" thickBot="1">
      <c r="B241" s="2441" t="s">
        <v>615</v>
      </c>
      <c r="C241" s="2415"/>
      <c r="D241" s="2415"/>
      <c r="E241" s="2415"/>
      <c r="F241" s="2416"/>
    </row>
    <row r="242" spans="2:12" ht="15.75" customHeight="1" thickBot="1">
      <c r="B242" s="841" t="s">
        <v>574</v>
      </c>
      <c r="C242" s="2458"/>
      <c r="D242" s="2415"/>
      <c r="E242" s="2415"/>
      <c r="F242" s="2416"/>
    </row>
    <row r="243" spans="2:12" ht="30.75" customHeight="1" thickBot="1">
      <c r="B243" s="841" t="s">
        <v>576</v>
      </c>
      <c r="C243" s="841"/>
      <c r="D243" s="870" t="s">
        <v>578</v>
      </c>
      <c r="E243" s="2456"/>
      <c r="F243" s="2416"/>
      <c r="H243" s="2445" t="s">
        <v>1175</v>
      </c>
      <c r="I243" s="2446"/>
      <c r="J243" s="2446"/>
      <c r="K243" s="2446"/>
      <c r="L243" s="2447"/>
    </row>
    <row r="244" spans="2:12" ht="15.75" customHeight="1" thickBot="1">
      <c r="B244" s="871"/>
      <c r="C244" s="2453"/>
      <c r="D244" s="2415"/>
      <c r="E244" s="2415"/>
      <c r="F244" s="2416"/>
      <c r="H244" s="2448"/>
      <c r="I244" s="2418"/>
      <c r="J244" s="2418"/>
      <c r="K244" s="2418"/>
      <c r="L244" s="2449"/>
    </row>
    <row r="245" spans="2:12" ht="17.25" customHeight="1" thickBot="1">
      <c r="B245" s="833" t="s">
        <v>517</v>
      </c>
      <c r="C245" s="2439"/>
      <c r="D245" s="2415"/>
      <c r="E245" s="2415"/>
      <c r="F245" s="2416"/>
      <c r="H245" s="2450"/>
      <c r="I245" s="2451"/>
      <c r="J245" s="2451"/>
      <c r="K245" s="2451"/>
      <c r="L245" s="2452"/>
    </row>
    <row r="246" spans="2:12" ht="15.75" customHeight="1" thickBot="1">
      <c r="B246" s="833" t="s">
        <v>21</v>
      </c>
      <c r="C246" s="2443"/>
      <c r="D246" s="2415"/>
      <c r="E246" s="2415"/>
      <c r="F246" s="2416"/>
    </row>
    <row r="247" spans="2:12" ht="12.75" customHeight="1">
      <c r="B247" s="2436"/>
      <c r="C247" s="842">
        <v>2024</v>
      </c>
      <c r="D247" s="842">
        <v>2025</v>
      </c>
      <c r="E247" s="842">
        <v>2026</v>
      </c>
      <c r="F247" s="842">
        <v>2027</v>
      </c>
    </row>
    <row r="248" spans="2:12" ht="9" customHeight="1" thickBot="1">
      <c r="B248" s="2437"/>
      <c r="C248" s="843" t="s">
        <v>22</v>
      </c>
      <c r="D248" s="843" t="s">
        <v>23</v>
      </c>
      <c r="E248" s="843" t="s">
        <v>23</v>
      </c>
      <c r="F248" s="843" t="s">
        <v>23</v>
      </c>
    </row>
    <row r="249" spans="2:12" ht="15.75" customHeight="1" thickBot="1">
      <c r="B249" s="833" t="s">
        <v>33</v>
      </c>
      <c r="C249" s="862"/>
      <c r="D249" s="862"/>
      <c r="E249" s="862"/>
      <c r="F249" s="862"/>
    </row>
    <row r="250" spans="2:12" ht="15.75" customHeight="1" thickBot="1">
      <c r="B250" s="833" t="s">
        <v>529</v>
      </c>
      <c r="C250" s="862">
        <f>C313-C275</f>
        <v>0</v>
      </c>
      <c r="D250" s="862">
        <f>D313-D275</f>
        <v>0</v>
      </c>
      <c r="E250" s="862">
        <f>E313-E275</f>
        <v>0</v>
      </c>
      <c r="F250" s="862">
        <f>F268</f>
        <v>0</v>
      </c>
    </row>
    <row r="251" spans="2:12" ht="15.75" customHeight="1" thickBot="1">
      <c r="B251" s="833" t="s">
        <v>530</v>
      </c>
      <c r="C251" s="862" t="e">
        <f>C250/C249</f>
        <v>#DIV/0!</v>
      </c>
      <c r="D251" s="862" t="e">
        <f>D250/D249</f>
        <v>#DIV/0!</v>
      </c>
      <c r="E251" s="862" t="e">
        <f>E250/E249</f>
        <v>#DIV/0!</v>
      </c>
      <c r="F251" s="862" t="e">
        <f>F250/F249</f>
        <v>#DIV/0!</v>
      </c>
    </row>
    <row r="252" spans="2:12" ht="15.75" customHeight="1" thickBot="1">
      <c r="B252" s="833" t="s">
        <v>532</v>
      </c>
      <c r="C252" s="863" t="s">
        <v>533</v>
      </c>
      <c r="D252" s="864" t="e">
        <f t="shared" ref="D252:F254" si="6">D249/C249-1</f>
        <v>#DIV/0!</v>
      </c>
      <c r="E252" s="864" t="e">
        <f t="shared" si="6"/>
        <v>#DIV/0!</v>
      </c>
      <c r="F252" s="864" t="e">
        <f t="shared" si="6"/>
        <v>#DIV/0!</v>
      </c>
      <c r="H252" s="848"/>
      <c r="I252" s="848"/>
      <c r="J252" s="848"/>
      <c r="K252" s="848"/>
      <c r="L252" s="848"/>
    </row>
    <row r="253" spans="2:12" ht="15.75" customHeight="1" thickBot="1">
      <c r="B253" s="833" t="s">
        <v>534</v>
      </c>
      <c r="C253" s="863" t="s">
        <v>533</v>
      </c>
      <c r="D253" s="864" t="e">
        <f t="shared" si="6"/>
        <v>#DIV/0!</v>
      </c>
      <c r="E253" s="864" t="e">
        <f t="shared" si="6"/>
        <v>#DIV/0!</v>
      </c>
      <c r="F253" s="864" t="e">
        <f t="shared" si="6"/>
        <v>#DIV/0!</v>
      </c>
    </row>
    <row r="254" spans="2:12" ht="15.75" customHeight="1" thickBot="1">
      <c r="B254" s="833" t="s">
        <v>47</v>
      </c>
      <c r="C254" s="863" t="s">
        <v>533</v>
      </c>
      <c r="D254" s="864" t="e">
        <f t="shared" si="6"/>
        <v>#DIV/0!</v>
      </c>
      <c r="E254" s="864" t="e">
        <f t="shared" si="6"/>
        <v>#DIV/0!</v>
      </c>
      <c r="F254" s="864" t="e">
        <f t="shared" si="6"/>
        <v>#DIV/0!</v>
      </c>
    </row>
    <row r="255" spans="2:12" ht="15.75" customHeight="1" thickBot="1">
      <c r="B255" s="2440" t="s">
        <v>1178</v>
      </c>
      <c r="C255" s="2415"/>
      <c r="D255" s="2415"/>
      <c r="E255" s="2415"/>
      <c r="F255" s="2416"/>
    </row>
    <row r="256" spans="2:12" ht="12.75" customHeight="1">
      <c r="B256" s="2436"/>
      <c r="C256" s="842">
        <v>2024</v>
      </c>
      <c r="D256" s="842">
        <v>2025</v>
      </c>
      <c r="E256" s="842">
        <v>2026</v>
      </c>
      <c r="F256" s="842">
        <v>2027</v>
      </c>
    </row>
    <row r="257" spans="2:6" ht="9" customHeight="1" thickBot="1">
      <c r="B257" s="2437"/>
      <c r="C257" s="843" t="s">
        <v>22</v>
      </c>
      <c r="D257" s="843" t="s">
        <v>23</v>
      </c>
      <c r="E257" s="843" t="s">
        <v>23</v>
      </c>
      <c r="F257" s="843" t="s">
        <v>23</v>
      </c>
    </row>
    <row r="258" spans="2:6" ht="15.75" customHeight="1" thickBot="1">
      <c r="B258" s="849" t="s">
        <v>583</v>
      </c>
      <c r="C258" s="865">
        <f>C259+C260+C261+C262</f>
        <v>0</v>
      </c>
      <c r="D258" s="865">
        <f>D259+D260+D261+D262</f>
        <v>0</v>
      </c>
      <c r="E258" s="865">
        <f>E259+E260+E261+E262</f>
        <v>0</v>
      </c>
      <c r="F258" s="865">
        <f>F259+F260+F261+F262</f>
        <v>0</v>
      </c>
    </row>
    <row r="259" spans="2:6" ht="15.75" customHeight="1" thickBot="1">
      <c r="B259" s="851" t="s">
        <v>538</v>
      </c>
      <c r="C259" s="865"/>
      <c r="D259" s="865"/>
      <c r="E259" s="865"/>
      <c r="F259" s="865"/>
    </row>
    <row r="260" spans="2:6" ht="15.75" customHeight="1" thickBot="1">
      <c r="B260" s="851" t="s">
        <v>584</v>
      </c>
      <c r="C260" s="865"/>
      <c r="D260" s="865"/>
      <c r="E260" s="865"/>
      <c r="F260" s="865"/>
    </row>
    <row r="261" spans="2:6" ht="15.75" customHeight="1" thickBot="1">
      <c r="B261" s="851" t="s">
        <v>585</v>
      </c>
      <c r="C261" s="865"/>
      <c r="D261" s="865"/>
      <c r="E261" s="865"/>
      <c r="F261" s="865"/>
    </row>
    <row r="262" spans="2:6" ht="15.75" customHeight="1" thickBot="1">
      <c r="B262" s="851" t="s">
        <v>586</v>
      </c>
      <c r="C262" s="865"/>
      <c r="D262" s="865"/>
      <c r="E262" s="865"/>
      <c r="F262" s="865"/>
    </row>
    <row r="263" spans="2:6" ht="15.75" customHeight="1" thickBot="1">
      <c r="B263" s="849" t="s">
        <v>587</v>
      </c>
      <c r="C263" s="866">
        <f>C264+C265+C266+C267</f>
        <v>0</v>
      </c>
      <c r="D263" s="866">
        <f>D264+D265+D266+D267</f>
        <v>0</v>
      </c>
      <c r="E263" s="866">
        <f>E264+E265+E266+E267</f>
        <v>0</v>
      </c>
      <c r="F263" s="866">
        <f>F264+F265+F266+F267</f>
        <v>0</v>
      </c>
    </row>
    <row r="264" spans="2:6" ht="15.75" customHeight="1" thickBot="1">
      <c r="B264" s="851" t="s">
        <v>538</v>
      </c>
      <c r="C264" s="866"/>
      <c r="D264" s="865"/>
      <c r="E264" s="865"/>
      <c r="F264" s="865">
        <v>0</v>
      </c>
    </row>
    <row r="265" spans="2:6" ht="15.75" customHeight="1" thickBot="1">
      <c r="B265" s="851" t="s">
        <v>584</v>
      </c>
      <c r="C265" s="866"/>
      <c r="D265" s="865"/>
      <c r="E265" s="865"/>
      <c r="F265" s="865"/>
    </row>
    <row r="266" spans="2:6" ht="15.75" customHeight="1" thickBot="1">
      <c r="B266" s="851" t="s">
        <v>585</v>
      </c>
      <c r="C266" s="866"/>
      <c r="D266" s="865"/>
      <c r="E266" s="865"/>
      <c r="F266" s="865"/>
    </row>
    <row r="267" spans="2:6" ht="15.75" customHeight="1" thickBot="1">
      <c r="B267" s="851" t="s">
        <v>586</v>
      </c>
      <c r="C267" s="866"/>
      <c r="D267" s="865"/>
      <c r="E267" s="865"/>
      <c r="F267" s="865"/>
    </row>
    <row r="268" spans="2:6" ht="15.75" customHeight="1" thickBot="1">
      <c r="B268" s="873" t="s">
        <v>555</v>
      </c>
      <c r="C268" s="866">
        <f>C258+C263</f>
        <v>0</v>
      </c>
      <c r="D268" s="866">
        <f>D258+D263</f>
        <v>0</v>
      </c>
      <c r="E268" s="866">
        <f>E258+E263</f>
        <v>0</v>
      </c>
      <c r="F268" s="866">
        <f>F258+F263</f>
        <v>0</v>
      </c>
    </row>
    <row r="269" spans="2:6" ht="15.75" customHeight="1" thickBot="1">
      <c r="B269" s="841" t="s">
        <v>558</v>
      </c>
      <c r="C269" s="841"/>
      <c r="D269" s="870" t="s">
        <v>578</v>
      </c>
      <c r="E269" s="2456"/>
      <c r="F269" s="2416"/>
    </row>
    <row r="270" spans="2:6" ht="17.25" customHeight="1" thickBot="1">
      <c r="B270" s="833" t="s">
        <v>517</v>
      </c>
      <c r="C270" s="2439"/>
      <c r="D270" s="2415"/>
      <c r="E270" s="2415"/>
      <c r="F270" s="2416"/>
    </row>
    <row r="271" spans="2:6" ht="15.75" customHeight="1" thickBot="1">
      <c r="B271" s="833" t="s">
        <v>21</v>
      </c>
      <c r="C271" s="2443"/>
      <c r="D271" s="2415"/>
      <c r="E271" s="2415"/>
      <c r="F271" s="2416"/>
    </row>
    <row r="272" spans="2:6" ht="12.75" customHeight="1">
      <c r="B272" s="2436"/>
      <c r="C272" s="842">
        <v>2024</v>
      </c>
      <c r="D272" s="842">
        <v>2025</v>
      </c>
      <c r="E272" s="842">
        <v>2026</v>
      </c>
      <c r="F272" s="842">
        <v>2027</v>
      </c>
    </row>
    <row r="273" spans="2:12" ht="9" customHeight="1" thickBot="1">
      <c r="B273" s="2437"/>
      <c r="C273" s="843" t="s">
        <v>22</v>
      </c>
      <c r="D273" s="843" t="s">
        <v>23</v>
      </c>
      <c r="E273" s="843" t="s">
        <v>23</v>
      </c>
      <c r="F273" s="843" t="s">
        <v>23</v>
      </c>
    </row>
    <row r="274" spans="2:12" ht="15.75" customHeight="1" thickBot="1">
      <c r="B274" s="833" t="s">
        <v>33</v>
      </c>
      <c r="C274" s="833"/>
      <c r="D274" s="833"/>
      <c r="E274" s="833"/>
      <c r="F274" s="833"/>
    </row>
    <row r="275" spans="2:12" ht="15.75" customHeight="1" thickBot="1">
      <c r="B275" s="833" t="s">
        <v>529</v>
      </c>
      <c r="C275" s="862"/>
      <c r="D275" s="862"/>
      <c r="E275" s="862"/>
      <c r="F275" s="862"/>
    </row>
    <row r="276" spans="2:12" ht="15.75" customHeight="1" thickBot="1">
      <c r="B276" s="833" t="s">
        <v>530</v>
      </c>
      <c r="C276" s="862" t="e">
        <f>C275/C274</f>
        <v>#DIV/0!</v>
      </c>
      <c r="D276" s="862" t="e">
        <f>D275/D274</f>
        <v>#DIV/0!</v>
      </c>
      <c r="E276" s="862" t="e">
        <f>E275/E274</f>
        <v>#DIV/0!</v>
      </c>
      <c r="F276" s="862" t="e">
        <f>F275/F274</f>
        <v>#DIV/0!</v>
      </c>
    </row>
    <row r="277" spans="2:12" ht="15.75" customHeight="1" thickBot="1">
      <c r="B277" s="833" t="s">
        <v>532</v>
      </c>
      <c r="C277" s="863" t="s">
        <v>533</v>
      </c>
      <c r="D277" s="864" t="e">
        <f t="shared" ref="D277:F279" si="7">D274/C274-1</f>
        <v>#DIV/0!</v>
      </c>
      <c r="E277" s="864" t="e">
        <f t="shared" si="7"/>
        <v>#DIV/0!</v>
      </c>
      <c r="F277" s="864" t="e">
        <f t="shared" si="7"/>
        <v>#DIV/0!</v>
      </c>
      <c r="H277" s="848"/>
      <c r="I277" s="848"/>
      <c r="J277" s="848"/>
      <c r="K277" s="848"/>
      <c r="L277" s="848"/>
    </row>
    <row r="278" spans="2:12" ht="15.75" customHeight="1" thickBot="1">
      <c r="B278" s="833" t="s">
        <v>534</v>
      </c>
      <c r="C278" s="863" t="s">
        <v>533</v>
      </c>
      <c r="D278" s="864" t="e">
        <f t="shared" si="7"/>
        <v>#DIV/0!</v>
      </c>
      <c r="E278" s="864" t="e">
        <f t="shared" si="7"/>
        <v>#DIV/0!</v>
      </c>
      <c r="F278" s="864" t="e">
        <f t="shared" si="7"/>
        <v>#DIV/0!</v>
      </c>
    </row>
    <row r="279" spans="2:12" ht="15.75" customHeight="1" thickBot="1">
      <c r="B279" s="833" t="s">
        <v>47</v>
      </c>
      <c r="C279" s="863" t="s">
        <v>533</v>
      </c>
      <c r="D279" s="864" t="e">
        <f t="shared" si="7"/>
        <v>#DIV/0!</v>
      </c>
      <c r="E279" s="864" t="e">
        <f t="shared" si="7"/>
        <v>#DIV/0!</v>
      </c>
      <c r="F279" s="864" t="e">
        <f t="shared" si="7"/>
        <v>#DIV/0!</v>
      </c>
    </row>
    <row r="280" spans="2:12" ht="15.75" customHeight="1" thickBot="1">
      <c r="B280" s="2440" t="s">
        <v>1179</v>
      </c>
      <c r="C280" s="2415"/>
      <c r="D280" s="2415"/>
      <c r="E280" s="2415"/>
      <c r="F280" s="2416"/>
    </row>
    <row r="281" spans="2:12" ht="12.75" customHeight="1">
      <c r="B281" s="2436"/>
      <c r="C281" s="842">
        <v>2024</v>
      </c>
      <c r="D281" s="842">
        <v>2025</v>
      </c>
      <c r="E281" s="842">
        <v>2026</v>
      </c>
      <c r="F281" s="842">
        <v>2027</v>
      </c>
    </row>
    <row r="282" spans="2:12" ht="9" customHeight="1" thickBot="1">
      <c r="B282" s="2437"/>
      <c r="C282" s="843" t="s">
        <v>22</v>
      </c>
      <c r="D282" s="843" t="s">
        <v>23</v>
      </c>
      <c r="E282" s="843" t="s">
        <v>23</v>
      </c>
      <c r="F282" s="843" t="s">
        <v>23</v>
      </c>
    </row>
    <row r="283" spans="2:12" ht="15.75" customHeight="1" thickBot="1">
      <c r="B283" s="849" t="s">
        <v>583</v>
      </c>
      <c r="C283" s="865">
        <f>C284+C285+C286+C287</f>
        <v>0</v>
      </c>
      <c r="D283" s="865">
        <f>D284+D285+D286+D287</f>
        <v>0</v>
      </c>
      <c r="E283" s="865">
        <f>E284+E285+E286+E287</f>
        <v>0</v>
      </c>
      <c r="F283" s="865">
        <f>F284+F285+F286+F287</f>
        <v>0</v>
      </c>
    </row>
    <row r="284" spans="2:12" ht="15.75" customHeight="1" thickBot="1">
      <c r="B284" s="851" t="s">
        <v>538</v>
      </c>
      <c r="C284" s="865"/>
      <c r="D284" s="865"/>
      <c r="E284" s="865"/>
      <c r="F284" s="865"/>
    </row>
    <row r="285" spans="2:12" ht="15.75" customHeight="1" thickBot="1">
      <c r="B285" s="851" t="s">
        <v>584</v>
      </c>
      <c r="C285" s="865"/>
      <c r="D285" s="865"/>
      <c r="E285" s="865"/>
      <c r="F285" s="865"/>
    </row>
    <row r="286" spans="2:12" ht="15.75" customHeight="1" thickBot="1">
      <c r="B286" s="851" t="s">
        <v>585</v>
      </c>
      <c r="C286" s="865"/>
      <c r="D286" s="865"/>
      <c r="E286" s="865"/>
      <c r="F286" s="865"/>
    </row>
    <row r="287" spans="2:12" ht="15.75" customHeight="1" thickBot="1">
      <c r="B287" s="851" t="s">
        <v>586</v>
      </c>
      <c r="C287" s="865"/>
      <c r="D287" s="865"/>
      <c r="E287" s="865"/>
      <c r="F287" s="865"/>
    </row>
    <row r="288" spans="2:12" ht="15.75" customHeight="1" thickBot="1">
      <c r="B288" s="849" t="s">
        <v>587</v>
      </c>
      <c r="C288" s="866">
        <f>C289+C290+C291+C292</f>
        <v>0</v>
      </c>
      <c r="D288" s="866">
        <f>D289+D290+D291+D292</f>
        <v>0</v>
      </c>
      <c r="E288" s="866">
        <f>E289+E290+E291+E292</f>
        <v>0</v>
      </c>
      <c r="F288" s="866">
        <f>F289+F290+F291+F292</f>
        <v>0</v>
      </c>
    </row>
    <row r="289" spans="2:12" ht="15.75" customHeight="1" thickBot="1">
      <c r="B289" s="851" t="s">
        <v>538</v>
      </c>
      <c r="C289" s="866"/>
      <c r="D289" s="865"/>
      <c r="E289" s="865"/>
      <c r="F289" s="865"/>
    </row>
    <row r="290" spans="2:12" ht="15.75" customHeight="1" thickBot="1">
      <c r="B290" s="851" t="s">
        <v>584</v>
      </c>
      <c r="C290" s="866"/>
      <c r="D290" s="865"/>
      <c r="E290" s="865"/>
      <c r="F290" s="865"/>
    </row>
    <row r="291" spans="2:12" ht="15.75" customHeight="1" thickBot="1">
      <c r="B291" s="851" t="s">
        <v>585</v>
      </c>
      <c r="C291" s="866"/>
      <c r="D291" s="865"/>
      <c r="E291" s="865"/>
      <c r="F291" s="865"/>
    </row>
    <row r="292" spans="2:12" ht="15.75" customHeight="1" thickBot="1">
      <c r="B292" s="851" t="s">
        <v>586</v>
      </c>
      <c r="C292" s="866"/>
      <c r="D292" s="865"/>
      <c r="E292" s="865"/>
      <c r="F292" s="865"/>
    </row>
    <row r="293" spans="2:12" ht="15.75" customHeight="1" thickBot="1">
      <c r="B293" s="873" t="s">
        <v>660</v>
      </c>
      <c r="C293" s="866">
        <f>C283+C288</f>
        <v>0</v>
      </c>
      <c r="D293" s="866">
        <f>D283+D288</f>
        <v>0</v>
      </c>
      <c r="E293" s="866">
        <f>E283+E288</f>
        <v>0</v>
      </c>
      <c r="F293" s="866">
        <f>F283+F288</f>
        <v>0</v>
      </c>
    </row>
    <row r="294" spans="2:12" ht="15.75" customHeight="1" thickBot="1">
      <c r="B294" s="841" t="s">
        <v>663</v>
      </c>
      <c r="C294" s="874"/>
      <c r="D294" s="875" t="s">
        <v>578</v>
      </c>
      <c r="E294" s="876"/>
      <c r="F294" s="877"/>
    </row>
    <row r="295" spans="2:12" ht="17.25" customHeight="1" thickBot="1">
      <c r="B295" s="833" t="s">
        <v>517</v>
      </c>
      <c r="C295" s="2439"/>
      <c r="D295" s="2415"/>
      <c r="E295" s="2415"/>
      <c r="F295" s="2416"/>
    </row>
    <row r="296" spans="2:12" ht="15.75" customHeight="1" thickBot="1">
      <c r="B296" s="833" t="s">
        <v>21</v>
      </c>
      <c r="C296" s="2443"/>
      <c r="D296" s="2415"/>
      <c r="E296" s="2415"/>
      <c r="F296" s="2416"/>
    </row>
    <row r="297" spans="2:12" ht="12.75" customHeight="1">
      <c r="B297" s="2436"/>
      <c r="C297" s="842">
        <v>2024</v>
      </c>
      <c r="D297" s="842">
        <v>2025</v>
      </c>
      <c r="E297" s="842">
        <v>2026</v>
      </c>
      <c r="F297" s="842">
        <v>2027</v>
      </c>
    </row>
    <row r="298" spans="2:12" ht="9" customHeight="1" thickBot="1">
      <c r="B298" s="2437"/>
      <c r="C298" s="843" t="s">
        <v>22</v>
      </c>
      <c r="D298" s="843" t="s">
        <v>23</v>
      </c>
      <c r="E298" s="843" t="s">
        <v>23</v>
      </c>
      <c r="F298" s="843" t="s">
        <v>23</v>
      </c>
    </row>
    <row r="299" spans="2:12" ht="15.75" customHeight="1" thickBot="1">
      <c r="B299" s="833" t="s">
        <v>33</v>
      </c>
      <c r="C299" s="833"/>
      <c r="D299" s="833"/>
      <c r="E299" s="833"/>
      <c r="F299" s="833"/>
    </row>
    <row r="300" spans="2:12" ht="15.75" customHeight="1" thickBot="1">
      <c r="B300" s="833" t="s">
        <v>529</v>
      </c>
      <c r="C300" s="862">
        <f>C318</f>
        <v>0</v>
      </c>
      <c r="D300" s="862">
        <f>D318</f>
        <v>0</v>
      </c>
      <c r="E300" s="862">
        <f>E318</f>
        <v>0</v>
      </c>
      <c r="F300" s="862">
        <f>F318</f>
        <v>0</v>
      </c>
    </row>
    <row r="301" spans="2:12" ht="15.75" customHeight="1" thickBot="1">
      <c r="B301" s="833" t="s">
        <v>530</v>
      </c>
      <c r="C301" s="862" t="e">
        <f>C300/C299</f>
        <v>#DIV/0!</v>
      </c>
      <c r="D301" s="862" t="e">
        <f>D300/D299</f>
        <v>#DIV/0!</v>
      </c>
      <c r="E301" s="862" t="e">
        <f>E300/E299</f>
        <v>#DIV/0!</v>
      </c>
      <c r="F301" s="862" t="e">
        <f>F300/F299</f>
        <v>#DIV/0!</v>
      </c>
    </row>
    <row r="302" spans="2:12" ht="15.75" customHeight="1" thickBot="1">
      <c r="B302" s="833" t="s">
        <v>532</v>
      </c>
      <c r="C302" s="863" t="s">
        <v>533</v>
      </c>
      <c r="D302" s="864" t="e">
        <f t="shared" ref="D302:F304" si="8">D299/C299-1</f>
        <v>#DIV/0!</v>
      </c>
      <c r="E302" s="864" t="e">
        <f t="shared" si="8"/>
        <v>#DIV/0!</v>
      </c>
      <c r="F302" s="864" t="e">
        <f t="shared" si="8"/>
        <v>#DIV/0!</v>
      </c>
      <c r="H302" s="848"/>
      <c r="I302" s="848"/>
      <c r="J302" s="848"/>
      <c r="K302" s="848"/>
      <c r="L302" s="848"/>
    </row>
    <row r="303" spans="2:12" ht="15.75" customHeight="1" thickBot="1">
      <c r="B303" s="833" t="s">
        <v>534</v>
      </c>
      <c r="C303" s="863" t="s">
        <v>533</v>
      </c>
      <c r="D303" s="864" t="e">
        <f t="shared" si="8"/>
        <v>#DIV/0!</v>
      </c>
      <c r="E303" s="864" t="e">
        <f t="shared" si="8"/>
        <v>#DIV/0!</v>
      </c>
      <c r="F303" s="864" t="e">
        <f t="shared" si="8"/>
        <v>#DIV/0!</v>
      </c>
    </row>
    <row r="304" spans="2:12" ht="15.75" customHeight="1" thickBot="1">
      <c r="B304" s="833" t="s">
        <v>47</v>
      </c>
      <c r="C304" s="863" t="s">
        <v>533</v>
      </c>
      <c r="D304" s="864" t="e">
        <f t="shared" si="8"/>
        <v>#DIV/0!</v>
      </c>
      <c r="E304" s="864" t="e">
        <f t="shared" si="8"/>
        <v>#DIV/0!</v>
      </c>
      <c r="F304" s="864" t="e">
        <f t="shared" si="8"/>
        <v>#DIV/0!</v>
      </c>
    </row>
    <row r="305" spans="2:6" ht="15.75" customHeight="1" thickBot="1">
      <c r="B305" s="2440" t="s">
        <v>1182</v>
      </c>
      <c r="C305" s="2415"/>
      <c r="D305" s="2415"/>
      <c r="E305" s="2415"/>
      <c r="F305" s="2416"/>
    </row>
    <row r="306" spans="2:6" ht="12.75" customHeight="1">
      <c r="B306" s="2436"/>
      <c r="C306" s="842">
        <v>2024</v>
      </c>
      <c r="D306" s="842">
        <v>2025</v>
      </c>
      <c r="E306" s="842">
        <v>2026</v>
      </c>
      <c r="F306" s="842">
        <v>2027</v>
      </c>
    </row>
    <row r="307" spans="2:6" ht="9" customHeight="1" thickBot="1">
      <c r="B307" s="2437"/>
      <c r="C307" s="843" t="s">
        <v>22</v>
      </c>
      <c r="D307" s="843" t="s">
        <v>23</v>
      </c>
      <c r="E307" s="843" t="s">
        <v>23</v>
      </c>
      <c r="F307" s="843" t="s">
        <v>23</v>
      </c>
    </row>
    <row r="308" spans="2:6" ht="15.75" customHeight="1" thickBot="1">
      <c r="B308" s="849" t="s">
        <v>583</v>
      </c>
      <c r="C308" s="865">
        <f>C309+C310+C311+C312</f>
        <v>0</v>
      </c>
      <c r="D308" s="865">
        <f>D309+D310+D311+D312</f>
        <v>0</v>
      </c>
      <c r="E308" s="865">
        <f>E309+E310+E311+E312</f>
        <v>0</v>
      </c>
      <c r="F308" s="865">
        <f>F309+F310+F311+F312</f>
        <v>0</v>
      </c>
    </row>
    <row r="309" spans="2:6" ht="15.75" customHeight="1" thickBot="1">
      <c r="B309" s="851" t="s">
        <v>538</v>
      </c>
      <c r="C309" s="865"/>
      <c r="D309" s="865"/>
      <c r="E309" s="865"/>
      <c r="F309" s="865"/>
    </row>
    <row r="310" spans="2:6" ht="15.75" customHeight="1" thickBot="1">
      <c r="B310" s="851" t="s">
        <v>584</v>
      </c>
      <c r="C310" s="865"/>
      <c r="D310" s="865"/>
      <c r="E310" s="865"/>
      <c r="F310" s="865"/>
    </row>
    <row r="311" spans="2:6" ht="15.75" customHeight="1" thickBot="1">
      <c r="B311" s="851" t="s">
        <v>585</v>
      </c>
      <c r="C311" s="865"/>
      <c r="D311" s="865"/>
      <c r="E311" s="865"/>
      <c r="F311" s="865"/>
    </row>
    <row r="312" spans="2:6" ht="15.75" customHeight="1" thickBot="1">
      <c r="B312" s="851" t="s">
        <v>586</v>
      </c>
      <c r="C312" s="865"/>
      <c r="D312" s="865"/>
      <c r="E312" s="865"/>
      <c r="F312" s="865"/>
    </row>
    <row r="313" spans="2:6" ht="15.75" customHeight="1" thickBot="1">
      <c r="B313" s="849" t="s">
        <v>587</v>
      </c>
      <c r="C313" s="866">
        <f>C314+C315+C316+C317</f>
        <v>0</v>
      </c>
      <c r="D313" s="866">
        <f>D314+D315+D316+D317</f>
        <v>0</v>
      </c>
      <c r="E313" s="866">
        <f>E314+E315+E316+E317</f>
        <v>0</v>
      </c>
      <c r="F313" s="866">
        <f>F314+F315+F316+F317</f>
        <v>0</v>
      </c>
    </row>
    <row r="314" spans="2:6" ht="15.75" customHeight="1" thickBot="1">
      <c r="B314" s="851" t="s">
        <v>538</v>
      </c>
      <c r="C314" s="866"/>
      <c r="D314" s="865"/>
      <c r="E314" s="865"/>
      <c r="F314" s="865"/>
    </row>
    <row r="315" spans="2:6" ht="15.75" customHeight="1" thickBot="1">
      <c r="B315" s="851" t="s">
        <v>584</v>
      </c>
      <c r="C315" s="866"/>
      <c r="D315" s="865"/>
      <c r="E315" s="865"/>
      <c r="F315" s="865"/>
    </row>
    <row r="316" spans="2:6" ht="15.75" customHeight="1" thickBot="1">
      <c r="B316" s="851" t="s">
        <v>585</v>
      </c>
      <c r="C316" s="866"/>
      <c r="D316" s="865"/>
      <c r="E316" s="865"/>
      <c r="F316" s="865"/>
    </row>
    <row r="317" spans="2:6" ht="15.75" customHeight="1" thickBot="1">
      <c r="B317" s="851" t="s">
        <v>586</v>
      </c>
      <c r="C317" s="866"/>
      <c r="D317" s="865"/>
      <c r="E317" s="865"/>
      <c r="F317" s="865"/>
    </row>
    <row r="318" spans="2:6" ht="15.75" customHeight="1" thickBot="1">
      <c r="B318" s="858" t="s">
        <v>25</v>
      </c>
      <c r="C318" s="866">
        <f>C308+C313</f>
        <v>0</v>
      </c>
      <c r="D318" s="866">
        <f>D308+D313</f>
        <v>0</v>
      </c>
      <c r="E318" s="866">
        <f>E308+E313</f>
        <v>0</v>
      </c>
      <c r="F318" s="866">
        <f>F308+F313</f>
        <v>0</v>
      </c>
    </row>
    <row r="319" spans="2:6" ht="25.5" customHeight="1" thickBot="1">
      <c r="B319" s="878" t="s">
        <v>619</v>
      </c>
      <c r="C319" s="2453"/>
      <c r="D319" s="2415"/>
      <c r="E319" s="2415"/>
      <c r="F319" s="2416"/>
    </row>
    <row r="320" spans="2:6" ht="15.75" customHeight="1" thickBot="1">
      <c r="B320" s="841" t="s">
        <v>663</v>
      </c>
      <c r="C320" s="874"/>
      <c r="D320" s="875" t="s">
        <v>578</v>
      </c>
      <c r="E320" s="876"/>
      <c r="F320" s="877"/>
    </row>
    <row r="321" spans="2:12" ht="17.25" customHeight="1" thickBot="1">
      <c r="B321" s="833" t="s">
        <v>517</v>
      </c>
      <c r="C321" s="2439"/>
      <c r="D321" s="2415"/>
      <c r="E321" s="2415"/>
      <c r="F321" s="2416"/>
    </row>
    <row r="322" spans="2:12" ht="15.75" customHeight="1" thickBot="1">
      <c r="B322" s="833" t="s">
        <v>21</v>
      </c>
      <c r="C322" s="2443"/>
      <c r="D322" s="2415"/>
      <c r="E322" s="2415"/>
      <c r="F322" s="2416"/>
    </row>
    <row r="323" spans="2:12" ht="12.75" customHeight="1">
      <c r="B323" s="2436"/>
      <c r="C323" s="842">
        <v>2024</v>
      </c>
      <c r="D323" s="842">
        <v>2025</v>
      </c>
      <c r="E323" s="842">
        <v>2026</v>
      </c>
      <c r="F323" s="842">
        <v>2027</v>
      </c>
    </row>
    <row r="324" spans="2:12" ht="9" customHeight="1" thickBot="1">
      <c r="B324" s="2437"/>
      <c r="C324" s="843" t="s">
        <v>22</v>
      </c>
      <c r="D324" s="843" t="s">
        <v>23</v>
      </c>
      <c r="E324" s="843" t="s">
        <v>23</v>
      </c>
      <c r="F324" s="843" t="s">
        <v>23</v>
      </c>
    </row>
    <row r="325" spans="2:12" ht="15.75" customHeight="1" thickBot="1">
      <c r="B325" s="833" t="s">
        <v>33</v>
      </c>
      <c r="C325" s="833"/>
      <c r="D325" s="833"/>
      <c r="E325" s="833"/>
      <c r="F325" s="833"/>
    </row>
    <row r="326" spans="2:12" ht="15.75" customHeight="1" thickBot="1">
      <c r="B326" s="833" t="s">
        <v>529</v>
      </c>
      <c r="C326" s="862">
        <f>C344</f>
        <v>0</v>
      </c>
      <c r="D326" s="862">
        <f>D344</f>
        <v>0</v>
      </c>
      <c r="E326" s="862">
        <f>E344</f>
        <v>0</v>
      </c>
      <c r="F326" s="862">
        <f>F344</f>
        <v>0</v>
      </c>
    </row>
    <row r="327" spans="2:12" ht="15.75" customHeight="1" thickBot="1">
      <c r="B327" s="833" t="s">
        <v>530</v>
      </c>
      <c r="C327" s="862" t="e">
        <f>C326/C325</f>
        <v>#DIV/0!</v>
      </c>
      <c r="D327" s="862" t="e">
        <f>D326/D325</f>
        <v>#DIV/0!</v>
      </c>
      <c r="E327" s="862" t="e">
        <f>E326/E325</f>
        <v>#DIV/0!</v>
      </c>
      <c r="F327" s="862" t="e">
        <f>F326/F325</f>
        <v>#DIV/0!</v>
      </c>
    </row>
    <row r="328" spans="2:12" ht="15.75" customHeight="1" thickBot="1">
      <c r="B328" s="833" t="s">
        <v>532</v>
      </c>
      <c r="C328" s="863" t="s">
        <v>533</v>
      </c>
      <c r="D328" s="864" t="e">
        <f t="shared" ref="D328:F330" si="9">D325/C325-1</f>
        <v>#DIV/0!</v>
      </c>
      <c r="E328" s="864" t="e">
        <f t="shared" si="9"/>
        <v>#DIV/0!</v>
      </c>
      <c r="F328" s="864" t="e">
        <f t="shared" si="9"/>
        <v>#DIV/0!</v>
      </c>
      <c r="H328" s="848"/>
      <c r="I328" s="848"/>
      <c r="J328" s="848"/>
      <c r="K328" s="848"/>
      <c r="L328" s="848"/>
    </row>
    <row r="329" spans="2:12" ht="15.75" customHeight="1" thickBot="1">
      <c r="B329" s="833" t="s">
        <v>534</v>
      </c>
      <c r="C329" s="863" t="s">
        <v>533</v>
      </c>
      <c r="D329" s="864" t="e">
        <f t="shared" si="9"/>
        <v>#DIV/0!</v>
      </c>
      <c r="E329" s="864" t="e">
        <f t="shared" si="9"/>
        <v>#DIV/0!</v>
      </c>
      <c r="F329" s="864" t="e">
        <f t="shared" si="9"/>
        <v>#DIV/0!</v>
      </c>
    </row>
    <row r="330" spans="2:12" ht="15.75" customHeight="1" thickBot="1">
      <c r="B330" s="833" t="s">
        <v>47</v>
      </c>
      <c r="C330" s="863" t="s">
        <v>533</v>
      </c>
      <c r="D330" s="864" t="e">
        <f t="shared" si="9"/>
        <v>#DIV/0!</v>
      </c>
      <c r="E330" s="864" t="e">
        <f t="shared" si="9"/>
        <v>#DIV/0!</v>
      </c>
      <c r="F330" s="864" t="e">
        <f t="shared" si="9"/>
        <v>#DIV/0!</v>
      </c>
    </row>
    <row r="331" spans="2:12" ht="15.75" customHeight="1" thickBot="1">
      <c r="B331" s="2440" t="s">
        <v>1181</v>
      </c>
      <c r="C331" s="2415"/>
      <c r="D331" s="2415"/>
      <c r="E331" s="2415"/>
      <c r="F331" s="2416"/>
    </row>
    <row r="332" spans="2:12" ht="12.75" customHeight="1">
      <c r="B332" s="2436"/>
      <c r="C332" s="842">
        <v>2024</v>
      </c>
      <c r="D332" s="842">
        <v>2025</v>
      </c>
      <c r="E332" s="842">
        <v>2026</v>
      </c>
      <c r="F332" s="842">
        <v>2027</v>
      </c>
    </row>
    <row r="333" spans="2:12" ht="16.5" customHeight="1" thickBot="1">
      <c r="B333" s="2437"/>
      <c r="C333" s="843" t="s">
        <v>22</v>
      </c>
      <c r="D333" s="843" t="s">
        <v>23</v>
      </c>
      <c r="E333" s="843" t="s">
        <v>23</v>
      </c>
      <c r="F333" s="843" t="s">
        <v>23</v>
      </c>
    </row>
    <row r="334" spans="2:12" ht="15.75" customHeight="1" thickBot="1">
      <c r="B334" s="849" t="s">
        <v>583</v>
      </c>
      <c r="C334" s="865">
        <f>C335+C336+C337+C338</f>
        <v>0</v>
      </c>
      <c r="D334" s="865">
        <f>D335+D336+D337+D338</f>
        <v>0</v>
      </c>
      <c r="E334" s="865">
        <f>E335+E336+E337+E338</f>
        <v>0</v>
      </c>
      <c r="F334" s="865">
        <f>F335+F336+F337+F338</f>
        <v>0</v>
      </c>
    </row>
    <row r="335" spans="2:12" ht="15.75" customHeight="1" thickBot="1">
      <c r="B335" s="851" t="s">
        <v>538</v>
      </c>
      <c r="C335" s="865"/>
      <c r="D335" s="865"/>
      <c r="E335" s="865"/>
      <c r="F335" s="865"/>
    </row>
    <row r="336" spans="2:12" ht="15.75" customHeight="1" thickBot="1">
      <c r="B336" s="851" t="s">
        <v>584</v>
      </c>
      <c r="C336" s="865"/>
      <c r="D336" s="865"/>
      <c r="E336" s="865"/>
      <c r="F336" s="865"/>
    </row>
    <row r="337" spans="2:6" ht="15.75" customHeight="1" thickBot="1">
      <c r="B337" s="851" t="s">
        <v>585</v>
      </c>
      <c r="C337" s="865"/>
      <c r="D337" s="865"/>
      <c r="E337" s="865"/>
      <c r="F337" s="865"/>
    </row>
    <row r="338" spans="2:6" ht="15.75" customHeight="1" thickBot="1">
      <c r="B338" s="851" t="s">
        <v>586</v>
      </c>
      <c r="C338" s="865"/>
      <c r="D338" s="865"/>
      <c r="E338" s="865"/>
      <c r="F338" s="865"/>
    </row>
    <row r="339" spans="2:6" ht="15.75" customHeight="1" thickBot="1">
      <c r="B339" s="849" t="s">
        <v>587</v>
      </c>
      <c r="C339" s="866">
        <f>C340+C341+C342+C343</f>
        <v>0</v>
      </c>
      <c r="D339" s="866">
        <f>D340+D341+D342+D343</f>
        <v>0</v>
      </c>
      <c r="E339" s="866">
        <f>E340+E341+E342+E343</f>
        <v>0</v>
      </c>
      <c r="F339" s="866">
        <f>F340+F341+F342+F343</f>
        <v>0</v>
      </c>
    </row>
    <row r="340" spans="2:6" ht="15.75" customHeight="1" thickBot="1">
      <c r="B340" s="851" t="s">
        <v>538</v>
      </c>
      <c r="C340" s="866"/>
      <c r="D340" s="866"/>
      <c r="E340" s="866"/>
      <c r="F340" s="866"/>
    </row>
    <row r="341" spans="2:6" ht="15.75" customHeight="1" thickBot="1">
      <c r="B341" s="851" t="s">
        <v>584</v>
      </c>
      <c r="C341" s="866"/>
      <c r="D341" s="866"/>
      <c r="E341" s="866"/>
      <c r="F341" s="866"/>
    </row>
    <row r="342" spans="2:6" ht="15.75" customHeight="1" thickBot="1">
      <c r="B342" s="851" t="s">
        <v>585</v>
      </c>
      <c r="C342" s="866"/>
      <c r="D342" s="866"/>
      <c r="E342" s="866"/>
      <c r="F342" s="866"/>
    </row>
    <row r="343" spans="2:6" ht="15.75" customHeight="1" thickBot="1">
      <c r="B343" s="851" t="s">
        <v>586</v>
      </c>
      <c r="C343" s="866"/>
      <c r="D343" s="866"/>
      <c r="E343" s="866"/>
      <c r="F343" s="866"/>
    </row>
    <row r="344" spans="2:6" ht="15.75" customHeight="1" thickBot="1">
      <c r="B344" s="858" t="s">
        <v>614</v>
      </c>
      <c r="C344" s="866">
        <f>C334+C339</f>
        <v>0</v>
      </c>
      <c r="D344" s="866">
        <f>D334+D339</f>
        <v>0</v>
      </c>
      <c r="E344" s="866">
        <f>E334+E339</f>
        <v>0</v>
      </c>
      <c r="F344" s="866">
        <f>F334+F339</f>
        <v>0</v>
      </c>
    </row>
    <row r="345" spans="2:6" ht="15.75" customHeight="1" thickBot="1">
      <c r="B345" s="879"/>
      <c r="C345" s="880"/>
      <c r="D345" s="880"/>
      <c r="E345" s="880"/>
      <c r="F345" s="880"/>
    </row>
    <row r="346" spans="2:6" ht="27" customHeight="1" thickBot="1">
      <c r="B346" s="835" t="s">
        <v>588</v>
      </c>
      <c r="C346" s="881">
        <f>+C221+C145+C67+C30+C170+C104+C326+C300+C275+C250+C195</f>
        <v>14146</v>
      </c>
      <c r="D346" s="881">
        <f>+D221+D145+D67+D30+D170+D104+D326+D300+D275+D250+D195</f>
        <v>13536</v>
      </c>
      <c r="E346" s="881">
        <f>+E221+E145+E67+E30+E170+E104+E326+E300+E275+E250+E195</f>
        <v>13536</v>
      </c>
      <c r="F346" s="881">
        <f>+F221+F145+F67+F30+F170+F104+F326+F300+F275+F250+F195</f>
        <v>13536</v>
      </c>
    </row>
    <row r="347" spans="2:6" ht="15.75" customHeight="1" thickBot="1">
      <c r="B347" s="835" t="s">
        <v>589</v>
      </c>
      <c r="C347" s="881">
        <f>+C239+C213+C133+C96+C59+C344+C318+C293+C268+C188+C163</f>
        <v>14146</v>
      </c>
      <c r="D347" s="881">
        <f>+D239+D213+D133+D96+D59+D344+D318+D293+D268+D188+D163</f>
        <v>13536</v>
      </c>
      <c r="E347" s="881">
        <f>+E239+E213+E133+E96+E59+E344+E318+E293+E268+E188+E163</f>
        <v>13536</v>
      </c>
      <c r="F347" s="881">
        <f>+F239+F213+F133+F96+F59+F344+F318+F293+F268+F188+F163</f>
        <v>13536</v>
      </c>
    </row>
    <row r="348" spans="2:6" ht="15.75" customHeight="1" thickBot="1">
      <c r="B348" s="849" t="s">
        <v>537</v>
      </c>
      <c r="C348" s="882">
        <f>C349+C350</f>
        <v>6288</v>
      </c>
      <c r="D348" s="882">
        <f>D349+D350</f>
        <v>9588</v>
      </c>
      <c r="E348" s="882">
        <f>E349+E350</f>
        <v>9588</v>
      </c>
      <c r="F348" s="882">
        <f>F349+F350</f>
        <v>9588</v>
      </c>
    </row>
    <row r="349" spans="2:6" ht="15.75" customHeight="1" thickBot="1">
      <c r="B349" s="851" t="s">
        <v>538</v>
      </c>
      <c r="C349" s="866">
        <f t="shared" ref="C349:F350" si="10">C39+C76+C113</f>
        <v>6288</v>
      </c>
      <c r="D349" s="866">
        <f t="shared" si="10"/>
        <v>9588</v>
      </c>
      <c r="E349" s="866">
        <f t="shared" si="10"/>
        <v>9588</v>
      </c>
      <c r="F349" s="866">
        <f t="shared" si="10"/>
        <v>9588</v>
      </c>
    </row>
    <row r="350" spans="2:6" ht="15.75" customHeight="1" thickBot="1">
      <c r="B350" s="851" t="s">
        <v>590</v>
      </c>
      <c r="C350" s="866">
        <f t="shared" si="10"/>
        <v>0</v>
      </c>
      <c r="D350" s="866">
        <f t="shared" si="10"/>
        <v>0</v>
      </c>
      <c r="E350" s="866">
        <f t="shared" si="10"/>
        <v>0</v>
      </c>
      <c r="F350" s="866">
        <f t="shared" si="10"/>
        <v>0</v>
      </c>
    </row>
    <row r="351" spans="2:6" ht="15.75" customHeight="1" thickBot="1">
      <c r="B351" s="849" t="s">
        <v>540</v>
      </c>
      <c r="C351" s="882">
        <f>C352+C353</f>
        <v>1358</v>
      </c>
      <c r="D351" s="882">
        <f>D352+D353</f>
        <v>1448</v>
      </c>
      <c r="E351" s="882">
        <f>E352+E353</f>
        <v>1448</v>
      </c>
      <c r="F351" s="882">
        <f>F352+F353</f>
        <v>1448</v>
      </c>
    </row>
    <row r="352" spans="2:6" ht="15.75" customHeight="1" thickBot="1">
      <c r="B352" s="851" t="s">
        <v>538</v>
      </c>
      <c r="C352" s="865">
        <f>C42+C79+C116</f>
        <v>1358</v>
      </c>
      <c r="D352" s="865">
        <f>D42+D79+D116</f>
        <v>1448</v>
      </c>
      <c r="E352" s="865">
        <f>E42+E79+E116</f>
        <v>1448</v>
      </c>
      <c r="F352" s="865">
        <f>F42+F79+F116</f>
        <v>1448</v>
      </c>
    </row>
    <row r="353" spans="2:6" ht="15.75" customHeight="1" thickBot="1">
      <c r="B353" s="851" t="s">
        <v>590</v>
      </c>
      <c r="C353" s="866">
        <f>C43+C80+C114</f>
        <v>0</v>
      </c>
      <c r="D353" s="866">
        <f>D43+D80+D114</f>
        <v>0</v>
      </c>
      <c r="E353" s="866">
        <f>E43+E80+E114</f>
        <v>0</v>
      </c>
      <c r="F353" s="866">
        <f>F43+F80+F114</f>
        <v>0</v>
      </c>
    </row>
    <row r="354" spans="2:6" ht="15.75" customHeight="1" thickBot="1">
      <c r="B354" s="849" t="s">
        <v>542</v>
      </c>
      <c r="C354" s="882">
        <f>C355+C356</f>
        <v>1500</v>
      </c>
      <c r="D354" s="882">
        <f>D355+D356</f>
        <v>1500</v>
      </c>
      <c r="E354" s="882">
        <f>E355+E356</f>
        <v>1500</v>
      </c>
      <c r="F354" s="882">
        <f>F355+F356</f>
        <v>1500</v>
      </c>
    </row>
    <row r="355" spans="2:6" ht="15.75" customHeight="1" thickBot="1">
      <c r="B355" s="851" t="s">
        <v>538</v>
      </c>
      <c r="C355" s="866">
        <f t="shared" ref="C355:F356" si="11">C45+C82+C119</f>
        <v>1500</v>
      </c>
      <c r="D355" s="866">
        <f t="shared" si="11"/>
        <v>1500</v>
      </c>
      <c r="E355" s="866">
        <f t="shared" si="11"/>
        <v>1500</v>
      </c>
      <c r="F355" s="866">
        <f t="shared" si="11"/>
        <v>1500</v>
      </c>
    </row>
    <row r="356" spans="2:6" ht="15.75" customHeight="1" thickBot="1">
      <c r="B356" s="851" t="s">
        <v>590</v>
      </c>
      <c r="C356" s="866">
        <f t="shared" si="11"/>
        <v>0</v>
      </c>
      <c r="D356" s="866">
        <f t="shared" si="11"/>
        <v>0</v>
      </c>
      <c r="E356" s="866">
        <f t="shared" si="11"/>
        <v>0</v>
      </c>
      <c r="F356" s="866">
        <f t="shared" si="11"/>
        <v>0</v>
      </c>
    </row>
    <row r="357" spans="2:6" ht="15.75" customHeight="1" thickBot="1">
      <c r="B357" s="849" t="s">
        <v>543</v>
      </c>
      <c r="C357" s="882">
        <f>C358+C359</f>
        <v>0</v>
      </c>
      <c r="D357" s="882">
        <f>D358+D359</f>
        <v>0</v>
      </c>
      <c r="E357" s="882">
        <f>E358+E359</f>
        <v>0</v>
      </c>
      <c r="F357" s="882">
        <f>F358+F359</f>
        <v>0</v>
      </c>
    </row>
    <row r="358" spans="2:6" ht="15.75" customHeight="1" thickBot="1">
      <c r="B358" s="851" t="s">
        <v>538</v>
      </c>
      <c r="C358" s="865">
        <f t="shared" ref="C358:F359" si="12">C48+C85+C122</f>
        <v>0</v>
      </c>
      <c r="D358" s="865">
        <f t="shared" si="12"/>
        <v>0</v>
      </c>
      <c r="E358" s="865">
        <f t="shared" si="12"/>
        <v>0</v>
      </c>
      <c r="F358" s="865">
        <f t="shared" si="12"/>
        <v>0</v>
      </c>
    </row>
    <row r="359" spans="2:6" ht="15.75" customHeight="1" thickBot="1">
      <c r="B359" s="851" t="s">
        <v>590</v>
      </c>
      <c r="C359" s="866">
        <f t="shared" si="12"/>
        <v>0</v>
      </c>
      <c r="D359" s="866">
        <f t="shared" si="12"/>
        <v>0</v>
      </c>
      <c r="E359" s="866">
        <f t="shared" si="12"/>
        <v>0</v>
      </c>
      <c r="F359" s="866">
        <f t="shared" si="12"/>
        <v>0</v>
      </c>
    </row>
    <row r="360" spans="2:6" ht="15.75" customHeight="1" thickBot="1">
      <c r="B360" s="849" t="s">
        <v>549</v>
      </c>
      <c r="C360" s="882">
        <f>C361+C362</f>
        <v>0</v>
      </c>
      <c r="D360" s="882">
        <f>D361+D362</f>
        <v>0</v>
      </c>
      <c r="E360" s="882">
        <f>E361+E362</f>
        <v>0</v>
      </c>
      <c r="F360" s="882">
        <f>F361+F362</f>
        <v>0</v>
      </c>
    </row>
    <row r="361" spans="2:6" ht="15.75" customHeight="1" thickBot="1">
      <c r="B361" s="851" t="s">
        <v>538</v>
      </c>
      <c r="C361" s="865">
        <f t="shared" ref="C361:F362" si="13">C51+C88+C125</f>
        <v>0</v>
      </c>
      <c r="D361" s="865">
        <f t="shared" si="13"/>
        <v>0</v>
      </c>
      <c r="E361" s="865">
        <f t="shared" si="13"/>
        <v>0</v>
      </c>
      <c r="F361" s="865">
        <f t="shared" si="13"/>
        <v>0</v>
      </c>
    </row>
    <row r="362" spans="2:6" ht="15.75" customHeight="1" thickBot="1">
      <c r="B362" s="851" t="s">
        <v>590</v>
      </c>
      <c r="C362" s="866">
        <f t="shared" si="13"/>
        <v>0</v>
      </c>
      <c r="D362" s="866">
        <f t="shared" si="13"/>
        <v>0</v>
      </c>
      <c r="E362" s="866">
        <f t="shared" si="13"/>
        <v>0</v>
      </c>
      <c r="F362" s="866">
        <f t="shared" si="13"/>
        <v>0</v>
      </c>
    </row>
    <row r="363" spans="2:6" ht="15.75" customHeight="1" thickBot="1">
      <c r="B363" s="849" t="s">
        <v>553</v>
      </c>
      <c r="C363" s="882">
        <f>C364+C365</f>
        <v>0</v>
      </c>
      <c r="D363" s="882">
        <f>D364+D365</f>
        <v>0</v>
      </c>
      <c r="E363" s="882">
        <f>E364+E365</f>
        <v>0</v>
      </c>
      <c r="F363" s="882">
        <f>F364+F365</f>
        <v>0</v>
      </c>
    </row>
    <row r="364" spans="2:6" ht="15.75" customHeight="1" thickBot="1">
      <c r="B364" s="851" t="s">
        <v>538</v>
      </c>
      <c r="C364" s="865">
        <f t="shared" ref="C364:F365" si="14">C54+C91+C128</f>
        <v>0</v>
      </c>
      <c r="D364" s="865">
        <f t="shared" si="14"/>
        <v>0</v>
      </c>
      <c r="E364" s="865">
        <f t="shared" si="14"/>
        <v>0</v>
      </c>
      <c r="F364" s="865">
        <f t="shared" si="14"/>
        <v>0</v>
      </c>
    </row>
    <row r="365" spans="2:6" ht="15.75" customHeight="1" thickBot="1">
      <c r="B365" s="851" t="s">
        <v>590</v>
      </c>
      <c r="C365" s="866">
        <f t="shared" si="14"/>
        <v>0</v>
      </c>
      <c r="D365" s="866">
        <f t="shared" si="14"/>
        <v>0</v>
      </c>
      <c r="E365" s="866">
        <f t="shared" si="14"/>
        <v>0</v>
      </c>
      <c r="F365" s="866">
        <f t="shared" si="14"/>
        <v>0</v>
      </c>
    </row>
    <row r="366" spans="2:6" ht="15.75" customHeight="1" thickBot="1">
      <c r="B366" s="849" t="s">
        <v>554</v>
      </c>
      <c r="C366" s="882">
        <f>C93+C56</f>
        <v>0</v>
      </c>
      <c r="D366" s="882">
        <f>D93+D56</f>
        <v>0</v>
      </c>
      <c r="E366" s="882">
        <f>E93+E56</f>
        <v>0</v>
      </c>
      <c r="F366" s="882">
        <f>F93+F56</f>
        <v>0</v>
      </c>
    </row>
    <row r="367" spans="2:6" ht="15.75" customHeight="1" thickBot="1">
      <c r="B367" s="851" t="s">
        <v>538</v>
      </c>
      <c r="C367" s="865">
        <f t="shared" ref="C367:F368" si="15">C57+C94+C131</f>
        <v>0</v>
      </c>
      <c r="D367" s="865">
        <f t="shared" si="15"/>
        <v>0</v>
      </c>
      <c r="E367" s="865">
        <f t="shared" si="15"/>
        <v>0</v>
      </c>
      <c r="F367" s="865">
        <f t="shared" si="15"/>
        <v>0</v>
      </c>
    </row>
    <row r="368" spans="2:6" ht="15.75" customHeight="1" thickBot="1">
      <c r="B368" s="851" t="s">
        <v>590</v>
      </c>
      <c r="C368" s="866">
        <f t="shared" si="15"/>
        <v>0</v>
      </c>
      <c r="D368" s="866">
        <f t="shared" si="15"/>
        <v>0</v>
      </c>
      <c r="E368" s="866">
        <f t="shared" si="15"/>
        <v>0</v>
      </c>
      <c r="F368" s="866">
        <f t="shared" si="15"/>
        <v>0</v>
      </c>
    </row>
    <row r="369" spans="2:6" ht="15.75" customHeight="1" thickBot="1">
      <c r="B369" s="849" t="s">
        <v>591</v>
      </c>
      <c r="C369" s="882">
        <f>C370+C371+C372+C373</f>
        <v>0</v>
      </c>
      <c r="D369" s="882">
        <f>D370+D371+D372+D373</f>
        <v>0</v>
      </c>
      <c r="E369" s="882">
        <f>E370+E371+E372+E373</f>
        <v>0</v>
      </c>
      <c r="F369" s="882">
        <f>F370+F371+F372+F373</f>
        <v>0</v>
      </c>
    </row>
    <row r="370" spans="2:6" ht="15.75" customHeight="1" thickBot="1">
      <c r="B370" s="851" t="s">
        <v>538</v>
      </c>
      <c r="C370" s="865">
        <f t="shared" ref="C370:F373" si="16">C154+C179+C204+C230+C259+C284+C309+C335</f>
        <v>0</v>
      </c>
      <c r="D370" s="865">
        <f t="shared" si="16"/>
        <v>0</v>
      </c>
      <c r="E370" s="865">
        <f t="shared" si="16"/>
        <v>0</v>
      </c>
      <c r="F370" s="865">
        <f t="shared" si="16"/>
        <v>0</v>
      </c>
    </row>
    <row r="371" spans="2:6" ht="15.75" customHeight="1" thickBot="1">
      <c r="B371" s="851" t="s">
        <v>592</v>
      </c>
      <c r="C371" s="865">
        <f t="shared" si="16"/>
        <v>0</v>
      </c>
      <c r="D371" s="865">
        <f t="shared" si="16"/>
        <v>0</v>
      </c>
      <c r="E371" s="865">
        <f t="shared" si="16"/>
        <v>0</v>
      </c>
      <c r="F371" s="865">
        <f t="shared" si="16"/>
        <v>0</v>
      </c>
    </row>
    <row r="372" spans="2:6" ht="15.75" customHeight="1" thickBot="1">
      <c r="B372" s="851" t="s">
        <v>585</v>
      </c>
      <c r="C372" s="865">
        <f t="shared" si="16"/>
        <v>0</v>
      </c>
      <c r="D372" s="865">
        <f t="shared" si="16"/>
        <v>0</v>
      </c>
      <c r="E372" s="865">
        <f t="shared" si="16"/>
        <v>0</v>
      </c>
      <c r="F372" s="865">
        <f t="shared" si="16"/>
        <v>0</v>
      </c>
    </row>
    <row r="373" spans="2:6" ht="15.75" customHeight="1" thickBot="1">
      <c r="B373" s="851" t="s">
        <v>586</v>
      </c>
      <c r="C373" s="865">
        <f t="shared" si="16"/>
        <v>0</v>
      </c>
      <c r="D373" s="865">
        <f t="shared" si="16"/>
        <v>0</v>
      </c>
      <c r="E373" s="865">
        <f t="shared" si="16"/>
        <v>0</v>
      </c>
      <c r="F373" s="865">
        <f t="shared" si="16"/>
        <v>0</v>
      </c>
    </row>
    <row r="374" spans="2:6" ht="15.75" customHeight="1" thickBot="1">
      <c r="B374" s="849" t="s">
        <v>593</v>
      </c>
      <c r="C374" s="882">
        <f>C375+C376+C377+C378</f>
        <v>5000</v>
      </c>
      <c r="D374" s="882">
        <f>D375+D376+D377+D378</f>
        <v>1000</v>
      </c>
      <c r="E374" s="882">
        <f>E375+E376+E377+E378</f>
        <v>1000</v>
      </c>
      <c r="F374" s="882">
        <f>F375+F376+F377+F378</f>
        <v>1000</v>
      </c>
    </row>
    <row r="375" spans="2:6" ht="15.75" customHeight="1" thickBot="1">
      <c r="B375" s="851" t="s">
        <v>538</v>
      </c>
      <c r="C375" s="865">
        <f t="shared" ref="C375:F378" si="17">C159+C184+C209+C235+C264+C289+C314+C340</f>
        <v>5000</v>
      </c>
      <c r="D375" s="865">
        <f t="shared" si="17"/>
        <v>1000</v>
      </c>
      <c r="E375" s="865">
        <f t="shared" si="17"/>
        <v>1000</v>
      </c>
      <c r="F375" s="865">
        <f t="shared" si="17"/>
        <v>1000</v>
      </c>
    </row>
    <row r="376" spans="2:6" ht="15.75" customHeight="1" thickBot="1">
      <c r="B376" s="851" t="s">
        <v>592</v>
      </c>
      <c r="C376" s="865">
        <f t="shared" si="17"/>
        <v>0</v>
      </c>
      <c r="D376" s="865">
        <f t="shared" si="17"/>
        <v>0</v>
      </c>
      <c r="E376" s="865">
        <f t="shared" si="17"/>
        <v>0</v>
      </c>
      <c r="F376" s="865">
        <f t="shared" si="17"/>
        <v>0</v>
      </c>
    </row>
    <row r="377" spans="2:6" ht="15.75" customHeight="1" thickBot="1">
      <c r="B377" s="851" t="s">
        <v>585</v>
      </c>
      <c r="C377" s="865">
        <f t="shared" si="17"/>
        <v>0</v>
      </c>
      <c r="D377" s="865">
        <f t="shared" si="17"/>
        <v>0</v>
      </c>
      <c r="E377" s="865">
        <f t="shared" si="17"/>
        <v>0</v>
      </c>
      <c r="F377" s="865">
        <f t="shared" si="17"/>
        <v>0</v>
      </c>
    </row>
    <row r="378" spans="2:6" ht="15.75" customHeight="1" thickBot="1">
      <c r="B378" s="851" t="s">
        <v>586</v>
      </c>
      <c r="C378" s="865">
        <f t="shared" si="17"/>
        <v>0</v>
      </c>
      <c r="D378" s="865">
        <f t="shared" si="17"/>
        <v>0</v>
      </c>
      <c r="E378" s="865">
        <f t="shared" si="17"/>
        <v>0</v>
      </c>
      <c r="F378" s="865">
        <f t="shared" si="17"/>
        <v>0</v>
      </c>
    </row>
    <row r="379" spans="2:6" ht="15.75" customHeight="1" thickBot="1">
      <c r="B379" s="859" t="s">
        <v>556</v>
      </c>
      <c r="C379" s="860">
        <f>IF(C347-C346=0,0,"Error")</f>
        <v>0</v>
      </c>
      <c r="D379" s="860">
        <f>IF(D347-D346=0,0,"Error")</f>
        <v>0</v>
      </c>
      <c r="E379" s="860">
        <f>IF(E347-E346=0,0,"Error")</f>
        <v>0</v>
      </c>
      <c r="F379" s="860">
        <f>IF(F347-F346=0,0,"Error")</f>
        <v>0</v>
      </c>
    </row>
    <row r="380" spans="2:6" ht="15.75" customHeight="1">
      <c r="B380" s="883"/>
      <c r="C380" s="884"/>
      <c r="D380" s="884"/>
      <c r="E380" s="884"/>
      <c r="F380" s="884"/>
    </row>
    <row r="381" spans="2:6" ht="15.75" customHeight="1"/>
    <row r="382" spans="2:6" ht="15.75" customHeight="1"/>
    <row r="383" spans="2:6" ht="15.75" customHeight="1"/>
    <row r="384" spans="2:6" ht="15.75" customHeight="1"/>
    <row r="385" spans="2:2" ht="15.75" customHeight="1">
      <c r="B385" s="1458" t="s">
        <v>3066</v>
      </c>
    </row>
    <row r="386" spans="2:2" ht="15.75" customHeight="1"/>
    <row r="387" spans="2:2" ht="15.75" customHeight="1"/>
    <row r="388" spans="2:2" ht="15.75" customHeight="1"/>
    <row r="389" spans="2:2" ht="15.75" customHeight="1"/>
    <row r="390" spans="2:2" ht="15.75" customHeight="1"/>
    <row r="391" spans="2:2" ht="15.75" customHeight="1"/>
    <row r="392" spans="2:2" ht="15.75" customHeight="1"/>
    <row r="393" spans="2:2" ht="15.75" customHeight="1"/>
    <row r="394" spans="2:2" ht="15.75" customHeight="1"/>
    <row r="395" spans="2:2" ht="15.75" customHeight="1"/>
    <row r="396" spans="2:2" ht="15.75" customHeight="1"/>
    <row r="397" spans="2:2" ht="15.75" customHeight="1"/>
    <row r="398" spans="2:2" ht="15.75" customHeight="1"/>
    <row r="399" spans="2:2" ht="15.75" customHeight="1"/>
    <row r="400" spans="2:2"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sheetData>
  <mergeCells count="87">
    <mergeCell ref="B332:B333"/>
    <mergeCell ref="B306:B307"/>
    <mergeCell ref="C319:F319"/>
    <mergeCell ref="C321:F321"/>
    <mergeCell ref="C322:F322"/>
    <mergeCell ref="B323:B324"/>
    <mergeCell ref="B331:F331"/>
    <mergeCell ref="H243:L245"/>
    <mergeCell ref="C244:F244"/>
    <mergeCell ref="C245:F245"/>
    <mergeCell ref="C246:F246"/>
    <mergeCell ref="B305:F305"/>
    <mergeCell ref="B255:F255"/>
    <mergeCell ref="B256:B257"/>
    <mergeCell ref="E269:F269"/>
    <mergeCell ref="C270:F270"/>
    <mergeCell ref="C271:F271"/>
    <mergeCell ref="B272:B273"/>
    <mergeCell ref="B280:F280"/>
    <mergeCell ref="B281:B282"/>
    <mergeCell ref="C295:F295"/>
    <mergeCell ref="C296:F296"/>
    <mergeCell ref="B297:B298"/>
    <mergeCell ref="B247:B248"/>
    <mergeCell ref="B218:B219"/>
    <mergeCell ref="B226:F226"/>
    <mergeCell ref="B227:B228"/>
    <mergeCell ref="B240:F240"/>
    <mergeCell ref="B241:F241"/>
    <mergeCell ref="C242:F242"/>
    <mergeCell ref="E243:F243"/>
    <mergeCell ref="C217:F217"/>
    <mergeCell ref="C166:F166"/>
    <mergeCell ref="B167:B168"/>
    <mergeCell ref="B175:F175"/>
    <mergeCell ref="B176:B177"/>
    <mergeCell ref="C190:F190"/>
    <mergeCell ref="C191:F191"/>
    <mergeCell ref="B192:B193"/>
    <mergeCell ref="B200:F200"/>
    <mergeCell ref="B201:B202"/>
    <mergeCell ref="C214:F214"/>
    <mergeCell ref="C216:F216"/>
    <mergeCell ref="C165:F165"/>
    <mergeCell ref="B110:B111"/>
    <mergeCell ref="B135:F135"/>
    <mergeCell ref="B136:F136"/>
    <mergeCell ref="C137:F137"/>
    <mergeCell ref="E138:F138"/>
    <mergeCell ref="C141:F141"/>
    <mergeCell ref="B142:B143"/>
    <mergeCell ref="B150:F150"/>
    <mergeCell ref="B151:B152"/>
    <mergeCell ref="E164:F164"/>
    <mergeCell ref="H138:L140"/>
    <mergeCell ref="C139:F139"/>
    <mergeCell ref="C140:F140"/>
    <mergeCell ref="B73:B74"/>
    <mergeCell ref="C98:F98"/>
    <mergeCell ref="C99:F99"/>
    <mergeCell ref="C100:F100"/>
    <mergeCell ref="B101:B102"/>
    <mergeCell ref="B109:F109"/>
    <mergeCell ref="B72:F72"/>
    <mergeCell ref="B23:F23"/>
    <mergeCell ref="C24:F24"/>
    <mergeCell ref="C25:F25"/>
    <mergeCell ref="C26:F26"/>
    <mergeCell ref="B27:B28"/>
    <mergeCell ref="B35:F35"/>
    <mergeCell ref="B36:B37"/>
    <mergeCell ref="C61:F61"/>
    <mergeCell ref="C62:F62"/>
    <mergeCell ref="C63:F63"/>
    <mergeCell ref="B64:B65"/>
    <mergeCell ref="B22:F22"/>
    <mergeCell ref="A2:G2"/>
    <mergeCell ref="B3:F3"/>
    <mergeCell ref="C5:F5"/>
    <mergeCell ref="C6:F6"/>
    <mergeCell ref="C7:F7"/>
    <mergeCell ref="B8:F8"/>
    <mergeCell ref="B9:F11"/>
    <mergeCell ref="C12:F12"/>
    <mergeCell ref="B13:B14"/>
    <mergeCell ref="C18:F18"/>
    <mergeCell ref="B19:F19"/>
  </mergeCells>
  <pageMargins left="0.7" right="0.7" top="0.75" bottom="0.75" header="0.3" footer="0.3"/>
  <pageSetup paperSize="9" scale="55" fitToHeight="0" orientation="portrait" r:id="rId1"/>
  <rowBreaks count="1" manualBreakCount="1">
    <brk id="381" max="11"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39"/>
  <sheetViews>
    <sheetView showGridLines="0" zoomScale="66" zoomScaleNormal="66" workbookViewId="0">
      <selection activeCell="D215" sqref="D215"/>
    </sheetView>
  </sheetViews>
  <sheetFormatPr defaultColWidth="8.875" defaultRowHeight="14.25"/>
  <cols>
    <col min="1" max="1" width="12" style="1400" customWidth="1"/>
    <col min="2" max="2" width="28.375" style="1400" customWidth="1"/>
    <col min="3" max="3" width="13.125" style="1455" customWidth="1"/>
    <col min="4" max="4" width="13.375" style="1400" customWidth="1"/>
    <col min="5" max="5" width="13.875" style="1400" customWidth="1"/>
    <col min="6" max="6" width="20.75" style="1400" customWidth="1"/>
    <col min="7" max="16384" width="8.875" style="1400"/>
  </cols>
  <sheetData>
    <row r="1" spans="1:7" ht="15">
      <c r="A1" s="1399"/>
      <c r="B1" s="1399"/>
      <c r="C1" s="1437"/>
      <c r="D1" s="1399"/>
      <c r="E1" s="1399"/>
      <c r="F1" s="1399"/>
      <c r="G1" s="1399"/>
    </row>
    <row r="2" spans="1:7" ht="18" customHeight="1">
      <c r="A2" s="2462" t="s">
        <v>495</v>
      </c>
      <c r="B2" s="2462"/>
      <c r="C2" s="2462"/>
      <c r="D2" s="2462"/>
      <c r="E2" s="2462"/>
      <c r="F2" s="2462"/>
      <c r="G2" s="2462"/>
    </row>
    <row r="3" spans="1:7" ht="18" customHeight="1">
      <c r="A3" s="1401"/>
      <c r="B3" s="2463" t="s">
        <v>496</v>
      </c>
      <c r="C3" s="2463"/>
      <c r="D3" s="2463"/>
      <c r="E3" s="2463"/>
      <c r="F3" s="2463"/>
      <c r="G3" s="1401"/>
    </row>
    <row r="4" spans="1:7" ht="15.75" thickBot="1">
      <c r="A4" s="1399"/>
      <c r="B4" s="1399"/>
      <c r="C4" s="1437"/>
      <c r="D4" s="1399"/>
      <c r="E4" s="1399"/>
      <c r="F4" s="1399"/>
      <c r="G4" s="1399"/>
    </row>
    <row r="5" spans="1:7" ht="32.25" thickBot="1">
      <c r="A5" s="1399"/>
      <c r="B5" s="1402" t="s">
        <v>6</v>
      </c>
      <c r="C5" s="2464" t="s">
        <v>1024</v>
      </c>
      <c r="D5" s="2464"/>
      <c r="E5" s="2464"/>
      <c r="F5" s="2464"/>
      <c r="G5" s="1399"/>
    </row>
    <row r="6" spans="1:7" ht="16.5" thickBot="1">
      <c r="A6" s="1399"/>
      <c r="B6" s="1402" t="s">
        <v>8</v>
      </c>
      <c r="C6" s="2465" t="s">
        <v>1000</v>
      </c>
      <c r="D6" s="2466"/>
      <c r="E6" s="2466"/>
      <c r="F6" s="2467"/>
      <c r="G6" s="1399"/>
    </row>
    <row r="7" spans="1:7" ht="32.25" thickBot="1">
      <c r="A7" s="1399"/>
      <c r="B7" s="1402" t="s">
        <v>10</v>
      </c>
      <c r="C7" s="2468" t="s">
        <v>499</v>
      </c>
      <c r="D7" s="2469"/>
      <c r="E7" s="2469"/>
      <c r="F7" s="2470"/>
      <c r="G7" s="1399"/>
    </row>
    <row r="8" spans="1:7" ht="16.5" thickBot="1">
      <c r="A8" s="1399"/>
      <c r="B8" s="2459" t="s">
        <v>12</v>
      </c>
      <c r="C8" s="2460"/>
      <c r="D8" s="2460"/>
      <c r="E8" s="2460"/>
      <c r="F8" s="2461"/>
      <c r="G8" s="1399"/>
    </row>
    <row r="9" spans="1:7" ht="15.75" thickBot="1">
      <c r="A9" s="1399"/>
      <c r="B9" s="2474" t="s">
        <v>1024</v>
      </c>
      <c r="C9" s="2475"/>
      <c r="D9" s="2475"/>
      <c r="E9" s="2475"/>
      <c r="F9" s="2476"/>
      <c r="G9" s="1399"/>
    </row>
    <row r="10" spans="1:7" ht="6.75" customHeight="1" thickBot="1">
      <c r="A10" s="1399"/>
      <c r="B10" s="2474"/>
      <c r="C10" s="2475"/>
      <c r="D10" s="2475"/>
      <c r="E10" s="2475"/>
      <c r="F10" s="2476"/>
      <c r="G10" s="1399"/>
    </row>
    <row r="11" spans="1:7" ht="15.75" hidden="1" thickBot="1">
      <c r="A11" s="1399"/>
      <c r="B11" s="2474"/>
      <c r="C11" s="2475"/>
      <c r="D11" s="2475"/>
      <c r="E11" s="2475"/>
      <c r="F11" s="2476"/>
      <c r="G11" s="1399"/>
    </row>
    <row r="12" spans="1:7" ht="103.5" customHeight="1" thickBot="1">
      <c r="A12" s="1399"/>
      <c r="B12" s="1403" t="s">
        <v>14</v>
      </c>
      <c r="C12" s="2477" t="s">
        <v>3057</v>
      </c>
      <c r="D12" s="2478"/>
      <c r="E12" s="2478"/>
      <c r="F12" s="2479"/>
      <c r="G12" s="1399"/>
    </row>
    <row r="13" spans="1:7" ht="23.25" customHeight="1">
      <c r="A13" s="1399"/>
      <c r="B13" s="2480" t="s">
        <v>176</v>
      </c>
      <c r="C13" s="1438">
        <v>2024</v>
      </c>
      <c r="D13" s="1404">
        <v>2025</v>
      </c>
      <c r="E13" s="1404">
        <v>2026</v>
      </c>
      <c r="F13" s="1404">
        <v>2027</v>
      </c>
      <c r="G13" s="1399"/>
    </row>
    <row r="14" spans="1:7" ht="16.5" thickBot="1">
      <c r="A14" s="1399"/>
      <c r="B14" s="2481"/>
      <c r="C14" s="1439" t="s">
        <v>22</v>
      </c>
      <c r="D14" s="1405" t="s">
        <v>23</v>
      </c>
      <c r="E14" s="1405" t="s">
        <v>23</v>
      </c>
      <c r="F14" s="1405" t="s">
        <v>23</v>
      </c>
      <c r="G14" s="1399"/>
    </row>
    <row r="15" spans="1:7" ht="54" customHeight="1" thickBot="1">
      <c r="A15" s="1399"/>
      <c r="B15" s="1406" t="s">
        <v>3058</v>
      </c>
      <c r="C15" s="1440" t="s">
        <v>773</v>
      </c>
      <c r="D15" s="1407" t="s">
        <v>601</v>
      </c>
      <c r="E15" s="1407" t="s">
        <v>601</v>
      </c>
      <c r="F15" s="1407" t="s">
        <v>601</v>
      </c>
      <c r="G15" s="1399"/>
    </row>
    <row r="16" spans="1:7" ht="16.5" thickBot="1">
      <c r="A16" s="1399"/>
      <c r="B16" s="1406" t="s">
        <v>1105</v>
      </c>
      <c r="C16" s="1440" t="s">
        <v>773</v>
      </c>
      <c r="D16" s="1407" t="s">
        <v>601</v>
      </c>
      <c r="E16" s="1407" t="s">
        <v>601</v>
      </c>
      <c r="F16" s="1407" t="s">
        <v>601</v>
      </c>
      <c r="G16" s="1399"/>
    </row>
    <row r="17" spans="1:7" ht="32.25" thickBot="1">
      <c r="A17" s="1399"/>
      <c r="B17" s="1406" t="s">
        <v>774</v>
      </c>
      <c r="C17" s="1440" t="s">
        <v>773</v>
      </c>
      <c r="D17" s="1407" t="s">
        <v>601</v>
      </c>
      <c r="E17" s="1407" t="s">
        <v>601</v>
      </c>
      <c r="F17" s="1407" t="s">
        <v>601</v>
      </c>
      <c r="G17" s="1399"/>
    </row>
    <row r="18" spans="1:7" ht="32.25" customHeight="1" thickBot="1">
      <c r="A18" s="1399"/>
      <c r="B18" s="1408" t="s">
        <v>503</v>
      </c>
      <c r="C18" s="2482"/>
      <c r="D18" s="2477"/>
      <c r="E18" s="2477"/>
      <c r="F18" s="2483"/>
      <c r="G18" s="1399"/>
    </row>
    <row r="19" spans="1:7" ht="23.25" customHeight="1" thickBot="1">
      <c r="A19" s="1399"/>
      <c r="B19" s="2468" t="s">
        <v>505</v>
      </c>
      <c r="C19" s="2469"/>
      <c r="D19" s="2469"/>
      <c r="E19" s="2469"/>
      <c r="F19" s="2470"/>
      <c r="G19" s="1399"/>
    </row>
    <row r="20" spans="1:7" ht="27" customHeight="1" thickBot="1">
      <c r="A20" s="1399"/>
      <c r="B20" s="1406" t="s">
        <v>772</v>
      </c>
      <c r="C20" s="197" t="s">
        <v>773</v>
      </c>
      <c r="D20" s="1409" t="s">
        <v>601</v>
      </c>
      <c r="E20" s="1409" t="s">
        <v>601</v>
      </c>
      <c r="F20" s="1409" t="s">
        <v>601</v>
      </c>
      <c r="G20" s="1399"/>
    </row>
    <row r="21" spans="1:7" ht="30.75" customHeight="1" thickBot="1">
      <c r="A21" s="1399"/>
      <c r="B21" s="1406" t="s">
        <v>774</v>
      </c>
      <c r="C21" s="197" t="s">
        <v>773</v>
      </c>
      <c r="D21" s="1409" t="s">
        <v>601</v>
      </c>
      <c r="E21" s="1409" t="s">
        <v>601</v>
      </c>
      <c r="F21" s="1409" t="s">
        <v>601</v>
      </c>
      <c r="G21" s="1399"/>
    </row>
    <row r="22" spans="1:7" ht="24" customHeight="1" thickBot="1">
      <c r="A22" s="1399"/>
      <c r="B22" s="2484" t="s">
        <v>511</v>
      </c>
      <c r="C22" s="2485"/>
      <c r="D22" s="2485"/>
      <c r="E22" s="2485"/>
      <c r="F22" s="2486"/>
      <c r="G22" s="1399"/>
    </row>
    <row r="23" spans="1:7" ht="16.5" thickBot="1">
      <c r="A23" s="1399"/>
      <c r="B23" s="2484" t="s">
        <v>512</v>
      </c>
      <c r="C23" s="2485"/>
      <c r="D23" s="2485"/>
      <c r="E23" s="2485"/>
      <c r="F23" s="2486"/>
      <c r="G23" s="1399"/>
    </row>
    <row r="24" spans="1:7" ht="18.75" customHeight="1" thickBot="1">
      <c r="A24" s="1399"/>
      <c r="B24" s="1410" t="s">
        <v>515</v>
      </c>
      <c r="C24" s="2487" t="s">
        <v>3059</v>
      </c>
      <c r="D24" s="2488"/>
      <c r="E24" s="2488"/>
      <c r="F24" s="2489"/>
      <c r="G24" s="1399"/>
    </row>
    <row r="25" spans="1:7" ht="92.25" customHeight="1" thickBot="1">
      <c r="A25" s="1399"/>
      <c r="B25" s="1406" t="s">
        <v>517</v>
      </c>
      <c r="C25" s="2490" t="s">
        <v>3060</v>
      </c>
      <c r="D25" s="2491"/>
      <c r="E25" s="2491"/>
      <c r="F25" s="2492"/>
      <c r="G25" s="1399"/>
    </row>
    <row r="26" spans="1:7" ht="16.5" thickBot="1">
      <c r="A26" s="1399"/>
      <c r="B26" s="1406" t="s">
        <v>21</v>
      </c>
      <c r="C26" s="2493" t="s">
        <v>3061</v>
      </c>
      <c r="D26" s="2494"/>
      <c r="E26" s="2494"/>
      <c r="F26" s="2495"/>
      <c r="G26" s="1399"/>
    </row>
    <row r="27" spans="1:7" ht="12.75" customHeight="1">
      <c r="A27" s="1399"/>
      <c r="B27" s="2480"/>
      <c r="C27" s="1441">
        <v>2024</v>
      </c>
      <c r="D27" s="1411">
        <v>2025</v>
      </c>
      <c r="E27" s="1411">
        <v>2026</v>
      </c>
      <c r="F27" s="1411">
        <v>2027</v>
      </c>
      <c r="G27" s="1399"/>
    </row>
    <row r="28" spans="1:7" ht="45.75" customHeight="1" thickBot="1">
      <c r="A28" s="1399"/>
      <c r="B28" s="2481"/>
      <c r="C28" s="1442" t="s">
        <v>22</v>
      </c>
      <c r="D28" s="1412" t="s">
        <v>23</v>
      </c>
      <c r="E28" s="1412" t="s">
        <v>23</v>
      </c>
      <c r="F28" s="1412" t="s">
        <v>23</v>
      </c>
      <c r="G28" s="1399"/>
    </row>
    <row r="29" spans="1:7" ht="16.5" thickBot="1">
      <c r="A29" s="1399"/>
      <c r="B29" s="1406" t="s">
        <v>33</v>
      </c>
      <c r="C29" s="1443">
        <v>70</v>
      </c>
      <c r="D29" s="1413">
        <v>70</v>
      </c>
      <c r="E29" s="1413">
        <v>70</v>
      </c>
      <c r="F29" s="1413">
        <v>70</v>
      </c>
      <c r="G29" s="1399"/>
    </row>
    <row r="30" spans="1:7" ht="16.5" thickBot="1">
      <c r="A30" s="1399"/>
      <c r="B30" s="1406" t="s">
        <v>529</v>
      </c>
      <c r="C30" s="1443">
        <f>C59</f>
        <v>21135</v>
      </c>
      <c r="D30" s="1413">
        <f>D59</f>
        <v>21735</v>
      </c>
      <c r="E30" s="1413">
        <f>E59</f>
        <v>21735</v>
      </c>
      <c r="F30" s="1413">
        <f>F59</f>
        <v>21735</v>
      </c>
      <c r="G30" s="1399"/>
    </row>
    <row r="31" spans="1:7" ht="16.5" thickBot="1">
      <c r="A31" s="1399"/>
      <c r="B31" s="1406" t="s">
        <v>530</v>
      </c>
      <c r="C31" s="1443">
        <f>C30/C29</f>
        <v>301.92857142857144</v>
      </c>
      <c r="D31" s="1413">
        <f>D30/D29</f>
        <v>310.5</v>
      </c>
      <c r="E31" s="1413">
        <f>E30/E29</f>
        <v>310.5</v>
      </c>
      <c r="F31" s="1413">
        <f>F30/F29</f>
        <v>310.5</v>
      </c>
      <c r="G31" s="1399"/>
    </row>
    <row r="32" spans="1:7" ht="16.5" thickBot="1">
      <c r="A32" s="1399"/>
      <c r="B32" s="1406" t="s">
        <v>532</v>
      </c>
      <c r="C32" s="1444" t="s">
        <v>533</v>
      </c>
      <c r="D32" s="1414">
        <f>D29/C29-1</f>
        <v>0</v>
      </c>
      <c r="E32" s="1414">
        <f t="shared" ref="E32:F34" si="0">E29/D29-1</f>
        <v>0</v>
      </c>
      <c r="F32" s="1414">
        <f t="shared" si="0"/>
        <v>0</v>
      </c>
      <c r="G32" s="1399"/>
    </row>
    <row r="33" spans="1:7" ht="16.5" thickBot="1">
      <c r="A33" s="1399"/>
      <c r="B33" s="1406" t="s">
        <v>534</v>
      </c>
      <c r="C33" s="1444" t="s">
        <v>533</v>
      </c>
      <c r="D33" s="1414">
        <f>D30/C30-1</f>
        <v>2.8388928317955919E-2</v>
      </c>
      <c r="E33" s="1414">
        <f t="shared" si="0"/>
        <v>0</v>
      </c>
      <c r="F33" s="1414">
        <f t="shared" si="0"/>
        <v>0</v>
      </c>
      <c r="G33" s="1399"/>
    </row>
    <row r="34" spans="1:7" ht="16.5" thickBot="1">
      <c r="A34" s="1399"/>
      <c r="B34" s="1406" t="s">
        <v>47</v>
      </c>
      <c r="C34" s="1444" t="s">
        <v>533</v>
      </c>
      <c r="D34" s="1414">
        <f>D31/C31-1</f>
        <v>2.8388928317955919E-2</v>
      </c>
      <c r="E34" s="1414">
        <f t="shared" si="0"/>
        <v>0</v>
      </c>
      <c r="F34" s="1414">
        <f t="shared" si="0"/>
        <v>0</v>
      </c>
      <c r="G34" s="1399"/>
    </row>
    <row r="35" spans="1:7" ht="16.5" thickBot="1">
      <c r="A35" s="1399"/>
      <c r="B35" s="2471" t="s">
        <v>618</v>
      </c>
      <c r="C35" s="2472"/>
      <c r="D35" s="2472"/>
      <c r="E35" s="2472"/>
      <c r="F35" s="2473"/>
      <c r="G35" s="1399"/>
    </row>
    <row r="36" spans="1:7" ht="12.75" customHeight="1">
      <c r="A36" s="1399"/>
      <c r="B36" s="2480"/>
      <c r="C36" s="1441">
        <v>2024</v>
      </c>
      <c r="D36" s="1411">
        <v>2025</v>
      </c>
      <c r="E36" s="1411">
        <v>2026</v>
      </c>
      <c r="F36" s="1411">
        <v>2027</v>
      </c>
      <c r="G36" s="1399"/>
    </row>
    <row r="37" spans="1:7" ht="17.25" customHeight="1" thickBot="1">
      <c r="A37" s="1399"/>
      <c r="B37" s="2481"/>
      <c r="C37" s="1442" t="s">
        <v>22</v>
      </c>
      <c r="D37" s="1412" t="s">
        <v>23</v>
      </c>
      <c r="E37" s="1412" t="s">
        <v>23</v>
      </c>
      <c r="F37" s="1412" t="s">
        <v>23</v>
      </c>
      <c r="G37" s="1399"/>
    </row>
    <row r="38" spans="1:7" ht="16.5" thickBot="1">
      <c r="A38" s="1399"/>
      <c r="B38" s="1415" t="s">
        <v>537</v>
      </c>
      <c r="C38" s="1445">
        <f>C39+C40</f>
        <v>14095</v>
      </c>
      <c r="D38" s="1416">
        <f>D39+D40</f>
        <v>14695</v>
      </c>
      <c r="E38" s="1416">
        <f>E39+E40</f>
        <v>14695</v>
      </c>
      <c r="F38" s="1416">
        <f>F39+F40</f>
        <v>14695</v>
      </c>
      <c r="G38" s="1399"/>
    </row>
    <row r="39" spans="1:7" ht="16.5" thickBot="1">
      <c r="A39" s="1399"/>
      <c r="B39" s="1417" t="s">
        <v>538</v>
      </c>
      <c r="C39" s="1446">
        <v>14095</v>
      </c>
      <c r="D39" s="1418">
        <v>14695</v>
      </c>
      <c r="E39" s="1418">
        <v>14695</v>
      </c>
      <c r="F39" s="1418">
        <v>14695</v>
      </c>
      <c r="G39" s="1399"/>
    </row>
    <row r="40" spans="1:7" ht="16.5" thickBot="1">
      <c r="A40" s="1399"/>
      <c r="B40" s="1417" t="s">
        <v>539</v>
      </c>
      <c r="C40" s="1447">
        <v>0</v>
      </c>
      <c r="D40" s="1419">
        <v>0</v>
      </c>
      <c r="E40" s="1419">
        <v>0</v>
      </c>
      <c r="F40" s="1419">
        <v>0</v>
      </c>
      <c r="G40" s="1399"/>
    </row>
    <row r="41" spans="1:7" ht="32.25" thickBot="1">
      <c r="A41" s="1399"/>
      <c r="B41" s="1415" t="s">
        <v>540</v>
      </c>
      <c r="C41" s="1445">
        <f>C42+C43</f>
        <v>2040</v>
      </c>
      <c r="D41" s="1416">
        <f>D42+D43</f>
        <v>2040</v>
      </c>
      <c r="E41" s="1416">
        <f>E42+E43</f>
        <v>2040</v>
      </c>
      <c r="F41" s="1416">
        <f>F42+F43</f>
        <v>2040</v>
      </c>
      <c r="G41" s="1399"/>
    </row>
    <row r="42" spans="1:7" ht="16.5" thickBot="1">
      <c r="A42" s="1399"/>
      <c r="B42" s="1417" t="s">
        <v>538</v>
      </c>
      <c r="C42" s="1446">
        <v>2040</v>
      </c>
      <c r="D42" s="1420">
        <v>2040</v>
      </c>
      <c r="E42" s="1420">
        <v>2040</v>
      </c>
      <c r="F42" s="1420">
        <v>2040</v>
      </c>
      <c r="G42" s="1421"/>
    </row>
    <row r="43" spans="1:7" ht="16.5" thickBot="1">
      <c r="A43" s="1399"/>
      <c r="B43" s="1417" t="s">
        <v>539</v>
      </c>
      <c r="C43" s="1447">
        <v>0</v>
      </c>
      <c r="D43" s="1416">
        <v>0</v>
      </c>
      <c r="E43" s="1416">
        <v>0</v>
      </c>
      <c r="F43" s="1416">
        <v>0</v>
      </c>
      <c r="G43" s="1399"/>
    </row>
    <row r="44" spans="1:7" ht="16.5" thickBot="1">
      <c r="A44" s="1399"/>
      <c r="B44" s="1415" t="s">
        <v>542</v>
      </c>
      <c r="C44" s="1447">
        <f>C45+C46</f>
        <v>5000</v>
      </c>
      <c r="D44" s="1416">
        <f>D45+D46</f>
        <v>5000</v>
      </c>
      <c r="E44" s="1416">
        <f>E45+E46</f>
        <v>5000</v>
      </c>
      <c r="F44" s="1416">
        <f>F45+F46</f>
        <v>5000</v>
      </c>
      <c r="G44" s="1399"/>
    </row>
    <row r="45" spans="1:7" ht="16.5" thickBot="1">
      <c r="A45" s="1399"/>
      <c r="B45" s="1417" t="s">
        <v>538</v>
      </c>
      <c r="C45" s="1446">
        <v>5000</v>
      </c>
      <c r="D45" s="1420">
        <v>5000</v>
      </c>
      <c r="E45" s="1420">
        <v>5000</v>
      </c>
      <c r="F45" s="1420">
        <v>5000</v>
      </c>
      <c r="G45" s="1422"/>
    </row>
    <row r="46" spans="1:7" ht="16.5" thickBot="1">
      <c r="A46" s="1399"/>
      <c r="B46" s="1417" t="s">
        <v>539</v>
      </c>
      <c r="C46" s="1447">
        <v>0</v>
      </c>
      <c r="D46" s="1416">
        <v>0</v>
      </c>
      <c r="E46" s="1416">
        <v>0</v>
      </c>
      <c r="F46" s="1416">
        <v>0</v>
      </c>
      <c r="G46" s="1422"/>
    </row>
    <row r="47" spans="1:7" ht="16.5" thickBot="1">
      <c r="A47" s="1399"/>
      <c r="B47" s="1415" t="s">
        <v>543</v>
      </c>
      <c r="C47" s="1447">
        <v>0</v>
      </c>
      <c r="D47" s="1416">
        <v>0</v>
      </c>
      <c r="E47" s="1416">
        <v>0</v>
      </c>
      <c r="F47" s="1416">
        <v>0</v>
      </c>
      <c r="G47" s="1399"/>
    </row>
    <row r="48" spans="1:7" ht="16.5" thickBot="1">
      <c r="A48" s="1399"/>
      <c r="B48" s="1417" t="s">
        <v>538</v>
      </c>
      <c r="C48" s="1447">
        <v>0</v>
      </c>
      <c r="D48" s="1416">
        <v>0</v>
      </c>
      <c r="E48" s="1416">
        <v>0</v>
      </c>
      <c r="F48" s="1416">
        <v>0</v>
      </c>
      <c r="G48" s="1399"/>
    </row>
    <row r="49" spans="1:7" ht="16.5" thickBot="1">
      <c r="A49" s="1399"/>
      <c r="B49" s="1417" t="s">
        <v>539</v>
      </c>
      <c r="C49" s="1447">
        <v>0</v>
      </c>
      <c r="D49" s="1416">
        <v>0</v>
      </c>
      <c r="E49" s="1416">
        <v>0</v>
      </c>
      <c r="F49" s="1416">
        <v>0</v>
      </c>
      <c r="G49" s="1399"/>
    </row>
    <row r="50" spans="1:7" ht="16.5" thickBot="1">
      <c r="A50" s="1399"/>
      <c r="B50" s="1415" t="s">
        <v>549</v>
      </c>
      <c r="C50" s="1447">
        <v>0</v>
      </c>
      <c r="D50" s="1416">
        <v>0</v>
      </c>
      <c r="E50" s="1416">
        <v>0</v>
      </c>
      <c r="F50" s="1416">
        <v>0</v>
      </c>
      <c r="G50" s="1399"/>
    </row>
    <row r="51" spans="1:7" ht="16.5" thickBot="1">
      <c r="A51" s="1399"/>
      <c r="B51" s="1417" t="s">
        <v>538</v>
      </c>
      <c r="C51" s="1446">
        <v>0</v>
      </c>
      <c r="D51" s="1420">
        <v>0</v>
      </c>
      <c r="E51" s="1420">
        <v>0</v>
      </c>
      <c r="F51" s="1420">
        <v>0</v>
      </c>
      <c r="G51" s="1399"/>
    </row>
    <row r="52" spans="1:7" ht="16.5" thickBot="1">
      <c r="A52" s="1399"/>
      <c r="B52" s="1417" t="s">
        <v>539</v>
      </c>
      <c r="C52" s="1447">
        <v>0</v>
      </c>
      <c r="D52" s="1416">
        <f t="shared" ref="D52:F52" si="1">D53+D54</f>
        <v>0</v>
      </c>
      <c r="E52" s="1416">
        <f t="shared" si="1"/>
        <v>0</v>
      </c>
      <c r="F52" s="1416">
        <f t="shared" si="1"/>
        <v>0</v>
      </c>
      <c r="G52" s="1399"/>
    </row>
    <row r="53" spans="1:7" ht="16.5" thickBot="1">
      <c r="A53" s="1399"/>
      <c r="B53" s="1415" t="s">
        <v>553</v>
      </c>
      <c r="C53" s="1447">
        <f>C54+C55</f>
        <v>0</v>
      </c>
      <c r="D53" s="1416">
        <v>0</v>
      </c>
      <c r="E53" s="1416">
        <v>0</v>
      </c>
      <c r="F53" s="1416">
        <v>0</v>
      </c>
      <c r="G53" s="1399"/>
    </row>
    <row r="54" spans="1:7" ht="16.5" thickBot="1">
      <c r="A54" s="1399"/>
      <c r="B54" s="1417" t="s">
        <v>538</v>
      </c>
      <c r="C54" s="1446">
        <v>0</v>
      </c>
      <c r="D54" s="1416">
        <v>0</v>
      </c>
      <c r="E54" s="1420">
        <v>0</v>
      </c>
      <c r="F54" s="1420">
        <v>0</v>
      </c>
      <c r="G54" s="1399"/>
    </row>
    <row r="55" spans="1:7" ht="16.5" thickBot="1">
      <c r="A55" s="1399"/>
      <c r="B55" s="1417" t="s">
        <v>539</v>
      </c>
      <c r="C55" s="1447">
        <v>0</v>
      </c>
      <c r="D55" s="1416">
        <v>0</v>
      </c>
      <c r="E55" s="1416">
        <v>0</v>
      </c>
      <c r="F55" s="1416">
        <v>0</v>
      </c>
      <c r="G55" s="1399"/>
    </row>
    <row r="56" spans="1:7" ht="32.25" thickBot="1">
      <c r="A56" s="1399"/>
      <c r="B56" s="1415" t="s">
        <v>554</v>
      </c>
      <c r="C56" s="1447">
        <v>0</v>
      </c>
      <c r="D56" s="1416">
        <v>0</v>
      </c>
      <c r="E56" s="1416">
        <f>D56*1.03*0.99</f>
        <v>0</v>
      </c>
      <c r="F56" s="1416">
        <f>E56*1.03*0.99</f>
        <v>0</v>
      </c>
      <c r="G56" s="1399"/>
    </row>
    <row r="57" spans="1:7" ht="16.5" thickBot="1">
      <c r="A57" s="1399"/>
      <c r="B57" s="1417" t="s">
        <v>538</v>
      </c>
      <c r="C57" s="1447">
        <v>0</v>
      </c>
      <c r="D57" s="1416">
        <v>0</v>
      </c>
      <c r="E57" s="1416">
        <v>0</v>
      </c>
      <c r="F57" s="1416">
        <v>0</v>
      </c>
      <c r="G57" s="1399"/>
    </row>
    <row r="58" spans="1:7" ht="16.5" thickBot="1">
      <c r="A58" s="1399"/>
      <c r="B58" s="1417" t="s">
        <v>539</v>
      </c>
      <c r="C58" s="1447">
        <v>0</v>
      </c>
      <c r="D58" s="1416">
        <v>0</v>
      </c>
      <c r="E58" s="1416">
        <v>0</v>
      </c>
      <c r="F58" s="1416">
        <v>0</v>
      </c>
      <c r="G58" s="1399"/>
    </row>
    <row r="59" spans="1:7" ht="16.5" thickBot="1">
      <c r="A59" s="1399"/>
      <c r="B59" s="1423" t="s">
        <v>555</v>
      </c>
      <c r="C59" s="1447">
        <f>C56+C53+C50+C47+C44+C41+C38</f>
        <v>21135</v>
      </c>
      <c r="D59" s="1419">
        <f t="shared" ref="D59:F59" si="2">D56+D53+D50+D47+D44+D41+D38</f>
        <v>21735</v>
      </c>
      <c r="E59" s="1419">
        <f t="shared" si="2"/>
        <v>21735</v>
      </c>
      <c r="F59" s="1419">
        <f t="shared" si="2"/>
        <v>21735</v>
      </c>
      <c r="G59" s="1399"/>
    </row>
    <row r="60" spans="1:7" ht="16.5" thickBot="1">
      <c r="A60" s="1399"/>
      <c r="B60" s="1424" t="s">
        <v>556</v>
      </c>
      <c r="C60" s="1448">
        <f>IF(C59-C30=0,0,"Error")</f>
        <v>0</v>
      </c>
      <c r="D60" s="1425">
        <f>IF(D59-D30=0,0,"Error")</f>
        <v>0</v>
      </c>
      <c r="E60" s="1425">
        <f>IF(E59-E30=0,0,"Error")</f>
        <v>0</v>
      </c>
      <c r="F60" s="1425">
        <f>IF(F59-F30=0,0,"Error")</f>
        <v>0</v>
      </c>
      <c r="G60" s="1399"/>
    </row>
    <row r="61" spans="1:7" ht="32.25" hidden="1" thickBot="1">
      <c r="A61" s="1399"/>
      <c r="B61" s="1426" t="s">
        <v>641</v>
      </c>
      <c r="C61" s="2496"/>
      <c r="D61" s="2478"/>
      <c r="E61" s="2478"/>
      <c r="F61" s="2479"/>
      <c r="G61" s="1399"/>
    </row>
    <row r="62" spans="1:7" ht="26.25" hidden="1" customHeight="1" thickBot="1">
      <c r="A62" s="1399"/>
      <c r="B62" s="1406" t="s">
        <v>517</v>
      </c>
      <c r="C62" s="2468"/>
      <c r="D62" s="2469"/>
      <c r="E62" s="2469"/>
      <c r="F62" s="2470"/>
      <c r="G62" s="1399"/>
    </row>
    <row r="63" spans="1:7" ht="16.5" hidden="1" thickBot="1">
      <c r="A63" s="1399"/>
      <c r="B63" s="1406" t="s">
        <v>21</v>
      </c>
      <c r="C63" s="2497"/>
      <c r="D63" s="2498"/>
      <c r="E63" s="2498"/>
      <c r="F63" s="2499"/>
      <c r="G63" s="1399"/>
    </row>
    <row r="64" spans="1:7" ht="12.75" hidden="1" customHeight="1" thickBot="1">
      <c r="A64" s="1399"/>
      <c r="B64" s="2480"/>
      <c r="C64" s="1441">
        <v>2018</v>
      </c>
      <c r="D64" s="1411">
        <v>2019</v>
      </c>
      <c r="E64" s="1411">
        <v>2026</v>
      </c>
      <c r="F64" s="1411">
        <v>2027</v>
      </c>
      <c r="G64" s="1399"/>
    </row>
    <row r="65" spans="1:7" ht="9" hidden="1" customHeight="1" thickBot="1">
      <c r="A65" s="1399"/>
      <c r="B65" s="2481"/>
      <c r="C65" s="1442" t="s">
        <v>22</v>
      </c>
      <c r="D65" s="1412" t="s">
        <v>23</v>
      </c>
      <c r="E65" s="1412" t="s">
        <v>23</v>
      </c>
      <c r="F65" s="1412" t="s">
        <v>23</v>
      </c>
      <c r="G65" s="1399"/>
    </row>
    <row r="66" spans="1:7" ht="16.5" hidden="1" thickBot="1">
      <c r="A66" s="1399"/>
      <c r="B66" s="1406" t="s">
        <v>33</v>
      </c>
      <c r="C66" s="1449"/>
      <c r="D66" s="1406"/>
      <c r="E66" s="1406"/>
      <c r="F66" s="1406"/>
      <c r="G66" s="1399"/>
    </row>
    <row r="67" spans="1:7" ht="16.5" hidden="1" thickBot="1">
      <c r="A67" s="1399"/>
      <c r="B67" s="1406" t="s">
        <v>529</v>
      </c>
      <c r="C67" s="1443">
        <f>C96</f>
        <v>0</v>
      </c>
      <c r="D67" s="1413">
        <f>D96</f>
        <v>0</v>
      </c>
      <c r="E67" s="1413">
        <f>E96</f>
        <v>0</v>
      </c>
      <c r="F67" s="1413">
        <f>F96</f>
        <v>0</v>
      </c>
      <c r="G67" s="1399"/>
    </row>
    <row r="68" spans="1:7" ht="16.5" hidden="1" thickBot="1">
      <c r="A68" s="1399"/>
      <c r="B68" s="1406" t="s">
        <v>530</v>
      </c>
      <c r="C68" s="1443" t="e">
        <f>C67/C66</f>
        <v>#DIV/0!</v>
      </c>
      <c r="D68" s="1413" t="e">
        <f>D67/D66</f>
        <v>#DIV/0!</v>
      </c>
      <c r="E68" s="1413" t="e">
        <f>E67/E66</f>
        <v>#DIV/0!</v>
      </c>
      <c r="F68" s="1413" t="e">
        <f>F67/F66</f>
        <v>#DIV/0!</v>
      </c>
      <c r="G68" s="1399"/>
    </row>
    <row r="69" spans="1:7" ht="16.5" hidden="1" thickBot="1">
      <c r="A69" s="1399"/>
      <c r="B69" s="1406" t="s">
        <v>532</v>
      </c>
      <c r="C69" s="1444"/>
      <c r="D69" s="1414" t="e">
        <f t="shared" ref="D69:F71" si="3">D66/C66-1</f>
        <v>#DIV/0!</v>
      </c>
      <c r="E69" s="1414" t="e">
        <f t="shared" si="3"/>
        <v>#DIV/0!</v>
      </c>
      <c r="F69" s="1414" t="e">
        <f t="shared" si="3"/>
        <v>#DIV/0!</v>
      </c>
      <c r="G69" s="1399"/>
    </row>
    <row r="70" spans="1:7" ht="16.5" hidden="1" thickBot="1">
      <c r="A70" s="1399"/>
      <c r="B70" s="1406" t="s">
        <v>534</v>
      </c>
      <c r="C70" s="1444"/>
      <c r="D70" s="1414" t="e">
        <f t="shared" si="3"/>
        <v>#DIV/0!</v>
      </c>
      <c r="E70" s="1414" t="e">
        <f t="shared" si="3"/>
        <v>#DIV/0!</v>
      </c>
      <c r="F70" s="1414" t="e">
        <f t="shared" si="3"/>
        <v>#DIV/0!</v>
      </c>
      <c r="G70" s="1399"/>
    </row>
    <row r="71" spans="1:7" ht="16.5" hidden="1" thickBot="1">
      <c r="A71" s="1399"/>
      <c r="B71" s="1406" t="s">
        <v>47</v>
      </c>
      <c r="C71" s="1444"/>
      <c r="D71" s="1414" t="e">
        <f t="shared" si="3"/>
        <v>#DIV/0!</v>
      </c>
      <c r="E71" s="1414" t="e">
        <f t="shared" si="3"/>
        <v>#DIV/0!</v>
      </c>
      <c r="F71" s="1414" t="e">
        <f t="shared" si="3"/>
        <v>#DIV/0!</v>
      </c>
      <c r="G71" s="1399"/>
    </row>
    <row r="72" spans="1:7" ht="24.75" hidden="1" customHeight="1" thickBot="1">
      <c r="A72" s="1399"/>
      <c r="B72" s="2471" t="s">
        <v>642</v>
      </c>
      <c r="C72" s="2472"/>
      <c r="D72" s="2472"/>
      <c r="E72" s="2472"/>
      <c r="F72" s="2473"/>
      <c r="G72" s="1399"/>
    </row>
    <row r="73" spans="1:7" ht="12.75" hidden="1" customHeight="1" thickBot="1">
      <c r="A73" s="1399"/>
      <c r="B73" s="2480"/>
      <c r="C73" s="1441">
        <v>2018</v>
      </c>
      <c r="D73" s="1411">
        <v>2019</v>
      </c>
      <c r="E73" s="1411">
        <v>2026</v>
      </c>
      <c r="F73" s="1411">
        <v>2027</v>
      </c>
      <c r="G73" s="1399"/>
    </row>
    <row r="74" spans="1:7" ht="9" hidden="1" customHeight="1" thickBot="1">
      <c r="A74" s="1399"/>
      <c r="B74" s="2481"/>
      <c r="C74" s="1442" t="s">
        <v>22</v>
      </c>
      <c r="D74" s="1412" t="s">
        <v>23</v>
      </c>
      <c r="E74" s="1412" t="s">
        <v>23</v>
      </c>
      <c r="F74" s="1412" t="s">
        <v>23</v>
      </c>
      <c r="G74" s="1399"/>
    </row>
    <row r="75" spans="1:7" ht="24.75" hidden="1" customHeight="1" thickBot="1">
      <c r="A75" s="1399"/>
      <c r="B75" s="1415" t="s">
        <v>537</v>
      </c>
      <c r="C75" s="1445"/>
      <c r="D75" s="1416"/>
      <c r="E75" s="1416"/>
      <c r="F75" s="1416"/>
      <c r="G75" s="1399"/>
    </row>
    <row r="76" spans="1:7" ht="38.25" hidden="1" customHeight="1" thickBot="1">
      <c r="A76" s="1399"/>
      <c r="B76" s="1417" t="s">
        <v>538</v>
      </c>
      <c r="C76" s="1447"/>
      <c r="D76" s="1427"/>
      <c r="E76" s="1427"/>
      <c r="F76" s="1427"/>
      <c r="G76" s="1399"/>
    </row>
    <row r="77" spans="1:7" ht="24.75" hidden="1" customHeight="1" thickBot="1">
      <c r="A77" s="1399"/>
      <c r="B77" s="1417" t="s">
        <v>539</v>
      </c>
      <c r="C77" s="1447"/>
      <c r="D77" s="1427"/>
      <c r="E77" s="1427"/>
      <c r="F77" s="1427"/>
      <c r="G77" s="1399"/>
    </row>
    <row r="78" spans="1:7" ht="24.75" hidden="1" customHeight="1" thickBot="1">
      <c r="A78" s="1399"/>
      <c r="B78" s="1415" t="s">
        <v>540</v>
      </c>
      <c r="C78" s="1445"/>
      <c r="D78" s="1416"/>
      <c r="E78" s="1416"/>
      <c r="F78" s="1416"/>
      <c r="G78" s="1399"/>
    </row>
    <row r="79" spans="1:7" ht="16.5" hidden="1" thickBot="1">
      <c r="A79" s="1399"/>
      <c r="B79" s="1417" t="s">
        <v>538</v>
      </c>
      <c r="C79" s="1447"/>
      <c r="D79" s="1416"/>
      <c r="E79" s="1416"/>
      <c r="F79" s="1416"/>
      <c r="G79" s="1399"/>
    </row>
    <row r="80" spans="1:7" ht="16.5" hidden="1" thickBot="1">
      <c r="A80" s="1399"/>
      <c r="B80" s="1417" t="s">
        <v>539</v>
      </c>
      <c r="C80" s="1447"/>
      <c r="D80" s="1416"/>
      <c r="E80" s="1416"/>
      <c r="F80" s="1416"/>
      <c r="G80" s="1399"/>
    </row>
    <row r="81" spans="1:7" ht="24.75" hidden="1" customHeight="1" thickBot="1">
      <c r="A81" s="1399"/>
      <c r="B81" s="1415" t="s">
        <v>542</v>
      </c>
      <c r="C81" s="1447">
        <v>0</v>
      </c>
      <c r="D81" s="1416">
        <v>0</v>
      </c>
      <c r="E81" s="1416">
        <v>0</v>
      </c>
      <c r="F81" s="1416">
        <v>0</v>
      </c>
      <c r="G81" s="1399"/>
    </row>
    <row r="82" spans="1:7" ht="16.5" hidden="1" thickBot="1">
      <c r="A82" s="1399"/>
      <c r="B82" s="1417" t="s">
        <v>538</v>
      </c>
      <c r="C82" s="1447"/>
      <c r="D82" s="1416"/>
      <c r="E82" s="1416"/>
      <c r="F82" s="1416"/>
      <c r="G82" s="1399"/>
    </row>
    <row r="83" spans="1:7" ht="16.5" hidden="1" thickBot="1">
      <c r="A83" s="1399"/>
      <c r="B83" s="1417" t="s">
        <v>539</v>
      </c>
      <c r="C83" s="1447"/>
      <c r="D83" s="1416"/>
      <c r="E83" s="1416"/>
      <c r="F83" s="1416"/>
      <c r="G83" s="1399"/>
    </row>
    <row r="84" spans="1:7" ht="16.5" hidden="1" thickBot="1">
      <c r="A84" s="1399"/>
      <c r="B84" s="1415" t="s">
        <v>543</v>
      </c>
      <c r="C84" s="1447"/>
      <c r="D84" s="1416"/>
      <c r="E84" s="1416"/>
      <c r="F84" s="1416"/>
      <c r="G84" s="1399"/>
    </row>
    <row r="85" spans="1:7" ht="16.5" hidden="1" thickBot="1">
      <c r="A85" s="1399"/>
      <c r="B85" s="1417" t="s">
        <v>538</v>
      </c>
      <c r="C85" s="1447"/>
      <c r="D85" s="1416"/>
      <c r="E85" s="1416"/>
      <c r="F85" s="1416"/>
      <c r="G85" s="1399"/>
    </row>
    <row r="86" spans="1:7" ht="16.5" hidden="1" thickBot="1">
      <c r="A86" s="1399"/>
      <c r="B86" s="1417" t="s">
        <v>539</v>
      </c>
      <c r="C86" s="1447"/>
      <c r="D86" s="1416"/>
      <c r="E86" s="1416"/>
      <c r="F86" s="1416"/>
      <c r="G86" s="1399"/>
    </row>
    <row r="87" spans="1:7" ht="16.5" hidden="1" thickBot="1">
      <c r="A87" s="1399"/>
      <c r="B87" s="1415" t="s">
        <v>549</v>
      </c>
      <c r="C87" s="1447"/>
      <c r="D87" s="1416"/>
      <c r="E87" s="1416"/>
      <c r="F87" s="1416"/>
      <c r="G87" s="1399"/>
    </row>
    <row r="88" spans="1:7" ht="16.5" hidden="1" thickBot="1">
      <c r="A88" s="1399"/>
      <c r="B88" s="1417" t="s">
        <v>538</v>
      </c>
      <c r="C88" s="1447"/>
      <c r="D88" s="1416"/>
      <c r="E88" s="1416"/>
      <c r="F88" s="1416"/>
      <c r="G88" s="1399"/>
    </row>
    <row r="89" spans="1:7" ht="16.5" hidden="1" thickBot="1">
      <c r="A89" s="1399"/>
      <c r="B89" s="1417" t="s">
        <v>539</v>
      </c>
      <c r="C89" s="1447"/>
      <c r="D89" s="1416"/>
      <c r="E89" s="1416"/>
      <c r="F89" s="1416"/>
      <c r="G89" s="1399"/>
    </row>
    <row r="90" spans="1:7" ht="16.5" hidden="1" thickBot="1">
      <c r="A90" s="1399"/>
      <c r="B90" s="1415" t="s">
        <v>553</v>
      </c>
      <c r="C90" s="1447"/>
      <c r="D90" s="1416"/>
      <c r="E90" s="1416"/>
      <c r="F90" s="1416"/>
      <c r="G90" s="1399"/>
    </row>
    <row r="91" spans="1:7" ht="16.5" hidden="1" thickBot="1">
      <c r="A91" s="1399"/>
      <c r="B91" s="1417" t="s">
        <v>538</v>
      </c>
      <c r="C91" s="1447"/>
      <c r="D91" s="1416"/>
      <c r="E91" s="1416"/>
      <c r="F91" s="1416"/>
      <c r="G91" s="1399"/>
    </row>
    <row r="92" spans="1:7" ht="16.5" hidden="1" thickBot="1">
      <c r="A92" s="1399"/>
      <c r="B92" s="1417" t="s">
        <v>539</v>
      </c>
      <c r="C92" s="1447"/>
      <c r="D92" s="1416"/>
      <c r="E92" s="1416"/>
      <c r="F92" s="1416"/>
      <c r="G92" s="1399"/>
    </row>
    <row r="93" spans="1:7" ht="32.25" hidden="1" thickBot="1">
      <c r="A93" s="1399"/>
      <c r="B93" s="1415" t="s">
        <v>554</v>
      </c>
      <c r="C93" s="1447"/>
      <c r="D93" s="1416"/>
      <c r="E93" s="1416"/>
      <c r="F93" s="1416"/>
      <c r="G93" s="1399"/>
    </row>
    <row r="94" spans="1:7" ht="16.5" hidden="1" thickBot="1">
      <c r="A94" s="1399"/>
      <c r="B94" s="1417" t="s">
        <v>538</v>
      </c>
      <c r="C94" s="1447"/>
      <c r="D94" s="1416"/>
      <c r="E94" s="1416"/>
      <c r="F94" s="1416"/>
      <c r="G94" s="1399"/>
    </row>
    <row r="95" spans="1:7" ht="16.5" hidden="1" thickBot="1">
      <c r="A95" s="1399"/>
      <c r="B95" s="1417" t="s">
        <v>539</v>
      </c>
      <c r="C95" s="1447"/>
      <c r="D95" s="1416"/>
      <c r="E95" s="1416"/>
      <c r="F95" s="1416"/>
      <c r="G95" s="1399"/>
    </row>
    <row r="96" spans="1:7" ht="16.5" hidden="1" thickBot="1">
      <c r="A96" s="1399"/>
      <c r="B96" s="1428" t="s">
        <v>614</v>
      </c>
      <c r="C96" s="1447">
        <f>C93+C90+C87+C84+C81+C78+C75</f>
        <v>0</v>
      </c>
      <c r="D96" s="1419">
        <f>D93+D90+D87+D84+D81+D78+D75</f>
        <v>0</v>
      </c>
      <c r="E96" s="1419">
        <f>E93+E90+E87+E84+E81+E78+E75</f>
        <v>0</v>
      </c>
      <c r="F96" s="1419">
        <f>F93+F90+F87+F84+F81+F78+F75</f>
        <v>0</v>
      </c>
      <c r="G96" s="1399"/>
    </row>
    <row r="97" spans="1:7" ht="17.25" hidden="1" customHeight="1" thickBot="1">
      <c r="A97" s="1399"/>
      <c r="B97" s="1424" t="s">
        <v>556</v>
      </c>
      <c r="C97" s="1448">
        <f>IF(C96-C67=0,0,"Error")</f>
        <v>0</v>
      </c>
      <c r="D97" s="1425">
        <f>IF(D96-D67=0,0,"Error")</f>
        <v>0</v>
      </c>
      <c r="E97" s="1425">
        <f>IF(E96-E67=0,0,"Error")</f>
        <v>0</v>
      </c>
      <c r="F97" s="1425">
        <f>IF(F96-F67=0,0,"Error")</f>
        <v>0</v>
      </c>
      <c r="G97" s="1399"/>
    </row>
    <row r="98" spans="1:7" ht="32.25" hidden="1" thickBot="1">
      <c r="A98" s="1399"/>
      <c r="B98" s="1426" t="s">
        <v>643</v>
      </c>
      <c r="C98" s="2496"/>
      <c r="D98" s="2478"/>
      <c r="E98" s="2478"/>
      <c r="F98" s="2479"/>
      <c r="G98" s="1399"/>
    </row>
    <row r="99" spans="1:7" ht="26.25" hidden="1" customHeight="1" thickBot="1">
      <c r="A99" s="1399"/>
      <c r="B99" s="1406" t="s">
        <v>517</v>
      </c>
      <c r="C99" s="2468"/>
      <c r="D99" s="2469"/>
      <c r="E99" s="2469"/>
      <c r="F99" s="2470"/>
      <c r="G99" s="1399"/>
    </row>
    <row r="100" spans="1:7" ht="16.5" hidden="1" thickBot="1">
      <c r="A100" s="1399"/>
      <c r="B100" s="1406" t="s">
        <v>21</v>
      </c>
      <c r="C100" s="2497"/>
      <c r="D100" s="2498"/>
      <c r="E100" s="2498"/>
      <c r="F100" s="2499"/>
      <c r="G100" s="1399"/>
    </row>
    <row r="101" spans="1:7" ht="12.75" hidden="1" customHeight="1" thickBot="1">
      <c r="A101" s="1399"/>
      <c r="B101" s="2480"/>
      <c r="C101" s="1441">
        <v>2018</v>
      </c>
      <c r="D101" s="1411">
        <v>2019</v>
      </c>
      <c r="E101" s="1411">
        <v>2026</v>
      </c>
      <c r="F101" s="1411">
        <v>2027</v>
      </c>
      <c r="G101" s="1399"/>
    </row>
    <row r="102" spans="1:7" ht="9" hidden="1" customHeight="1" thickBot="1">
      <c r="A102" s="1399"/>
      <c r="B102" s="2481"/>
      <c r="C102" s="1442" t="s">
        <v>22</v>
      </c>
      <c r="D102" s="1412" t="s">
        <v>23</v>
      </c>
      <c r="E102" s="1412" t="s">
        <v>23</v>
      </c>
      <c r="F102" s="1412" t="s">
        <v>23</v>
      </c>
      <c r="G102" s="1399"/>
    </row>
    <row r="103" spans="1:7" ht="16.5" hidden="1" thickBot="1">
      <c r="A103" s="1399"/>
      <c r="B103" s="1406" t="s">
        <v>33</v>
      </c>
      <c r="C103" s="1450"/>
      <c r="D103" s="1429"/>
      <c r="E103" s="1429"/>
      <c r="F103" s="1429"/>
      <c r="G103" s="1399"/>
    </row>
    <row r="104" spans="1:7" ht="16.5" hidden="1" thickBot="1">
      <c r="A104" s="1399"/>
      <c r="B104" s="1406" t="s">
        <v>529</v>
      </c>
      <c r="C104" s="1443">
        <f>C133</f>
        <v>0</v>
      </c>
      <c r="D104" s="1413">
        <f>D133</f>
        <v>0</v>
      </c>
      <c r="E104" s="1413">
        <f>E133</f>
        <v>0</v>
      </c>
      <c r="F104" s="1413">
        <f>F133</f>
        <v>0</v>
      </c>
      <c r="G104" s="1399"/>
    </row>
    <row r="105" spans="1:7" ht="16.5" hidden="1" thickBot="1">
      <c r="A105" s="1399"/>
      <c r="B105" s="1406" t="s">
        <v>530</v>
      </c>
      <c r="C105" s="1443" t="e">
        <f>C104/C103</f>
        <v>#DIV/0!</v>
      </c>
      <c r="D105" s="1413" t="e">
        <f>D104/D103</f>
        <v>#DIV/0!</v>
      </c>
      <c r="E105" s="1413" t="e">
        <f>E104/E103</f>
        <v>#DIV/0!</v>
      </c>
      <c r="F105" s="1413" t="e">
        <f>F104/F103</f>
        <v>#DIV/0!</v>
      </c>
      <c r="G105" s="1399"/>
    </row>
    <row r="106" spans="1:7" ht="16.5" hidden="1" thickBot="1">
      <c r="A106" s="1399"/>
      <c r="B106" s="1406" t="s">
        <v>532</v>
      </c>
      <c r="C106" s="1444"/>
      <c r="D106" s="1414" t="e">
        <f t="shared" ref="D106:F108" si="4">D103/C103-1</f>
        <v>#DIV/0!</v>
      </c>
      <c r="E106" s="1414" t="e">
        <f t="shared" si="4"/>
        <v>#DIV/0!</v>
      </c>
      <c r="F106" s="1414" t="e">
        <f t="shared" si="4"/>
        <v>#DIV/0!</v>
      </c>
      <c r="G106" s="1399"/>
    </row>
    <row r="107" spans="1:7" ht="16.5" hidden="1" thickBot="1">
      <c r="A107" s="1399"/>
      <c r="B107" s="1406" t="s">
        <v>534</v>
      </c>
      <c r="C107" s="1444"/>
      <c r="D107" s="1414" t="e">
        <f t="shared" si="4"/>
        <v>#DIV/0!</v>
      </c>
      <c r="E107" s="1414" t="e">
        <f t="shared" si="4"/>
        <v>#DIV/0!</v>
      </c>
      <c r="F107" s="1414" t="e">
        <f t="shared" si="4"/>
        <v>#DIV/0!</v>
      </c>
      <c r="G107" s="1399"/>
    </row>
    <row r="108" spans="1:7" ht="16.5" hidden="1" thickBot="1">
      <c r="A108" s="1399"/>
      <c r="B108" s="1406" t="s">
        <v>47</v>
      </c>
      <c r="C108" s="1444"/>
      <c r="D108" s="1414" t="e">
        <f t="shared" si="4"/>
        <v>#DIV/0!</v>
      </c>
      <c r="E108" s="1414" t="e">
        <f t="shared" si="4"/>
        <v>#DIV/0!</v>
      </c>
      <c r="F108" s="1414" t="e">
        <f t="shared" si="4"/>
        <v>#DIV/0!</v>
      </c>
      <c r="G108" s="1399"/>
    </row>
    <row r="109" spans="1:7" ht="24.75" hidden="1" customHeight="1" thickBot="1">
      <c r="A109" s="1399"/>
      <c r="B109" s="2471" t="s">
        <v>642</v>
      </c>
      <c r="C109" s="2472"/>
      <c r="D109" s="2472"/>
      <c r="E109" s="2472"/>
      <c r="F109" s="2473"/>
      <c r="G109" s="1399"/>
    </row>
    <row r="110" spans="1:7" ht="12.75" hidden="1" customHeight="1" thickBot="1">
      <c r="A110" s="1399"/>
      <c r="B110" s="2480"/>
      <c r="C110" s="1441">
        <v>2018</v>
      </c>
      <c r="D110" s="1411">
        <v>2019</v>
      </c>
      <c r="E110" s="1411">
        <v>2026</v>
      </c>
      <c r="F110" s="1411">
        <v>2027</v>
      </c>
      <c r="G110" s="1399"/>
    </row>
    <row r="111" spans="1:7" ht="9" hidden="1" customHeight="1" thickBot="1">
      <c r="A111" s="1399"/>
      <c r="B111" s="2481"/>
      <c r="C111" s="1442" t="s">
        <v>22</v>
      </c>
      <c r="D111" s="1412" t="s">
        <v>23</v>
      </c>
      <c r="E111" s="1412" t="s">
        <v>23</v>
      </c>
      <c r="F111" s="1412" t="s">
        <v>23</v>
      </c>
      <c r="G111" s="1399"/>
    </row>
    <row r="112" spans="1:7" ht="24.75" hidden="1" customHeight="1" thickBot="1">
      <c r="A112" s="1399"/>
      <c r="B112" s="1415" t="s">
        <v>537</v>
      </c>
      <c r="C112" s="1445"/>
      <c r="D112" s="1416"/>
      <c r="E112" s="1416"/>
      <c r="F112" s="1416"/>
      <c r="G112" s="1399"/>
    </row>
    <row r="113" spans="1:7" ht="16.5" hidden="1" thickBot="1">
      <c r="A113" s="1399"/>
      <c r="B113" s="1417" t="s">
        <v>538</v>
      </c>
      <c r="C113" s="1447"/>
      <c r="D113" s="1427"/>
      <c r="E113" s="1427"/>
      <c r="F113" s="1427"/>
      <c r="G113" s="1399"/>
    </row>
    <row r="114" spans="1:7" ht="16.5" hidden="1" thickBot="1">
      <c r="A114" s="1399"/>
      <c r="B114" s="1417" t="s">
        <v>539</v>
      </c>
      <c r="C114" s="1447"/>
      <c r="D114" s="1427"/>
      <c r="E114" s="1427"/>
      <c r="F114" s="1427"/>
      <c r="G114" s="1399"/>
    </row>
    <row r="115" spans="1:7" ht="24.75" hidden="1" customHeight="1" thickBot="1">
      <c r="A115" s="1399"/>
      <c r="B115" s="1415" t="s">
        <v>540</v>
      </c>
      <c r="C115" s="1445"/>
      <c r="D115" s="1416"/>
      <c r="E115" s="1416"/>
      <c r="F115" s="1416"/>
      <c r="G115" s="1399"/>
    </row>
    <row r="116" spans="1:7" ht="16.5" hidden="1" thickBot="1">
      <c r="A116" s="1399"/>
      <c r="B116" s="1417" t="s">
        <v>538</v>
      </c>
      <c r="C116" s="1447"/>
      <c r="D116" s="1416"/>
      <c r="E116" s="1416"/>
      <c r="F116" s="1416"/>
      <c r="G116" s="1399"/>
    </row>
    <row r="117" spans="1:7" ht="16.5" hidden="1" thickBot="1">
      <c r="A117" s="1399"/>
      <c r="B117" s="1417" t="s">
        <v>539</v>
      </c>
      <c r="C117" s="1447"/>
      <c r="D117" s="1416"/>
      <c r="E117" s="1416"/>
      <c r="F117" s="1416"/>
      <c r="G117" s="1399"/>
    </row>
    <row r="118" spans="1:7" ht="24.75" hidden="1" customHeight="1" thickBot="1">
      <c r="A118" s="1399"/>
      <c r="B118" s="1415" t="s">
        <v>542</v>
      </c>
      <c r="C118" s="1447">
        <v>0</v>
      </c>
      <c r="D118" s="1416">
        <v>0</v>
      </c>
      <c r="E118" s="1416">
        <v>0</v>
      </c>
      <c r="F118" s="1416">
        <v>0</v>
      </c>
      <c r="G118" s="1399"/>
    </row>
    <row r="119" spans="1:7" ht="16.5" hidden="1" thickBot="1">
      <c r="A119" s="1399"/>
      <c r="B119" s="1417" t="s">
        <v>538</v>
      </c>
      <c r="C119" s="1447"/>
      <c r="D119" s="1416"/>
      <c r="E119" s="1416"/>
      <c r="F119" s="1416"/>
      <c r="G119" s="1399"/>
    </row>
    <row r="120" spans="1:7" ht="16.5" hidden="1" thickBot="1">
      <c r="A120" s="1399"/>
      <c r="B120" s="1417" t="s">
        <v>539</v>
      </c>
      <c r="C120" s="1447"/>
      <c r="D120" s="1416"/>
      <c r="E120" s="1416"/>
      <c r="F120" s="1416"/>
      <c r="G120" s="1399"/>
    </row>
    <row r="121" spans="1:7" ht="16.5" hidden="1" thickBot="1">
      <c r="A121" s="1399"/>
      <c r="B121" s="1415" t="s">
        <v>543</v>
      </c>
      <c r="C121" s="1447"/>
      <c r="D121" s="1416"/>
      <c r="E121" s="1416"/>
      <c r="F121" s="1416"/>
      <c r="G121" s="1399"/>
    </row>
    <row r="122" spans="1:7" ht="16.5" hidden="1" thickBot="1">
      <c r="A122" s="1399"/>
      <c r="B122" s="1417" t="s">
        <v>538</v>
      </c>
      <c r="C122" s="1447"/>
      <c r="D122" s="1416"/>
      <c r="E122" s="1416"/>
      <c r="F122" s="1416"/>
      <c r="G122" s="1399"/>
    </row>
    <row r="123" spans="1:7" ht="16.5" hidden="1" thickBot="1">
      <c r="A123" s="1399"/>
      <c r="B123" s="1417" t="s">
        <v>539</v>
      </c>
      <c r="C123" s="1447"/>
      <c r="D123" s="1416"/>
      <c r="E123" s="1416"/>
      <c r="F123" s="1416"/>
      <c r="G123" s="1399"/>
    </row>
    <row r="124" spans="1:7" ht="16.5" hidden="1" thickBot="1">
      <c r="A124" s="1399"/>
      <c r="B124" s="1415" t="s">
        <v>549</v>
      </c>
      <c r="C124" s="1447"/>
      <c r="D124" s="1416"/>
      <c r="E124" s="1416"/>
      <c r="F124" s="1416"/>
      <c r="G124" s="1399"/>
    </row>
    <row r="125" spans="1:7" ht="16.5" hidden="1" thickBot="1">
      <c r="A125" s="1399"/>
      <c r="B125" s="1417" t="s">
        <v>538</v>
      </c>
      <c r="C125" s="1447"/>
      <c r="D125" s="1416"/>
      <c r="E125" s="1416"/>
      <c r="F125" s="1416"/>
      <c r="G125" s="1399"/>
    </row>
    <row r="126" spans="1:7" ht="15" hidden="1" customHeight="1" thickBot="1">
      <c r="A126" s="1399"/>
      <c r="B126" s="1417" t="s">
        <v>539</v>
      </c>
      <c r="C126" s="1447"/>
      <c r="D126" s="1416"/>
      <c r="E126" s="1416"/>
      <c r="F126" s="1416"/>
      <c r="G126" s="1399"/>
    </row>
    <row r="127" spans="1:7" ht="16.5" hidden="1" thickBot="1">
      <c r="A127" s="1399"/>
      <c r="B127" s="1415" t="s">
        <v>553</v>
      </c>
      <c r="C127" s="1447">
        <v>0</v>
      </c>
      <c r="D127" s="1416">
        <v>0</v>
      </c>
      <c r="E127" s="1416">
        <v>0</v>
      </c>
      <c r="F127" s="1416">
        <v>0</v>
      </c>
      <c r="G127" s="1399"/>
    </row>
    <row r="128" spans="1:7" ht="16.5" hidden="1" thickBot="1">
      <c r="A128" s="1399"/>
      <c r="B128" s="1417" t="s">
        <v>538</v>
      </c>
      <c r="C128" s="1447"/>
      <c r="D128" s="1416"/>
      <c r="E128" s="1416"/>
      <c r="F128" s="1416"/>
      <c r="G128" s="1399"/>
    </row>
    <row r="129" spans="1:7" ht="16.5" hidden="1" thickBot="1">
      <c r="A129" s="1399"/>
      <c r="B129" s="1417" t="s">
        <v>539</v>
      </c>
      <c r="C129" s="1447"/>
      <c r="D129" s="1416"/>
      <c r="E129" s="1416"/>
      <c r="F129" s="1416"/>
      <c r="G129" s="1399"/>
    </row>
    <row r="130" spans="1:7" ht="32.25" hidden="1" thickBot="1">
      <c r="A130" s="1399"/>
      <c r="B130" s="1415" t="s">
        <v>554</v>
      </c>
      <c r="C130" s="1447"/>
      <c r="D130" s="1416"/>
      <c r="E130" s="1416"/>
      <c r="F130" s="1416"/>
      <c r="G130" s="1399"/>
    </row>
    <row r="131" spans="1:7" ht="16.5" hidden="1" thickBot="1">
      <c r="A131" s="1399"/>
      <c r="B131" s="1417" t="s">
        <v>538</v>
      </c>
      <c r="C131" s="1447"/>
      <c r="D131" s="1416"/>
      <c r="E131" s="1416"/>
      <c r="F131" s="1416"/>
      <c r="G131" s="1399"/>
    </row>
    <row r="132" spans="1:7" ht="16.5" hidden="1" thickBot="1">
      <c r="A132" s="1399"/>
      <c r="B132" s="1417" t="s">
        <v>539</v>
      </c>
      <c r="C132" s="1447"/>
      <c r="D132" s="1416"/>
      <c r="E132" s="1416"/>
      <c r="F132" s="1416"/>
      <c r="G132" s="1399"/>
    </row>
    <row r="133" spans="1:7" ht="16.5" hidden="1" thickBot="1">
      <c r="A133" s="1399"/>
      <c r="B133" s="1428" t="s">
        <v>614</v>
      </c>
      <c r="C133" s="1447">
        <f>C130+C127+C124+C121+C118+C115+C112</f>
        <v>0</v>
      </c>
      <c r="D133" s="1419">
        <f>D130+D127+D124+D121+D118+D115+D112</f>
        <v>0</v>
      </c>
      <c r="E133" s="1419">
        <f>E130+E127+E124+E121+E118+E115+E112</f>
        <v>0</v>
      </c>
      <c r="F133" s="1419">
        <f>F130+F127+F124+F121+F118+F115+F112</f>
        <v>0</v>
      </c>
      <c r="G133" s="1399"/>
    </row>
    <row r="134" spans="1:7" ht="17.25" hidden="1" customHeight="1" thickBot="1">
      <c r="A134" s="1399"/>
      <c r="B134" s="1424" t="s">
        <v>556</v>
      </c>
      <c r="C134" s="1448">
        <f>IF(C133-C104=0,0,"Error")</f>
        <v>0</v>
      </c>
      <c r="D134" s="1425">
        <f>IF(D133-D104=0,0,"Error")</f>
        <v>0</v>
      </c>
      <c r="E134" s="1425">
        <f>IF(E133-E104=0,0,"Error")</f>
        <v>0</v>
      </c>
      <c r="F134" s="1425">
        <f>IF(F133-F104=0,0,"Error")</f>
        <v>0</v>
      </c>
      <c r="G134" s="1399"/>
    </row>
    <row r="135" spans="1:7" ht="16.5" thickBot="1">
      <c r="A135" s="1399"/>
      <c r="B135" s="2484" t="s">
        <v>3062</v>
      </c>
      <c r="C135" s="2485"/>
      <c r="D135" s="2485"/>
      <c r="E135" s="2485"/>
      <c r="F135" s="2486"/>
      <c r="G135" s="1399"/>
    </row>
    <row r="136" spans="1:7" ht="18.75" customHeight="1" thickBot="1">
      <c r="A136" s="1399"/>
      <c r="B136" s="1410" t="s">
        <v>558</v>
      </c>
      <c r="C136" s="2487" t="s">
        <v>3063</v>
      </c>
      <c r="D136" s="2488"/>
      <c r="E136" s="2488"/>
      <c r="F136" s="2489"/>
      <c r="G136" s="1399"/>
    </row>
    <row r="137" spans="1:7" ht="28.5" customHeight="1" thickBot="1">
      <c r="A137" s="1399"/>
      <c r="B137" s="1406" t="s">
        <v>517</v>
      </c>
      <c r="C137" s="2502" t="s">
        <v>3065</v>
      </c>
      <c r="D137" s="2503"/>
      <c r="E137" s="2503"/>
      <c r="F137" s="2504"/>
      <c r="G137" s="1399"/>
    </row>
    <row r="138" spans="1:7" ht="16.5" thickBot="1">
      <c r="A138" s="1399"/>
      <c r="B138" s="1406" t="s">
        <v>21</v>
      </c>
      <c r="C138" s="2493" t="s">
        <v>3064</v>
      </c>
      <c r="D138" s="2494"/>
      <c r="E138" s="2494"/>
      <c r="F138" s="2495"/>
      <c r="G138" s="1399"/>
    </row>
    <row r="139" spans="1:7" ht="12.75" customHeight="1">
      <c r="A139" s="1399"/>
      <c r="B139" s="2480"/>
      <c r="C139" s="1441">
        <v>2024</v>
      </c>
      <c r="D139" s="1411">
        <v>2025</v>
      </c>
      <c r="E139" s="1411">
        <v>2026</v>
      </c>
      <c r="F139" s="1411">
        <v>2027</v>
      </c>
      <c r="G139" s="1399"/>
    </row>
    <row r="140" spans="1:7" ht="15.75" customHeight="1" thickBot="1">
      <c r="A140" s="1399"/>
      <c r="B140" s="2481"/>
      <c r="C140" s="1442" t="s">
        <v>22</v>
      </c>
      <c r="D140" s="1412" t="s">
        <v>23</v>
      </c>
      <c r="E140" s="1412" t="s">
        <v>23</v>
      </c>
      <c r="F140" s="1412" t="s">
        <v>23</v>
      </c>
      <c r="G140" s="1399"/>
    </row>
    <row r="141" spans="1:7" ht="16.5" thickBot="1">
      <c r="A141" s="1399"/>
      <c r="B141" s="1406" t="s">
        <v>33</v>
      </c>
      <c r="C141" s="1443">
        <v>100</v>
      </c>
      <c r="D141" s="1413">
        <v>100</v>
      </c>
      <c r="E141" s="1413">
        <v>100</v>
      </c>
      <c r="F141" s="1413">
        <v>100</v>
      </c>
      <c r="G141" s="1399"/>
    </row>
    <row r="142" spans="1:7" ht="16.5" thickBot="1">
      <c r="A142" s="1399"/>
      <c r="B142" s="1406" t="s">
        <v>529</v>
      </c>
      <c r="C142" s="1443">
        <f>C171</f>
        <v>312400</v>
      </c>
      <c r="D142" s="1413">
        <f t="shared" ref="D142:F142" si="5">D171</f>
        <v>300000</v>
      </c>
      <c r="E142" s="1413">
        <f t="shared" si="5"/>
        <v>300000</v>
      </c>
      <c r="F142" s="1413">
        <f t="shared" si="5"/>
        <v>300000</v>
      </c>
      <c r="G142" s="1399"/>
    </row>
    <row r="143" spans="1:7" ht="16.5" thickBot="1">
      <c r="A143" s="1399"/>
      <c r="B143" s="1406" t="s">
        <v>530</v>
      </c>
      <c r="C143" s="1443">
        <f>C142/C141</f>
        <v>3124</v>
      </c>
      <c r="D143" s="1413">
        <f t="shared" ref="D143:F143" si="6">D142/D141</f>
        <v>3000</v>
      </c>
      <c r="E143" s="1413">
        <f t="shared" si="6"/>
        <v>3000</v>
      </c>
      <c r="F143" s="1413">
        <f t="shared" si="6"/>
        <v>3000</v>
      </c>
      <c r="G143" s="1399"/>
    </row>
    <row r="144" spans="1:7" ht="16.5" thickBot="1">
      <c r="A144" s="1399"/>
      <c r="B144" s="1406" t="s">
        <v>532</v>
      </c>
      <c r="C144" s="1444" t="s">
        <v>533</v>
      </c>
      <c r="D144" s="1414">
        <f>D141/C141-1</f>
        <v>0</v>
      </c>
      <c r="E144" s="1414">
        <f t="shared" ref="E144:F146" si="7">E141/D141-1</f>
        <v>0</v>
      </c>
      <c r="F144" s="1414">
        <f t="shared" si="7"/>
        <v>0</v>
      </c>
      <c r="G144" s="1399"/>
    </row>
    <row r="145" spans="1:7" ht="16.5" thickBot="1">
      <c r="A145" s="1399"/>
      <c r="B145" s="1406" t="s">
        <v>534</v>
      </c>
      <c r="C145" s="1444" t="s">
        <v>533</v>
      </c>
      <c r="D145" s="1414">
        <f>D142/C142-1</f>
        <v>-3.9692701664532648E-2</v>
      </c>
      <c r="E145" s="1414">
        <f t="shared" si="7"/>
        <v>0</v>
      </c>
      <c r="F145" s="1414">
        <f t="shared" si="7"/>
        <v>0</v>
      </c>
      <c r="G145" s="1399"/>
    </row>
    <row r="146" spans="1:7" ht="16.5" thickBot="1">
      <c r="A146" s="1399"/>
      <c r="B146" s="1406" t="s">
        <v>47</v>
      </c>
      <c r="C146" s="1444" t="s">
        <v>533</v>
      </c>
      <c r="D146" s="1414">
        <f>D143/C143-1</f>
        <v>-3.9692701664532648E-2</v>
      </c>
      <c r="E146" s="1414">
        <f t="shared" si="7"/>
        <v>0</v>
      </c>
      <c r="F146" s="1414">
        <f t="shared" si="7"/>
        <v>0</v>
      </c>
      <c r="G146" s="1399"/>
    </row>
    <row r="147" spans="1:7" ht="16.5" thickBot="1">
      <c r="A147" s="1399"/>
      <c r="B147" s="2471" t="s">
        <v>659</v>
      </c>
      <c r="C147" s="2472"/>
      <c r="D147" s="2472"/>
      <c r="E147" s="2472"/>
      <c r="F147" s="2473"/>
      <c r="G147" s="1399"/>
    </row>
    <row r="148" spans="1:7" ht="12.75" customHeight="1">
      <c r="A148" s="1399"/>
      <c r="B148" s="2480"/>
      <c r="C148" s="1441">
        <v>2024</v>
      </c>
      <c r="D148" s="1411">
        <v>2025</v>
      </c>
      <c r="E148" s="1411">
        <v>2026</v>
      </c>
      <c r="F148" s="1411">
        <v>2027</v>
      </c>
      <c r="G148" s="1399"/>
    </row>
    <row r="149" spans="1:7" ht="24.75" customHeight="1" thickBot="1">
      <c r="A149" s="1399"/>
      <c r="B149" s="2481"/>
      <c r="C149" s="1442" t="s">
        <v>22</v>
      </c>
      <c r="D149" s="1412" t="s">
        <v>23</v>
      </c>
      <c r="E149" s="1412" t="s">
        <v>23</v>
      </c>
      <c r="F149" s="1412" t="s">
        <v>23</v>
      </c>
      <c r="G149" s="1399"/>
    </row>
    <row r="150" spans="1:7" ht="16.5" thickBot="1">
      <c r="A150" s="1399"/>
      <c r="B150" s="1415" t="s">
        <v>537</v>
      </c>
      <c r="C150" s="1445">
        <v>0</v>
      </c>
      <c r="D150" s="1416">
        <v>0</v>
      </c>
      <c r="E150" s="1416">
        <v>0</v>
      </c>
      <c r="F150" s="1416">
        <v>0</v>
      </c>
      <c r="G150" s="1399"/>
    </row>
    <row r="151" spans="1:7" ht="16.5" thickBot="1">
      <c r="A151" s="1399"/>
      <c r="B151" s="1417" t="s">
        <v>538</v>
      </c>
      <c r="C151" s="1446">
        <v>0</v>
      </c>
      <c r="D151" s="1418">
        <v>0</v>
      </c>
      <c r="E151" s="1418">
        <v>0</v>
      </c>
      <c r="F151" s="1418">
        <v>0</v>
      </c>
      <c r="G151" s="1399"/>
    </row>
    <row r="152" spans="1:7" ht="16.5" thickBot="1">
      <c r="A152" s="1399"/>
      <c r="B152" s="1417" t="s">
        <v>539</v>
      </c>
      <c r="C152" s="1447">
        <v>0</v>
      </c>
      <c r="D152" s="1419">
        <v>0</v>
      </c>
      <c r="E152" s="1419">
        <v>0</v>
      </c>
      <c r="F152" s="1419">
        <v>0</v>
      </c>
      <c r="G152" s="1399"/>
    </row>
    <row r="153" spans="1:7" ht="32.25" thickBot="1">
      <c r="A153" s="1399"/>
      <c r="B153" s="1415" t="s">
        <v>540</v>
      </c>
      <c r="C153" s="1445">
        <v>0</v>
      </c>
      <c r="D153" s="1416">
        <v>0</v>
      </c>
      <c r="E153" s="1416">
        <v>0</v>
      </c>
      <c r="F153" s="1416">
        <v>0</v>
      </c>
      <c r="G153" s="1399"/>
    </row>
    <row r="154" spans="1:7" ht="16.5" thickBot="1">
      <c r="A154" s="1399"/>
      <c r="B154" s="1417" t="s">
        <v>538</v>
      </c>
      <c r="C154" s="1446">
        <v>0</v>
      </c>
      <c r="D154" s="1418">
        <v>0</v>
      </c>
      <c r="E154" s="1418">
        <v>0</v>
      </c>
      <c r="F154" s="1418">
        <v>0</v>
      </c>
      <c r="G154" s="1421"/>
    </row>
    <row r="155" spans="1:7" ht="16.5" thickBot="1">
      <c r="A155" s="1399"/>
      <c r="B155" s="1417" t="s">
        <v>539</v>
      </c>
      <c r="C155" s="1447">
        <v>0</v>
      </c>
      <c r="D155" s="1419">
        <v>0</v>
      </c>
      <c r="E155" s="1419">
        <v>0</v>
      </c>
      <c r="F155" s="1419">
        <v>0</v>
      </c>
      <c r="G155" s="1399"/>
    </row>
    <row r="156" spans="1:7" ht="16.5" thickBot="1">
      <c r="A156" s="1399"/>
      <c r="B156" s="1415" t="s">
        <v>542</v>
      </c>
      <c r="C156" s="1445">
        <v>0</v>
      </c>
      <c r="D156" s="1416">
        <v>0</v>
      </c>
      <c r="E156" s="1416">
        <v>0</v>
      </c>
      <c r="F156" s="1416">
        <v>0</v>
      </c>
      <c r="G156" s="1399"/>
    </row>
    <row r="157" spans="1:7" ht="16.5" thickBot="1">
      <c r="A157" s="1399"/>
      <c r="B157" s="1417" t="s">
        <v>538</v>
      </c>
      <c r="C157" s="1446">
        <v>0</v>
      </c>
      <c r="D157" s="1418">
        <v>0</v>
      </c>
      <c r="E157" s="1418">
        <v>0</v>
      </c>
      <c r="F157" s="1418">
        <v>0</v>
      </c>
      <c r="G157" s="1422"/>
    </row>
    <row r="158" spans="1:7" ht="16.5" thickBot="1">
      <c r="A158" s="1399"/>
      <c r="B158" s="1417" t="s">
        <v>539</v>
      </c>
      <c r="C158" s="1447">
        <v>0</v>
      </c>
      <c r="D158" s="1416">
        <v>0</v>
      </c>
      <c r="E158" s="1416">
        <v>0</v>
      </c>
      <c r="F158" s="1416">
        <v>0</v>
      </c>
      <c r="G158" s="1422"/>
    </row>
    <row r="159" spans="1:7" ht="16.5" thickBot="1">
      <c r="A159" s="1399"/>
      <c r="B159" s="1415" t="s">
        <v>543</v>
      </c>
      <c r="C159" s="1447">
        <v>0</v>
      </c>
      <c r="D159" s="1416">
        <v>0</v>
      </c>
      <c r="E159" s="1416">
        <v>0</v>
      </c>
      <c r="F159" s="1416">
        <v>0</v>
      </c>
      <c r="G159" s="1399"/>
    </row>
    <row r="160" spans="1:7" ht="16.5" thickBot="1">
      <c r="A160" s="1399"/>
      <c r="B160" s="1417" t="s">
        <v>538</v>
      </c>
      <c r="C160" s="1447">
        <v>0</v>
      </c>
      <c r="D160" s="1416">
        <v>0</v>
      </c>
      <c r="E160" s="1416">
        <v>0</v>
      </c>
      <c r="F160" s="1416">
        <v>0</v>
      </c>
      <c r="G160" s="1399"/>
    </row>
    <row r="161" spans="1:7" ht="16.5" thickBot="1">
      <c r="A161" s="1399"/>
      <c r="B161" s="1417" t="s">
        <v>539</v>
      </c>
      <c r="C161" s="1447">
        <v>0</v>
      </c>
      <c r="D161" s="1416">
        <v>0</v>
      </c>
      <c r="E161" s="1416">
        <v>0</v>
      </c>
      <c r="F161" s="1416">
        <v>0</v>
      </c>
      <c r="G161" s="1399"/>
    </row>
    <row r="162" spans="1:7" ht="16.5" thickBot="1">
      <c r="A162" s="1399"/>
      <c r="B162" s="1415" t="s">
        <v>549</v>
      </c>
      <c r="C162" s="1447">
        <v>312400</v>
      </c>
      <c r="D162" s="1416">
        <v>300000</v>
      </c>
      <c r="E162" s="1416">
        <v>300000</v>
      </c>
      <c r="F162" s="1416">
        <v>300000</v>
      </c>
      <c r="G162" s="1399"/>
    </row>
    <row r="163" spans="1:7" ht="16.5" thickBot="1">
      <c r="A163" s="1399"/>
      <c r="B163" s="1417" t="s">
        <v>538</v>
      </c>
      <c r="C163" s="1447">
        <v>312400</v>
      </c>
      <c r="D163" s="1416">
        <v>300000</v>
      </c>
      <c r="E163" s="1416">
        <v>300000</v>
      </c>
      <c r="F163" s="1416">
        <v>300000</v>
      </c>
      <c r="G163" s="1399"/>
    </row>
    <row r="164" spans="1:7" ht="16.5" thickBot="1">
      <c r="A164" s="1399"/>
      <c r="B164" s="1417" t="s">
        <v>539</v>
      </c>
      <c r="C164" s="1447">
        <v>0</v>
      </c>
      <c r="D164" s="1416">
        <f t="shared" ref="D164:F164" si="8">D165+D166</f>
        <v>0</v>
      </c>
      <c r="E164" s="1416">
        <f t="shared" si="8"/>
        <v>0</v>
      </c>
      <c r="F164" s="1416">
        <f t="shared" si="8"/>
        <v>0</v>
      </c>
      <c r="G164" s="1399"/>
    </row>
    <row r="165" spans="1:7" ht="16.5" thickBot="1">
      <c r="A165" s="1399"/>
      <c r="B165" s="1415" t="s">
        <v>553</v>
      </c>
      <c r="C165" s="1447">
        <f>C166+C167</f>
        <v>0</v>
      </c>
      <c r="D165" s="1416">
        <v>0</v>
      </c>
      <c r="E165" s="1416">
        <v>0</v>
      </c>
      <c r="F165" s="1416">
        <v>0</v>
      </c>
      <c r="G165" s="1399"/>
    </row>
    <row r="166" spans="1:7" ht="16.5" thickBot="1">
      <c r="A166" s="1399"/>
      <c r="B166" s="1417" t="s">
        <v>538</v>
      </c>
      <c r="C166" s="1446">
        <v>0</v>
      </c>
      <c r="D166" s="1416">
        <v>0</v>
      </c>
      <c r="E166" s="1420">
        <v>0</v>
      </c>
      <c r="F166" s="1420">
        <v>0</v>
      </c>
      <c r="G166" s="1399"/>
    </row>
    <row r="167" spans="1:7" ht="16.5" thickBot="1">
      <c r="A167" s="1399"/>
      <c r="B167" s="1417" t="s">
        <v>539</v>
      </c>
      <c r="C167" s="1447">
        <v>0</v>
      </c>
      <c r="D167" s="1416">
        <v>0</v>
      </c>
      <c r="E167" s="1416">
        <v>0</v>
      </c>
      <c r="F167" s="1416">
        <v>0</v>
      </c>
      <c r="G167" s="1399"/>
    </row>
    <row r="168" spans="1:7" ht="32.25" thickBot="1">
      <c r="A168" s="1399"/>
      <c r="B168" s="1415" t="s">
        <v>554</v>
      </c>
      <c r="C168" s="1447">
        <v>0</v>
      </c>
      <c r="D168" s="1416">
        <v>0</v>
      </c>
      <c r="E168" s="1416">
        <f>D168*1.03*0.99</f>
        <v>0</v>
      </c>
      <c r="F168" s="1416">
        <f>E168*1.03*0.99</f>
        <v>0</v>
      </c>
      <c r="G168" s="1399"/>
    </row>
    <row r="169" spans="1:7" ht="16.5" thickBot="1">
      <c r="A169" s="1399"/>
      <c r="B169" s="1417" t="s">
        <v>538</v>
      </c>
      <c r="C169" s="1447">
        <v>0</v>
      </c>
      <c r="D169" s="1416">
        <v>0</v>
      </c>
      <c r="E169" s="1416">
        <v>0</v>
      </c>
      <c r="F169" s="1416">
        <v>0</v>
      </c>
      <c r="G169" s="1399"/>
    </row>
    <row r="170" spans="1:7" ht="16.5" thickBot="1">
      <c r="A170" s="1399"/>
      <c r="B170" s="1417" t="s">
        <v>539</v>
      </c>
      <c r="C170" s="1447">
        <v>0</v>
      </c>
      <c r="D170" s="1416">
        <v>0</v>
      </c>
      <c r="E170" s="1416">
        <v>0</v>
      </c>
      <c r="F170" s="1416">
        <v>0</v>
      </c>
      <c r="G170" s="1399"/>
    </row>
    <row r="171" spans="1:7" ht="16.5" thickBot="1">
      <c r="A171" s="1399"/>
      <c r="B171" s="1423" t="s">
        <v>563</v>
      </c>
      <c r="C171" s="1447">
        <f>C168+C165+C162+C159+C156+C153+C150</f>
        <v>312400</v>
      </c>
      <c r="D171" s="1419">
        <f t="shared" ref="D171:F171" si="9">D168+D165+D162+D159+D156+D153+D150</f>
        <v>300000</v>
      </c>
      <c r="E171" s="1419">
        <f t="shared" si="9"/>
        <v>300000</v>
      </c>
      <c r="F171" s="1419">
        <f t="shared" si="9"/>
        <v>300000</v>
      </c>
      <c r="G171" s="1399"/>
    </row>
    <row r="172" spans="1:7" ht="16.5" thickBot="1">
      <c r="A172" s="1399"/>
      <c r="B172" s="1424" t="s">
        <v>556</v>
      </c>
      <c r="C172" s="1448">
        <v>0</v>
      </c>
      <c r="D172" s="1425">
        <f>IF(D171-D142=0,0,"Error")</f>
        <v>0</v>
      </c>
      <c r="E172" s="1425">
        <f>IF(E171-E142=0,0,"Error")</f>
        <v>0</v>
      </c>
      <c r="F172" s="1425">
        <f>IF(F171-F142=0,0,"Error")</f>
        <v>0</v>
      </c>
      <c r="G172" s="1399"/>
    </row>
    <row r="173" spans="1:7" ht="16.5" hidden="1" thickBot="1">
      <c r="A173" s="1399"/>
      <c r="B173" s="2484" t="s">
        <v>66</v>
      </c>
      <c r="C173" s="2485"/>
      <c r="D173" s="2485"/>
      <c r="E173" s="2485"/>
      <c r="F173" s="2486"/>
      <c r="G173" s="1399"/>
    </row>
    <row r="174" spans="1:7" ht="16.5" hidden="1" thickBot="1">
      <c r="A174" s="1399"/>
      <c r="B174" s="2484" t="s">
        <v>615</v>
      </c>
      <c r="C174" s="2485"/>
      <c r="D174" s="2485"/>
      <c r="E174" s="2485"/>
      <c r="F174" s="2486"/>
      <c r="G174" s="1399"/>
    </row>
    <row r="175" spans="1:7" ht="32.25" hidden="1" thickBot="1">
      <c r="A175" s="1399"/>
      <c r="B175" s="1410" t="s">
        <v>574</v>
      </c>
      <c r="C175" s="2505"/>
      <c r="D175" s="2506"/>
      <c r="E175" s="2506"/>
      <c r="F175" s="2507"/>
      <c r="G175" s="1399"/>
    </row>
    <row r="176" spans="1:7" ht="30.75" hidden="1" customHeight="1" thickBot="1">
      <c r="A176" s="1399"/>
      <c r="B176" s="1410" t="s">
        <v>576</v>
      </c>
      <c r="C176" s="1451"/>
      <c r="D176" s="1430" t="s">
        <v>578</v>
      </c>
      <c r="E176" s="2500"/>
      <c r="F176" s="2501"/>
      <c r="G176" s="1399"/>
    </row>
    <row r="177" spans="1:7" ht="16.5" hidden="1" thickBot="1">
      <c r="A177" s="1399"/>
      <c r="B177" s="1431"/>
      <c r="C177" s="2500"/>
      <c r="D177" s="2508"/>
      <c r="E177" s="2508"/>
      <c r="F177" s="2501"/>
      <c r="G177" s="1399"/>
    </row>
    <row r="178" spans="1:7" ht="17.25" hidden="1" customHeight="1" thickBot="1">
      <c r="A178" s="1399"/>
      <c r="B178" s="1406" t="s">
        <v>517</v>
      </c>
      <c r="C178" s="2468"/>
      <c r="D178" s="2469"/>
      <c r="E178" s="2469"/>
      <c r="F178" s="2470"/>
      <c r="G178" s="1399"/>
    </row>
    <row r="179" spans="1:7" ht="16.5" hidden="1" thickBot="1">
      <c r="A179" s="1399"/>
      <c r="B179" s="1406" t="s">
        <v>21</v>
      </c>
      <c r="C179" s="2497"/>
      <c r="D179" s="2498"/>
      <c r="E179" s="2498"/>
      <c r="F179" s="2499"/>
      <c r="G179" s="1399"/>
    </row>
    <row r="180" spans="1:7" ht="12.75" hidden="1" customHeight="1">
      <c r="A180" s="1399"/>
      <c r="B180" s="2480"/>
      <c r="C180" s="1441">
        <v>2024</v>
      </c>
      <c r="D180" s="1411">
        <v>2025</v>
      </c>
      <c r="E180" s="1411">
        <v>2026</v>
      </c>
      <c r="F180" s="1411">
        <v>2027</v>
      </c>
      <c r="G180" s="1399"/>
    </row>
    <row r="181" spans="1:7" ht="9" hidden="1" customHeight="1" thickBot="1">
      <c r="A181" s="1399"/>
      <c r="B181" s="2481"/>
      <c r="C181" s="1442" t="s">
        <v>22</v>
      </c>
      <c r="D181" s="1412" t="s">
        <v>23</v>
      </c>
      <c r="E181" s="1412" t="s">
        <v>23</v>
      </c>
      <c r="F181" s="1412" t="s">
        <v>23</v>
      </c>
      <c r="G181" s="1399"/>
    </row>
    <row r="182" spans="1:7" ht="16.5" hidden="1" thickBot="1">
      <c r="A182" s="1399"/>
      <c r="B182" s="1406" t="s">
        <v>33</v>
      </c>
      <c r="C182" s="1443">
        <v>0</v>
      </c>
      <c r="D182" s="1413">
        <v>0</v>
      </c>
      <c r="E182" s="1413">
        <v>0</v>
      </c>
      <c r="F182" s="1413">
        <v>0</v>
      </c>
      <c r="G182" s="1399"/>
    </row>
    <row r="183" spans="1:7" ht="16.5" hidden="1" thickBot="1">
      <c r="A183" s="1399"/>
      <c r="B183" s="1406" t="s">
        <v>529</v>
      </c>
      <c r="C183" s="1443" t="e">
        <f>#REF!-#REF!</f>
        <v>#REF!</v>
      </c>
      <c r="D183" s="1413" t="e">
        <f>#REF!-#REF!</f>
        <v>#REF!</v>
      </c>
      <c r="E183" s="1413" t="e">
        <f>#REF!-#REF!</f>
        <v>#REF!</v>
      </c>
      <c r="F183" s="1413">
        <f>F201</f>
        <v>0</v>
      </c>
      <c r="G183" s="1399"/>
    </row>
    <row r="184" spans="1:7" ht="16.5" hidden="1" thickBot="1">
      <c r="A184" s="1399"/>
      <c r="B184" s="1406" t="s">
        <v>530</v>
      </c>
      <c r="C184" s="1443" t="e">
        <f>C183/C182</f>
        <v>#REF!</v>
      </c>
      <c r="D184" s="1413" t="e">
        <f>D183/D182</f>
        <v>#REF!</v>
      </c>
      <c r="E184" s="1413" t="e">
        <f>E183/E182</f>
        <v>#REF!</v>
      </c>
      <c r="F184" s="1413" t="e">
        <f>F183/F182</f>
        <v>#DIV/0!</v>
      </c>
      <c r="G184" s="1399"/>
    </row>
    <row r="185" spans="1:7" ht="16.5" hidden="1" thickBot="1">
      <c r="A185" s="1399"/>
      <c r="B185" s="1406" t="s">
        <v>532</v>
      </c>
      <c r="C185" s="1444" t="s">
        <v>533</v>
      </c>
      <c r="D185" s="1414" t="e">
        <f>D182/C182-1</f>
        <v>#DIV/0!</v>
      </c>
      <c r="E185" s="1414" t="e">
        <f t="shared" ref="E185:F187" si="10">E182/D182-1</f>
        <v>#DIV/0!</v>
      </c>
      <c r="F185" s="1414" t="e">
        <f t="shared" si="10"/>
        <v>#DIV/0!</v>
      </c>
      <c r="G185" s="1399"/>
    </row>
    <row r="186" spans="1:7" ht="16.5" hidden="1" thickBot="1">
      <c r="A186" s="1399"/>
      <c r="B186" s="1406" t="s">
        <v>534</v>
      </c>
      <c r="C186" s="1444" t="s">
        <v>533</v>
      </c>
      <c r="D186" s="1414" t="e">
        <f>D183/C183-1</f>
        <v>#REF!</v>
      </c>
      <c r="E186" s="1414" t="e">
        <f t="shared" si="10"/>
        <v>#REF!</v>
      </c>
      <c r="F186" s="1414" t="e">
        <f t="shared" si="10"/>
        <v>#REF!</v>
      </c>
      <c r="G186" s="1399"/>
    </row>
    <row r="187" spans="1:7" ht="16.5" hidden="1" thickBot="1">
      <c r="A187" s="1399"/>
      <c r="B187" s="1406" t="s">
        <v>47</v>
      </c>
      <c r="C187" s="1444" t="s">
        <v>533</v>
      </c>
      <c r="D187" s="1414" t="e">
        <f>D184/C184-1</f>
        <v>#REF!</v>
      </c>
      <c r="E187" s="1414" t="e">
        <f t="shared" si="10"/>
        <v>#REF!</v>
      </c>
      <c r="F187" s="1414" t="e">
        <f t="shared" si="10"/>
        <v>#DIV/0!</v>
      </c>
      <c r="G187" s="1399"/>
    </row>
    <row r="188" spans="1:7" ht="16.5" hidden="1" thickBot="1">
      <c r="A188" s="1399"/>
      <c r="B188" s="2471" t="s">
        <v>650</v>
      </c>
      <c r="C188" s="2472"/>
      <c r="D188" s="2472"/>
      <c r="E188" s="2472"/>
      <c r="F188" s="2473"/>
      <c r="G188" s="1399"/>
    </row>
    <row r="189" spans="1:7" ht="12.75" hidden="1" customHeight="1">
      <c r="A189" s="1399"/>
      <c r="B189" s="2480"/>
      <c r="C189" s="1441">
        <v>2024</v>
      </c>
      <c r="D189" s="1411">
        <v>2025</v>
      </c>
      <c r="E189" s="1411">
        <v>2026</v>
      </c>
      <c r="F189" s="1411">
        <v>2027</v>
      </c>
      <c r="G189" s="1399"/>
    </row>
    <row r="190" spans="1:7" ht="29.25" hidden="1" customHeight="1" thickBot="1">
      <c r="A190" s="1399"/>
      <c r="B190" s="2481"/>
      <c r="C190" s="1442" t="s">
        <v>22</v>
      </c>
      <c r="D190" s="1412" t="s">
        <v>23</v>
      </c>
      <c r="E190" s="1412" t="s">
        <v>23</v>
      </c>
      <c r="F190" s="1412" t="s">
        <v>23</v>
      </c>
      <c r="G190" s="1399"/>
    </row>
    <row r="191" spans="1:7" ht="16.5" hidden="1" thickBot="1">
      <c r="A191" s="1399"/>
      <c r="B191" s="1415" t="s">
        <v>583</v>
      </c>
      <c r="C191" s="1445">
        <f>C192+C193+C194+C195</f>
        <v>0</v>
      </c>
      <c r="D191" s="1416">
        <f>D192+D193+D194+D195</f>
        <v>0</v>
      </c>
      <c r="E191" s="1416">
        <f>E192+E193+E194+E195</f>
        <v>0</v>
      </c>
      <c r="F191" s="1416">
        <f>F192+F193+F194+F195</f>
        <v>0</v>
      </c>
      <c r="G191" s="1399"/>
    </row>
    <row r="192" spans="1:7" ht="16.5" hidden="1" thickBot="1">
      <c r="A192" s="1399"/>
      <c r="B192" s="1417" t="s">
        <v>538</v>
      </c>
      <c r="C192" s="1445">
        <v>0</v>
      </c>
      <c r="D192" s="1416">
        <v>0</v>
      </c>
      <c r="E192" s="1416">
        <v>0</v>
      </c>
      <c r="F192" s="1416">
        <v>0</v>
      </c>
      <c r="G192" s="1399"/>
    </row>
    <row r="193" spans="1:7" ht="16.5" hidden="1" thickBot="1">
      <c r="A193" s="1399"/>
      <c r="B193" s="1417" t="s">
        <v>584</v>
      </c>
      <c r="C193" s="1445">
        <v>0</v>
      </c>
      <c r="D193" s="1416">
        <v>0</v>
      </c>
      <c r="E193" s="1416">
        <v>0</v>
      </c>
      <c r="F193" s="1416">
        <v>0</v>
      </c>
      <c r="G193" s="1399"/>
    </row>
    <row r="194" spans="1:7" ht="16.5" hidden="1" thickBot="1">
      <c r="A194" s="1399"/>
      <c r="B194" s="1417" t="s">
        <v>585</v>
      </c>
      <c r="C194" s="1445">
        <v>0</v>
      </c>
      <c r="D194" s="1416">
        <v>0</v>
      </c>
      <c r="E194" s="1416">
        <v>0</v>
      </c>
      <c r="F194" s="1416">
        <v>0</v>
      </c>
      <c r="G194" s="1399"/>
    </row>
    <row r="195" spans="1:7" ht="16.5" hidden="1" thickBot="1">
      <c r="A195" s="1399"/>
      <c r="B195" s="1417" t="s">
        <v>586</v>
      </c>
      <c r="C195" s="1445">
        <v>0</v>
      </c>
      <c r="D195" s="1416">
        <v>0</v>
      </c>
      <c r="E195" s="1416">
        <v>0</v>
      </c>
      <c r="F195" s="1416">
        <v>0</v>
      </c>
      <c r="G195" s="1399"/>
    </row>
    <row r="196" spans="1:7" ht="16.5" hidden="1" thickBot="1">
      <c r="A196" s="1399"/>
      <c r="B196" s="1415" t="s">
        <v>587</v>
      </c>
      <c r="C196" s="1445">
        <v>0</v>
      </c>
      <c r="D196" s="1416">
        <v>0</v>
      </c>
      <c r="E196" s="1416">
        <v>0</v>
      </c>
      <c r="F196" s="1416">
        <v>0</v>
      </c>
      <c r="G196" s="1399"/>
    </row>
    <row r="197" spans="1:7" ht="16.5" hidden="1" thickBot="1">
      <c r="A197" s="1399"/>
      <c r="B197" s="1417" t="s">
        <v>538</v>
      </c>
      <c r="C197" s="1445">
        <v>0</v>
      </c>
      <c r="D197" s="1416">
        <v>0</v>
      </c>
      <c r="E197" s="1416">
        <v>0</v>
      </c>
      <c r="F197" s="1416">
        <v>0</v>
      </c>
      <c r="G197" s="1399"/>
    </row>
    <row r="198" spans="1:7" ht="16.5" hidden="1" thickBot="1">
      <c r="A198" s="1399"/>
      <c r="B198" s="1417" t="s">
        <v>584</v>
      </c>
      <c r="C198" s="1445">
        <v>0</v>
      </c>
      <c r="D198" s="1416">
        <v>0</v>
      </c>
      <c r="E198" s="1416">
        <v>0</v>
      </c>
      <c r="F198" s="1416">
        <v>0</v>
      </c>
      <c r="G198" s="1399"/>
    </row>
    <row r="199" spans="1:7" ht="16.5" hidden="1" thickBot="1">
      <c r="A199" s="1399"/>
      <c r="B199" s="1417" t="s">
        <v>585</v>
      </c>
      <c r="C199" s="1445">
        <v>0</v>
      </c>
      <c r="D199" s="1416">
        <v>0</v>
      </c>
      <c r="E199" s="1416">
        <v>0</v>
      </c>
      <c r="F199" s="1416">
        <v>0</v>
      </c>
      <c r="G199" s="1399"/>
    </row>
    <row r="200" spans="1:7" ht="16.5" hidden="1" thickBot="1">
      <c r="A200" s="1399"/>
      <c r="B200" s="1417" t="s">
        <v>586</v>
      </c>
      <c r="C200" s="1445">
        <v>0</v>
      </c>
      <c r="D200" s="1416">
        <v>0</v>
      </c>
      <c r="E200" s="1416">
        <v>0</v>
      </c>
      <c r="F200" s="1416">
        <v>0</v>
      </c>
      <c r="G200" s="1399"/>
    </row>
    <row r="201" spans="1:7" ht="16.5" hidden="1" thickBot="1">
      <c r="A201" s="1399"/>
      <c r="B201" s="1432" t="s">
        <v>555</v>
      </c>
      <c r="C201" s="1445">
        <v>0</v>
      </c>
      <c r="D201" s="1416">
        <v>0</v>
      </c>
      <c r="E201" s="1416">
        <v>0</v>
      </c>
      <c r="F201" s="1416">
        <v>0</v>
      </c>
      <c r="G201" s="1399"/>
    </row>
    <row r="202" spans="1:7" ht="27" customHeight="1" thickBot="1">
      <c r="A202" s="1399"/>
      <c r="B202" s="1408" t="s">
        <v>588</v>
      </c>
      <c r="C202" s="1452">
        <f>C171+C59+C201</f>
        <v>333535</v>
      </c>
      <c r="D202" s="1433">
        <f t="shared" ref="D202:F203" si="11">D171+D59+D201</f>
        <v>321735</v>
      </c>
      <c r="E202" s="1433">
        <f t="shared" si="11"/>
        <v>321735</v>
      </c>
      <c r="F202" s="1433">
        <f t="shared" si="11"/>
        <v>321735</v>
      </c>
      <c r="G202" s="1399"/>
    </row>
    <row r="203" spans="1:7" ht="48" thickBot="1">
      <c r="A203" s="1399"/>
      <c r="B203" s="1408" t="s">
        <v>589</v>
      </c>
      <c r="C203" s="1452">
        <f>C172+C60+C202</f>
        <v>333535</v>
      </c>
      <c r="D203" s="1433">
        <f t="shared" si="11"/>
        <v>321735</v>
      </c>
      <c r="E203" s="1433">
        <f t="shared" si="11"/>
        <v>321735</v>
      </c>
      <c r="F203" s="1433">
        <f t="shared" si="11"/>
        <v>321735</v>
      </c>
      <c r="G203" s="1399"/>
    </row>
    <row r="204" spans="1:7" ht="16.5" thickBot="1">
      <c r="A204" s="1399"/>
      <c r="B204" s="1415" t="s">
        <v>537</v>
      </c>
      <c r="C204" s="1453">
        <f>C205+C206</f>
        <v>14095</v>
      </c>
      <c r="D204" s="1434">
        <f>D205+D206</f>
        <v>14695</v>
      </c>
      <c r="E204" s="1434">
        <f>E205+E206</f>
        <v>14695</v>
      </c>
      <c r="F204" s="1434">
        <f>F205+F206</f>
        <v>14695</v>
      </c>
      <c r="G204" s="1399"/>
    </row>
    <row r="205" spans="1:7" ht="16.5" thickBot="1">
      <c r="A205" s="1399"/>
      <c r="B205" s="1417" t="s">
        <v>538</v>
      </c>
      <c r="C205" s="1447">
        <f t="shared" ref="C205:F206" si="12">C39+C76+C113</f>
        <v>14095</v>
      </c>
      <c r="D205" s="1419">
        <f t="shared" si="12"/>
        <v>14695</v>
      </c>
      <c r="E205" s="1419">
        <f t="shared" si="12"/>
        <v>14695</v>
      </c>
      <c r="F205" s="1419">
        <f t="shared" si="12"/>
        <v>14695</v>
      </c>
      <c r="G205" s="1399"/>
    </row>
    <row r="206" spans="1:7" ht="16.5" thickBot="1">
      <c r="A206" s="1399"/>
      <c r="B206" s="1417" t="s">
        <v>590</v>
      </c>
      <c r="C206" s="1447">
        <f t="shared" si="12"/>
        <v>0</v>
      </c>
      <c r="D206" s="1419">
        <f t="shared" si="12"/>
        <v>0</v>
      </c>
      <c r="E206" s="1419">
        <f t="shared" si="12"/>
        <v>0</v>
      </c>
      <c r="F206" s="1419">
        <f t="shared" si="12"/>
        <v>0</v>
      </c>
      <c r="G206" s="1399"/>
    </row>
    <row r="207" spans="1:7" ht="32.25" thickBot="1">
      <c r="A207" s="1399"/>
      <c r="B207" s="1415" t="s">
        <v>540</v>
      </c>
      <c r="C207" s="1453">
        <f>C208+C209</f>
        <v>2040</v>
      </c>
      <c r="D207" s="1434">
        <f>D208+D209</f>
        <v>2040</v>
      </c>
      <c r="E207" s="1434">
        <f>E208+E209</f>
        <v>2040</v>
      </c>
      <c r="F207" s="1434">
        <f>F208+F209</f>
        <v>2040</v>
      </c>
      <c r="G207" s="1399"/>
    </row>
    <row r="208" spans="1:7" ht="16.5" thickBot="1">
      <c r="A208" s="1399"/>
      <c r="B208" s="1417" t="s">
        <v>538</v>
      </c>
      <c r="C208" s="1445">
        <f>C42+C79+C116</f>
        <v>2040</v>
      </c>
      <c r="D208" s="1416">
        <f>D42+D79+D116</f>
        <v>2040</v>
      </c>
      <c r="E208" s="1416">
        <f>E42+E79+E116</f>
        <v>2040</v>
      </c>
      <c r="F208" s="1416">
        <f>F42+F79+F116</f>
        <v>2040</v>
      </c>
      <c r="G208" s="1399"/>
    </row>
    <row r="209" spans="1:7" ht="16.5" thickBot="1">
      <c r="A209" s="1399"/>
      <c r="B209" s="1417" t="s">
        <v>590</v>
      </c>
      <c r="C209" s="1447">
        <f>C43+C80+C114</f>
        <v>0</v>
      </c>
      <c r="D209" s="1419">
        <f>D43+D80+D114</f>
        <v>0</v>
      </c>
      <c r="E209" s="1419">
        <f>E43+E80+E114</f>
        <v>0</v>
      </c>
      <c r="F209" s="1419">
        <f>F43+F80+F114</f>
        <v>0</v>
      </c>
      <c r="G209" s="1399"/>
    </row>
    <row r="210" spans="1:7" ht="16.5" thickBot="1">
      <c r="A210" s="1399"/>
      <c r="B210" s="1415" t="s">
        <v>542</v>
      </c>
      <c r="C210" s="1453">
        <f>C211+C212</f>
        <v>5000</v>
      </c>
      <c r="D210" s="1434">
        <f>D211+D212</f>
        <v>5000</v>
      </c>
      <c r="E210" s="1434">
        <f>E211+E212</f>
        <v>5000</v>
      </c>
      <c r="F210" s="1434">
        <f>F211+F212</f>
        <v>5000</v>
      </c>
      <c r="G210" s="1399"/>
    </row>
    <row r="211" spans="1:7" ht="16.5" thickBot="1">
      <c r="A211" s="1399"/>
      <c r="B211" s="1417" t="s">
        <v>538</v>
      </c>
      <c r="C211" s="1447">
        <f t="shared" ref="C211:F212" si="13">C45+C82+C119</f>
        <v>5000</v>
      </c>
      <c r="D211" s="1419">
        <f t="shared" si="13"/>
        <v>5000</v>
      </c>
      <c r="E211" s="1419">
        <f t="shared" si="13"/>
        <v>5000</v>
      </c>
      <c r="F211" s="1419">
        <f t="shared" si="13"/>
        <v>5000</v>
      </c>
      <c r="G211" s="1399"/>
    </row>
    <row r="212" spans="1:7" ht="16.5" thickBot="1">
      <c r="A212" s="1399"/>
      <c r="B212" s="1417" t="s">
        <v>590</v>
      </c>
      <c r="C212" s="1447">
        <f t="shared" si="13"/>
        <v>0</v>
      </c>
      <c r="D212" s="1419">
        <f t="shared" si="13"/>
        <v>0</v>
      </c>
      <c r="E212" s="1419">
        <f t="shared" si="13"/>
        <v>0</v>
      </c>
      <c r="F212" s="1419">
        <f t="shared" si="13"/>
        <v>0</v>
      </c>
      <c r="G212" s="1399"/>
    </row>
    <row r="213" spans="1:7" ht="16.5" thickBot="1">
      <c r="A213" s="1399"/>
      <c r="B213" s="1415" t="s">
        <v>543</v>
      </c>
      <c r="C213" s="1453">
        <f>C214+C215</f>
        <v>0</v>
      </c>
      <c r="D213" s="1434">
        <f>D214+D215</f>
        <v>0</v>
      </c>
      <c r="E213" s="1434">
        <f>E214+E215</f>
        <v>0</v>
      </c>
      <c r="F213" s="1434">
        <f>F214+F215</f>
        <v>0</v>
      </c>
      <c r="G213" s="1399"/>
    </row>
    <row r="214" spans="1:7" ht="16.5" thickBot="1">
      <c r="A214" s="1399"/>
      <c r="B214" s="1417" t="s">
        <v>538</v>
      </c>
      <c r="C214" s="1445">
        <f t="shared" ref="C214:F215" si="14">C48+C85+C122</f>
        <v>0</v>
      </c>
      <c r="D214" s="1416">
        <f t="shared" si="14"/>
        <v>0</v>
      </c>
      <c r="E214" s="1416">
        <f t="shared" si="14"/>
        <v>0</v>
      </c>
      <c r="F214" s="1416">
        <f t="shared" si="14"/>
        <v>0</v>
      </c>
      <c r="G214" s="1399"/>
    </row>
    <row r="215" spans="1:7" ht="16.5" thickBot="1">
      <c r="A215" s="1399"/>
      <c r="B215" s="1417" t="s">
        <v>590</v>
      </c>
      <c r="C215" s="1447">
        <f t="shared" si="14"/>
        <v>0</v>
      </c>
      <c r="D215" s="1419">
        <f t="shared" si="14"/>
        <v>0</v>
      </c>
      <c r="E215" s="1419">
        <f t="shared" si="14"/>
        <v>0</v>
      </c>
      <c r="F215" s="1419">
        <f t="shared" si="14"/>
        <v>0</v>
      </c>
      <c r="G215" s="1399"/>
    </row>
    <row r="216" spans="1:7" ht="16.5" thickBot="1">
      <c r="A216" s="1399"/>
      <c r="B216" s="1415" t="s">
        <v>549</v>
      </c>
      <c r="C216" s="1453">
        <f>C171</f>
        <v>312400</v>
      </c>
      <c r="D216" s="1434">
        <f>D217+D218</f>
        <v>300000</v>
      </c>
      <c r="E216" s="1434">
        <f>E217+E218</f>
        <v>300000</v>
      </c>
      <c r="F216" s="1434">
        <f>F217+F218</f>
        <v>300000</v>
      </c>
      <c r="G216" s="1399"/>
    </row>
    <row r="217" spans="1:7" ht="16.5" thickBot="1">
      <c r="A217" s="1399"/>
      <c r="B217" s="1417" t="s">
        <v>538</v>
      </c>
      <c r="C217" s="1445">
        <f>C163</f>
        <v>312400</v>
      </c>
      <c r="D217" s="1416">
        <f t="shared" ref="D217:F217" si="15">D163</f>
        <v>300000</v>
      </c>
      <c r="E217" s="1416">
        <f t="shared" si="15"/>
        <v>300000</v>
      </c>
      <c r="F217" s="1416">
        <f t="shared" si="15"/>
        <v>300000</v>
      </c>
      <c r="G217" s="1399"/>
    </row>
    <row r="218" spans="1:7" ht="16.5" thickBot="1">
      <c r="A218" s="1399"/>
      <c r="B218" s="1417" t="s">
        <v>590</v>
      </c>
      <c r="C218" s="1447">
        <f>C52+C89+C126</f>
        <v>0</v>
      </c>
      <c r="D218" s="1419">
        <f>D52+D89+D126</f>
        <v>0</v>
      </c>
      <c r="E218" s="1419">
        <f>E52+E89+E126</f>
        <v>0</v>
      </c>
      <c r="F218" s="1419">
        <f>F52+F89+F126</f>
        <v>0</v>
      </c>
      <c r="G218" s="1399"/>
    </row>
    <row r="219" spans="1:7" ht="16.5" thickBot="1">
      <c r="A219" s="1399"/>
      <c r="B219" s="1415" t="s">
        <v>553</v>
      </c>
      <c r="C219" s="1453">
        <f>C220+C221</f>
        <v>0</v>
      </c>
      <c r="D219" s="1434">
        <f>D220+D221</f>
        <v>0</v>
      </c>
      <c r="E219" s="1434">
        <f>E220+E221</f>
        <v>0</v>
      </c>
      <c r="F219" s="1434">
        <f>F220+F221</f>
        <v>0</v>
      </c>
      <c r="G219" s="1399"/>
    </row>
    <row r="220" spans="1:7" ht="16.5" thickBot="1">
      <c r="A220" s="1399"/>
      <c r="B220" s="1417" t="s">
        <v>538</v>
      </c>
      <c r="C220" s="1445">
        <f t="shared" ref="C220:F221" si="16">C54+C91+C128</f>
        <v>0</v>
      </c>
      <c r="D220" s="1416">
        <f t="shared" si="16"/>
        <v>0</v>
      </c>
      <c r="E220" s="1416">
        <f t="shared" si="16"/>
        <v>0</v>
      </c>
      <c r="F220" s="1416">
        <f t="shared" si="16"/>
        <v>0</v>
      </c>
      <c r="G220" s="1399"/>
    </row>
    <row r="221" spans="1:7" ht="16.5" thickBot="1">
      <c r="A221" s="1399"/>
      <c r="B221" s="1417" t="s">
        <v>590</v>
      </c>
      <c r="C221" s="1447">
        <f t="shared" si="16"/>
        <v>0</v>
      </c>
      <c r="D221" s="1419">
        <f t="shared" si="16"/>
        <v>0</v>
      </c>
      <c r="E221" s="1419">
        <f t="shared" si="16"/>
        <v>0</v>
      </c>
      <c r="F221" s="1419">
        <f t="shared" si="16"/>
        <v>0</v>
      </c>
      <c r="G221" s="1399"/>
    </row>
    <row r="222" spans="1:7" ht="32.25" thickBot="1">
      <c r="A222" s="1399"/>
      <c r="B222" s="1415" t="s">
        <v>554</v>
      </c>
      <c r="C222" s="1453">
        <f>C93+C56</f>
        <v>0</v>
      </c>
      <c r="D222" s="1434">
        <f>D93+D56</f>
        <v>0</v>
      </c>
      <c r="E222" s="1434">
        <f>E93+E56</f>
        <v>0</v>
      </c>
      <c r="F222" s="1434">
        <f>F93+F56</f>
        <v>0</v>
      </c>
      <c r="G222" s="1399"/>
    </row>
    <row r="223" spans="1:7" ht="16.5" thickBot="1">
      <c r="A223" s="1399"/>
      <c r="B223" s="1417" t="s">
        <v>538</v>
      </c>
      <c r="C223" s="1445">
        <f t="shared" ref="C223:F224" si="17">C57+C94+C131</f>
        <v>0</v>
      </c>
      <c r="D223" s="1416">
        <f t="shared" si="17"/>
        <v>0</v>
      </c>
      <c r="E223" s="1416">
        <f t="shared" si="17"/>
        <v>0</v>
      </c>
      <c r="F223" s="1416">
        <f t="shared" si="17"/>
        <v>0</v>
      </c>
      <c r="G223" s="1399"/>
    </row>
    <row r="224" spans="1:7" ht="16.5" thickBot="1">
      <c r="A224" s="1399"/>
      <c r="B224" s="1417" t="s">
        <v>590</v>
      </c>
      <c r="C224" s="1447">
        <f t="shared" si="17"/>
        <v>0</v>
      </c>
      <c r="D224" s="1419">
        <f t="shared" si="17"/>
        <v>0</v>
      </c>
      <c r="E224" s="1419">
        <f t="shared" si="17"/>
        <v>0</v>
      </c>
      <c r="F224" s="1419">
        <f t="shared" si="17"/>
        <v>0</v>
      </c>
      <c r="G224" s="1399"/>
    </row>
    <row r="225" spans="1:7" ht="16.5" thickBot="1">
      <c r="A225" s="1399"/>
      <c r="B225" s="1415" t="s">
        <v>591</v>
      </c>
      <c r="C225" s="1453">
        <f>C226+C227+C228+C229</f>
        <v>0</v>
      </c>
      <c r="D225" s="1434">
        <f>D226+D227+D228+D229</f>
        <v>0</v>
      </c>
      <c r="E225" s="1434">
        <f>E226+E227+E228+E229</f>
        <v>0</v>
      </c>
      <c r="F225" s="1434">
        <f>F226+F227+F228+F229</f>
        <v>0</v>
      </c>
      <c r="G225" s="1399"/>
    </row>
    <row r="226" spans="1:7" ht="16.5" thickBot="1">
      <c r="A226" s="1399"/>
      <c r="B226" s="1417" t="s">
        <v>538</v>
      </c>
      <c r="C226" s="1445">
        <f>C192</f>
        <v>0</v>
      </c>
      <c r="D226" s="1416">
        <f t="shared" ref="D226:F226" si="18">D192</f>
        <v>0</v>
      </c>
      <c r="E226" s="1416">
        <f t="shared" si="18"/>
        <v>0</v>
      </c>
      <c r="F226" s="1416">
        <f t="shared" si="18"/>
        <v>0</v>
      </c>
      <c r="G226" s="1399"/>
    </row>
    <row r="227" spans="1:7" ht="16.5" thickBot="1">
      <c r="A227" s="1399"/>
      <c r="B227" s="1417" t="s">
        <v>592</v>
      </c>
      <c r="C227" s="1445">
        <f t="shared" ref="C227:F229" si="19">C193</f>
        <v>0</v>
      </c>
      <c r="D227" s="1416">
        <f t="shared" si="19"/>
        <v>0</v>
      </c>
      <c r="E227" s="1416">
        <f t="shared" si="19"/>
        <v>0</v>
      </c>
      <c r="F227" s="1416">
        <f t="shared" si="19"/>
        <v>0</v>
      </c>
      <c r="G227" s="1399"/>
    </row>
    <row r="228" spans="1:7" ht="16.5" thickBot="1">
      <c r="A228" s="1399"/>
      <c r="B228" s="1417" t="s">
        <v>585</v>
      </c>
      <c r="C228" s="1445">
        <f t="shared" si="19"/>
        <v>0</v>
      </c>
      <c r="D228" s="1416">
        <f t="shared" si="19"/>
        <v>0</v>
      </c>
      <c r="E228" s="1416">
        <f t="shared" si="19"/>
        <v>0</v>
      </c>
      <c r="F228" s="1416">
        <f t="shared" si="19"/>
        <v>0</v>
      </c>
      <c r="G228" s="1399"/>
    </row>
    <row r="229" spans="1:7" ht="16.5" thickBot="1">
      <c r="A229" s="1399"/>
      <c r="B229" s="1417" t="s">
        <v>586</v>
      </c>
      <c r="C229" s="1445">
        <f t="shared" si="19"/>
        <v>0</v>
      </c>
      <c r="D229" s="1416">
        <f t="shared" si="19"/>
        <v>0</v>
      </c>
      <c r="E229" s="1416">
        <f t="shared" si="19"/>
        <v>0</v>
      </c>
      <c r="F229" s="1416">
        <f t="shared" si="19"/>
        <v>0</v>
      </c>
      <c r="G229" s="1399"/>
    </row>
    <row r="230" spans="1:7" ht="16.5" thickBot="1">
      <c r="A230" s="1399"/>
      <c r="B230" s="1415" t="s">
        <v>593</v>
      </c>
      <c r="C230" s="1453">
        <f>C231+C232+C233+C234</f>
        <v>0</v>
      </c>
      <c r="D230" s="1434">
        <f>D231+D232+D233+D234</f>
        <v>0</v>
      </c>
      <c r="E230" s="1434">
        <f>E231+E232+E233+E234</f>
        <v>0</v>
      </c>
      <c r="F230" s="1434">
        <f>F231+F232+F233+F234</f>
        <v>0</v>
      </c>
      <c r="G230" s="1399"/>
    </row>
    <row r="231" spans="1:7" ht="16.5" thickBot="1">
      <c r="A231" s="1399"/>
      <c r="B231" s="1417" t="s">
        <v>538</v>
      </c>
      <c r="C231" s="1445">
        <f>C197</f>
        <v>0</v>
      </c>
      <c r="D231" s="1416">
        <f t="shared" ref="D231:F231" si="20">D197</f>
        <v>0</v>
      </c>
      <c r="E231" s="1416">
        <f t="shared" si="20"/>
        <v>0</v>
      </c>
      <c r="F231" s="1416">
        <f t="shared" si="20"/>
        <v>0</v>
      </c>
      <c r="G231" s="1399"/>
    </row>
    <row r="232" spans="1:7" ht="16.5" thickBot="1">
      <c r="A232" s="1399"/>
      <c r="B232" s="1417" t="s">
        <v>592</v>
      </c>
      <c r="C232" s="1445">
        <f t="shared" ref="C232:F234" si="21">C198</f>
        <v>0</v>
      </c>
      <c r="D232" s="1416">
        <f t="shared" si="21"/>
        <v>0</v>
      </c>
      <c r="E232" s="1416">
        <f t="shared" si="21"/>
        <v>0</v>
      </c>
      <c r="F232" s="1416">
        <f t="shared" si="21"/>
        <v>0</v>
      </c>
      <c r="G232" s="1399"/>
    </row>
    <row r="233" spans="1:7" ht="16.5" thickBot="1">
      <c r="A233" s="1399"/>
      <c r="B233" s="1417" t="s">
        <v>585</v>
      </c>
      <c r="C233" s="1445">
        <f t="shared" si="21"/>
        <v>0</v>
      </c>
      <c r="D233" s="1416">
        <f t="shared" si="21"/>
        <v>0</v>
      </c>
      <c r="E233" s="1416">
        <f t="shared" si="21"/>
        <v>0</v>
      </c>
      <c r="F233" s="1416">
        <f t="shared" si="21"/>
        <v>0</v>
      </c>
      <c r="G233" s="1399"/>
    </row>
    <row r="234" spans="1:7" ht="16.5" thickBot="1">
      <c r="A234" s="1399"/>
      <c r="B234" s="1417" t="s">
        <v>586</v>
      </c>
      <c r="C234" s="1445">
        <f t="shared" si="21"/>
        <v>0</v>
      </c>
      <c r="D234" s="1416">
        <f t="shared" si="21"/>
        <v>0</v>
      </c>
      <c r="E234" s="1416">
        <f t="shared" si="21"/>
        <v>0</v>
      </c>
      <c r="F234" s="1416">
        <f t="shared" si="21"/>
        <v>0</v>
      </c>
      <c r="G234" s="1399"/>
    </row>
    <row r="235" spans="1:7" ht="16.5" thickBot="1">
      <c r="A235" s="1399"/>
      <c r="B235" s="1424" t="s">
        <v>556</v>
      </c>
      <c r="C235" s="1448">
        <f>IF(C203-C202=0,0,"Error")</f>
        <v>0</v>
      </c>
      <c r="D235" s="1425">
        <f>IF(D203-D202=0,0,"Error")</f>
        <v>0</v>
      </c>
      <c r="E235" s="1425">
        <f>IF(E203-E202=0,0,"Error")</f>
        <v>0</v>
      </c>
      <c r="F235" s="1425">
        <f>IF(F203-F202=0,0,"Error")</f>
        <v>0</v>
      </c>
      <c r="G235" s="1399"/>
    </row>
    <row r="236" spans="1:7" ht="15.75">
      <c r="A236" s="1399"/>
      <c r="B236" s="1435"/>
      <c r="C236" s="1454"/>
      <c r="D236" s="1436"/>
      <c r="E236" s="1436"/>
      <c r="F236" s="1436"/>
      <c r="G236" s="1399"/>
    </row>
    <row r="239" spans="1:7" ht="15">
      <c r="B239" s="1458" t="s">
        <v>3066</v>
      </c>
    </row>
  </sheetData>
  <mergeCells count="48">
    <mergeCell ref="B189:B190"/>
    <mergeCell ref="C177:F177"/>
    <mergeCell ref="C178:F178"/>
    <mergeCell ref="C179:F179"/>
    <mergeCell ref="B180:B181"/>
    <mergeCell ref="B188:F188"/>
    <mergeCell ref="E176:F176"/>
    <mergeCell ref="B110:B111"/>
    <mergeCell ref="B135:F135"/>
    <mergeCell ref="C136:F136"/>
    <mergeCell ref="C137:F137"/>
    <mergeCell ref="C138:F138"/>
    <mergeCell ref="B139:B140"/>
    <mergeCell ref="B147:F147"/>
    <mergeCell ref="B148:B149"/>
    <mergeCell ref="B173:F173"/>
    <mergeCell ref="B174:F174"/>
    <mergeCell ref="C175:F175"/>
    <mergeCell ref="B109:F109"/>
    <mergeCell ref="B36:B37"/>
    <mergeCell ref="C61:F61"/>
    <mergeCell ref="C62:F62"/>
    <mergeCell ref="C63:F63"/>
    <mergeCell ref="B64:B65"/>
    <mergeCell ref="B72:F72"/>
    <mergeCell ref="B73:B74"/>
    <mergeCell ref="C98:F98"/>
    <mergeCell ref="C99:F99"/>
    <mergeCell ref="C100:F100"/>
    <mergeCell ref="B101:B102"/>
    <mergeCell ref="B35:F35"/>
    <mergeCell ref="B9:F11"/>
    <mergeCell ref="C12:F12"/>
    <mergeCell ref="B13:B14"/>
    <mergeCell ref="C18:F18"/>
    <mergeCell ref="B19:F19"/>
    <mergeCell ref="B22:F22"/>
    <mergeCell ref="B23:F23"/>
    <mergeCell ref="C24:F24"/>
    <mergeCell ref="C25:F25"/>
    <mergeCell ref="C26:F26"/>
    <mergeCell ref="B27:B28"/>
    <mergeCell ref="B8:F8"/>
    <mergeCell ref="A2:G2"/>
    <mergeCell ref="B3:F3"/>
    <mergeCell ref="C5:F5"/>
    <mergeCell ref="C6:F6"/>
    <mergeCell ref="C7:F7"/>
  </mergeCells>
  <pageMargins left="0.7" right="0.7" top="0.75" bottom="0.75" header="0.3" footer="0.3"/>
  <pageSetup paperSize="9" scale="73" fitToHeight="0" orientation="portrait" r:id="rId1"/>
  <rowBreaks count="2" manualBreakCount="2">
    <brk id="60" max="11" man="1"/>
    <brk id="172" max="11"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I516"/>
  <sheetViews>
    <sheetView zoomScale="170" zoomScaleNormal="170" zoomScaleSheetLayoutView="69" workbookViewId="0">
      <selection activeCell="D12" sqref="D12"/>
    </sheetView>
  </sheetViews>
  <sheetFormatPr defaultColWidth="9.125" defaultRowHeight="14.25"/>
  <cols>
    <col min="1" max="1" width="23" style="659" customWidth="1"/>
    <col min="2" max="2" width="11.25" style="659" customWidth="1"/>
    <col min="3" max="3" width="12.375" style="659" customWidth="1"/>
    <col min="4" max="4" width="10.375" style="659" customWidth="1"/>
    <col min="5" max="5" width="13.125" style="659" customWidth="1"/>
    <col min="6" max="6" width="7.75" style="659" customWidth="1"/>
    <col min="7" max="7" width="10.75" style="659" customWidth="1"/>
    <col min="8" max="16384" width="9.125" style="659"/>
  </cols>
  <sheetData>
    <row r="1" spans="1:7">
      <c r="A1" s="658" t="s">
        <v>1040</v>
      </c>
      <c r="B1" s="658"/>
      <c r="C1" s="658"/>
      <c r="D1" s="658"/>
      <c r="E1" s="658"/>
      <c r="F1" s="658"/>
      <c r="G1" s="658"/>
    </row>
    <row r="2" spans="1:7" ht="18" customHeight="1" thickBot="1">
      <c r="A2" s="2518" t="s">
        <v>1041</v>
      </c>
      <c r="B2" s="2518"/>
      <c r="C2" s="2518"/>
      <c r="D2" s="2518"/>
      <c r="E2" s="2518"/>
      <c r="F2" s="660"/>
      <c r="G2" s="660"/>
    </row>
    <row r="3" spans="1:7" ht="15" hidden="1" thickBot="1">
      <c r="A3" s="661"/>
      <c r="B3" s="661"/>
      <c r="C3" s="661"/>
      <c r="D3" s="661"/>
      <c r="E3" s="661"/>
      <c r="F3" s="662"/>
      <c r="G3" s="662"/>
    </row>
    <row r="4" spans="1:7" ht="24" customHeight="1" thickBot="1">
      <c r="A4" s="663" t="s">
        <v>6</v>
      </c>
      <c r="B4" s="2519" t="s">
        <v>1042</v>
      </c>
      <c r="C4" s="2519"/>
      <c r="D4" s="2519"/>
      <c r="E4" s="2519"/>
      <c r="F4" s="662"/>
      <c r="G4" s="662"/>
    </row>
    <row r="5" spans="1:7" ht="24" customHeight="1" thickBot="1">
      <c r="A5" s="663" t="s">
        <v>8</v>
      </c>
      <c r="B5" s="2520" t="s">
        <v>1043</v>
      </c>
      <c r="C5" s="2521"/>
      <c r="D5" s="2521"/>
      <c r="E5" s="2522"/>
      <c r="F5" s="662"/>
      <c r="G5" s="662"/>
    </row>
    <row r="6" spans="1:7" ht="27" customHeight="1" thickBot="1">
      <c r="A6" s="663" t="s">
        <v>10</v>
      </c>
      <c r="B6" s="2523" t="s">
        <v>1044</v>
      </c>
      <c r="C6" s="2524"/>
      <c r="D6" s="2524"/>
      <c r="E6" s="2525"/>
      <c r="F6" s="662"/>
      <c r="G6" s="662"/>
    </row>
    <row r="7" spans="1:7" ht="15" thickBot="1">
      <c r="A7" s="2526" t="s">
        <v>12</v>
      </c>
      <c r="B7" s="2527"/>
      <c r="C7" s="2527"/>
      <c r="D7" s="2527"/>
      <c r="E7" s="2528"/>
      <c r="F7" s="662"/>
      <c r="G7" s="662"/>
    </row>
    <row r="8" spans="1:7" ht="15.75" customHeight="1">
      <c r="A8" s="2509" t="s">
        <v>1045</v>
      </c>
      <c r="B8" s="2510"/>
      <c r="C8" s="2510"/>
      <c r="D8" s="2510"/>
      <c r="E8" s="2511"/>
      <c r="F8" s="662"/>
      <c r="G8" s="662"/>
    </row>
    <row r="9" spans="1:7" ht="36.75" customHeight="1" thickBot="1">
      <c r="A9" s="2512"/>
      <c r="B9" s="2513"/>
      <c r="C9" s="2513"/>
      <c r="D9" s="2513"/>
      <c r="E9" s="2514"/>
      <c r="F9" s="662"/>
      <c r="G9" s="662"/>
    </row>
    <row r="10" spans="1:7" ht="15.75" hidden="1" customHeight="1" thickBot="1">
      <c r="A10" s="2515"/>
      <c r="B10" s="2516"/>
      <c r="C10" s="2516"/>
      <c r="D10" s="2516"/>
      <c r="E10" s="2517"/>
      <c r="F10" s="662"/>
      <c r="G10" s="662"/>
    </row>
    <row r="11" spans="1:7" ht="41.25" customHeight="1" thickBot="1">
      <c r="A11" s="664" t="s">
        <v>14</v>
      </c>
      <c r="B11" s="2531" t="s">
        <v>1046</v>
      </c>
      <c r="C11" s="2532"/>
      <c r="D11" s="2532"/>
      <c r="E11" s="2533"/>
      <c r="F11" s="662"/>
      <c r="G11" s="662"/>
    </row>
    <row r="12" spans="1:7" ht="23.25" customHeight="1">
      <c r="A12" s="2529" t="s">
        <v>176</v>
      </c>
      <c r="B12" s="665">
        <v>2024</v>
      </c>
      <c r="C12" s="665">
        <v>2025</v>
      </c>
      <c r="D12" s="665">
        <v>2026</v>
      </c>
      <c r="E12" s="665">
        <v>2027</v>
      </c>
      <c r="F12" s="662"/>
      <c r="G12" s="662"/>
    </row>
    <row r="13" spans="1:7" ht="15" thickBot="1">
      <c r="A13" s="2530"/>
      <c r="B13" s="667" t="s">
        <v>1047</v>
      </c>
      <c r="C13" s="667" t="s">
        <v>1048</v>
      </c>
      <c r="D13" s="667" t="s">
        <v>23</v>
      </c>
      <c r="E13" s="667" t="s">
        <v>1048</v>
      </c>
      <c r="F13" s="662"/>
      <c r="G13" s="662"/>
    </row>
    <row r="14" spans="1:7" ht="76.5" customHeight="1" thickBot="1">
      <c r="A14" s="668" t="s">
        <v>1049</v>
      </c>
      <c r="B14" s="669">
        <v>13</v>
      </c>
      <c r="C14" s="669">
        <v>13</v>
      </c>
      <c r="D14" s="669">
        <v>14</v>
      </c>
      <c r="E14" s="669">
        <v>14</v>
      </c>
      <c r="F14" s="662"/>
      <c r="G14" s="662"/>
    </row>
    <row r="15" spans="1:7" ht="72.75" customHeight="1" thickBot="1">
      <c r="A15" s="668" t="s">
        <v>1050</v>
      </c>
      <c r="B15" s="670">
        <v>15</v>
      </c>
      <c r="C15" s="670">
        <v>14</v>
      </c>
      <c r="D15" s="670">
        <v>14</v>
      </c>
      <c r="E15" s="670">
        <v>15</v>
      </c>
      <c r="F15" s="662"/>
      <c r="G15" s="662"/>
    </row>
    <row r="16" spans="1:7" ht="82.5" customHeight="1" thickBot="1">
      <c r="A16" s="668" t="s">
        <v>1051</v>
      </c>
      <c r="B16" s="670">
        <v>13</v>
      </c>
      <c r="C16" s="670">
        <v>12</v>
      </c>
      <c r="D16" s="670">
        <v>12</v>
      </c>
      <c r="E16" s="670">
        <v>12</v>
      </c>
      <c r="F16" s="662"/>
      <c r="G16" s="662"/>
    </row>
    <row r="17" spans="1:7" ht="99.75" customHeight="1" thickBot="1">
      <c r="A17" s="668" t="s">
        <v>1052</v>
      </c>
      <c r="B17" s="669">
        <v>15</v>
      </c>
      <c r="C17" s="669">
        <v>18</v>
      </c>
      <c r="D17" s="669">
        <v>18</v>
      </c>
      <c r="E17" s="669">
        <v>18</v>
      </c>
      <c r="F17" s="662"/>
      <c r="G17" s="662"/>
    </row>
    <row r="18" spans="1:7" ht="87.75" customHeight="1" thickBot="1">
      <c r="A18" s="668" t="s">
        <v>1053</v>
      </c>
      <c r="B18" s="669">
        <v>11</v>
      </c>
      <c r="C18" s="669">
        <v>10</v>
      </c>
      <c r="D18" s="669">
        <v>10</v>
      </c>
      <c r="E18" s="669">
        <v>10</v>
      </c>
      <c r="F18" s="662"/>
      <c r="G18" s="662"/>
    </row>
    <row r="19" spans="1:7" ht="36.75" customHeight="1" thickBot="1">
      <c r="A19" s="671" t="s">
        <v>503</v>
      </c>
      <c r="B19" s="2534" t="s">
        <v>1054</v>
      </c>
      <c r="C19" s="2531"/>
      <c r="D19" s="2531"/>
      <c r="E19" s="2535"/>
      <c r="F19" s="662"/>
      <c r="G19" s="662"/>
    </row>
    <row r="20" spans="1:7" ht="23.25" customHeight="1" thickBot="1">
      <c r="A20" s="2523" t="s">
        <v>505</v>
      </c>
      <c r="B20" s="2524"/>
      <c r="C20" s="2524"/>
      <c r="D20" s="2524"/>
      <c r="E20" s="2525"/>
      <c r="F20" s="662"/>
      <c r="G20" s="662"/>
    </row>
    <row r="21" spans="1:7" ht="27" customHeight="1" thickBot="1">
      <c r="A21" s="672" t="s">
        <v>772</v>
      </c>
      <c r="B21" s="673" t="s">
        <v>773</v>
      </c>
      <c r="C21" s="674" t="s">
        <v>601</v>
      </c>
      <c r="D21" s="674" t="s">
        <v>601</v>
      </c>
      <c r="E21" s="674" t="s">
        <v>601</v>
      </c>
      <c r="F21" s="662"/>
      <c r="G21" s="675"/>
    </row>
    <row r="22" spans="1:7" ht="30.75" customHeight="1" thickBot="1">
      <c r="A22" s="672" t="s">
        <v>1055</v>
      </c>
      <c r="B22" s="676">
        <v>0.3</v>
      </c>
      <c r="C22" s="673" t="s">
        <v>1056</v>
      </c>
      <c r="D22" s="673" t="s">
        <v>1056</v>
      </c>
      <c r="E22" s="673" t="s">
        <v>1056</v>
      </c>
      <c r="F22" s="662"/>
      <c r="G22" s="662"/>
    </row>
    <row r="23" spans="1:7" ht="24" customHeight="1" thickBot="1">
      <c r="A23" s="2536" t="s">
        <v>511</v>
      </c>
      <c r="B23" s="2537"/>
      <c r="C23" s="2537"/>
      <c r="D23" s="2537"/>
      <c r="E23" s="2538"/>
      <c r="F23" s="662"/>
      <c r="G23" s="662"/>
    </row>
    <row r="24" spans="1:7" ht="15" thickBot="1">
      <c r="A24" s="2536" t="s">
        <v>512</v>
      </c>
      <c r="B24" s="2537"/>
      <c r="C24" s="2537"/>
      <c r="D24" s="2537"/>
      <c r="E24" s="2538"/>
      <c r="F24" s="662"/>
      <c r="G24" s="662"/>
    </row>
    <row r="25" spans="1:7" ht="18.75" customHeight="1" thickBot="1">
      <c r="A25" s="677" t="s">
        <v>515</v>
      </c>
      <c r="B25" s="2523" t="s">
        <v>1057</v>
      </c>
      <c r="C25" s="2539"/>
      <c r="D25" s="2539"/>
      <c r="E25" s="2540"/>
      <c r="F25" s="662"/>
      <c r="G25" s="662"/>
    </row>
    <row r="26" spans="1:7" ht="31.5" customHeight="1" thickBot="1">
      <c r="A26" s="672" t="s">
        <v>517</v>
      </c>
      <c r="B26" s="2541" t="s">
        <v>1058</v>
      </c>
      <c r="C26" s="2542"/>
      <c r="D26" s="2542"/>
      <c r="E26" s="2543"/>
      <c r="F26" s="662"/>
      <c r="G26" s="662"/>
    </row>
    <row r="27" spans="1:7" ht="15" thickBot="1">
      <c r="A27" s="672" t="s">
        <v>21</v>
      </c>
      <c r="B27" s="2544" t="s">
        <v>1059</v>
      </c>
      <c r="C27" s="2539"/>
      <c r="D27" s="2539"/>
      <c r="E27" s="2540"/>
      <c r="F27" s="662"/>
      <c r="G27" s="662"/>
    </row>
    <row r="28" spans="1:7" ht="12.75" customHeight="1">
      <c r="A28" s="2529"/>
      <c r="B28" s="665">
        <v>2024</v>
      </c>
      <c r="C28" s="665">
        <v>2025</v>
      </c>
      <c r="D28" s="665">
        <v>2026</v>
      </c>
      <c r="E28" s="665">
        <v>2027</v>
      </c>
      <c r="F28" s="662"/>
      <c r="G28" s="662"/>
    </row>
    <row r="29" spans="1:7" ht="9" customHeight="1" thickBot="1">
      <c r="A29" s="2530"/>
      <c r="B29" s="678" t="s">
        <v>22</v>
      </c>
      <c r="C29" s="678" t="s">
        <v>23</v>
      </c>
      <c r="D29" s="678" t="s">
        <v>23</v>
      </c>
      <c r="E29" s="678" t="s">
        <v>23</v>
      </c>
      <c r="F29" s="662"/>
      <c r="G29" s="662"/>
    </row>
    <row r="30" spans="1:7" ht="15" thickBot="1">
      <c r="A30" s="672" t="s">
        <v>33</v>
      </c>
      <c r="B30" s="679">
        <v>1</v>
      </c>
      <c r="C30" s="679">
        <v>1</v>
      </c>
      <c r="D30" s="679">
        <v>1</v>
      </c>
      <c r="E30" s="679">
        <v>1</v>
      </c>
      <c r="F30" s="662"/>
      <c r="G30" s="662"/>
    </row>
    <row r="31" spans="1:7" ht="15" thickBot="1">
      <c r="A31" s="672" t="s">
        <v>529</v>
      </c>
      <c r="B31" s="679">
        <f>+B60</f>
        <v>157064</v>
      </c>
      <c r="C31" s="679">
        <f>+C60</f>
        <v>149012</v>
      </c>
      <c r="D31" s="679">
        <f>+D60</f>
        <v>164085</v>
      </c>
      <c r="E31" s="679">
        <f>+E60</f>
        <v>164085</v>
      </c>
      <c r="F31" s="662"/>
      <c r="G31" s="662"/>
    </row>
    <row r="32" spans="1:7" ht="15" thickBot="1">
      <c r="A32" s="672" t="s">
        <v>530</v>
      </c>
      <c r="B32" s="679">
        <f>B31/B30</f>
        <v>157064</v>
      </c>
      <c r="C32" s="679">
        <f>C31/C30</f>
        <v>149012</v>
      </c>
      <c r="D32" s="679">
        <f>D31/D30</f>
        <v>164085</v>
      </c>
      <c r="E32" s="679">
        <f>E31/E30</f>
        <v>164085</v>
      </c>
      <c r="F32" s="662"/>
      <c r="G32" s="662"/>
    </row>
    <row r="33" spans="1:7" ht="15" thickBot="1">
      <c r="A33" s="672" t="s">
        <v>532</v>
      </c>
      <c r="B33" s="666" t="s">
        <v>533</v>
      </c>
      <c r="C33" s="680">
        <f>C30/B30-1</f>
        <v>0</v>
      </c>
      <c r="D33" s="680">
        <f t="shared" ref="D33:E35" si="0">D30/C30-1</f>
        <v>0</v>
      </c>
      <c r="E33" s="680">
        <f t="shared" si="0"/>
        <v>0</v>
      </c>
      <c r="F33" s="662"/>
      <c r="G33" s="681"/>
    </row>
    <row r="34" spans="1:7" ht="15" thickBot="1">
      <c r="A34" s="672" t="s">
        <v>534</v>
      </c>
      <c r="B34" s="661"/>
      <c r="C34" s="680">
        <f>C31/B31-1</f>
        <v>-5.1265726073447815E-2</v>
      </c>
      <c r="D34" s="680">
        <f t="shared" si="0"/>
        <v>0.10115292728102432</v>
      </c>
      <c r="E34" s="680">
        <f t="shared" si="0"/>
        <v>0</v>
      </c>
      <c r="F34" s="662"/>
      <c r="G34" s="662"/>
    </row>
    <row r="35" spans="1:7" ht="15" thickBot="1">
      <c r="A35" s="672" t="s">
        <v>47</v>
      </c>
      <c r="B35" s="666" t="s">
        <v>533</v>
      </c>
      <c r="C35" s="680">
        <f>C32/B32-1</f>
        <v>-5.1265726073447815E-2</v>
      </c>
      <c r="D35" s="680">
        <f t="shared" si="0"/>
        <v>0.10115292728102432</v>
      </c>
      <c r="E35" s="680">
        <f t="shared" si="0"/>
        <v>0</v>
      </c>
      <c r="F35" s="662"/>
      <c r="G35" s="662"/>
    </row>
    <row r="36" spans="1:7" ht="15" thickBot="1">
      <c r="A36" s="2545" t="s">
        <v>950</v>
      </c>
      <c r="B36" s="2546"/>
      <c r="C36" s="2546"/>
      <c r="D36" s="2546"/>
      <c r="E36" s="2547"/>
      <c r="F36" s="662"/>
      <c r="G36" s="662"/>
    </row>
    <row r="37" spans="1:7" ht="12.75" customHeight="1">
      <c r="A37" s="2529"/>
      <c r="B37" s="665">
        <v>2024</v>
      </c>
      <c r="C37" s="665">
        <v>2025</v>
      </c>
      <c r="D37" s="665">
        <v>2026</v>
      </c>
      <c r="E37" s="665">
        <v>2027</v>
      </c>
      <c r="F37" s="662"/>
      <c r="G37" s="662"/>
    </row>
    <row r="38" spans="1:7" ht="13.5" customHeight="1" thickBot="1">
      <c r="A38" s="2530"/>
      <c r="B38" s="678" t="s">
        <v>22</v>
      </c>
      <c r="C38" s="678" t="s">
        <v>23</v>
      </c>
      <c r="D38" s="678" t="s">
        <v>23</v>
      </c>
      <c r="E38" s="678" t="s">
        <v>23</v>
      </c>
      <c r="F38" s="662"/>
      <c r="G38" s="662"/>
    </row>
    <row r="39" spans="1:7" ht="15" thickBot="1">
      <c r="A39" s="682" t="s">
        <v>537</v>
      </c>
      <c r="B39" s="683">
        <f>B40+B41</f>
        <v>106785</v>
      </c>
      <c r="C39" s="683">
        <f>C40+C41</f>
        <v>114562</v>
      </c>
      <c r="D39" s="683">
        <f>D40+D41</f>
        <v>110685</v>
      </c>
      <c r="E39" s="683">
        <f>E40+E41</f>
        <v>110685</v>
      </c>
      <c r="F39" s="662"/>
      <c r="G39" s="662"/>
    </row>
    <row r="40" spans="1:7" ht="15" thickBot="1">
      <c r="A40" s="684" t="s">
        <v>538</v>
      </c>
      <c r="B40" s="685">
        <v>106785</v>
      </c>
      <c r="C40" s="685">
        <v>114562</v>
      </c>
      <c r="D40" s="685">
        <v>110685</v>
      </c>
      <c r="E40" s="685">
        <v>110685</v>
      </c>
      <c r="F40" s="662"/>
      <c r="G40" s="681"/>
    </row>
    <row r="41" spans="1:7" ht="15" thickBot="1">
      <c r="A41" s="684" t="s">
        <v>539</v>
      </c>
      <c r="B41" s="685"/>
      <c r="C41" s="685"/>
      <c r="D41" s="685"/>
      <c r="E41" s="685"/>
      <c r="F41" s="662"/>
      <c r="G41" s="662"/>
    </row>
    <row r="42" spans="1:7" ht="26.25" thickBot="1">
      <c r="A42" s="682" t="s">
        <v>540</v>
      </c>
      <c r="B42" s="683">
        <f>B43+B44</f>
        <v>17100</v>
      </c>
      <c r="C42" s="683">
        <f>C43+C44</f>
        <v>19150</v>
      </c>
      <c r="D42" s="683">
        <f>D43+D44</f>
        <v>17100</v>
      </c>
      <c r="E42" s="683">
        <f>E43+E44</f>
        <v>17100</v>
      </c>
      <c r="F42" s="662"/>
      <c r="G42" s="681"/>
    </row>
    <row r="43" spans="1:7" ht="15" thickBot="1">
      <c r="A43" s="684" t="s">
        <v>538</v>
      </c>
      <c r="B43" s="685">
        <v>17100</v>
      </c>
      <c r="C43" s="685">
        <v>19150</v>
      </c>
      <c r="D43" s="685">
        <v>17100</v>
      </c>
      <c r="E43" s="685">
        <v>17100</v>
      </c>
      <c r="F43" s="662"/>
      <c r="G43" s="662"/>
    </row>
    <row r="44" spans="1:7" ht="15" thickBot="1">
      <c r="A44" s="684" t="s">
        <v>539</v>
      </c>
      <c r="B44" s="685"/>
      <c r="C44" s="683"/>
      <c r="D44" s="683"/>
      <c r="E44" s="683"/>
      <c r="F44" s="662"/>
      <c r="G44" s="662"/>
    </row>
    <row r="45" spans="1:7" ht="15" thickBot="1">
      <c r="A45" s="682" t="s">
        <v>542</v>
      </c>
      <c r="B45" s="685">
        <f>B46+B47</f>
        <v>33079</v>
      </c>
      <c r="C45" s="683">
        <f>C46+C47</f>
        <v>15000</v>
      </c>
      <c r="D45" s="683">
        <f>D46+D47</f>
        <v>36000</v>
      </c>
      <c r="E45" s="683">
        <f>E46+E47</f>
        <v>36000</v>
      </c>
      <c r="F45" s="662"/>
      <c r="G45" s="662"/>
    </row>
    <row r="46" spans="1:7" ht="15" thickBot="1">
      <c r="A46" s="684" t="s">
        <v>538</v>
      </c>
      <c r="B46" s="685">
        <v>33079</v>
      </c>
      <c r="C46" s="685">
        <v>15000</v>
      </c>
      <c r="D46" s="685">
        <v>36000</v>
      </c>
      <c r="E46" s="685">
        <v>36000</v>
      </c>
      <c r="F46" s="662"/>
      <c r="G46" s="662"/>
    </row>
    <row r="47" spans="1:7" ht="15" thickBot="1">
      <c r="A47" s="684" t="s">
        <v>539</v>
      </c>
      <c r="B47" s="685"/>
      <c r="C47" s="683"/>
      <c r="D47" s="683"/>
      <c r="E47" s="683"/>
      <c r="F47" s="662"/>
      <c r="G47" s="662"/>
    </row>
    <row r="48" spans="1:7" ht="15" thickBot="1">
      <c r="A48" s="682" t="s">
        <v>543</v>
      </c>
      <c r="B48" s="685"/>
      <c r="C48" s="683"/>
      <c r="D48" s="683"/>
      <c r="E48" s="683"/>
      <c r="F48" s="662"/>
      <c r="G48" s="662"/>
    </row>
    <row r="49" spans="1:7" ht="15" thickBot="1">
      <c r="A49" s="684" t="s">
        <v>538</v>
      </c>
      <c r="B49" s="685"/>
      <c r="C49" s="683"/>
      <c r="D49" s="683"/>
      <c r="E49" s="683"/>
      <c r="F49" s="662"/>
      <c r="G49" s="662"/>
    </row>
    <row r="50" spans="1:7" ht="15" thickBot="1">
      <c r="A50" s="684" t="s">
        <v>539</v>
      </c>
      <c r="B50" s="685"/>
      <c r="C50" s="683"/>
      <c r="D50" s="683"/>
      <c r="E50" s="683"/>
      <c r="F50" s="662"/>
      <c r="G50" s="662"/>
    </row>
    <row r="51" spans="1:7" ht="15" thickBot="1">
      <c r="A51" s="682" t="s">
        <v>549</v>
      </c>
      <c r="B51" s="685"/>
      <c r="C51" s="683"/>
      <c r="D51" s="683"/>
      <c r="E51" s="683"/>
      <c r="F51" s="662"/>
      <c r="G51" s="662"/>
    </row>
    <row r="52" spans="1:7" ht="15" thickBot="1">
      <c r="A52" s="684" t="s">
        <v>538</v>
      </c>
      <c r="B52" s="685"/>
      <c r="C52" s="683"/>
      <c r="D52" s="683"/>
      <c r="E52" s="683"/>
      <c r="F52" s="662"/>
      <c r="G52" s="662"/>
    </row>
    <row r="53" spans="1:7" ht="15" thickBot="1">
      <c r="A53" s="684" t="s">
        <v>539</v>
      </c>
      <c r="B53" s="685"/>
      <c r="C53" s="683"/>
      <c r="D53" s="683"/>
      <c r="E53" s="683"/>
      <c r="F53" s="662"/>
      <c r="G53" s="662"/>
    </row>
    <row r="54" spans="1:7" ht="15" thickBot="1">
      <c r="A54" s="682" t="s">
        <v>553</v>
      </c>
      <c r="B54" s="685">
        <f>B55+B56</f>
        <v>0</v>
      </c>
      <c r="C54" s="683">
        <f>C55+C56</f>
        <v>0</v>
      </c>
      <c r="D54" s="683">
        <f>D55+D56</f>
        <v>0</v>
      </c>
      <c r="E54" s="683">
        <f>E55+E56</f>
        <v>0</v>
      </c>
      <c r="F54" s="662"/>
      <c r="G54" s="662"/>
    </row>
    <row r="55" spans="1:7" ht="15" thickBot="1">
      <c r="A55" s="684" t="s">
        <v>538</v>
      </c>
      <c r="B55" s="685"/>
      <c r="C55" s="683">
        <v>0</v>
      </c>
      <c r="D55" s="683">
        <v>0</v>
      </c>
      <c r="E55" s="683">
        <v>0</v>
      </c>
      <c r="F55" s="662"/>
      <c r="G55" s="662"/>
    </row>
    <row r="56" spans="1:7" ht="15" thickBot="1">
      <c r="A56" s="684" t="s">
        <v>539</v>
      </c>
      <c r="B56" s="685"/>
      <c r="C56" s="683"/>
      <c r="D56" s="683"/>
      <c r="E56" s="683"/>
      <c r="F56" s="662"/>
      <c r="G56" s="662"/>
    </row>
    <row r="57" spans="1:7" ht="26.25" thickBot="1">
      <c r="A57" s="682" t="s">
        <v>554</v>
      </c>
      <c r="B57" s="685">
        <f>B58</f>
        <v>100</v>
      </c>
      <c r="C57" s="685">
        <f>C58</f>
        <v>300</v>
      </c>
      <c r="D57" s="685">
        <f>D58</f>
        <v>300</v>
      </c>
      <c r="E57" s="685">
        <f>E58</f>
        <v>300</v>
      </c>
      <c r="F57" s="662"/>
      <c r="G57" s="662"/>
    </row>
    <row r="58" spans="1:7" ht="15" thickBot="1">
      <c r="A58" s="684" t="s">
        <v>538</v>
      </c>
      <c r="B58" s="685">
        <v>100</v>
      </c>
      <c r="C58" s="685">
        <v>300</v>
      </c>
      <c r="D58" s="685">
        <v>300</v>
      </c>
      <c r="E58" s="685">
        <v>300</v>
      </c>
      <c r="F58" s="662"/>
      <c r="G58" s="662"/>
    </row>
    <row r="59" spans="1:7" ht="15" thickBot="1">
      <c r="A59" s="684" t="s">
        <v>539</v>
      </c>
      <c r="B59" s="685"/>
      <c r="C59" s="686"/>
      <c r="D59" s="676"/>
      <c r="E59" s="676"/>
      <c r="F59" s="662"/>
      <c r="G59" s="662"/>
    </row>
    <row r="60" spans="1:7" ht="15" thickBot="1">
      <c r="A60" s="687" t="s">
        <v>555</v>
      </c>
      <c r="B60" s="685">
        <f>B57+B54+B51+B48+B45+B42+B39</f>
        <v>157064</v>
      </c>
      <c r="C60" s="685">
        <f>C57+C54+C51+C48+C45+C42+C39</f>
        <v>149012</v>
      </c>
      <c r="D60" s="685">
        <f>D57+D54+D51+D48+D45+D42+D39</f>
        <v>164085</v>
      </c>
      <c r="E60" s="685">
        <f>E57+E54+E51+E48+E45+E42+E39</f>
        <v>164085</v>
      </c>
      <c r="F60" s="662"/>
      <c r="G60" s="662"/>
    </row>
    <row r="61" spans="1:7" ht="14.25" customHeight="1" thickBot="1">
      <c r="A61" s="671" t="s">
        <v>556</v>
      </c>
      <c r="B61" s="688">
        <f>IF(B60-B31=0,0,"Error")</f>
        <v>0</v>
      </c>
      <c r="C61" s="688">
        <f>IF(C60-C31=0,0,"Error")</f>
        <v>0</v>
      </c>
      <c r="D61" s="688">
        <f>IF(D60-D31=0,0,"Error")</f>
        <v>0</v>
      </c>
      <c r="E61" s="688">
        <f>IF(E60-E31=0,0,"Error")</f>
        <v>0</v>
      </c>
      <c r="F61" s="662"/>
      <c r="G61" s="662"/>
    </row>
    <row r="62" spans="1:7" ht="26.25" hidden="1" customHeight="1" thickBot="1">
      <c r="A62" s="689" t="s">
        <v>1060</v>
      </c>
      <c r="B62" s="2544"/>
      <c r="C62" s="2539"/>
      <c r="D62" s="2539"/>
      <c r="E62" s="2540"/>
      <c r="F62" s="662"/>
      <c r="G62" s="662"/>
    </row>
    <row r="63" spans="1:7" ht="15.75" hidden="1" customHeight="1" thickBot="1">
      <c r="A63" s="672" t="s">
        <v>517</v>
      </c>
      <c r="B63" s="2523"/>
      <c r="C63" s="2524"/>
      <c r="D63" s="2524"/>
      <c r="E63" s="2525"/>
      <c r="F63" s="662"/>
      <c r="G63" s="662"/>
    </row>
    <row r="64" spans="1:7" ht="15.75" hidden="1" customHeight="1" thickBot="1">
      <c r="A64" s="672" t="s">
        <v>21</v>
      </c>
      <c r="B64" s="2544"/>
      <c r="C64" s="2539"/>
      <c r="D64" s="2539"/>
      <c r="E64" s="2540"/>
      <c r="F64" s="662"/>
      <c r="G64" s="662"/>
    </row>
    <row r="65" spans="1:7" ht="15" hidden="1" customHeight="1" thickBot="1">
      <c r="A65" s="2529"/>
      <c r="B65" s="690">
        <v>2018</v>
      </c>
      <c r="C65" s="690">
        <v>2019</v>
      </c>
      <c r="D65" s="690">
        <v>2024</v>
      </c>
      <c r="E65" s="690">
        <v>2025</v>
      </c>
      <c r="F65" s="662"/>
      <c r="G65" s="662"/>
    </row>
    <row r="66" spans="1:7" ht="15.75" hidden="1" customHeight="1" thickBot="1">
      <c r="A66" s="2530"/>
      <c r="B66" s="678" t="s">
        <v>22</v>
      </c>
      <c r="C66" s="678" t="s">
        <v>23</v>
      </c>
      <c r="D66" s="678" t="s">
        <v>23</v>
      </c>
      <c r="E66" s="678" t="s">
        <v>23</v>
      </c>
      <c r="F66" s="662"/>
      <c r="G66" s="662"/>
    </row>
    <row r="67" spans="1:7" ht="15.75" hidden="1" customHeight="1" thickBot="1">
      <c r="A67" s="672" t="s">
        <v>33</v>
      </c>
      <c r="B67" s="672"/>
      <c r="C67" s="672"/>
      <c r="D67" s="672"/>
      <c r="E67" s="672"/>
      <c r="F67" s="662"/>
      <c r="G67" s="662"/>
    </row>
    <row r="68" spans="1:7" ht="15.75" hidden="1" customHeight="1" thickBot="1">
      <c r="A68" s="672" t="s">
        <v>529</v>
      </c>
      <c r="B68" s="679">
        <f>B97</f>
        <v>0</v>
      </c>
      <c r="C68" s="679">
        <f>C97</f>
        <v>0</v>
      </c>
      <c r="D68" s="679">
        <f>D97</f>
        <v>0</v>
      </c>
      <c r="E68" s="679">
        <f>E97</f>
        <v>0</v>
      </c>
      <c r="F68" s="662"/>
      <c r="G68" s="662"/>
    </row>
    <row r="69" spans="1:7" ht="15.75" hidden="1" customHeight="1" thickBot="1">
      <c r="A69" s="672" t="s">
        <v>530</v>
      </c>
      <c r="B69" s="679" t="e">
        <f>B68/B67</f>
        <v>#DIV/0!</v>
      </c>
      <c r="C69" s="679" t="e">
        <f>C68/C67</f>
        <v>#DIV/0!</v>
      </c>
      <c r="D69" s="679" t="e">
        <f>D68/D67</f>
        <v>#DIV/0!</v>
      </c>
      <c r="E69" s="679" t="e">
        <f>E68/E67</f>
        <v>#DIV/0!</v>
      </c>
      <c r="F69" s="662"/>
      <c r="G69" s="662"/>
    </row>
    <row r="70" spans="1:7" ht="15.75" hidden="1" customHeight="1" thickBot="1">
      <c r="A70" s="672" t="s">
        <v>532</v>
      </c>
      <c r="B70" s="666"/>
      <c r="C70" s="680" t="e">
        <f t="shared" ref="C70:E72" si="1">C67/B67-1</f>
        <v>#DIV/0!</v>
      </c>
      <c r="D70" s="680" t="e">
        <f t="shared" si="1"/>
        <v>#DIV/0!</v>
      </c>
      <c r="E70" s="680" t="e">
        <f t="shared" si="1"/>
        <v>#DIV/0!</v>
      </c>
      <c r="F70" s="662"/>
      <c r="G70" s="662"/>
    </row>
    <row r="71" spans="1:7" ht="15.75" hidden="1" customHeight="1" thickBot="1">
      <c r="A71" s="672" t="s">
        <v>534</v>
      </c>
      <c r="B71" s="666"/>
      <c r="C71" s="680" t="e">
        <f t="shared" si="1"/>
        <v>#DIV/0!</v>
      </c>
      <c r="D71" s="680" t="e">
        <f t="shared" si="1"/>
        <v>#DIV/0!</v>
      </c>
      <c r="E71" s="680" t="e">
        <f t="shared" si="1"/>
        <v>#DIV/0!</v>
      </c>
      <c r="F71" s="662"/>
      <c r="G71" s="662"/>
    </row>
    <row r="72" spans="1:7" ht="26.25" hidden="1" customHeight="1" thickBot="1">
      <c r="A72" s="672" t="s">
        <v>47</v>
      </c>
      <c r="B72" s="666"/>
      <c r="C72" s="680" t="e">
        <f t="shared" si="1"/>
        <v>#DIV/0!</v>
      </c>
      <c r="D72" s="680" t="e">
        <f t="shared" si="1"/>
        <v>#DIV/0!</v>
      </c>
      <c r="E72" s="680" t="e">
        <f t="shared" si="1"/>
        <v>#DIV/0!</v>
      </c>
      <c r="F72" s="662"/>
      <c r="G72" s="662"/>
    </row>
    <row r="73" spans="1:7" ht="15.75" hidden="1" customHeight="1" thickBot="1">
      <c r="A73" s="2545" t="s">
        <v>1061</v>
      </c>
      <c r="B73" s="2546"/>
      <c r="C73" s="2546"/>
      <c r="D73" s="2546"/>
      <c r="E73" s="2547"/>
      <c r="F73" s="662"/>
      <c r="G73" s="662"/>
    </row>
    <row r="74" spans="1:7" ht="15" hidden="1" customHeight="1" thickBot="1">
      <c r="A74" s="2529"/>
      <c r="B74" s="690">
        <v>2018</v>
      </c>
      <c r="C74" s="690">
        <v>2019</v>
      </c>
      <c r="D74" s="690">
        <v>2024</v>
      </c>
      <c r="E74" s="690">
        <v>2025</v>
      </c>
      <c r="F74" s="662"/>
      <c r="G74" s="662"/>
    </row>
    <row r="75" spans="1:7" ht="15.75" hidden="1" customHeight="1" thickBot="1">
      <c r="A75" s="2530"/>
      <c r="B75" s="678" t="s">
        <v>22</v>
      </c>
      <c r="C75" s="678" t="s">
        <v>23</v>
      </c>
      <c r="D75" s="678" t="s">
        <v>23</v>
      </c>
      <c r="E75" s="678" t="s">
        <v>23</v>
      </c>
      <c r="F75" s="662"/>
      <c r="G75" s="662"/>
    </row>
    <row r="76" spans="1:7" ht="15.75" hidden="1" customHeight="1" thickBot="1">
      <c r="A76" s="682" t="s">
        <v>537</v>
      </c>
      <c r="B76" s="683"/>
      <c r="C76" s="683"/>
      <c r="D76" s="683"/>
      <c r="E76" s="683"/>
      <c r="F76" s="662"/>
      <c r="G76" s="662"/>
    </row>
    <row r="77" spans="1:7" ht="15.75" hidden="1" customHeight="1" thickBot="1">
      <c r="A77" s="684" t="s">
        <v>538</v>
      </c>
      <c r="B77" s="685"/>
      <c r="C77" s="691"/>
      <c r="D77" s="691"/>
      <c r="E77" s="691"/>
      <c r="F77" s="662"/>
      <c r="G77" s="662"/>
    </row>
    <row r="78" spans="1:7" ht="15.75" hidden="1" customHeight="1" thickBot="1">
      <c r="A78" s="684" t="s">
        <v>539</v>
      </c>
      <c r="B78" s="685"/>
      <c r="C78" s="691"/>
      <c r="D78" s="691"/>
      <c r="E78" s="691"/>
      <c r="F78" s="662"/>
      <c r="G78" s="662"/>
    </row>
    <row r="79" spans="1:7" ht="26.25" hidden="1" customHeight="1" thickBot="1">
      <c r="A79" s="682" t="s">
        <v>540</v>
      </c>
      <c r="B79" s="683"/>
      <c r="C79" s="683"/>
      <c r="D79" s="683"/>
      <c r="E79" s="683"/>
      <c r="F79" s="662"/>
      <c r="G79" s="662"/>
    </row>
    <row r="80" spans="1:7" ht="15.75" hidden="1" customHeight="1" thickBot="1">
      <c r="A80" s="684" t="s">
        <v>538</v>
      </c>
      <c r="B80" s="685"/>
      <c r="C80" s="683"/>
      <c r="D80" s="683"/>
      <c r="E80" s="683"/>
      <c r="F80" s="662"/>
      <c r="G80" s="662"/>
    </row>
    <row r="81" spans="1:7" ht="15.75" hidden="1" customHeight="1" thickBot="1">
      <c r="A81" s="684" t="s">
        <v>539</v>
      </c>
      <c r="B81" s="685"/>
      <c r="C81" s="683"/>
      <c r="D81" s="683"/>
      <c r="E81" s="683"/>
      <c r="F81" s="662"/>
      <c r="G81" s="662"/>
    </row>
    <row r="82" spans="1:7" ht="15.75" hidden="1" customHeight="1" thickBot="1">
      <c r="A82" s="682" t="s">
        <v>542</v>
      </c>
      <c r="B82" s="685">
        <v>0</v>
      </c>
      <c r="C82" s="683">
        <v>0</v>
      </c>
      <c r="D82" s="683">
        <v>0</v>
      </c>
      <c r="E82" s="683">
        <v>0</v>
      </c>
      <c r="F82" s="662"/>
      <c r="G82" s="662"/>
    </row>
    <row r="83" spans="1:7" ht="15.75" hidden="1" customHeight="1" thickBot="1">
      <c r="A83" s="684" t="s">
        <v>538</v>
      </c>
      <c r="B83" s="685"/>
      <c r="C83" s="683"/>
      <c r="D83" s="683"/>
      <c r="E83" s="683"/>
      <c r="F83" s="662"/>
      <c r="G83" s="662"/>
    </row>
    <row r="84" spans="1:7" ht="15.75" hidden="1" customHeight="1" thickBot="1">
      <c r="A84" s="684" t="s">
        <v>539</v>
      </c>
      <c r="B84" s="685"/>
      <c r="C84" s="683"/>
      <c r="D84" s="683"/>
      <c r="E84" s="683"/>
      <c r="F84" s="662"/>
      <c r="G84" s="662"/>
    </row>
    <row r="85" spans="1:7" ht="15.75" hidden="1" customHeight="1" thickBot="1">
      <c r="A85" s="682" t="s">
        <v>543</v>
      </c>
      <c r="B85" s="685"/>
      <c r="C85" s="683"/>
      <c r="D85" s="683"/>
      <c r="E85" s="683"/>
      <c r="F85" s="662"/>
      <c r="G85" s="662"/>
    </row>
    <row r="86" spans="1:7" ht="15.75" hidden="1" customHeight="1" thickBot="1">
      <c r="A86" s="684" t="s">
        <v>538</v>
      </c>
      <c r="B86" s="685"/>
      <c r="C86" s="683"/>
      <c r="D86" s="683"/>
      <c r="E86" s="683"/>
      <c r="F86" s="662"/>
      <c r="G86" s="662"/>
    </row>
    <row r="87" spans="1:7" ht="15.75" hidden="1" customHeight="1" thickBot="1">
      <c r="A87" s="684" t="s">
        <v>539</v>
      </c>
      <c r="B87" s="685"/>
      <c r="C87" s="683"/>
      <c r="D87" s="683"/>
      <c r="E87" s="683"/>
      <c r="F87" s="662"/>
      <c r="G87" s="662"/>
    </row>
    <row r="88" spans="1:7" ht="15.75" hidden="1" customHeight="1" thickBot="1">
      <c r="A88" s="682" t="s">
        <v>549</v>
      </c>
      <c r="B88" s="685"/>
      <c r="C88" s="683"/>
      <c r="D88" s="683"/>
      <c r="E88" s="683"/>
      <c r="F88" s="662"/>
      <c r="G88" s="662"/>
    </row>
    <row r="89" spans="1:7" ht="15.75" hidden="1" customHeight="1" thickBot="1">
      <c r="A89" s="684" t="s">
        <v>538</v>
      </c>
      <c r="B89" s="685"/>
      <c r="C89" s="683"/>
      <c r="D89" s="683"/>
      <c r="E89" s="683"/>
      <c r="F89" s="662"/>
      <c r="G89" s="662"/>
    </row>
    <row r="90" spans="1:7" ht="15.75" hidden="1" customHeight="1" thickBot="1">
      <c r="A90" s="684" t="s">
        <v>539</v>
      </c>
      <c r="B90" s="685"/>
      <c r="C90" s="683"/>
      <c r="D90" s="683"/>
      <c r="E90" s="683"/>
      <c r="F90" s="662"/>
      <c r="G90" s="662"/>
    </row>
    <row r="91" spans="1:7" ht="15.75" hidden="1" customHeight="1" thickBot="1">
      <c r="A91" s="682" t="s">
        <v>553</v>
      </c>
      <c r="B91" s="685"/>
      <c r="C91" s="683"/>
      <c r="D91" s="683"/>
      <c r="E91" s="683"/>
      <c r="F91" s="662"/>
      <c r="G91" s="662"/>
    </row>
    <row r="92" spans="1:7" ht="15.75" hidden="1" customHeight="1" thickBot="1">
      <c r="A92" s="684" t="s">
        <v>538</v>
      </c>
      <c r="B92" s="685"/>
      <c r="C92" s="683"/>
      <c r="D92" s="683"/>
      <c r="E92" s="683"/>
      <c r="F92" s="662"/>
      <c r="G92" s="662"/>
    </row>
    <row r="93" spans="1:7" ht="15.75" hidden="1" customHeight="1" thickBot="1">
      <c r="A93" s="684" t="s">
        <v>539</v>
      </c>
      <c r="B93" s="685"/>
      <c r="C93" s="683"/>
      <c r="D93" s="683"/>
      <c r="E93" s="683"/>
      <c r="F93" s="662"/>
      <c r="G93" s="662"/>
    </row>
    <row r="94" spans="1:7" ht="26.25" hidden="1" customHeight="1" thickBot="1">
      <c r="A94" s="682" t="s">
        <v>554</v>
      </c>
      <c r="B94" s="685"/>
      <c r="C94" s="683"/>
      <c r="D94" s="683"/>
      <c r="E94" s="683"/>
      <c r="F94" s="662"/>
      <c r="G94" s="662"/>
    </row>
    <row r="95" spans="1:7" ht="15.75" hidden="1" customHeight="1" thickBot="1">
      <c r="A95" s="684" t="s">
        <v>538</v>
      </c>
      <c r="B95" s="685"/>
      <c r="C95" s="683"/>
      <c r="D95" s="683"/>
      <c r="E95" s="683"/>
      <c r="F95" s="662"/>
      <c r="G95" s="662"/>
    </row>
    <row r="96" spans="1:7" ht="15.75" hidden="1" customHeight="1" thickBot="1">
      <c r="A96" s="684" t="s">
        <v>539</v>
      </c>
      <c r="B96" s="685"/>
      <c r="C96" s="683"/>
      <c r="D96" s="683"/>
      <c r="E96" s="683"/>
      <c r="F96" s="662"/>
      <c r="G96" s="662"/>
    </row>
    <row r="97" spans="1:7" ht="15.75" hidden="1" customHeight="1" thickBot="1">
      <c r="A97" s="692" t="s">
        <v>614</v>
      </c>
      <c r="B97" s="685">
        <f>B94+B91+B88+B85+B82+B79+B76</f>
        <v>0</v>
      </c>
      <c r="C97" s="685">
        <f>C94+C91+C88+C85+C82+C79+C76</f>
        <v>0</v>
      </c>
      <c r="D97" s="685">
        <f>D94+D91+D88+D85+D82+D79+D76</f>
        <v>0</v>
      </c>
      <c r="E97" s="685">
        <f>E94+E91+E88+E85+E82+E79+E76</f>
        <v>0</v>
      </c>
      <c r="F97" s="662"/>
      <c r="G97" s="662"/>
    </row>
    <row r="98" spans="1:7" ht="15.75" hidden="1" customHeight="1" thickBot="1">
      <c r="A98" s="671" t="s">
        <v>556</v>
      </c>
      <c r="B98" s="688">
        <f>IF(B97-B68=0,0,"Error")</f>
        <v>0</v>
      </c>
      <c r="C98" s="688">
        <f>IF(C97-C68=0,0,"Error")</f>
        <v>0</v>
      </c>
      <c r="D98" s="688">
        <f>IF(D97-D68=0,0,"Error")</f>
        <v>0</v>
      </c>
      <c r="E98" s="688">
        <f>IF(E97-E68=0,0,"Error")</f>
        <v>0</v>
      </c>
      <c r="F98" s="662"/>
      <c r="G98" s="662"/>
    </row>
    <row r="99" spans="1:7" ht="26.25" hidden="1" customHeight="1" thickBot="1">
      <c r="A99" s="689" t="s">
        <v>1062</v>
      </c>
      <c r="B99" s="2544"/>
      <c r="C99" s="2539"/>
      <c r="D99" s="2539"/>
      <c r="E99" s="2540"/>
      <c r="F99" s="662"/>
      <c r="G99" s="662"/>
    </row>
    <row r="100" spans="1:7" ht="15.75" hidden="1" customHeight="1" thickBot="1">
      <c r="A100" s="672" t="s">
        <v>517</v>
      </c>
      <c r="B100" s="2523"/>
      <c r="C100" s="2524"/>
      <c r="D100" s="2524"/>
      <c r="E100" s="2525"/>
      <c r="F100" s="662"/>
      <c r="G100" s="662"/>
    </row>
    <row r="101" spans="1:7" ht="15.75" hidden="1" customHeight="1" thickBot="1">
      <c r="A101" s="672" t="s">
        <v>21</v>
      </c>
      <c r="B101" s="2544"/>
      <c r="C101" s="2539"/>
      <c r="D101" s="2539"/>
      <c r="E101" s="2540"/>
      <c r="F101" s="662"/>
      <c r="G101" s="662"/>
    </row>
    <row r="102" spans="1:7" ht="15" hidden="1" customHeight="1" thickBot="1">
      <c r="A102" s="2529"/>
      <c r="B102" s="690">
        <v>2018</v>
      </c>
      <c r="C102" s="690">
        <v>2019</v>
      </c>
      <c r="D102" s="690">
        <v>2024</v>
      </c>
      <c r="E102" s="690">
        <v>2025</v>
      </c>
      <c r="F102" s="662"/>
      <c r="G102" s="662"/>
    </row>
    <row r="103" spans="1:7" ht="15.75" hidden="1" customHeight="1" thickBot="1">
      <c r="A103" s="2530"/>
      <c r="B103" s="678" t="s">
        <v>22</v>
      </c>
      <c r="C103" s="678" t="s">
        <v>23</v>
      </c>
      <c r="D103" s="678" t="s">
        <v>23</v>
      </c>
      <c r="E103" s="678" t="s">
        <v>23</v>
      </c>
      <c r="F103" s="662"/>
      <c r="G103" s="662"/>
    </row>
    <row r="104" spans="1:7" ht="15.75" hidden="1" customHeight="1" thickBot="1">
      <c r="A104" s="672" t="s">
        <v>33</v>
      </c>
      <c r="B104" s="679"/>
      <c r="C104" s="679"/>
      <c r="D104" s="679"/>
      <c r="E104" s="679"/>
      <c r="F104" s="662"/>
      <c r="G104" s="662"/>
    </row>
    <row r="105" spans="1:7" ht="15.75" hidden="1" customHeight="1" thickBot="1">
      <c r="A105" s="672" t="s">
        <v>529</v>
      </c>
      <c r="B105" s="679">
        <f>B134</f>
        <v>0</v>
      </c>
      <c r="C105" s="679">
        <f>C134</f>
        <v>0</v>
      </c>
      <c r="D105" s="679">
        <f>D134</f>
        <v>0</v>
      </c>
      <c r="E105" s="679">
        <f>E134</f>
        <v>0</v>
      </c>
      <c r="F105" s="662"/>
      <c r="G105" s="662"/>
    </row>
    <row r="106" spans="1:7" ht="15.75" hidden="1" customHeight="1" thickBot="1">
      <c r="A106" s="672" t="s">
        <v>530</v>
      </c>
      <c r="B106" s="679" t="e">
        <f>B105/B104</f>
        <v>#DIV/0!</v>
      </c>
      <c r="C106" s="679" t="e">
        <f>C105/C104</f>
        <v>#DIV/0!</v>
      </c>
      <c r="D106" s="679" t="e">
        <f>D105/D104</f>
        <v>#DIV/0!</v>
      </c>
      <c r="E106" s="679" t="e">
        <f>E105/E104</f>
        <v>#DIV/0!</v>
      </c>
      <c r="F106" s="662"/>
      <c r="G106" s="662"/>
    </row>
    <row r="107" spans="1:7" ht="15.75" hidden="1" customHeight="1" thickBot="1">
      <c r="A107" s="672" t="s">
        <v>532</v>
      </c>
      <c r="B107" s="666"/>
      <c r="C107" s="680" t="e">
        <f t="shared" ref="C107:E109" si="2">C104/B104-1</f>
        <v>#DIV/0!</v>
      </c>
      <c r="D107" s="680" t="e">
        <f t="shared" si="2"/>
        <v>#DIV/0!</v>
      </c>
      <c r="E107" s="680" t="e">
        <f t="shared" si="2"/>
        <v>#DIV/0!</v>
      </c>
      <c r="F107" s="662"/>
      <c r="G107" s="662"/>
    </row>
    <row r="108" spans="1:7" ht="15.75" hidden="1" customHeight="1" thickBot="1">
      <c r="A108" s="672" t="s">
        <v>534</v>
      </c>
      <c r="B108" s="666"/>
      <c r="C108" s="680" t="e">
        <f t="shared" si="2"/>
        <v>#DIV/0!</v>
      </c>
      <c r="D108" s="680" t="e">
        <f t="shared" si="2"/>
        <v>#DIV/0!</v>
      </c>
      <c r="E108" s="680" t="e">
        <f t="shared" si="2"/>
        <v>#DIV/0!</v>
      </c>
      <c r="F108" s="662"/>
      <c r="G108" s="662"/>
    </row>
    <row r="109" spans="1:7" ht="26.25" hidden="1" customHeight="1" thickBot="1">
      <c r="A109" s="672" t="s">
        <v>47</v>
      </c>
      <c r="B109" s="666"/>
      <c r="C109" s="680" t="e">
        <f t="shared" si="2"/>
        <v>#DIV/0!</v>
      </c>
      <c r="D109" s="680" t="e">
        <f t="shared" si="2"/>
        <v>#DIV/0!</v>
      </c>
      <c r="E109" s="680" t="e">
        <f t="shared" si="2"/>
        <v>#DIV/0!</v>
      </c>
      <c r="F109" s="662"/>
      <c r="G109" s="662"/>
    </row>
    <row r="110" spans="1:7" ht="15.75" hidden="1" customHeight="1" thickBot="1">
      <c r="A110" s="2545" t="s">
        <v>1061</v>
      </c>
      <c r="B110" s="2546"/>
      <c r="C110" s="2546"/>
      <c r="D110" s="2546"/>
      <c r="E110" s="2547"/>
      <c r="F110" s="662"/>
      <c r="G110" s="662"/>
    </row>
    <row r="111" spans="1:7" ht="15" hidden="1" customHeight="1" thickBot="1">
      <c r="A111" s="2529"/>
      <c r="B111" s="690">
        <v>2018</v>
      </c>
      <c r="C111" s="690">
        <v>2019</v>
      </c>
      <c r="D111" s="690">
        <v>2024</v>
      </c>
      <c r="E111" s="690">
        <v>2025</v>
      </c>
      <c r="F111" s="662"/>
      <c r="G111" s="662"/>
    </row>
    <row r="112" spans="1:7" ht="15.75" hidden="1" customHeight="1" thickBot="1">
      <c r="A112" s="2530"/>
      <c r="B112" s="678" t="s">
        <v>22</v>
      </c>
      <c r="C112" s="678" t="s">
        <v>23</v>
      </c>
      <c r="D112" s="678" t="s">
        <v>23</v>
      </c>
      <c r="E112" s="678" t="s">
        <v>23</v>
      </c>
      <c r="F112" s="662"/>
      <c r="G112" s="662"/>
    </row>
    <row r="113" spans="1:7" ht="15.75" hidden="1" customHeight="1" thickBot="1">
      <c r="A113" s="682" t="s">
        <v>537</v>
      </c>
      <c r="B113" s="683"/>
      <c r="C113" s="683"/>
      <c r="D113" s="683"/>
      <c r="E113" s="683"/>
      <c r="F113" s="662"/>
      <c r="G113" s="662"/>
    </row>
    <row r="114" spans="1:7" ht="15.75" hidden="1" customHeight="1" thickBot="1">
      <c r="A114" s="684" t="s">
        <v>538</v>
      </c>
      <c r="B114" s="685"/>
      <c r="C114" s="691"/>
      <c r="D114" s="691"/>
      <c r="E114" s="691"/>
      <c r="F114" s="662"/>
      <c r="G114" s="662"/>
    </row>
    <row r="115" spans="1:7" ht="15.75" hidden="1" customHeight="1" thickBot="1">
      <c r="A115" s="684" t="s">
        <v>539</v>
      </c>
      <c r="B115" s="685"/>
      <c r="C115" s="691"/>
      <c r="D115" s="691"/>
      <c r="E115" s="691"/>
      <c r="F115" s="662"/>
      <c r="G115" s="662"/>
    </row>
    <row r="116" spans="1:7" ht="26.25" hidden="1" customHeight="1" thickBot="1">
      <c r="A116" s="682" t="s">
        <v>540</v>
      </c>
      <c r="B116" s="683"/>
      <c r="C116" s="683"/>
      <c r="D116" s="683"/>
      <c r="E116" s="683"/>
      <c r="F116" s="662"/>
      <c r="G116" s="662"/>
    </row>
    <row r="117" spans="1:7" ht="15.75" hidden="1" customHeight="1" thickBot="1">
      <c r="A117" s="684" t="s">
        <v>538</v>
      </c>
      <c r="B117" s="685"/>
      <c r="C117" s="683"/>
      <c r="D117" s="683"/>
      <c r="E117" s="683"/>
      <c r="F117" s="662"/>
      <c r="G117" s="662"/>
    </row>
    <row r="118" spans="1:7" ht="15.75" hidden="1" customHeight="1" thickBot="1">
      <c r="A118" s="684" t="s">
        <v>539</v>
      </c>
      <c r="B118" s="685"/>
      <c r="C118" s="683"/>
      <c r="D118" s="683"/>
      <c r="E118" s="683"/>
      <c r="F118" s="662"/>
      <c r="G118" s="662"/>
    </row>
    <row r="119" spans="1:7" ht="15.75" hidden="1" customHeight="1" thickBot="1">
      <c r="A119" s="682" t="s">
        <v>542</v>
      </c>
      <c r="B119" s="685">
        <v>0</v>
      </c>
      <c r="C119" s="683">
        <v>0</v>
      </c>
      <c r="D119" s="683">
        <v>0</v>
      </c>
      <c r="E119" s="683">
        <v>0</v>
      </c>
      <c r="F119" s="662"/>
      <c r="G119" s="662"/>
    </row>
    <row r="120" spans="1:7" ht="15.75" hidden="1" customHeight="1" thickBot="1">
      <c r="A120" s="684" t="s">
        <v>538</v>
      </c>
      <c r="B120" s="685"/>
      <c r="C120" s="683"/>
      <c r="D120" s="683"/>
      <c r="E120" s="683"/>
      <c r="F120" s="662"/>
      <c r="G120" s="662"/>
    </row>
    <row r="121" spans="1:7" ht="15.75" hidden="1" customHeight="1" thickBot="1">
      <c r="A121" s="684" t="s">
        <v>539</v>
      </c>
      <c r="B121" s="685"/>
      <c r="C121" s="683"/>
      <c r="D121" s="683"/>
      <c r="E121" s="683"/>
      <c r="F121" s="662"/>
      <c r="G121" s="662"/>
    </row>
    <row r="122" spans="1:7" ht="15.75" hidden="1" customHeight="1" thickBot="1">
      <c r="A122" s="682" t="s">
        <v>543</v>
      </c>
      <c r="B122" s="685"/>
      <c r="C122" s="683"/>
      <c r="D122" s="683"/>
      <c r="E122" s="683"/>
      <c r="F122" s="662"/>
      <c r="G122" s="662"/>
    </row>
    <row r="123" spans="1:7" ht="15" hidden="1" thickBot="1">
      <c r="A123" s="684" t="s">
        <v>538</v>
      </c>
      <c r="B123" s="685"/>
      <c r="C123" s="683"/>
      <c r="D123" s="683"/>
      <c r="E123" s="683"/>
      <c r="F123" s="662"/>
      <c r="G123" s="662"/>
    </row>
    <row r="124" spans="1:7" ht="15" hidden="1" thickBot="1">
      <c r="A124" s="684" t="s">
        <v>539</v>
      </c>
      <c r="B124" s="685"/>
      <c r="C124" s="683"/>
      <c r="D124" s="683"/>
      <c r="E124" s="683"/>
      <c r="F124" s="662"/>
      <c r="G124" s="662"/>
    </row>
    <row r="125" spans="1:7" ht="15" hidden="1" thickBot="1">
      <c r="A125" s="682" t="s">
        <v>549</v>
      </c>
      <c r="B125" s="685"/>
      <c r="C125" s="683"/>
      <c r="D125" s="683"/>
      <c r="E125" s="683"/>
      <c r="F125" s="662"/>
      <c r="G125" s="662"/>
    </row>
    <row r="126" spans="1:7" ht="15" hidden="1" thickBot="1">
      <c r="A126" s="684" t="s">
        <v>538</v>
      </c>
      <c r="B126" s="685"/>
      <c r="C126" s="683"/>
      <c r="D126" s="683"/>
      <c r="E126" s="683"/>
      <c r="F126" s="662"/>
      <c r="G126" s="662"/>
    </row>
    <row r="127" spans="1:7" ht="15" hidden="1" thickBot="1">
      <c r="A127" s="684" t="s">
        <v>539</v>
      </c>
      <c r="B127" s="685"/>
      <c r="C127" s="683"/>
      <c r="D127" s="683"/>
      <c r="E127" s="683"/>
      <c r="F127" s="662"/>
      <c r="G127" s="662"/>
    </row>
    <row r="128" spans="1:7" ht="15" hidden="1" thickBot="1">
      <c r="A128" s="682" t="s">
        <v>553</v>
      </c>
      <c r="B128" s="685">
        <v>0</v>
      </c>
      <c r="C128" s="683">
        <v>0</v>
      </c>
      <c r="D128" s="683">
        <v>0</v>
      </c>
      <c r="E128" s="683">
        <v>0</v>
      </c>
      <c r="F128" s="662"/>
      <c r="G128" s="662"/>
    </row>
    <row r="129" spans="1:8" ht="15" hidden="1" thickBot="1">
      <c r="A129" s="684" t="s">
        <v>538</v>
      </c>
      <c r="B129" s="685"/>
      <c r="C129" s="683"/>
      <c r="D129" s="683"/>
      <c r="E129" s="683"/>
      <c r="F129" s="662"/>
      <c r="G129" s="662"/>
    </row>
    <row r="130" spans="1:8" ht="15" hidden="1" thickBot="1">
      <c r="A130" s="684" t="s">
        <v>539</v>
      </c>
      <c r="B130" s="685"/>
      <c r="C130" s="683"/>
      <c r="D130" s="683"/>
      <c r="E130" s="683"/>
      <c r="F130" s="662"/>
      <c r="G130" s="662"/>
    </row>
    <row r="131" spans="1:8" ht="26.25" hidden="1" thickBot="1">
      <c r="A131" s="682" t="s">
        <v>554</v>
      </c>
      <c r="B131" s="685"/>
      <c r="C131" s="683"/>
      <c r="D131" s="683"/>
      <c r="E131" s="683"/>
      <c r="F131" s="662"/>
      <c r="G131" s="662"/>
    </row>
    <row r="132" spans="1:8" ht="15" hidden="1" thickBot="1">
      <c r="A132" s="684" t="s">
        <v>538</v>
      </c>
      <c r="B132" s="685"/>
      <c r="C132" s="683"/>
      <c r="D132" s="683"/>
      <c r="E132" s="683"/>
      <c r="F132" s="662"/>
      <c r="G132" s="662"/>
    </row>
    <row r="133" spans="1:8" ht="15" hidden="1" thickBot="1">
      <c r="A133" s="684" t="s">
        <v>539</v>
      </c>
      <c r="B133" s="685"/>
      <c r="C133" s="683"/>
      <c r="D133" s="683"/>
      <c r="E133" s="683"/>
      <c r="F133" s="662"/>
      <c r="G133" s="662"/>
    </row>
    <row r="134" spans="1:8" ht="15" hidden="1" thickBot="1">
      <c r="A134" s="692" t="s">
        <v>614</v>
      </c>
      <c r="B134" s="685">
        <f>B131+B128+B125+B122+B119+B116+B113</f>
        <v>0</v>
      </c>
      <c r="C134" s="685">
        <f>C131+C128+C125+C122+C119+C116+C113</f>
        <v>0</v>
      </c>
      <c r="D134" s="685">
        <f>D131+D128+D125+D122+D119+D116+D113</f>
        <v>0</v>
      </c>
      <c r="E134" s="685">
        <f>E131+E128+E125+E122+E119+E116+E113</f>
        <v>0</v>
      </c>
      <c r="F134" s="662"/>
      <c r="G134" s="662"/>
    </row>
    <row r="135" spans="1:8" ht="15" hidden="1" thickBot="1">
      <c r="A135" s="671" t="s">
        <v>556</v>
      </c>
      <c r="B135" s="688">
        <f>IF(B134-B105=0,0,"Error")</f>
        <v>0</v>
      </c>
      <c r="C135" s="688">
        <f>IF(C134-C105=0,0,"Error")</f>
        <v>0</v>
      </c>
      <c r="D135" s="688">
        <f>IF(D134-D105=0,0,"Error")</f>
        <v>0</v>
      </c>
      <c r="E135" s="688">
        <f>IF(E134-E105=0,0,"Error")</f>
        <v>0</v>
      </c>
      <c r="F135" s="662"/>
      <c r="G135" s="662"/>
    </row>
    <row r="136" spans="1:8" ht="15" thickBot="1">
      <c r="A136" s="2536" t="s">
        <v>572</v>
      </c>
      <c r="B136" s="2537"/>
      <c r="C136" s="2537"/>
      <c r="D136" s="2537"/>
      <c r="E136" s="2538"/>
      <c r="F136" s="662"/>
      <c r="G136" s="662"/>
    </row>
    <row r="137" spans="1:8" ht="15" thickBot="1">
      <c r="A137" s="2536" t="s">
        <v>573</v>
      </c>
      <c r="B137" s="2537"/>
      <c r="C137" s="2537"/>
      <c r="D137" s="2537"/>
      <c r="E137" s="2538"/>
      <c r="F137" s="662"/>
      <c r="G137" s="662"/>
    </row>
    <row r="138" spans="1:8" ht="26.25" thickBot="1">
      <c r="A138" s="693" t="s">
        <v>574</v>
      </c>
      <c r="B138" s="2555"/>
      <c r="C138" s="2556"/>
      <c r="D138" s="2557"/>
      <c r="E138" s="2558"/>
      <c r="F138" s="662"/>
      <c r="G138" s="662"/>
    </row>
    <row r="139" spans="1:8" ht="36.75" customHeight="1" thickBot="1">
      <c r="A139" s="693" t="s">
        <v>576</v>
      </c>
      <c r="B139" s="1374" t="s">
        <v>3051</v>
      </c>
      <c r="C139" s="1375" t="s">
        <v>578</v>
      </c>
      <c r="D139" s="2559" t="s">
        <v>3052</v>
      </c>
      <c r="E139" s="2560"/>
      <c r="F139" s="662"/>
      <c r="G139" s="662"/>
      <c r="H139" s="2548"/>
    </row>
    <row r="140" spans="1:8" ht="15" thickBot="1">
      <c r="A140" s="695"/>
      <c r="B140" s="2551"/>
      <c r="C140" s="2552"/>
      <c r="D140" s="2553"/>
      <c r="E140" s="2554"/>
      <c r="F140" s="662"/>
      <c r="G140" s="662"/>
      <c r="H140" s="2549"/>
    </row>
    <row r="141" spans="1:8" ht="17.25" customHeight="1" thickBot="1">
      <c r="A141" s="672" t="s">
        <v>517</v>
      </c>
      <c r="B141" s="2523" t="s">
        <v>1063</v>
      </c>
      <c r="C141" s="2524"/>
      <c r="D141" s="2524"/>
      <c r="E141" s="2525"/>
      <c r="F141" s="662"/>
      <c r="G141" s="662"/>
      <c r="H141" s="2550"/>
    </row>
    <row r="142" spans="1:8" ht="15" thickBot="1">
      <c r="A142" s="672" t="s">
        <v>21</v>
      </c>
      <c r="B142" s="2544" t="s">
        <v>1064</v>
      </c>
      <c r="C142" s="2539"/>
      <c r="D142" s="2539"/>
      <c r="E142" s="2540"/>
      <c r="F142" s="662"/>
      <c r="G142" s="662"/>
    </row>
    <row r="143" spans="1:8" ht="12.75" customHeight="1">
      <c r="A143" s="2529"/>
      <c r="B143" s="665">
        <v>2024</v>
      </c>
      <c r="C143" s="665">
        <v>2025</v>
      </c>
      <c r="D143" s="665">
        <v>2026</v>
      </c>
      <c r="E143" s="665">
        <v>2027</v>
      </c>
      <c r="F143" s="662"/>
      <c r="G143" s="662"/>
    </row>
    <row r="144" spans="1:8" ht="12" customHeight="1" thickBot="1">
      <c r="A144" s="2530"/>
      <c r="B144" s="678" t="s">
        <v>22</v>
      </c>
      <c r="C144" s="678" t="s">
        <v>23</v>
      </c>
      <c r="D144" s="678" t="s">
        <v>23</v>
      </c>
      <c r="E144" s="678" t="s">
        <v>23</v>
      </c>
      <c r="F144" s="662"/>
      <c r="G144" s="662"/>
    </row>
    <row r="145" spans="1:7" ht="27.75" customHeight="1" thickBot="1">
      <c r="A145" s="672" t="s">
        <v>33</v>
      </c>
      <c r="B145" s="679">
        <v>1</v>
      </c>
      <c r="C145" s="679">
        <v>1</v>
      </c>
      <c r="D145" s="679">
        <v>1</v>
      </c>
      <c r="E145" s="679">
        <v>1</v>
      </c>
      <c r="F145" s="662"/>
      <c r="G145" s="662"/>
    </row>
    <row r="146" spans="1:7" ht="15" thickBot="1">
      <c r="A146" s="672" t="s">
        <v>529</v>
      </c>
      <c r="B146" s="679"/>
      <c r="C146" s="679">
        <v>1000</v>
      </c>
      <c r="D146" s="1376">
        <v>1000</v>
      </c>
      <c r="E146" s="1376">
        <v>1000</v>
      </c>
      <c r="F146" s="662"/>
      <c r="G146" s="662"/>
    </row>
    <row r="147" spans="1:7" ht="15" thickBot="1">
      <c r="A147" s="672" t="s">
        <v>530</v>
      </c>
      <c r="B147" s="679">
        <f>B146/B145</f>
        <v>0</v>
      </c>
      <c r="C147" s="679">
        <f>C146/C145</f>
        <v>1000</v>
      </c>
      <c r="D147" s="1376">
        <f>D146/D145</f>
        <v>1000</v>
      </c>
      <c r="E147" s="1376">
        <f>E146/E145</f>
        <v>1000</v>
      </c>
      <c r="F147" s="662"/>
      <c r="G147" s="662"/>
    </row>
    <row r="148" spans="1:7" ht="15" thickBot="1">
      <c r="A148" s="672" t="s">
        <v>532</v>
      </c>
      <c r="B148" s="666" t="s">
        <v>533</v>
      </c>
      <c r="C148" s="680"/>
      <c r="D148" s="680"/>
      <c r="E148" s="680"/>
      <c r="F148" s="662"/>
      <c r="G148" s="681"/>
    </row>
    <row r="149" spans="1:7" ht="15" thickBot="1">
      <c r="A149" s="672" t="s">
        <v>534</v>
      </c>
      <c r="B149" s="666" t="s">
        <v>533</v>
      </c>
      <c r="C149" s="680"/>
      <c r="D149" s="680"/>
      <c r="E149" s="680"/>
      <c r="F149" s="662"/>
      <c r="G149" s="662"/>
    </row>
    <row r="150" spans="1:7" ht="15" thickBot="1">
      <c r="A150" s="672" t="s">
        <v>47</v>
      </c>
      <c r="B150" s="666" t="s">
        <v>533</v>
      </c>
      <c r="C150" s="680"/>
      <c r="D150" s="680"/>
      <c r="E150" s="680"/>
      <c r="F150" s="662"/>
      <c r="G150" s="662"/>
    </row>
    <row r="151" spans="1:7" ht="15" thickBot="1">
      <c r="A151" s="2545" t="s">
        <v>950</v>
      </c>
      <c r="B151" s="2546"/>
      <c r="C151" s="2546"/>
      <c r="D151" s="2546"/>
      <c r="E151" s="2547"/>
      <c r="F151" s="662"/>
      <c r="G151" s="662"/>
    </row>
    <row r="152" spans="1:7" ht="12.75" customHeight="1">
      <c r="A152" s="2529"/>
      <c r="B152" s="665">
        <v>2024</v>
      </c>
      <c r="C152" s="665">
        <v>2025</v>
      </c>
      <c r="D152" s="665">
        <v>2026</v>
      </c>
      <c r="E152" s="665">
        <v>2027</v>
      </c>
      <c r="F152" s="662"/>
      <c r="G152" s="662"/>
    </row>
    <row r="153" spans="1:7" ht="12" customHeight="1" thickBot="1">
      <c r="A153" s="2530"/>
      <c r="B153" s="678" t="s">
        <v>22</v>
      </c>
      <c r="C153" s="678" t="s">
        <v>23</v>
      </c>
      <c r="D153" s="678" t="s">
        <v>23</v>
      </c>
      <c r="E153" s="678" t="s">
        <v>23</v>
      </c>
      <c r="F153" s="662"/>
      <c r="G153" s="662"/>
    </row>
    <row r="154" spans="1:7" ht="15" thickBot="1">
      <c r="A154" s="682" t="s">
        <v>583</v>
      </c>
      <c r="B154" s="683">
        <f>B155+B156+B157+B158</f>
        <v>0</v>
      </c>
      <c r="C154" s="683">
        <f>C155+C156+C157+C158</f>
        <v>0</v>
      </c>
      <c r="D154" s="683">
        <f>D155+D156+D157+D158</f>
        <v>0</v>
      </c>
      <c r="E154" s="683">
        <f>E155+E156+E157+E158</f>
        <v>0</v>
      </c>
      <c r="F154" s="662"/>
      <c r="G154" s="662"/>
    </row>
    <row r="155" spans="1:7" ht="15" thickBot="1">
      <c r="A155" s="684" t="s">
        <v>538</v>
      </c>
      <c r="B155" s="683"/>
      <c r="C155" s="683"/>
      <c r="D155" s="683"/>
      <c r="E155" s="683"/>
      <c r="F155" s="662"/>
      <c r="G155" s="662"/>
    </row>
    <row r="156" spans="1:7" ht="15" thickBot="1">
      <c r="A156" s="684" t="s">
        <v>584</v>
      </c>
      <c r="B156" s="683"/>
      <c r="C156" s="683"/>
      <c r="D156" s="683"/>
      <c r="E156" s="683"/>
      <c r="F156" s="662"/>
      <c r="G156" s="662"/>
    </row>
    <row r="157" spans="1:7" ht="15" thickBot="1">
      <c r="A157" s="684" t="s">
        <v>585</v>
      </c>
      <c r="B157" s="683"/>
      <c r="C157" s="683"/>
      <c r="D157" s="683"/>
      <c r="E157" s="683"/>
      <c r="F157" s="662"/>
      <c r="G157" s="662"/>
    </row>
    <row r="158" spans="1:7" ht="15" thickBot="1">
      <c r="A158" s="684" t="s">
        <v>586</v>
      </c>
      <c r="B158" s="683"/>
      <c r="C158" s="683"/>
      <c r="D158" s="683"/>
      <c r="E158" s="683"/>
      <c r="F158" s="662"/>
      <c r="G158" s="662"/>
    </row>
    <row r="159" spans="1:7" ht="15" thickBot="1">
      <c r="A159" s="682" t="s">
        <v>587</v>
      </c>
      <c r="B159" s="685">
        <f>B160+B161+B162+B163</f>
        <v>0</v>
      </c>
      <c r="C159" s="1377">
        <f>C160+C161+C162+C163</f>
        <v>1000</v>
      </c>
      <c r="D159" s="1377">
        <f>D160+D161+D162+D163</f>
        <v>1000</v>
      </c>
      <c r="E159" s="1377">
        <f>E160+E161+E162+E163</f>
        <v>1000</v>
      </c>
      <c r="F159" s="662"/>
      <c r="G159" s="662"/>
    </row>
    <row r="160" spans="1:7" ht="15" thickBot="1">
      <c r="A160" s="684" t="s">
        <v>538</v>
      </c>
      <c r="B160" s="685"/>
      <c r="C160" s="1376">
        <v>1000</v>
      </c>
      <c r="D160" s="1376">
        <v>1000</v>
      </c>
      <c r="E160" s="1376">
        <v>1000</v>
      </c>
      <c r="F160" s="662"/>
      <c r="G160" s="662"/>
    </row>
    <row r="161" spans="1:7" ht="15" thickBot="1">
      <c r="A161" s="684" t="s">
        <v>584</v>
      </c>
      <c r="B161" s="685"/>
      <c r="C161" s="683"/>
      <c r="D161" s="683"/>
      <c r="E161" s="683"/>
      <c r="F161" s="662"/>
      <c r="G161" s="662"/>
    </row>
    <row r="162" spans="1:7" ht="15" thickBot="1">
      <c r="A162" s="684" t="s">
        <v>585</v>
      </c>
      <c r="B162" s="685"/>
      <c r="C162" s="683"/>
      <c r="D162" s="683"/>
      <c r="E162" s="683"/>
      <c r="F162" s="662"/>
      <c r="G162" s="662"/>
    </row>
    <row r="163" spans="1:7" ht="15" thickBot="1">
      <c r="A163" s="684" t="s">
        <v>586</v>
      </c>
      <c r="B163" s="685"/>
      <c r="C163" s="683"/>
      <c r="D163" s="683"/>
      <c r="E163" s="683"/>
      <c r="F163" s="662"/>
      <c r="G163" s="662"/>
    </row>
    <row r="164" spans="1:7" ht="13.5" customHeight="1" thickBot="1">
      <c r="A164" s="696" t="s">
        <v>555</v>
      </c>
      <c r="B164" s="685">
        <f>B154+B159</f>
        <v>0</v>
      </c>
      <c r="C164" s="685">
        <f>C154+C159</f>
        <v>1000</v>
      </c>
      <c r="D164" s="685">
        <f>D154+D159</f>
        <v>1000</v>
      </c>
      <c r="E164" s="685">
        <f>E154+E159</f>
        <v>1000</v>
      </c>
      <c r="F164" s="662"/>
      <c r="G164" s="662"/>
    </row>
    <row r="165" spans="1:7" s="700" customFormat="1" ht="39" hidden="1" thickBot="1">
      <c r="A165" s="693" t="s">
        <v>558</v>
      </c>
      <c r="B165" s="693" t="s">
        <v>1065</v>
      </c>
      <c r="C165" s="694" t="s">
        <v>578</v>
      </c>
      <c r="D165" s="697"/>
      <c r="E165" s="698"/>
      <c r="F165" s="699"/>
      <c r="G165" s="699"/>
    </row>
    <row r="166" spans="1:7" s="700" customFormat="1" ht="15" hidden="1" thickBot="1">
      <c r="A166" s="672" t="s">
        <v>517</v>
      </c>
      <c r="B166" s="701"/>
      <c r="C166" s="702"/>
      <c r="D166" s="702"/>
      <c r="E166" s="703"/>
      <c r="F166" s="699"/>
      <c r="G166" s="699"/>
    </row>
    <row r="167" spans="1:7" s="700" customFormat="1" ht="15" hidden="1" thickBot="1">
      <c r="A167" s="672" t="s">
        <v>21</v>
      </c>
      <c r="B167" s="701"/>
      <c r="C167" s="702"/>
      <c r="D167" s="702"/>
      <c r="E167" s="703"/>
      <c r="F167" s="699"/>
      <c r="G167" s="699"/>
    </row>
    <row r="168" spans="1:7" s="700" customFormat="1" ht="15" hidden="1" thickBot="1">
      <c r="A168" s="704"/>
      <c r="B168" s="665">
        <v>2024</v>
      </c>
      <c r="C168" s="665">
        <v>2025</v>
      </c>
      <c r="D168" s="665">
        <v>2026</v>
      </c>
      <c r="E168" s="665">
        <v>2027</v>
      </c>
      <c r="F168" s="699"/>
      <c r="G168" s="699"/>
    </row>
    <row r="169" spans="1:7" s="700" customFormat="1" ht="15" hidden="1" thickBot="1">
      <c r="A169" s="689"/>
      <c r="B169" s="678" t="s">
        <v>22</v>
      </c>
      <c r="C169" s="678" t="s">
        <v>23</v>
      </c>
      <c r="D169" s="678" t="s">
        <v>23</v>
      </c>
      <c r="E169" s="678" t="s">
        <v>23</v>
      </c>
      <c r="F169" s="699"/>
      <c r="G169" s="699"/>
    </row>
    <row r="170" spans="1:7" s="700" customFormat="1" ht="15" hidden="1" thickBot="1">
      <c r="A170" s="672" t="s">
        <v>33</v>
      </c>
      <c r="B170" s="672"/>
      <c r="C170" s="666">
        <v>0</v>
      </c>
      <c r="D170" s="672"/>
      <c r="E170" s="672"/>
      <c r="F170" s="699"/>
      <c r="G170" s="699"/>
    </row>
    <row r="171" spans="1:7" s="700" customFormat="1" ht="15" hidden="1" thickBot="1">
      <c r="A171" s="672" t="s">
        <v>529</v>
      </c>
      <c r="B171" s="679">
        <v>0</v>
      </c>
      <c r="C171" s="679">
        <f>C189</f>
        <v>0</v>
      </c>
      <c r="D171" s="679">
        <v>0</v>
      </c>
      <c r="E171" s="679">
        <v>0</v>
      </c>
      <c r="F171" s="699"/>
      <c r="G171" s="699"/>
    </row>
    <row r="172" spans="1:7" s="700" customFormat="1" ht="15" hidden="1" thickBot="1">
      <c r="A172" s="672" t="s">
        <v>530</v>
      </c>
      <c r="B172" s="679">
        <v>0</v>
      </c>
      <c r="C172" s="679">
        <v>0</v>
      </c>
      <c r="D172" s="679">
        <v>0</v>
      </c>
      <c r="E172" s="679">
        <v>0</v>
      </c>
      <c r="F172" s="699"/>
      <c r="G172" s="699"/>
    </row>
    <row r="173" spans="1:7" s="700" customFormat="1" ht="15" hidden="1" thickBot="1">
      <c r="A173" s="672" t="s">
        <v>532</v>
      </c>
      <c r="B173" s="666"/>
      <c r="C173" s="705"/>
      <c r="D173" s="705"/>
      <c r="E173" s="705"/>
      <c r="F173" s="699"/>
      <c r="G173" s="706"/>
    </row>
    <row r="174" spans="1:7" s="700" customFormat="1" ht="15" hidden="1" thickBot="1">
      <c r="A174" s="672" t="s">
        <v>534</v>
      </c>
      <c r="B174" s="666"/>
      <c r="C174" s="705"/>
      <c r="D174" s="705"/>
      <c r="E174" s="705"/>
      <c r="F174" s="699"/>
      <c r="G174" s="699"/>
    </row>
    <row r="175" spans="1:7" s="700" customFormat="1" ht="15" hidden="1" thickBot="1">
      <c r="A175" s="672" t="s">
        <v>47</v>
      </c>
      <c r="B175" s="666"/>
      <c r="C175" s="705"/>
      <c r="D175" s="705"/>
      <c r="E175" s="705"/>
      <c r="F175" s="699"/>
      <c r="G175" s="699"/>
    </row>
    <row r="176" spans="1:7" s="700" customFormat="1" ht="0.75" hidden="1" customHeight="1" thickBot="1">
      <c r="A176" s="707" t="s">
        <v>954</v>
      </c>
      <c r="B176" s="708"/>
      <c r="C176" s="708"/>
      <c r="D176" s="708"/>
      <c r="E176" s="709"/>
      <c r="F176" s="699"/>
      <c r="G176" s="699"/>
    </row>
    <row r="177" spans="1:7" s="700" customFormat="1" ht="15" hidden="1" thickBot="1">
      <c r="A177" s="704"/>
      <c r="B177" s="665">
        <v>2024</v>
      </c>
      <c r="C177" s="665">
        <v>2025</v>
      </c>
      <c r="D177" s="665">
        <v>2026</v>
      </c>
      <c r="E177" s="665">
        <v>2027</v>
      </c>
      <c r="F177" s="699"/>
      <c r="G177" s="699"/>
    </row>
    <row r="178" spans="1:7" s="700" customFormat="1" ht="9" hidden="1" customHeight="1" thickBot="1">
      <c r="A178" s="689"/>
      <c r="B178" s="678" t="s">
        <v>22</v>
      </c>
      <c r="C178" s="678" t="s">
        <v>23</v>
      </c>
      <c r="D178" s="678" t="s">
        <v>23</v>
      </c>
      <c r="E178" s="678" t="s">
        <v>23</v>
      </c>
      <c r="F178" s="699"/>
      <c r="G178" s="699"/>
    </row>
    <row r="179" spans="1:7" s="700" customFormat="1" ht="15" hidden="1" thickBot="1">
      <c r="A179" s="672" t="s">
        <v>583</v>
      </c>
      <c r="B179" s="710">
        <f>B180+B181+B182+B183</f>
        <v>0</v>
      </c>
      <c r="C179" s="710">
        <f>C180+C181+C182+C183</f>
        <v>0</v>
      </c>
      <c r="D179" s="710">
        <f>D180+D181+D182+D183</f>
        <v>0</v>
      </c>
      <c r="E179" s="710">
        <f>E180+E181+E182+E183</f>
        <v>0</v>
      </c>
      <c r="F179" s="699"/>
      <c r="G179" s="699"/>
    </row>
    <row r="180" spans="1:7" s="700" customFormat="1" ht="15" hidden="1" thickBot="1">
      <c r="A180" s="711" t="s">
        <v>538</v>
      </c>
      <c r="B180" s="710"/>
      <c r="C180" s="710"/>
      <c r="D180" s="710"/>
      <c r="E180" s="710"/>
      <c r="F180" s="699"/>
      <c r="G180" s="699"/>
    </row>
    <row r="181" spans="1:7" s="700" customFormat="1" ht="15" hidden="1" thickBot="1">
      <c r="A181" s="711" t="s">
        <v>584</v>
      </c>
      <c r="B181" s="710"/>
      <c r="C181" s="710"/>
      <c r="D181" s="710"/>
      <c r="E181" s="710"/>
      <c r="F181" s="699"/>
      <c r="G181" s="699"/>
    </row>
    <row r="182" spans="1:7" s="700" customFormat="1" ht="15" hidden="1" thickBot="1">
      <c r="A182" s="711" t="s">
        <v>585</v>
      </c>
      <c r="B182" s="710"/>
      <c r="C182" s="710"/>
      <c r="D182" s="710"/>
      <c r="E182" s="710"/>
      <c r="F182" s="699"/>
      <c r="G182" s="699"/>
    </row>
    <row r="183" spans="1:7" s="700" customFormat="1" ht="15" hidden="1" thickBot="1">
      <c r="A183" s="711" t="s">
        <v>586</v>
      </c>
      <c r="B183" s="710"/>
      <c r="C183" s="710"/>
      <c r="D183" s="710"/>
      <c r="E183" s="710"/>
      <c r="F183" s="699"/>
      <c r="G183" s="699"/>
    </row>
    <row r="184" spans="1:7" s="700" customFormat="1" ht="15" hidden="1" thickBot="1">
      <c r="A184" s="672" t="s">
        <v>587</v>
      </c>
      <c r="B184" s="712">
        <f>B185+B186+B187+B188</f>
        <v>0</v>
      </c>
      <c r="C184" s="712">
        <f>C185+C186+C187+C188</f>
        <v>0</v>
      </c>
      <c r="D184" s="712">
        <f>D185+D186+D187+D188</f>
        <v>0</v>
      </c>
      <c r="E184" s="712">
        <f>E185+E186+E187+E188</f>
        <v>0</v>
      </c>
      <c r="F184" s="699"/>
      <c r="G184" s="699"/>
    </row>
    <row r="185" spans="1:7" s="700" customFormat="1" ht="15" hidden="1" thickBot="1">
      <c r="A185" s="711" t="s">
        <v>538</v>
      </c>
      <c r="B185" s="712"/>
      <c r="C185" s="710"/>
      <c r="D185" s="710"/>
      <c r="E185" s="710"/>
      <c r="F185" s="699"/>
      <c r="G185" s="699"/>
    </row>
    <row r="186" spans="1:7" s="700" customFormat="1" ht="15" hidden="1" thickBot="1">
      <c r="A186" s="711" t="s">
        <v>584</v>
      </c>
      <c r="B186" s="712"/>
      <c r="C186" s="710"/>
      <c r="D186" s="710"/>
      <c r="E186" s="710"/>
      <c r="F186" s="699"/>
      <c r="G186" s="699"/>
    </row>
    <row r="187" spans="1:7" s="700" customFormat="1" ht="15" hidden="1" thickBot="1">
      <c r="A187" s="711" t="s">
        <v>585</v>
      </c>
      <c r="B187" s="712"/>
      <c r="C187" s="710"/>
      <c r="D187" s="710"/>
      <c r="E187" s="710"/>
      <c r="F187" s="699"/>
      <c r="G187" s="699"/>
    </row>
    <row r="188" spans="1:7" s="700" customFormat="1" ht="15" hidden="1" thickBot="1">
      <c r="A188" s="711" t="s">
        <v>586</v>
      </c>
      <c r="B188" s="712"/>
      <c r="C188" s="710"/>
      <c r="D188" s="710"/>
      <c r="E188" s="710"/>
      <c r="F188" s="699"/>
      <c r="G188" s="699"/>
    </row>
    <row r="189" spans="1:7" s="700" customFormat="1" ht="15" hidden="1" thickBot="1">
      <c r="A189" s="713" t="s">
        <v>660</v>
      </c>
      <c r="B189" s="712">
        <f>B179+B184</f>
        <v>0</v>
      </c>
      <c r="C189" s="712">
        <f>C179+C184</f>
        <v>0</v>
      </c>
      <c r="D189" s="712">
        <f>D179+D184</f>
        <v>0</v>
      </c>
      <c r="E189" s="712">
        <f>E179+E184</f>
        <v>0</v>
      </c>
      <c r="F189" s="699"/>
      <c r="G189" s="699"/>
    </row>
    <row r="190" spans="1:7" s="700" customFormat="1" ht="39" hidden="1" thickBot="1">
      <c r="A190" s="693" t="s">
        <v>663</v>
      </c>
      <c r="B190" s="701"/>
      <c r="C190" s="664" t="s">
        <v>578</v>
      </c>
      <c r="D190" s="702"/>
      <c r="E190" s="703"/>
      <c r="F190" s="699"/>
      <c r="G190" s="699"/>
    </row>
    <row r="191" spans="1:7" s="700" customFormat="1" ht="15" hidden="1" thickBot="1">
      <c r="A191" s="672" t="s">
        <v>517</v>
      </c>
      <c r="B191" s="701"/>
      <c r="C191" s="702"/>
      <c r="D191" s="702"/>
      <c r="E191" s="703"/>
      <c r="F191" s="699"/>
      <c r="G191" s="699"/>
    </row>
    <row r="192" spans="1:7" s="700" customFormat="1" ht="15" hidden="1" thickBot="1">
      <c r="A192" s="672" t="s">
        <v>21</v>
      </c>
      <c r="B192" s="701"/>
      <c r="C192" s="702"/>
      <c r="D192" s="702"/>
      <c r="E192" s="703"/>
      <c r="F192" s="699"/>
      <c r="G192" s="699"/>
    </row>
    <row r="193" spans="1:7" s="700" customFormat="1" ht="15" hidden="1" thickBot="1">
      <c r="A193" s="704"/>
      <c r="B193" s="690">
        <v>2018</v>
      </c>
      <c r="C193" s="690">
        <v>2019</v>
      </c>
      <c r="D193" s="690">
        <v>2024</v>
      </c>
      <c r="E193" s="690">
        <v>2025</v>
      </c>
      <c r="F193" s="699"/>
      <c r="G193" s="699"/>
    </row>
    <row r="194" spans="1:7" s="700" customFormat="1" ht="15" hidden="1" thickBot="1">
      <c r="A194" s="689"/>
      <c r="B194" s="678" t="s">
        <v>22</v>
      </c>
      <c r="C194" s="678" t="s">
        <v>23</v>
      </c>
      <c r="D194" s="678" t="s">
        <v>23</v>
      </c>
      <c r="E194" s="678" t="s">
        <v>23</v>
      </c>
      <c r="F194" s="699"/>
      <c r="G194" s="699"/>
    </row>
    <row r="195" spans="1:7" s="700" customFormat="1" ht="15" hidden="1" thickBot="1">
      <c r="A195" s="672" t="s">
        <v>33</v>
      </c>
      <c r="B195" s="672"/>
      <c r="C195" s="672"/>
      <c r="D195" s="672"/>
      <c r="E195" s="672"/>
      <c r="F195" s="699"/>
      <c r="G195" s="699"/>
    </row>
    <row r="196" spans="1:7" s="700" customFormat="1" ht="15" hidden="1" thickBot="1">
      <c r="A196" s="672" t="s">
        <v>529</v>
      </c>
      <c r="B196" s="679">
        <f>B214</f>
        <v>0</v>
      </c>
      <c r="C196" s="679">
        <f>C214</f>
        <v>0</v>
      </c>
      <c r="D196" s="679">
        <f>D214</f>
        <v>0</v>
      </c>
      <c r="E196" s="679">
        <f>E214</f>
        <v>0</v>
      </c>
      <c r="F196" s="699"/>
      <c r="G196" s="699"/>
    </row>
    <row r="197" spans="1:7" s="700" customFormat="1" ht="15" hidden="1" thickBot="1">
      <c r="A197" s="672" t="s">
        <v>530</v>
      </c>
      <c r="B197" s="679" t="e">
        <f>B196/B195</f>
        <v>#DIV/0!</v>
      </c>
      <c r="C197" s="679" t="e">
        <f>C196/C195</f>
        <v>#DIV/0!</v>
      </c>
      <c r="D197" s="679" t="e">
        <f>D196/D195</f>
        <v>#DIV/0!</v>
      </c>
      <c r="E197" s="679" t="e">
        <f>E196/E195</f>
        <v>#DIV/0!</v>
      </c>
      <c r="F197" s="699"/>
      <c r="G197" s="699"/>
    </row>
    <row r="198" spans="1:7" s="700" customFormat="1" ht="15" hidden="1" thickBot="1">
      <c r="A198" s="672" t="s">
        <v>532</v>
      </c>
      <c r="B198" s="666" t="s">
        <v>533</v>
      </c>
      <c r="C198" s="705" t="e">
        <f>C195/B195-1</f>
        <v>#DIV/0!</v>
      </c>
      <c r="D198" s="705" t="e">
        <f t="shared" ref="D198:E200" si="3">D195/C195-1</f>
        <v>#DIV/0!</v>
      </c>
      <c r="E198" s="705" t="e">
        <f t="shared" si="3"/>
        <v>#DIV/0!</v>
      </c>
      <c r="F198" s="699"/>
      <c r="G198" s="706"/>
    </row>
    <row r="199" spans="1:7" s="700" customFormat="1" ht="15" hidden="1" thickBot="1">
      <c r="A199" s="672" t="s">
        <v>534</v>
      </c>
      <c r="B199" s="666" t="s">
        <v>533</v>
      </c>
      <c r="C199" s="705" t="e">
        <f>C196/B196-1</f>
        <v>#DIV/0!</v>
      </c>
      <c r="D199" s="705" t="e">
        <f t="shared" si="3"/>
        <v>#DIV/0!</v>
      </c>
      <c r="E199" s="705" t="e">
        <f t="shared" si="3"/>
        <v>#DIV/0!</v>
      </c>
      <c r="F199" s="699"/>
      <c r="G199" s="699"/>
    </row>
    <row r="200" spans="1:7" s="700" customFormat="1" ht="15" hidden="1" thickBot="1">
      <c r="A200" s="672" t="s">
        <v>47</v>
      </c>
      <c r="B200" s="666" t="s">
        <v>533</v>
      </c>
      <c r="C200" s="705" t="e">
        <f>C197/B197-1</f>
        <v>#DIV/0!</v>
      </c>
      <c r="D200" s="705" t="e">
        <f t="shared" si="3"/>
        <v>#DIV/0!</v>
      </c>
      <c r="E200" s="705" t="e">
        <f t="shared" si="3"/>
        <v>#DIV/0!</v>
      </c>
      <c r="F200" s="699"/>
      <c r="G200" s="699"/>
    </row>
    <row r="201" spans="1:7" s="700" customFormat="1" ht="39" hidden="1" thickBot="1">
      <c r="A201" s="707" t="s">
        <v>1066</v>
      </c>
      <c r="B201" s="708"/>
      <c r="C201" s="708"/>
      <c r="D201" s="708"/>
      <c r="E201" s="709"/>
      <c r="F201" s="699"/>
      <c r="G201" s="699"/>
    </row>
    <row r="202" spans="1:7" s="700" customFormat="1" ht="15" hidden="1" thickBot="1">
      <c r="A202" s="704"/>
      <c r="B202" s="690">
        <v>2018</v>
      </c>
      <c r="C202" s="690">
        <v>2019</v>
      </c>
      <c r="D202" s="690">
        <v>2024</v>
      </c>
      <c r="E202" s="690">
        <v>2025</v>
      </c>
      <c r="F202" s="699"/>
      <c r="G202" s="699"/>
    </row>
    <row r="203" spans="1:7" s="700" customFormat="1" ht="15" hidden="1" thickBot="1">
      <c r="A203" s="689"/>
      <c r="B203" s="678" t="s">
        <v>22</v>
      </c>
      <c r="C203" s="678" t="s">
        <v>23</v>
      </c>
      <c r="D203" s="678" t="s">
        <v>23</v>
      </c>
      <c r="E203" s="678" t="s">
        <v>23</v>
      </c>
      <c r="F203" s="699"/>
      <c r="G203" s="699"/>
    </row>
    <row r="204" spans="1:7" s="700" customFormat="1" ht="15" hidden="1" thickBot="1">
      <c r="A204" s="672" t="s">
        <v>583</v>
      </c>
      <c r="B204" s="710">
        <f>B205+B206+B207+B208</f>
        <v>0</v>
      </c>
      <c r="C204" s="710">
        <f>C205+C206+C207+C208</f>
        <v>0</v>
      </c>
      <c r="D204" s="710">
        <f>D205+D206+D207+D208</f>
        <v>0</v>
      </c>
      <c r="E204" s="710">
        <f>E205+E206+E207+E208</f>
        <v>0</v>
      </c>
      <c r="F204" s="699"/>
      <c r="G204" s="699"/>
    </row>
    <row r="205" spans="1:7" s="700" customFormat="1" ht="15" hidden="1" thickBot="1">
      <c r="A205" s="711" t="s">
        <v>538</v>
      </c>
      <c r="B205" s="710"/>
      <c r="C205" s="710"/>
      <c r="D205" s="710"/>
      <c r="E205" s="710"/>
      <c r="F205" s="699"/>
      <c r="G205" s="699"/>
    </row>
    <row r="206" spans="1:7" s="700" customFormat="1" ht="15" hidden="1" thickBot="1">
      <c r="A206" s="711" t="s">
        <v>584</v>
      </c>
      <c r="B206" s="710"/>
      <c r="C206" s="710"/>
      <c r="D206" s="710"/>
      <c r="E206" s="710"/>
      <c r="F206" s="699"/>
      <c r="G206" s="699"/>
    </row>
    <row r="207" spans="1:7" s="700" customFormat="1" ht="15" hidden="1" thickBot="1">
      <c r="A207" s="711" t="s">
        <v>585</v>
      </c>
      <c r="B207" s="710"/>
      <c r="C207" s="710"/>
      <c r="D207" s="710"/>
      <c r="E207" s="710"/>
      <c r="F207" s="699"/>
      <c r="G207" s="699"/>
    </row>
    <row r="208" spans="1:7" s="700" customFormat="1" ht="15" hidden="1" thickBot="1">
      <c r="A208" s="711" t="s">
        <v>586</v>
      </c>
      <c r="B208" s="710"/>
      <c r="C208" s="710"/>
      <c r="D208" s="710"/>
      <c r="E208" s="710"/>
      <c r="F208" s="699"/>
      <c r="G208" s="699"/>
    </row>
    <row r="209" spans="1:7" s="700" customFormat="1" ht="15" hidden="1" thickBot="1">
      <c r="A209" s="672" t="s">
        <v>587</v>
      </c>
      <c r="B209" s="712">
        <f>B210+B211+B212+B213</f>
        <v>0</v>
      </c>
      <c r="C209" s="712">
        <f>C210+C211+C212+C213</f>
        <v>0</v>
      </c>
      <c r="D209" s="712">
        <f>D210+D211+D212+D213</f>
        <v>0</v>
      </c>
      <c r="E209" s="712">
        <f>E210+E211+E212+E213</f>
        <v>0</v>
      </c>
      <c r="F209" s="699"/>
      <c r="G209" s="699"/>
    </row>
    <row r="210" spans="1:7" s="700" customFormat="1" ht="15" hidden="1" thickBot="1">
      <c r="A210" s="711" t="s">
        <v>538</v>
      </c>
      <c r="B210" s="712"/>
      <c r="C210" s="710"/>
      <c r="D210" s="710"/>
      <c r="E210" s="710"/>
      <c r="F210" s="699"/>
      <c r="G210" s="699"/>
    </row>
    <row r="211" spans="1:7" s="700" customFormat="1" ht="15" hidden="1" thickBot="1">
      <c r="A211" s="711" t="s">
        <v>584</v>
      </c>
      <c r="B211" s="712"/>
      <c r="C211" s="710"/>
      <c r="D211" s="710"/>
      <c r="E211" s="710"/>
      <c r="F211" s="699"/>
      <c r="G211" s="699"/>
    </row>
    <row r="212" spans="1:7" s="700" customFormat="1" ht="15" hidden="1" thickBot="1">
      <c r="A212" s="711" t="s">
        <v>585</v>
      </c>
      <c r="B212" s="712"/>
      <c r="C212" s="710"/>
      <c r="D212" s="710"/>
      <c r="E212" s="710"/>
      <c r="F212" s="699"/>
      <c r="G212" s="699"/>
    </row>
    <row r="213" spans="1:7" s="700" customFormat="1" ht="15" hidden="1" thickBot="1">
      <c r="A213" s="711" t="s">
        <v>586</v>
      </c>
      <c r="B213" s="712"/>
      <c r="C213" s="710"/>
      <c r="D213" s="710"/>
      <c r="E213" s="710"/>
      <c r="F213" s="699"/>
      <c r="G213" s="699"/>
    </row>
    <row r="214" spans="1:7" s="700" customFormat="1" ht="15" hidden="1" thickBot="1">
      <c r="A214" s="714" t="s">
        <v>798</v>
      </c>
      <c r="B214" s="712">
        <f>B204+B209</f>
        <v>0</v>
      </c>
      <c r="C214" s="712">
        <f>C204+C209</f>
        <v>0</v>
      </c>
      <c r="D214" s="712">
        <f>D204+D209</f>
        <v>0</v>
      </c>
      <c r="E214" s="712">
        <f>E204+E209</f>
        <v>0</v>
      </c>
      <c r="F214" s="699"/>
      <c r="G214" s="699"/>
    </row>
    <row r="215" spans="1:7" s="700" customFormat="1" ht="25.5" hidden="1" customHeight="1" thickBot="1">
      <c r="A215" s="663" t="s">
        <v>619</v>
      </c>
      <c r="B215" s="715"/>
      <c r="C215" s="697"/>
      <c r="D215" s="697"/>
      <c r="E215" s="698"/>
      <c r="F215" s="699"/>
      <c r="G215" s="699"/>
    </row>
    <row r="216" spans="1:7" s="700" customFormat="1" ht="60.75" hidden="1" customHeight="1" thickBot="1">
      <c r="A216" s="693" t="s">
        <v>616</v>
      </c>
      <c r="B216" s="701"/>
      <c r="C216" s="664" t="s">
        <v>578</v>
      </c>
      <c r="D216" s="702"/>
      <c r="E216" s="703"/>
      <c r="F216" s="699"/>
      <c r="G216" s="699"/>
    </row>
    <row r="217" spans="1:7" s="700" customFormat="1" ht="17.25" hidden="1" customHeight="1" thickBot="1">
      <c r="A217" s="672" t="s">
        <v>517</v>
      </c>
      <c r="B217" s="701"/>
      <c r="C217" s="702"/>
      <c r="D217" s="702"/>
      <c r="E217" s="703"/>
      <c r="F217" s="699"/>
      <c r="G217" s="699"/>
    </row>
    <row r="218" spans="1:7" s="700" customFormat="1" ht="15" hidden="1" thickBot="1">
      <c r="A218" s="672" t="s">
        <v>21</v>
      </c>
      <c r="B218" s="707"/>
      <c r="C218" s="702"/>
      <c r="D218" s="702"/>
      <c r="E218" s="703"/>
      <c r="F218" s="699"/>
      <c r="G218" s="699"/>
    </row>
    <row r="219" spans="1:7" s="700" customFormat="1" ht="12.75" hidden="1" customHeight="1" thickBot="1">
      <c r="A219" s="704"/>
      <c r="B219" s="665">
        <v>2024</v>
      </c>
      <c r="C219" s="665">
        <v>2025</v>
      </c>
      <c r="D219" s="665">
        <v>2026</v>
      </c>
      <c r="E219" s="665">
        <v>2027</v>
      </c>
      <c r="F219" s="699"/>
      <c r="G219" s="699"/>
    </row>
    <row r="220" spans="1:7" s="700" customFormat="1" ht="18" hidden="1" customHeight="1" thickBot="1">
      <c r="A220" s="689"/>
      <c r="B220" s="678" t="s">
        <v>22</v>
      </c>
      <c r="C220" s="678" t="s">
        <v>23</v>
      </c>
      <c r="D220" s="678" t="s">
        <v>23</v>
      </c>
      <c r="E220" s="678" t="s">
        <v>23</v>
      </c>
      <c r="F220" s="699"/>
      <c r="G220" s="699"/>
    </row>
    <row r="221" spans="1:7" s="700" customFormat="1" ht="15" hidden="1" thickBot="1">
      <c r="A221" s="672" t="s">
        <v>33</v>
      </c>
      <c r="B221" s="672">
        <v>0</v>
      </c>
      <c r="C221" s="666">
        <v>0</v>
      </c>
      <c r="D221" s="666">
        <v>0</v>
      </c>
      <c r="E221" s="672">
        <v>0</v>
      </c>
      <c r="F221" s="699"/>
      <c r="G221" s="699"/>
    </row>
    <row r="222" spans="1:7" s="700" customFormat="1" ht="15" hidden="1" thickBot="1">
      <c r="A222" s="672" t="s">
        <v>529</v>
      </c>
      <c r="B222" s="679">
        <f>B240</f>
        <v>0</v>
      </c>
      <c r="C222" s="679">
        <f>C240</f>
        <v>0</v>
      </c>
      <c r="D222" s="679">
        <f>D240</f>
        <v>0</v>
      </c>
      <c r="E222" s="679">
        <f>E240</f>
        <v>0</v>
      </c>
      <c r="F222" s="699"/>
      <c r="G222" s="699"/>
    </row>
    <row r="223" spans="1:7" s="700" customFormat="1" ht="15" hidden="1" thickBot="1">
      <c r="A223" s="672" t="s">
        <v>530</v>
      </c>
      <c r="B223" s="679"/>
      <c r="C223" s="679"/>
      <c r="D223" s="679"/>
      <c r="E223" s="679"/>
      <c r="F223" s="699"/>
      <c r="G223" s="699"/>
    </row>
    <row r="224" spans="1:7" s="700" customFormat="1" ht="15" hidden="1" thickBot="1">
      <c r="A224" s="672" t="s">
        <v>532</v>
      </c>
      <c r="B224" s="666"/>
      <c r="C224" s="705"/>
      <c r="D224" s="705"/>
      <c r="E224" s="705"/>
      <c r="F224" s="699"/>
      <c r="G224" s="706"/>
    </row>
    <row r="225" spans="1:7" s="700" customFormat="1" ht="15" hidden="1" thickBot="1">
      <c r="A225" s="672" t="s">
        <v>534</v>
      </c>
      <c r="B225" s="666"/>
      <c r="C225" s="705"/>
      <c r="D225" s="705"/>
      <c r="E225" s="705"/>
      <c r="F225" s="699"/>
      <c r="G225" s="699"/>
    </row>
    <row r="226" spans="1:7" s="700" customFormat="1" ht="15" hidden="1" thickBot="1">
      <c r="A226" s="672" t="s">
        <v>47</v>
      </c>
      <c r="B226" s="666"/>
      <c r="C226" s="705"/>
      <c r="D226" s="705"/>
      <c r="E226" s="705"/>
      <c r="F226" s="699"/>
      <c r="G226" s="699"/>
    </row>
    <row r="227" spans="1:7" s="700" customFormat="1" ht="1.5" hidden="1" customHeight="1" thickBot="1">
      <c r="A227" s="707" t="s">
        <v>1061</v>
      </c>
      <c r="B227" s="708"/>
      <c r="C227" s="708"/>
      <c r="D227" s="708"/>
      <c r="E227" s="709"/>
      <c r="F227" s="699"/>
      <c r="G227" s="699"/>
    </row>
    <row r="228" spans="1:7" s="700" customFormat="1" ht="12.75" hidden="1" customHeight="1" thickBot="1">
      <c r="A228" s="704"/>
      <c r="B228" s="665">
        <v>2023</v>
      </c>
      <c r="C228" s="665">
        <v>2024</v>
      </c>
      <c r="D228" s="665">
        <v>2025</v>
      </c>
      <c r="E228" s="665">
        <v>2026</v>
      </c>
      <c r="F228" s="699"/>
      <c r="G228" s="699"/>
    </row>
    <row r="229" spans="1:7" s="700" customFormat="1" ht="14.25" hidden="1" customHeight="1" thickBot="1">
      <c r="A229" s="689"/>
      <c r="B229" s="678" t="s">
        <v>22</v>
      </c>
      <c r="C229" s="678" t="s">
        <v>23</v>
      </c>
      <c r="D229" s="678" t="s">
        <v>23</v>
      </c>
      <c r="E229" s="678" t="s">
        <v>23</v>
      </c>
      <c r="F229" s="699"/>
      <c r="G229" s="699"/>
    </row>
    <row r="230" spans="1:7" s="700" customFormat="1" ht="15" hidden="1" thickBot="1">
      <c r="A230" s="672" t="s">
        <v>583</v>
      </c>
      <c r="B230" s="710">
        <f>B231+B232+B233+B234</f>
        <v>0</v>
      </c>
      <c r="C230" s="710">
        <f>C231+C232+C233+C234</f>
        <v>0</v>
      </c>
      <c r="D230" s="710">
        <f>D231+D232+D233+D234</f>
        <v>0</v>
      </c>
      <c r="E230" s="710">
        <f>E231+E232+E233+E234</f>
        <v>0</v>
      </c>
      <c r="F230" s="699"/>
      <c r="G230" s="699"/>
    </row>
    <row r="231" spans="1:7" s="700" customFormat="1" ht="15" hidden="1" thickBot="1">
      <c r="A231" s="711" t="s">
        <v>538</v>
      </c>
      <c r="B231" s="710"/>
      <c r="C231" s="710"/>
      <c r="D231" s="710"/>
      <c r="E231" s="710"/>
      <c r="F231" s="699"/>
      <c r="G231" s="699"/>
    </row>
    <row r="232" spans="1:7" s="700" customFormat="1" ht="15" hidden="1" thickBot="1">
      <c r="A232" s="711" t="s">
        <v>584</v>
      </c>
      <c r="B232" s="710"/>
      <c r="C232" s="710"/>
      <c r="D232" s="710"/>
      <c r="E232" s="710"/>
      <c r="F232" s="699"/>
      <c r="G232" s="699"/>
    </row>
    <row r="233" spans="1:7" s="700" customFormat="1" ht="15" hidden="1" thickBot="1">
      <c r="A233" s="711" t="s">
        <v>585</v>
      </c>
      <c r="B233" s="710"/>
      <c r="C233" s="710"/>
      <c r="D233" s="710"/>
      <c r="E233" s="710"/>
      <c r="F233" s="699"/>
      <c r="G233" s="699"/>
    </row>
    <row r="234" spans="1:7" s="700" customFormat="1" ht="15" hidden="1" thickBot="1">
      <c r="A234" s="711" t="s">
        <v>586</v>
      </c>
      <c r="B234" s="710"/>
      <c r="C234" s="710"/>
      <c r="D234" s="710"/>
      <c r="E234" s="710"/>
      <c r="F234" s="699"/>
      <c r="G234" s="699"/>
    </row>
    <row r="235" spans="1:7" s="700" customFormat="1" ht="15" hidden="1" thickBot="1">
      <c r="A235" s="672" t="s">
        <v>587</v>
      </c>
      <c r="B235" s="712">
        <f>B236+B237+B238+B239</f>
        <v>0</v>
      </c>
      <c r="C235" s="712">
        <f>C236+C237+C238+C239</f>
        <v>0</v>
      </c>
      <c r="D235" s="712">
        <f>D236+D237+D238+D239</f>
        <v>0</v>
      </c>
      <c r="E235" s="712">
        <f>E236+E237+E238+E239</f>
        <v>0</v>
      </c>
      <c r="F235" s="699"/>
      <c r="G235" s="699"/>
    </row>
    <row r="236" spans="1:7" s="700" customFormat="1" ht="15" hidden="1" thickBot="1">
      <c r="A236" s="711" t="s">
        <v>538</v>
      </c>
      <c r="B236" s="712">
        <v>0</v>
      </c>
      <c r="C236" s="712">
        <v>0</v>
      </c>
      <c r="D236" s="712">
        <v>0</v>
      </c>
      <c r="E236" s="712">
        <v>0</v>
      </c>
      <c r="F236" s="699"/>
      <c r="G236" s="699"/>
    </row>
    <row r="237" spans="1:7" s="700" customFormat="1" ht="15" hidden="1" thickBot="1">
      <c r="A237" s="711" t="s">
        <v>584</v>
      </c>
      <c r="B237" s="712"/>
      <c r="C237" s="712"/>
      <c r="D237" s="712"/>
      <c r="E237" s="712"/>
      <c r="F237" s="699"/>
      <c r="G237" s="699"/>
    </row>
    <row r="238" spans="1:7" s="700" customFormat="1" ht="15" hidden="1" thickBot="1">
      <c r="A238" s="711" t="s">
        <v>585</v>
      </c>
      <c r="B238" s="712"/>
      <c r="C238" s="712"/>
      <c r="D238" s="712"/>
      <c r="E238" s="712"/>
      <c r="F238" s="699"/>
      <c r="G238" s="699"/>
    </row>
    <row r="239" spans="1:7" s="700" customFormat="1" ht="15" hidden="1" thickBot="1">
      <c r="A239" s="711" t="s">
        <v>586</v>
      </c>
      <c r="B239" s="712"/>
      <c r="C239" s="712"/>
      <c r="D239" s="712"/>
      <c r="E239" s="712"/>
      <c r="F239" s="699"/>
      <c r="G239" s="699"/>
    </row>
    <row r="240" spans="1:7" s="700" customFormat="1" ht="15" hidden="1" thickBot="1">
      <c r="A240" s="714" t="s">
        <v>614</v>
      </c>
      <c r="B240" s="712">
        <f>B230+B235</f>
        <v>0</v>
      </c>
      <c r="C240" s="712">
        <f>C230+C235</f>
        <v>0</v>
      </c>
      <c r="D240" s="712">
        <f>D230+D235</f>
        <v>0</v>
      </c>
      <c r="E240" s="712">
        <f>E230+E235</f>
        <v>0</v>
      </c>
      <c r="F240" s="699"/>
      <c r="G240" s="699"/>
    </row>
    <row r="241" spans="1:9" s="700" customFormat="1" ht="15" hidden="1" thickBot="1">
      <c r="A241" s="707" t="s">
        <v>66</v>
      </c>
      <c r="B241" s="708"/>
      <c r="C241" s="708"/>
      <c r="D241" s="708"/>
      <c r="E241" s="709"/>
      <c r="F241" s="699"/>
      <c r="G241" s="699"/>
    </row>
    <row r="242" spans="1:9" s="700" customFormat="1" ht="26.25" hidden="1" thickBot="1">
      <c r="A242" s="707" t="s">
        <v>615</v>
      </c>
      <c r="B242" s="708"/>
      <c r="C242" s="708"/>
      <c r="D242" s="708"/>
      <c r="E242" s="709"/>
      <c r="F242" s="699"/>
      <c r="G242" s="699"/>
    </row>
    <row r="243" spans="1:9" s="700" customFormat="1" ht="26.25" hidden="1" thickBot="1">
      <c r="A243" s="693" t="s">
        <v>574</v>
      </c>
      <c r="B243" s="707"/>
      <c r="C243" s="708"/>
      <c r="D243" s="708"/>
      <c r="E243" s="709"/>
      <c r="F243" s="699"/>
      <c r="G243" s="699"/>
    </row>
    <row r="244" spans="1:9" s="700" customFormat="1" ht="34.5" customHeight="1" thickBot="1">
      <c r="A244" s="693" t="s">
        <v>576</v>
      </c>
      <c r="B244" s="693"/>
      <c r="C244" s="694" t="s">
        <v>578</v>
      </c>
      <c r="D244" s="697"/>
      <c r="E244" s="698"/>
      <c r="F244" s="699"/>
      <c r="G244" s="699"/>
      <c r="H244" s="716"/>
      <c r="I244" s="717"/>
    </row>
    <row r="245" spans="1:9" s="700" customFormat="1" ht="15" hidden="1" thickBot="1">
      <c r="A245" s="693"/>
      <c r="B245" s="715"/>
      <c r="C245" s="718"/>
      <c r="D245" s="697"/>
      <c r="E245" s="698"/>
      <c r="F245" s="699"/>
      <c r="G245" s="699"/>
      <c r="H245" s="719"/>
      <c r="I245" s="720"/>
    </row>
    <row r="246" spans="1:9" s="700" customFormat="1" ht="17.25" customHeight="1" thickBot="1">
      <c r="A246" s="672" t="s">
        <v>517</v>
      </c>
      <c r="B246" s="701"/>
      <c r="C246" s="702"/>
      <c r="D246" s="702"/>
      <c r="E246" s="703"/>
      <c r="F246" s="699"/>
      <c r="G246" s="699"/>
      <c r="H246" s="721"/>
      <c r="I246" s="722"/>
    </row>
    <row r="247" spans="1:9" s="700" customFormat="1" ht="15" thickBot="1">
      <c r="A247" s="672" t="s">
        <v>21</v>
      </c>
      <c r="B247" s="701"/>
      <c r="C247" s="702"/>
      <c r="D247" s="702"/>
      <c r="E247" s="703"/>
      <c r="F247" s="699"/>
      <c r="G247" s="699"/>
    </row>
    <row r="248" spans="1:9" s="700" customFormat="1" ht="12.75" customHeight="1">
      <c r="A248" s="704"/>
      <c r="B248" s="665">
        <v>2024</v>
      </c>
      <c r="C248" s="665">
        <v>2025</v>
      </c>
      <c r="D248" s="665">
        <v>2026</v>
      </c>
      <c r="E248" s="665">
        <v>2027</v>
      </c>
      <c r="F248" s="699"/>
      <c r="G248" s="699"/>
    </row>
    <row r="249" spans="1:9" s="700" customFormat="1" ht="14.25" customHeight="1" thickBot="1">
      <c r="A249" s="689"/>
      <c r="B249" s="678" t="s">
        <v>22</v>
      </c>
      <c r="C249" s="678" t="s">
        <v>23</v>
      </c>
      <c r="D249" s="678" t="s">
        <v>23</v>
      </c>
      <c r="E249" s="678" t="s">
        <v>23</v>
      </c>
      <c r="F249" s="699"/>
      <c r="G249" s="699"/>
    </row>
    <row r="250" spans="1:9" s="700" customFormat="1" ht="15" hidden="1" thickBot="1">
      <c r="A250" s="672" t="s">
        <v>33</v>
      </c>
      <c r="B250" s="679"/>
      <c r="C250" s="679"/>
      <c r="D250" s="679"/>
      <c r="E250" s="679"/>
      <c r="F250" s="699"/>
      <c r="G250" s="699"/>
    </row>
    <row r="251" spans="1:9" s="700" customFormat="1" ht="15" hidden="1" thickBot="1">
      <c r="A251" s="672" t="s">
        <v>529</v>
      </c>
      <c r="B251" s="679">
        <f>B314-B276</f>
        <v>0</v>
      </c>
      <c r="C251" s="679">
        <f>C314-C276</f>
        <v>0</v>
      </c>
      <c r="D251" s="679">
        <f>D314-D276</f>
        <v>0</v>
      </c>
      <c r="E251" s="679">
        <f>E269</f>
        <v>0</v>
      </c>
      <c r="F251" s="699"/>
      <c r="G251" s="699"/>
    </row>
    <row r="252" spans="1:9" s="700" customFormat="1" ht="15" hidden="1" thickBot="1">
      <c r="A252" s="672" t="s">
        <v>530</v>
      </c>
      <c r="B252" s="679">
        <v>0</v>
      </c>
      <c r="C252" s="679">
        <v>0</v>
      </c>
      <c r="D252" s="679">
        <v>0</v>
      </c>
      <c r="E252" s="679">
        <v>0</v>
      </c>
      <c r="F252" s="699"/>
      <c r="G252" s="699"/>
    </row>
    <row r="253" spans="1:9" s="700" customFormat="1" ht="15" hidden="1" thickBot="1">
      <c r="A253" s="672" t="s">
        <v>532</v>
      </c>
      <c r="B253" s="666"/>
      <c r="C253" s="705"/>
      <c r="D253" s="705"/>
      <c r="E253" s="705"/>
      <c r="F253" s="699"/>
      <c r="G253" s="706"/>
    </row>
    <row r="254" spans="1:9" s="700" customFormat="1" ht="15" hidden="1" thickBot="1">
      <c r="A254" s="672" t="s">
        <v>534</v>
      </c>
      <c r="B254" s="666"/>
      <c r="C254" s="705"/>
      <c r="D254" s="705"/>
      <c r="E254" s="705"/>
      <c r="F254" s="699"/>
      <c r="G254" s="699"/>
    </row>
    <row r="255" spans="1:9" s="700" customFormat="1" ht="15" hidden="1" thickBot="1">
      <c r="A255" s="672" t="s">
        <v>47</v>
      </c>
      <c r="B255" s="666"/>
      <c r="C255" s="705"/>
      <c r="D255" s="705"/>
      <c r="E255" s="705"/>
      <c r="F255" s="699"/>
      <c r="G255" s="699"/>
    </row>
    <row r="256" spans="1:9" s="700" customFormat="1" ht="39" hidden="1" thickBot="1">
      <c r="A256" s="707" t="s">
        <v>950</v>
      </c>
      <c r="B256" s="708"/>
      <c r="C256" s="708"/>
      <c r="D256" s="708"/>
      <c r="E256" s="709"/>
      <c r="F256" s="699"/>
      <c r="G256" s="699"/>
    </row>
    <row r="257" spans="1:7" s="700" customFormat="1" ht="12.75" hidden="1" customHeight="1" thickBot="1">
      <c r="A257" s="704"/>
      <c r="B257" s="665">
        <v>2024</v>
      </c>
      <c r="C257" s="665">
        <v>2025</v>
      </c>
      <c r="D257" s="665">
        <v>2026</v>
      </c>
      <c r="E257" s="665">
        <v>2027</v>
      </c>
      <c r="F257" s="699"/>
      <c r="G257" s="699"/>
    </row>
    <row r="258" spans="1:7" s="700" customFormat="1" ht="17.25" hidden="1" customHeight="1" thickBot="1">
      <c r="A258" s="689"/>
      <c r="B258" s="678" t="s">
        <v>22</v>
      </c>
      <c r="C258" s="678" t="s">
        <v>23</v>
      </c>
      <c r="D258" s="678" t="s">
        <v>23</v>
      </c>
      <c r="E258" s="678" t="s">
        <v>23</v>
      </c>
      <c r="F258" s="699"/>
      <c r="G258" s="699"/>
    </row>
    <row r="259" spans="1:7" s="700" customFormat="1" ht="15" hidden="1" thickBot="1">
      <c r="A259" s="672" t="s">
        <v>583</v>
      </c>
      <c r="B259" s="710">
        <f>B260+B261+B262+B263</f>
        <v>0</v>
      </c>
      <c r="C259" s="710">
        <f>C260+C261+C262+C263</f>
        <v>0</v>
      </c>
      <c r="D259" s="710">
        <f>D260+D261+D262+D263</f>
        <v>0</v>
      </c>
      <c r="E259" s="710">
        <f>E260+E261+E262+E263</f>
        <v>0</v>
      </c>
      <c r="F259" s="699"/>
      <c r="G259" s="699"/>
    </row>
    <row r="260" spans="1:7" s="700" customFormat="1" ht="15" hidden="1" thickBot="1">
      <c r="A260" s="711" t="s">
        <v>538</v>
      </c>
      <c r="B260" s="710"/>
      <c r="C260" s="710"/>
      <c r="D260" s="710"/>
      <c r="E260" s="710"/>
      <c r="F260" s="699"/>
      <c r="G260" s="699"/>
    </row>
    <row r="261" spans="1:7" s="700" customFormat="1" ht="15" hidden="1" thickBot="1">
      <c r="A261" s="711" t="s">
        <v>584</v>
      </c>
      <c r="B261" s="710"/>
      <c r="C261" s="710"/>
      <c r="D261" s="710"/>
      <c r="E261" s="710"/>
      <c r="F261" s="699"/>
      <c r="G261" s="699"/>
    </row>
    <row r="262" spans="1:7" s="700" customFormat="1" ht="15" hidden="1" thickBot="1">
      <c r="A262" s="711" t="s">
        <v>585</v>
      </c>
      <c r="B262" s="710"/>
      <c r="C262" s="710"/>
      <c r="D262" s="710"/>
      <c r="E262" s="710"/>
      <c r="F262" s="699"/>
      <c r="G262" s="699"/>
    </row>
    <row r="263" spans="1:7" s="700" customFormat="1" ht="15" hidden="1" thickBot="1">
      <c r="A263" s="711" t="s">
        <v>586</v>
      </c>
      <c r="B263" s="710"/>
      <c r="C263" s="710"/>
      <c r="D263" s="710"/>
      <c r="E263" s="710"/>
      <c r="F263" s="699"/>
      <c r="G263" s="699"/>
    </row>
    <row r="264" spans="1:7" s="700" customFormat="1" ht="15" hidden="1" thickBot="1">
      <c r="A264" s="672" t="s">
        <v>587</v>
      </c>
      <c r="B264" s="712">
        <f>B265+B266+B267+B268</f>
        <v>0</v>
      </c>
      <c r="C264" s="712">
        <f>C265+C266+C267+C268</f>
        <v>0</v>
      </c>
      <c r="D264" s="712">
        <f>D265+D266+D267+D268</f>
        <v>0</v>
      </c>
      <c r="E264" s="712">
        <f>E265+E266+E267+E268</f>
        <v>0</v>
      </c>
      <c r="F264" s="699"/>
      <c r="G264" s="699"/>
    </row>
    <row r="265" spans="1:7" s="700" customFormat="1" ht="15" hidden="1" thickBot="1">
      <c r="A265" s="711" t="s">
        <v>538</v>
      </c>
      <c r="B265" s="712">
        <v>0</v>
      </c>
      <c r="C265" s="710">
        <v>0</v>
      </c>
      <c r="D265" s="710">
        <v>0</v>
      </c>
      <c r="E265" s="710">
        <v>0</v>
      </c>
      <c r="F265" s="699"/>
      <c r="G265" s="699"/>
    </row>
    <row r="266" spans="1:7" s="700" customFormat="1" ht="15" hidden="1" thickBot="1">
      <c r="A266" s="711" t="s">
        <v>584</v>
      </c>
      <c r="B266" s="712"/>
      <c r="C266" s="710"/>
      <c r="D266" s="710"/>
      <c r="E266" s="710"/>
      <c r="F266" s="699"/>
      <c r="G266" s="699"/>
    </row>
    <row r="267" spans="1:7" s="700" customFormat="1" ht="14.25" hidden="1" customHeight="1" thickBot="1">
      <c r="A267" s="711" t="s">
        <v>585</v>
      </c>
      <c r="B267" s="712"/>
      <c r="C267" s="710"/>
      <c r="D267" s="710"/>
      <c r="E267" s="710"/>
      <c r="F267" s="699"/>
      <c r="G267" s="699"/>
    </row>
    <row r="268" spans="1:7" s="700" customFormat="1" ht="15" hidden="1" thickBot="1">
      <c r="A268" s="711" t="s">
        <v>586</v>
      </c>
      <c r="B268" s="712"/>
      <c r="C268" s="710"/>
      <c r="D268" s="710"/>
      <c r="E268" s="710"/>
      <c r="F268" s="699"/>
      <c r="G268" s="699"/>
    </row>
    <row r="269" spans="1:7" s="700" customFormat="1" ht="15" hidden="1" thickBot="1">
      <c r="A269" s="713" t="s">
        <v>555</v>
      </c>
      <c r="B269" s="712">
        <f>B259+B264</f>
        <v>0</v>
      </c>
      <c r="C269" s="712">
        <f>C259+C264</f>
        <v>0</v>
      </c>
      <c r="D269" s="712">
        <f>D259+D264</f>
        <v>0</v>
      </c>
      <c r="E269" s="712">
        <f>E259+E264</f>
        <v>0</v>
      </c>
      <c r="F269" s="699"/>
      <c r="G269" s="699"/>
    </row>
    <row r="270" spans="1:7" s="700" customFormat="1" ht="66" hidden="1" customHeight="1" thickBot="1">
      <c r="A270" s="693" t="s">
        <v>558</v>
      </c>
      <c r="B270" s="693"/>
      <c r="C270" s="694" t="s">
        <v>578</v>
      </c>
      <c r="D270" s="697"/>
      <c r="E270" s="698"/>
      <c r="F270" s="699"/>
      <c r="G270" s="699"/>
    </row>
    <row r="271" spans="1:7" s="700" customFormat="1" ht="17.25" hidden="1" customHeight="1" thickBot="1">
      <c r="A271" s="672" t="s">
        <v>517</v>
      </c>
      <c r="B271" s="701"/>
      <c r="C271" s="702"/>
      <c r="D271" s="702"/>
      <c r="E271" s="703"/>
      <c r="F271" s="699"/>
      <c r="G271" s="699"/>
    </row>
    <row r="272" spans="1:7" s="700" customFormat="1" ht="15" hidden="1" thickBot="1">
      <c r="A272" s="672" t="s">
        <v>21</v>
      </c>
      <c r="B272" s="701"/>
      <c r="C272" s="702"/>
      <c r="D272" s="702"/>
      <c r="E272" s="703"/>
      <c r="F272" s="699"/>
      <c r="G272" s="699"/>
    </row>
    <row r="273" spans="1:7" s="700" customFormat="1" ht="12.75" hidden="1" customHeight="1" thickBot="1">
      <c r="A273" s="704"/>
      <c r="B273" s="690">
        <v>2022</v>
      </c>
      <c r="C273" s="690">
        <v>2023</v>
      </c>
      <c r="D273" s="690">
        <v>2024</v>
      </c>
      <c r="E273" s="690">
        <v>2025</v>
      </c>
      <c r="F273" s="699"/>
      <c r="G273" s="699"/>
    </row>
    <row r="274" spans="1:7" s="700" customFormat="1" ht="9" hidden="1" customHeight="1" thickBot="1">
      <c r="A274" s="689"/>
      <c r="B274" s="678" t="s">
        <v>22</v>
      </c>
      <c r="C274" s="678" t="s">
        <v>23</v>
      </c>
      <c r="D274" s="678" t="s">
        <v>23</v>
      </c>
      <c r="E274" s="678" t="s">
        <v>23</v>
      </c>
      <c r="F274" s="699"/>
      <c r="G274" s="699"/>
    </row>
    <row r="275" spans="1:7" s="700" customFormat="1" ht="15" hidden="1" thickBot="1">
      <c r="A275" s="672" t="s">
        <v>33</v>
      </c>
      <c r="B275" s="672"/>
      <c r="C275" s="672"/>
      <c r="D275" s="672"/>
      <c r="E275" s="672"/>
      <c r="F275" s="699"/>
      <c r="G275" s="699"/>
    </row>
    <row r="276" spans="1:7" s="700" customFormat="1" ht="15" hidden="1" thickBot="1">
      <c r="A276" s="672" t="s">
        <v>529</v>
      </c>
      <c r="B276" s="679">
        <v>0</v>
      </c>
      <c r="C276" s="679">
        <v>0</v>
      </c>
      <c r="D276" s="679">
        <v>0</v>
      </c>
      <c r="E276" s="679">
        <v>0</v>
      </c>
      <c r="F276" s="699"/>
      <c r="G276" s="699"/>
    </row>
    <row r="277" spans="1:7" s="700" customFormat="1" ht="15" hidden="1" thickBot="1">
      <c r="A277" s="672" t="s">
        <v>530</v>
      </c>
      <c r="B277" s="679">
        <v>0</v>
      </c>
      <c r="C277" s="679">
        <v>0</v>
      </c>
      <c r="D277" s="679">
        <v>0</v>
      </c>
      <c r="E277" s="679">
        <v>0</v>
      </c>
      <c r="F277" s="699"/>
      <c r="G277" s="699"/>
    </row>
    <row r="278" spans="1:7" s="700" customFormat="1" ht="15" hidden="1" thickBot="1">
      <c r="A278" s="672" t="s">
        <v>532</v>
      </c>
      <c r="B278" s="666"/>
      <c r="C278" s="705"/>
      <c r="D278" s="705"/>
      <c r="E278" s="705"/>
      <c r="F278" s="699"/>
      <c r="G278" s="706"/>
    </row>
    <row r="279" spans="1:7" s="700" customFormat="1" ht="14.25" hidden="1" customHeight="1" thickBot="1">
      <c r="A279" s="672" t="s">
        <v>534</v>
      </c>
      <c r="B279" s="666"/>
      <c r="C279" s="705"/>
      <c r="D279" s="705"/>
      <c r="E279" s="705"/>
      <c r="F279" s="699"/>
      <c r="G279" s="699"/>
    </row>
    <row r="280" spans="1:7" s="700" customFormat="1" ht="15" hidden="1" thickBot="1">
      <c r="A280" s="672" t="s">
        <v>47</v>
      </c>
      <c r="B280" s="666"/>
      <c r="C280" s="705"/>
      <c r="D280" s="705"/>
      <c r="E280" s="705"/>
      <c r="F280" s="699"/>
      <c r="G280" s="699"/>
    </row>
    <row r="281" spans="1:7" s="700" customFormat="1" ht="39" hidden="1" thickBot="1">
      <c r="A281" s="707" t="s">
        <v>954</v>
      </c>
      <c r="B281" s="708"/>
      <c r="C281" s="708"/>
      <c r="D281" s="708"/>
      <c r="E281" s="709"/>
      <c r="F281" s="699"/>
      <c r="G281" s="699"/>
    </row>
    <row r="282" spans="1:7" s="700" customFormat="1" ht="12.75" hidden="1" customHeight="1" thickBot="1">
      <c r="A282" s="704"/>
      <c r="B282" s="665">
        <v>2023</v>
      </c>
      <c r="C282" s="665">
        <v>2024</v>
      </c>
      <c r="D282" s="665">
        <v>2025</v>
      </c>
      <c r="E282" s="665">
        <v>2026</v>
      </c>
      <c r="F282" s="699"/>
      <c r="G282" s="699"/>
    </row>
    <row r="283" spans="1:7" s="700" customFormat="1" ht="9" hidden="1" customHeight="1" thickBot="1">
      <c r="A283" s="689"/>
      <c r="B283" s="678" t="s">
        <v>22</v>
      </c>
      <c r="C283" s="678" t="s">
        <v>23</v>
      </c>
      <c r="D283" s="678" t="s">
        <v>23</v>
      </c>
      <c r="E283" s="678" t="s">
        <v>23</v>
      </c>
      <c r="F283" s="699"/>
      <c r="G283" s="699"/>
    </row>
    <row r="284" spans="1:7" s="700" customFormat="1" ht="15" hidden="1" thickBot="1">
      <c r="A284" s="672" t="s">
        <v>583</v>
      </c>
      <c r="B284" s="710">
        <f>B285+B286+B287+B288</f>
        <v>0</v>
      </c>
      <c r="C284" s="710">
        <f>C285+C286+C287+C288</f>
        <v>0</v>
      </c>
      <c r="D284" s="710">
        <f>D285+D286+D287+D288</f>
        <v>0</v>
      </c>
      <c r="E284" s="710">
        <f>E285+E286+E287+E288</f>
        <v>0</v>
      </c>
      <c r="F284" s="699"/>
      <c r="G284" s="699"/>
    </row>
    <row r="285" spans="1:7" s="700" customFormat="1" ht="15" hidden="1" thickBot="1">
      <c r="A285" s="711" t="s">
        <v>538</v>
      </c>
      <c r="B285" s="710">
        <v>0</v>
      </c>
      <c r="C285" s="710">
        <v>0</v>
      </c>
      <c r="D285" s="710">
        <v>0</v>
      </c>
      <c r="E285" s="710">
        <v>0</v>
      </c>
      <c r="F285" s="699"/>
      <c r="G285" s="699"/>
    </row>
    <row r="286" spans="1:7" s="700" customFormat="1" ht="15" hidden="1" thickBot="1">
      <c r="A286" s="711" t="s">
        <v>584</v>
      </c>
      <c r="B286" s="710"/>
      <c r="C286" s="710"/>
      <c r="D286" s="710"/>
      <c r="E286" s="710"/>
      <c r="F286" s="699"/>
      <c r="G286" s="699"/>
    </row>
    <row r="287" spans="1:7" s="700" customFormat="1" ht="15" hidden="1" thickBot="1">
      <c r="A287" s="711" t="s">
        <v>585</v>
      </c>
      <c r="B287" s="710"/>
      <c r="C287" s="710"/>
      <c r="D287" s="710"/>
      <c r="E287" s="710"/>
      <c r="F287" s="699"/>
      <c r="G287" s="699"/>
    </row>
    <row r="288" spans="1:7" s="700" customFormat="1" ht="15" hidden="1" thickBot="1">
      <c r="A288" s="711" t="s">
        <v>586</v>
      </c>
      <c r="B288" s="710"/>
      <c r="C288" s="710"/>
      <c r="D288" s="710"/>
      <c r="E288" s="710"/>
      <c r="F288" s="699"/>
      <c r="G288" s="699"/>
    </row>
    <row r="289" spans="1:7" s="700" customFormat="1" ht="15" hidden="1" thickBot="1">
      <c r="A289" s="672" t="s">
        <v>587</v>
      </c>
      <c r="B289" s="712">
        <f>B290+B291+B292+B293</f>
        <v>0</v>
      </c>
      <c r="C289" s="712">
        <f>C290+C291+C292+C293</f>
        <v>0</v>
      </c>
      <c r="D289" s="712">
        <f>D290+D291+D292+D293</f>
        <v>0</v>
      </c>
      <c r="E289" s="712">
        <f>E290+E291+E292+E293</f>
        <v>0</v>
      </c>
      <c r="F289" s="699"/>
      <c r="G289" s="699"/>
    </row>
    <row r="290" spans="1:7" s="700" customFormat="1" ht="15" hidden="1" thickBot="1">
      <c r="A290" s="711" t="s">
        <v>538</v>
      </c>
      <c r="B290" s="712">
        <v>0</v>
      </c>
      <c r="C290" s="710">
        <v>0</v>
      </c>
      <c r="D290" s="710">
        <v>0</v>
      </c>
      <c r="E290" s="710">
        <v>0</v>
      </c>
      <c r="F290" s="699"/>
      <c r="G290" s="699"/>
    </row>
    <row r="291" spans="1:7" s="700" customFormat="1" ht="15" hidden="1" thickBot="1">
      <c r="A291" s="711" t="s">
        <v>584</v>
      </c>
      <c r="B291" s="712"/>
      <c r="C291" s="710"/>
      <c r="D291" s="710"/>
      <c r="E291" s="710"/>
      <c r="F291" s="699"/>
      <c r="G291" s="699"/>
    </row>
    <row r="292" spans="1:7" s="700" customFormat="1" ht="15" hidden="1" thickBot="1">
      <c r="A292" s="711" t="s">
        <v>585</v>
      </c>
      <c r="B292" s="712"/>
      <c r="C292" s="710"/>
      <c r="D292" s="710"/>
      <c r="E292" s="710"/>
      <c r="F292" s="699"/>
      <c r="G292" s="699"/>
    </row>
    <row r="293" spans="1:7" s="700" customFormat="1" ht="15" hidden="1" thickBot="1">
      <c r="A293" s="711" t="s">
        <v>586</v>
      </c>
      <c r="B293" s="712"/>
      <c r="C293" s="710"/>
      <c r="D293" s="710"/>
      <c r="E293" s="710"/>
      <c r="F293" s="699"/>
      <c r="G293" s="699"/>
    </row>
    <row r="294" spans="1:7" s="700" customFormat="1" ht="15" hidden="1" thickBot="1">
      <c r="A294" s="713" t="s">
        <v>660</v>
      </c>
      <c r="B294" s="712">
        <f>B284+B289</f>
        <v>0</v>
      </c>
      <c r="C294" s="712">
        <f>C284+C289</f>
        <v>0</v>
      </c>
      <c r="D294" s="712">
        <f>D284+D289</f>
        <v>0</v>
      </c>
      <c r="E294" s="712">
        <f>E284+E289</f>
        <v>0</v>
      </c>
      <c r="F294" s="699"/>
      <c r="G294" s="699"/>
    </row>
    <row r="295" spans="1:7" ht="50.25" hidden="1" customHeight="1" thickBot="1">
      <c r="A295" s="693" t="s">
        <v>663</v>
      </c>
      <c r="B295" s="723"/>
      <c r="C295" s="664" t="s">
        <v>578</v>
      </c>
      <c r="D295" s="724"/>
      <c r="E295" s="725"/>
      <c r="F295" s="662"/>
      <c r="G295" s="662"/>
    </row>
    <row r="296" spans="1:7" ht="17.25" hidden="1" customHeight="1" thickBot="1">
      <c r="A296" s="672" t="s">
        <v>517</v>
      </c>
      <c r="B296" s="2523"/>
      <c r="C296" s="2524"/>
      <c r="D296" s="2524"/>
      <c r="E296" s="2525"/>
      <c r="F296" s="662"/>
      <c r="G296" s="662"/>
    </row>
    <row r="297" spans="1:7" ht="15" hidden="1" thickBot="1">
      <c r="A297" s="672" t="s">
        <v>21</v>
      </c>
      <c r="B297" s="2544"/>
      <c r="C297" s="2539"/>
      <c r="D297" s="2539"/>
      <c r="E297" s="2540"/>
      <c r="F297" s="662"/>
      <c r="G297" s="662"/>
    </row>
    <row r="298" spans="1:7" ht="12.75" hidden="1" customHeight="1" thickBot="1">
      <c r="A298" s="2529"/>
      <c r="B298" s="665">
        <v>2023</v>
      </c>
      <c r="C298" s="665">
        <v>2024</v>
      </c>
      <c r="D298" s="665">
        <v>2025</v>
      </c>
      <c r="E298" s="665">
        <v>2026</v>
      </c>
      <c r="F298" s="662"/>
      <c r="G298" s="662"/>
    </row>
    <row r="299" spans="1:7" ht="9" hidden="1" customHeight="1" thickBot="1">
      <c r="A299" s="2530"/>
      <c r="B299" s="678" t="s">
        <v>22</v>
      </c>
      <c r="C299" s="678" t="s">
        <v>23</v>
      </c>
      <c r="D299" s="678" t="s">
        <v>23</v>
      </c>
      <c r="E299" s="678" t="s">
        <v>23</v>
      </c>
      <c r="F299" s="662"/>
      <c r="G299" s="662"/>
    </row>
    <row r="300" spans="1:7" ht="15" hidden="1" thickBot="1">
      <c r="A300" s="672" t="s">
        <v>33</v>
      </c>
      <c r="B300" s="672"/>
      <c r="C300" s="672"/>
      <c r="D300" s="672"/>
      <c r="E300" s="672"/>
      <c r="F300" s="662"/>
      <c r="G300" s="662"/>
    </row>
    <row r="301" spans="1:7" ht="15" hidden="1" thickBot="1">
      <c r="A301" s="672" t="s">
        <v>529</v>
      </c>
      <c r="B301" s="679">
        <f>B319</f>
        <v>0</v>
      </c>
      <c r="C301" s="679">
        <f>C319</f>
        <v>0</v>
      </c>
      <c r="D301" s="679">
        <f>D319</f>
        <v>0</v>
      </c>
      <c r="E301" s="679">
        <f>E319</f>
        <v>0</v>
      </c>
      <c r="F301" s="662"/>
      <c r="G301" s="662"/>
    </row>
    <row r="302" spans="1:7" ht="15" hidden="1" thickBot="1">
      <c r="A302" s="672" t="s">
        <v>530</v>
      </c>
      <c r="B302" s="679">
        <v>0</v>
      </c>
      <c r="C302" s="679">
        <v>0</v>
      </c>
      <c r="D302" s="679">
        <v>0</v>
      </c>
      <c r="E302" s="679">
        <v>0</v>
      </c>
      <c r="F302" s="662"/>
      <c r="G302" s="662"/>
    </row>
    <row r="303" spans="1:7" ht="15" hidden="1" thickBot="1">
      <c r="A303" s="672" t="s">
        <v>532</v>
      </c>
      <c r="B303" s="666"/>
      <c r="C303" s="680"/>
      <c r="D303" s="680"/>
      <c r="E303" s="680"/>
      <c r="F303" s="662"/>
      <c r="G303" s="681"/>
    </row>
    <row r="304" spans="1:7" ht="15" hidden="1" thickBot="1">
      <c r="A304" s="672" t="s">
        <v>534</v>
      </c>
      <c r="B304" s="666"/>
      <c r="C304" s="680"/>
      <c r="D304" s="680"/>
      <c r="E304" s="680"/>
      <c r="F304" s="662"/>
      <c r="G304" s="662"/>
    </row>
    <row r="305" spans="1:7" ht="15" hidden="1" thickBot="1">
      <c r="A305" s="672" t="s">
        <v>47</v>
      </c>
      <c r="B305" s="666"/>
      <c r="C305" s="680"/>
      <c r="D305" s="680"/>
      <c r="E305" s="680"/>
      <c r="F305" s="662"/>
      <c r="G305" s="662"/>
    </row>
    <row r="306" spans="1:7" ht="15" hidden="1" thickBot="1">
      <c r="A306" s="2545" t="s">
        <v>1061</v>
      </c>
      <c r="B306" s="2546"/>
      <c r="C306" s="2546"/>
      <c r="D306" s="2546"/>
      <c r="E306" s="2547"/>
      <c r="F306" s="662"/>
      <c r="G306" s="662"/>
    </row>
    <row r="307" spans="1:7" ht="12.75" hidden="1" customHeight="1" thickBot="1">
      <c r="A307" s="2529"/>
      <c r="B307" s="665">
        <v>2023</v>
      </c>
      <c r="C307" s="665">
        <v>2024</v>
      </c>
      <c r="D307" s="665">
        <v>2025</v>
      </c>
      <c r="E307" s="665">
        <v>2026</v>
      </c>
      <c r="F307" s="662"/>
      <c r="G307" s="662"/>
    </row>
    <row r="308" spans="1:7" ht="9" hidden="1" customHeight="1" thickBot="1">
      <c r="A308" s="2530"/>
      <c r="B308" s="678" t="s">
        <v>22</v>
      </c>
      <c r="C308" s="678" t="s">
        <v>23</v>
      </c>
      <c r="D308" s="678" t="s">
        <v>23</v>
      </c>
      <c r="E308" s="678" t="s">
        <v>23</v>
      </c>
      <c r="F308" s="662"/>
      <c r="G308" s="662"/>
    </row>
    <row r="309" spans="1:7" ht="15" hidden="1" thickBot="1">
      <c r="A309" s="682" t="s">
        <v>583</v>
      </c>
      <c r="B309" s="683">
        <f>B310+B311+B312+B313</f>
        <v>0</v>
      </c>
      <c r="C309" s="683">
        <f>C310+C311+C312+C313</f>
        <v>0</v>
      </c>
      <c r="D309" s="683">
        <f>D310+D311+D312+D313</f>
        <v>0</v>
      </c>
      <c r="E309" s="683">
        <f>E310+E311+E312+E313</f>
        <v>0</v>
      </c>
      <c r="F309" s="662"/>
      <c r="G309" s="662"/>
    </row>
    <row r="310" spans="1:7" ht="15" hidden="1" thickBot="1">
      <c r="A310" s="684" t="s">
        <v>538</v>
      </c>
      <c r="B310" s="683">
        <v>0</v>
      </c>
      <c r="C310" s="683">
        <v>0</v>
      </c>
      <c r="D310" s="683">
        <v>0</v>
      </c>
      <c r="E310" s="683">
        <v>0</v>
      </c>
      <c r="F310" s="662"/>
      <c r="G310" s="662"/>
    </row>
    <row r="311" spans="1:7" ht="13.5" hidden="1" customHeight="1" thickBot="1">
      <c r="A311" s="684" t="s">
        <v>584</v>
      </c>
      <c r="B311" s="683"/>
      <c r="C311" s="683"/>
      <c r="D311" s="683"/>
      <c r="E311" s="683"/>
      <c r="F311" s="662"/>
      <c r="G311" s="662"/>
    </row>
    <row r="312" spans="1:7" ht="15" hidden="1" thickBot="1">
      <c r="A312" s="684" t="s">
        <v>585</v>
      </c>
      <c r="B312" s="683"/>
      <c r="C312" s="683"/>
      <c r="D312" s="683"/>
      <c r="E312" s="683"/>
      <c r="F312" s="662"/>
      <c r="G312" s="662"/>
    </row>
    <row r="313" spans="1:7" ht="15" hidden="1" thickBot="1">
      <c r="A313" s="684" t="s">
        <v>586</v>
      </c>
      <c r="B313" s="683"/>
      <c r="C313" s="683"/>
      <c r="D313" s="683"/>
      <c r="E313" s="683"/>
      <c r="F313" s="662"/>
      <c r="G313" s="662"/>
    </row>
    <row r="314" spans="1:7" ht="15" hidden="1" thickBot="1">
      <c r="A314" s="682" t="s">
        <v>587</v>
      </c>
      <c r="B314" s="685">
        <f>B315+B316+B317+B318</f>
        <v>0</v>
      </c>
      <c r="C314" s="685">
        <f>C315+C316+C317+C318</f>
        <v>0</v>
      </c>
      <c r="D314" s="685">
        <f>D315+D316+D317+D318</f>
        <v>0</v>
      </c>
      <c r="E314" s="685">
        <f>E315+E316+E317+E318</f>
        <v>0</v>
      </c>
      <c r="F314" s="662"/>
      <c r="G314" s="662"/>
    </row>
    <row r="315" spans="1:7" ht="15" hidden="1" thickBot="1">
      <c r="A315" s="684" t="s">
        <v>538</v>
      </c>
      <c r="B315" s="685">
        <v>0</v>
      </c>
      <c r="C315" s="683">
        <v>0</v>
      </c>
      <c r="D315" s="683">
        <v>0</v>
      </c>
      <c r="E315" s="683">
        <v>0</v>
      </c>
      <c r="F315" s="662"/>
      <c r="G315" s="662"/>
    </row>
    <row r="316" spans="1:7" ht="15" hidden="1" thickBot="1">
      <c r="A316" s="684" t="s">
        <v>584</v>
      </c>
      <c r="B316" s="685"/>
      <c r="C316" s="683"/>
      <c r="D316" s="683"/>
      <c r="E316" s="683"/>
      <c r="F316" s="662"/>
      <c r="G316" s="662"/>
    </row>
    <row r="317" spans="1:7" ht="15" hidden="1" thickBot="1">
      <c r="A317" s="684" t="s">
        <v>585</v>
      </c>
      <c r="B317" s="685"/>
      <c r="C317" s="683"/>
      <c r="D317" s="683"/>
      <c r="E317" s="683"/>
      <c r="F317" s="662"/>
      <c r="G317" s="662"/>
    </row>
    <row r="318" spans="1:7" ht="15" hidden="1" thickBot="1">
      <c r="A318" s="684" t="s">
        <v>586</v>
      </c>
      <c r="B318" s="685"/>
      <c r="C318" s="683"/>
      <c r="D318" s="683"/>
      <c r="E318" s="683"/>
      <c r="F318" s="662"/>
      <c r="G318" s="662"/>
    </row>
    <row r="319" spans="1:7" ht="15" hidden="1" thickBot="1">
      <c r="A319" s="687" t="s">
        <v>25</v>
      </c>
      <c r="B319" s="685">
        <f>B309+B314</f>
        <v>0</v>
      </c>
      <c r="C319" s="685">
        <f>C309+C314</f>
        <v>0</v>
      </c>
      <c r="D319" s="685">
        <f>D309+D314</f>
        <v>0</v>
      </c>
      <c r="E319" s="685">
        <f>E309+E314</f>
        <v>0</v>
      </c>
      <c r="F319" s="662"/>
      <c r="G319" s="662"/>
    </row>
    <row r="320" spans="1:7" ht="25.5" hidden="1" customHeight="1" thickBot="1">
      <c r="A320" s="663" t="s">
        <v>619</v>
      </c>
      <c r="B320" s="2551"/>
      <c r="C320" s="2553"/>
      <c r="D320" s="2553"/>
      <c r="E320" s="2554"/>
      <c r="F320" s="662"/>
      <c r="G320" s="662"/>
    </row>
    <row r="321" spans="1:7" ht="39" hidden="1" thickBot="1">
      <c r="A321" s="693" t="s">
        <v>663</v>
      </c>
      <c r="B321" s="723"/>
      <c r="C321" s="664" t="s">
        <v>578</v>
      </c>
      <c r="D321" s="724"/>
      <c r="E321" s="725"/>
      <c r="F321" s="662"/>
      <c r="G321" s="662"/>
    </row>
    <row r="322" spans="1:7" ht="17.25" hidden="1" customHeight="1" thickBot="1">
      <c r="A322" s="672" t="s">
        <v>517</v>
      </c>
      <c r="B322" s="2523"/>
      <c r="C322" s="2524"/>
      <c r="D322" s="2524"/>
      <c r="E322" s="2525"/>
      <c r="F322" s="662"/>
      <c r="G322" s="662"/>
    </row>
    <row r="323" spans="1:7" ht="15" hidden="1" thickBot="1">
      <c r="A323" s="672" t="s">
        <v>21</v>
      </c>
      <c r="B323" s="2544"/>
      <c r="C323" s="2539"/>
      <c r="D323" s="2539"/>
      <c r="E323" s="2540"/>
      <c r="F323" s="662"/>
      <c r="G323" s="662"/>
    </row>
    <row r="324" spans="1:7" ht="12.75" hidden="1" customHeight="1" thickBot="1">
      <c r="A324" s="2529"/>
      <c r="B324" s="665">
        <v>2023</v>
      </c>
      <c r="C324" s="665">
        <v>2024</v>
      </c>
      <c r="D324" s="665">
        <v>2025</v>
      </c>
      <c r="E324" s="665">
        <v>2026</v>
      </c>
      <c r="F324" s="662"/>
      <c r="G324" s="662"/>
    </row>
    <row r="325" spans="1:7" ht="9" hidden="1" customHeight="1" thickBot="1">
      <c r="A325" s="2530"/>
      <c r="B325" s="678" t="s">
        <v>22</v>
      </c>
      <c r="C325" s="678" t="s">
        <v>23</v>
      </c>
      <c r="D325" s="678" t="s">
        <v>23</v>
      </c>
      <c r="E325" s="678" t="s">
        <v>23</v>
      </c>
      <c r="F325" s="662"/>
      <c r="G325" s="662"/>
    </row>
    <row r="326" spans="1:7" ht="15" hidden="1" thickBot="1">
      <c r="A326" s="672" t="s">
        <v>33</v>
      </c>
      <c r="B326" s="672"/>
      <c r="C326" s="672"/>
      <c r="D326" s="672"/>
      <c r="E326" s="672"/>
      <c r="F326" s="662"/>
      <c r="G326" s="662"/>
    </row>
    <row r="327" spans="1:7" ht="15" hidden="1" thickBot="1">
      <c r="A327" s="672" t="s">
        <v>529</v>
      </c>
      <c r="B327" s="679">
        <f>B345</f>
        <v>0</v>
      </c>
      <c r="C327" s="679">
        <f>C345</f>
        <v>0</v>
      </c>
      <c r="D327" s="679">
        <f>D345</f>
        <v>0</v>
      </c>
      <c r="E327" s="679">
        <f>E345</f>
        <v>0</v>
      </c>
      <c r="F327" s="662"/>
      <c r="G327" s="662"/>
    </row>
    <row r="328" spans="1:7" ht="15" hidden="1" thickBot="1">
      <c r="A328" s="672" t="s">
        <v>530</v>
      </c>
      <c r="B328" s="679">
        <v>0</v>
      </c>
      <c r="C328" s="679">
        <v>0</v>
      </c>
      <c r="D328" s="679">
        <v>0</v>
      </c>
      <c r="E328" s="679">
        <v>0</v>
      </c>
      <c r="F328" s="662"/>
      <c r="G328" s="662"/>
    </row>
    <row r="329" spans="1:7" ht="13.5" hidden="1" customHeight="1" thickBot="1">
      <c r="A329" s="672" t="s">
        <v>532</v>
      </c>
      <c r="B329" s="666"/>
      <c r="C329" s="680"/>
      <c r="D329" s="680"/>
      <c r="E329" s="680"/>
      <c r="F329" s="662"/>
      <c r="G329" s="681"/>
    </row>
    <row r="330" spans="1:7" ht="15" hidden="1" thickBot="1">
      <c r="A330" s="672" t="s">
        <v>534</v>
      </c>
      <c r="B330" s="666"/>
      <c r="C330" s="680"/>
      <c r="D330" s="680"/>
      <c r="E330" s="680"/>
      <c r="F330" s="662"/>
      <c r="G330" s="662"/>
    </row>
    <row r="331" spans="1:7" ht="15" hidden="1" thickBot="1">
      <c r="A331" s="672" t="s">
        <v>47</v>
      </c>
      <c r="B331" s="666"/>
      <c r="C331" s="680"/>
      <c r="D331" s="680"/>
      <c r="E331" s="680"/>
      <c r="F331" s="662"/>
      <c r="G331" s="662"/>
    </row>
    <row r="332" spans="1:7" ht="15" hidden="1" thickBot="1">
      <c r="A332" s="2545" t="s">
        <v>1061</v>
      </c>
      <c r="B332" s="2546"/>
      <c r="C332" s="2546"/>
      <c r="D332" s="2546"/>
      <c r="E332" s="2547"/>
      <c r="F332" s="662"/>
      <c r="G332" s="662"/>
    </row>
    <row r="333" spans="1:7" ht="12.75" hidden="1" customHeight="1" thickBot="1">
      <c r="A333" s="2529"/>
      <c r="B333" s="665">
        <v>2023</v>
      </c>
      <c r="C333" s="665">
        <v>2024</v>
      </c>
      <c r="D333" s="665">
        <v>2025</v>
      </c>
      <c r="E333" s="665">
        <v>2026</v>
      </c>
      <c r="F333" s="662"/>
      <c r="G333" s="662"/>
    </row>
    <row r="334" spans="1:7" ht="9" hidden="1" customHeight="1" thickBot="1">
      <c r="A334" s="2530"/>
      <c r="B334" s="678" t="s">
        <v>22</v>
      </c>
      <c r="C334" s="678" t="s">
        <v>23</v>
      </c>
      <c r="D334" s="678" t="s">
        <v>23</v>
      </c>
      <c r="E334" s="678" t="s">
        <v>23</v>
      </c>
      <c r="F334" s="662"/>
      <c r="G334" s="662"/>
    </row>
    <row r="335" spans="1:7" ht="15" hidden="1" thickBot="1">
      <c r="A335" s="682" t="s">
        <v>583</v>
      </c>
      <c r="B335" s="683">
        <f>B336+B337+B338+B339</f>
        <v>0</v>
      </c>
      <c r="C335" s="683">
        <f t="shared" ref="C335:E336" si="4">C336+C337+C338+C339</f>
        <v>0</v>
      </c>
      <c r="D335" s="683">
        <f t="shared" si="4"/>
        <v>0</v>
      </c>
      <c r="E335" s="683">
        <f t="shared" si="4"/>
        <v>0</v>
      </c>
      <c r="F335" s="662"/>
      <c r="G335" s="662"/>
    </row>
    <row r="336" spans="1:7" ht="15" hidden="1" thickBot="1">
      <c r="A336" s="684" t="s">
        <v>538</v>
      </c>
      <c r="B336" s="685">
        <f>B337+B338+B339+B340</f>
        <v>0</v>
      </c>
      <c r="C336" s="685">
        <f t="shared" si="4"/>
        <v>0</v>
      </c>
      <c r="D336" s="685">
        <f t="shared" si="4"/>
        <v>0</v>
      </c>
      <c r="E336" s="685">
        <f t="shared" si="4"/>
        <v>0</v>
      </c>
      <c r="F336" s="662"/>
      <c r="G336" s="662"/>
    </row>
    <row r="337" spans="1:7" ht="15" hidden="1" thickBot="1">
      <c r="A337" s="684" t="s">
        <v>584</v>
      </c>
      <c r="B337" s="683"/>
      <c r="C337" s="683"/>
      <c r="D337" s="683"/>
      <c r="E337" s="683"/>
      <c r="F337" s="662"/>
      <c r="G337" s="662"/>
    </row>
    <row r="338" spans="1:7" ht="15" hidden="1" thickBot="1">
      <c r="A338" s="684" t="s">
        <v>585</v>
      </c>
      <c r="B338" s="683"/>
      <c r="C338" s="683"/>
      <c r="D338" s="683"/>
      <c r="E338" s="683"/>
      <c r="F338" s="662"/>
      <c r="G338" s="662"/>
    </row>
    <row r="339" spans="1:7" ht="15" hidden="1" thickBot="1">
      <c r="A339" s="684" t="s">
        <v>586</v>
      </c>
      <c r="B339" s="683"/>
      <c r="C339" s="683"/>
      <c r="D339" s="683"/>
      <c r="E339" s="683"/>
      <c r="F339" s="662"/>
      <c r="G339" s="662"/>
    </row>
    <row r="340" spans="1:7" ht="15" hidden="1" thickBot="1">
      <c r="A340" s="682" t="s">
        <v>587</v>
      </c>
      <c r="B340" s="685">
        <f>B341+B342+B343+B344</f>
        <v>0</v>
      </c>
      <c r="C340" s="685">
        <f>C341+C342+C343+C344</f>
        <v>0</v>
      </c>
      <c r="D340" s="685">
        <f>D341+D342+D343+D344</f>
        <v>0</v>
      </c>
      <c r="E340" s="685">
        <f>E341+E342+E343+E344</f>
        <v>0</v>
      </c>
      <c r="F340" s="662"/>
      <c r="G340" s="662"/>
    </row>
    <row r="341" spans="1:7" ht="15" hidden="1" thickBot="1">
      <c r="A341" s="684" t="s">
        <v>538</v>
      </c>
      <c r="B341" s="685">
        <v>0</v>
      </c>
      <c r="C341" s="685">
        <v>0</v>
      </c>
      <c r="D341" s="685">
        <v>0</v>
      </c>
      <c r="E341" s="685">
        <v>0</v>
      </c>
      <c r="F341" s="662"/>
      <c r="G341" s="662"/>
    </row>
    <row r="342" spans="1:7" ht="15" hidden="1" thickBot="1">
      <c r="A342" s="684" t="s">
        <v>584</v>
      </c>
      <c r="B342" s="685"/>
      <c r="C342" s="685"/>
      <c r="D342" s="685"/>
      <c r="E342" s="685"/>
      <c r="F342" s="662"/>
      <c r="G342" s="662"/>
    </row>
    <row r="343" spans="1:7" ht="15" hidden="1" thickBot="1">
      <c r="A343" s="684" t="s">
        <v>585</v>
      </c>
      <c r="B343" s="685"/>
      <c r="C343" s="685"/>
      <c r="D343" s="685"/>
      <c r="E343" s="685"/>
      <c r="F343" s="662"/>
      <c r="G343" s="662"/>
    </row>
    <row r="344" spans="1:7" ht="15" hidden="1" thickBot="1">
      <c r="A344" s="684" t="s">
        <v>586</v>
      </c>
      <c r="B344" s="685"/>
      <c r="C344" s="685"/>
      <c r="D344" s="685"/>
      <c r="E344" s="685"/>
      <c r="F344" s="662"/>
      <c r="G344" s="662"/>
    </row>
    <row r="345" spans="1:7" ht="15" hidden="1" thickBot="1">
      <c r="A345" s="687" t="s">
        <v>614</v>
      </c>
      <c r="B345" s="685">
        <f>B335+B340</f>
        <v>0</v>
      </c>
      <c r="C345" s="685">
        <f>C335+C340</f>
        <v>0</v>
      </c>
      <c r="D345" s="685">
        <f>D335+D340</f>
        <v>0</v>
      </c>
      <c r="E345" s="685">
        <f>E335+E340</f>
        <v>0</v>
      </c>
      <c r="F345" s="662"/>
      <c r="G345" s="662"/>
    </row>
    <row r="346" spans="1:7" ht="15" hidden="1" thickBot="1">
      <c r="A346" s="671"/>
      <c r="B346" s="688"/>
      <c r="C346" s="688"/>
      <c r="D346" s="688"/>
      <c r="E346" s="688"/>
      <c r="F346" s="662"/>
      <c r="G346" s="662"/>
    </row>
    <row r="347" spans="1:7" ht="39" customHeight="1" thickBot="1">
      <c r="A347" s="671" t="s">
        <v>588</v>
      </c>
      <c r="B347" s="688">
        <f>+B222+B146+B68+B31+B171+B105+B327+B301+B276+B251+B196</f>
        <v>157064</v>
      </c>
      <c r="C347" s="688">
        <f>+C222+C146+C68+C31+C171+C105+C327+C301+C276+C251+C196</f>
        <v>150012</v>
      </c>
      <c r="D347" s="688">
        <f>+D222+D146+D68+D31+D171+D105+D327+D301+D276+D251+D196</f>
        <v>165085</v>
      </c>
      <c r="E347" s="688">
        <f>+E222+E146+E68+E31+E171+E105+E327+E301+E276+E251+E196</f>
        <v>165085</v>
      </c>
      <c r="F347" s="662"/>
      <c r="G347" s="662"/>
    </row>
    <row r="348" spans="1:7" ht="26.25" thickBot="1">
      <c r="A348" s="671" t="s">
        <v>589</v>
      </c>
      <c r="B348" s="688">
        <f>+B240+B214+B134+B97+B60+B345+B319+B294+B269+B189+B164</f>
        <v>157064</v>
      </c>
      <c r="C348" s="688">
        <f>+C240+C214+C134+C97+C60+C345+C319+C294+C269+C189+C164</f>
        <v>150012</v>
      </c>
      <c r="D348" s="688">
        <f>+D240+D214+D134+D97+D60+D345+D319+D294+D269+D189+D164</f>
        <v>165085</v>
      </c>
      <c r="E348" s="688">
        <f>+E240+E214+E134+E97+E60+E345+E319+E294+E269+E189+E164</f>
        <v>165085</v>
      </c>
      <c r="F348" s="662"/>
      <c r="G348" s="662"/>
    </row>
    <row r="349" spans="1:7" ht="15" thickBot="1">
      <c r="A349" s="682" t="s">
        <v>537</v>
      </c>
      <c r="B349" s="688">
        <f>B350+B351</f>
        <v>106785</v>
      </c>
      <c r="C349" s="688">
        <f>C350+C351</f>
        <v>114562</v>
      </c>
      <c r="D349" s="688">
        <f>D350+D351</f>
        <v>110685</v>
      </c>
      <c r="E349" s="688">
        <f>E350+E351</f>
        <v>110685</v>
      </c>
      <c r="F349" s="662"/>
      <c r="G349" s="662"/>
    </row>
    <row r="350" spans="1:7" ht="15" thickBot="1">
      <c r="A350" s="684" t="s">
        <v>538</v>
      </c>
      <c r="B350" s="685">
        <f>B40+B77+B114</f>
        <v>106785</v>
      </c>
      <c r="C350" s="685">
        <f t="shared" ref="B350:E351" si="5">C40+C77+C114</f>
        <v>114562</v>
      </c>
      <c r="D350" s="685">
        <f t="shared" si="5"/>
        <v>110685</v>
      </c>
      <c r="E350" s="685">
        <f>E40+E77+E114</f>
        <v>110685</v>
      </c>
      <c r="F350" s="662"/>
      <c r="G350" s="662"/>
    </row>
    <row r="351" spans="1:7" ht="15" thickBot="1">
      <c r="A351" s="684" t="s">
        <v>590</v>
      </c>
      <c r="B351" s="685">
        <f t="shared" si="5"/>
        <v>0</v>
      </c>
      <c r="C351" s="685">
        <f t="shared" si="5"/>
        <v>0</v>
      </c>
      <c r="D351" s="685">
        <f t="shared" si="5"/>
        <v>0</v>
      </c>
      <c r="E351" s="685">
        <f t="shared" si="5"/>
        <v>0</v>
      </c>
      <c r="F351" s="662"/>
      <c r="G351" s="662"/>
    </row>
    <row r="352" spans="1:7" ht="26.25" thickBot="1">
      <c r="A352" s="682" t="s">
        <v>540</v>
      </c>
      <c r="B352" s="688">
        <f>B353+B354</f>
        <v>17100</v>
      </c>
      <c r="C352" s="688">
        <f>C353+C354</f>
        <v>19150</v>
      </c>
      <c r="D352" s="688">
        <f>D353+D354</f>
        <v>17100</v>
      </c>
      <c r="E352" s="688">
        <f>E353+E354</f>
        <v>17100</v>
      </c>
      <c r="F352" s="662"/>
      <c r="G352" s="662"/>
    </row>
    <row r="353" spans="1:7" ht="15" thickBot="1">
      <c r="A353" s="684" t="s">
        <v>538</v>
      </c>
      <c r="B353" s="683">
        <f>B43+B80+B117</f>
        <v>17100</v>
      </c>
      <c r="C353" s="683">
        <f>C43+C80+C117</f>
        <v>19150</v>
      </c>
      <c r="D353" s="683">
        <f>D43+D80+D117</f>
        <v>17100</v>
      </c>
      <c r="E353" s="683">
        <f>E43+E80+E117</f>
        <v>17100</v>
      </c>
      <c r="F353" s="662"/>
      <c r="G353" s="662"/>
    </row>
    <row r="354" spans="1:7" ht="15" thickBot="1">
      <c r="A354" s="684" t="s">
        <v>590</v>
      </c>
      <c r="B354" s="685">
        <f>B44+B81+B115</f>
        <v>0</v>
      </c>
      <c r="C354" s="685">
        <f>C44+C81+C115</f>
        <v>0</v>
      </c>
      <c r="D354" s="685">
        <f>D44+D81+D115</f>
        <v>0</v>
      </c>
      <c r="E354" s="685">
        <f>E44+E81+E115</f>
        <v>0</v>
      </c>
      <c r="F354" s="662"/>
      <c r="G354" s="662"/>
    </row>
    <row r="355" spans="1:7" ht="15" thickBot="1">
      <c r="A355" s="682" t="s">
        <v>542</v>
      </c>
      <c r="B355" s="688">
        <f>B356+B357</f>
        <v>33079</v>
      </c>
      <c r="C355" s="688">
        <f>C356+C357</f>
        <v>15000</v>
      </c>
      <c r="D355" s="688">
        <f>D356+D357</f>
        <v>36000</v>
      </c>
      <c r="E355" s="688">
        <f>E356+E357</f>
        <v>36000</v>
      </c>
      <c r="F355" s="662"/>
      <c r="G355" s="662"/>
    </row>
    <row r="356" spans="1:7" ht="15" thickBot="1">
      <c r="A356" s="684" t="s">
        <v>538</v>
      </c>
      <c r="B356" s="685">
        <f t="shared" ref="B356:E357" si="6">B46+B83+B120</f>
        <v>33079</v>
      </c>
      <c r="C356" s="685">
        <f t="shared" si="6"/>
        <v>15000</v>
      </c>
      <c r="D356" s="685">
        <f t="shared" si="6"/>
        <v>36000</v>
      </c>
      <c r="E356" s="685">
        <f t="shared" si="6"/>
        <v>36000</v>
      </c>
      <c r="F356" s="662"/>
      <c r="G356" s="662"/>
    </row>
    <row r="357" spans="1:7" ht="15" thickBot="1">
      <c r="A357" s="684" t="s">
        <v>590</v>
      </c>
      <c r="B357" s="685">
        <f t="shared" si="6"/>
        <v>0</v>
      </c>
      <c r="C357" s="685">
        <f t="shared" si="6"/>
        <v>0</v>
      </c>
      <c r="D357" s="685">
        <f t="shared" si="6"/>
        <v>0</v>
      </c>
      <c r="E357" s="685">
        <f t="shared" si="6"/>
        <v>0</v>
      </c>
      <c r="F357" s="662"/>
      <c r="G357" s="662"/>
    </row>
    <row r="358" spans="1:7" ht="15" thickBot="1">
      <c r="A358" s="682" t="s">
        <v>543</v>
      </c>
      <c r="B358" s="688">
        <f>B359+B360</f>
        <v>0</v>
      </c>
      <c r="C358" s="688">
        <f>C359+C360</f>
        <v>0</v>
      </c>
      <c r="D358" s="688">
        <f>D359+D360</f>
        <v>0</v>
      </c>
      <c r="E358" s="688">
        <f>E359+E360</f>
        <v>0</v>
      </c>
      <c r="F358" s="662"/>
      <c r="G358" s="662"/>
    </row>
    <row r="359" spans="1:7" ht="15" thickBot="1">
      <c r="A359" s="684" t="s">
        <v>538</v>
      </c>
      <c r="B359" s="683">
        <f t="shared" ref="B359:E360" si="7">B49+B86+B123</f>
        <v>0</v>
      </c>
      <c r="C359" s="683">
        <f t="shared" si="7"/>
        <v>0</v>
      </c>
      <c r="D359" s="683">
        <f t="shared" si="7"/>
        <v>0</v>
      </c>
      <c r="E359" s="683">
        <f t="shared" si="7"/>
        <v>0</v>
      </c>
      <c r="F359" s="662"/>
      <c r="G359" s="662"/>
    </row>
    <row r="360" spans="1:7" ht="15" thickBot="1">
      <c r="A360" s="684" t="s">
        <v>590</v>
      </c>
      <c r="B360" s="685">
        <f t="shared" si="7"/>
        <v>0</v>
      </c>
      <c r="C360" s="685">
        <f t="shared" si="7"/>
        <v>0</v>
      </c>
      <c r="D360" s="685">
        <f t="shared" si="7"/>
        <v>0</v>
      </c>
      <c r="E360" s="685">
        <f t="shared" si="7"/>
        <v>0</v>
      </c>
      <c r="F360" s="662"/>
      <c r="G360" s="662"/>
    </row>
    <row r="361" spans="1:7" ht="15" thickBot="1">
      <c r="A361" s="682" t="s">
        <v>549</v>
      </c>
      <c r="B361" s="688">
        <f>B362+B363</f>
        <v>0</v>
      </c>
      <c r="C361" s="688">
        <f>C362+C363</f>
        <v>0</v>
      </c>
      <c r="D361" s="688">
        <f>D362+D363</f>
        <v>0</v>
      </c>
      <c r="E361" s="688">
        <f>E362+E363</f>
        <v>0</v>
      </c>
      <c r="F361" s="662"/>
      <c r="G361" s="662"/>
    </row>
    <row r="362" spans="1:7" ht="15" thickBot="1">
      <c r="A362" s="684" t="s">
        <v>538</v>
      </c>
      <c r="B362" s="683">
        <f t="shared" ref="B362:E363" si="8">B52+B89+B126</f>
        <v>0</v>
      </c>
      <c r="C362" s="683">
        <f t="shared" si="8"/>
        <v>0</v>
      </c>
      <c r="D362" s="683">
        <f t="shared" si="8"/>
        <v>0</v>
      </c>
      <c r="E362" s="683">
        <f t="shared" si="8"/>
        <v>0</v>
      </c>
      <c r="F362" s="662"/>
      <c r="G362" s="662"/>
    </row>
    <row r="363" spans="1:7" ht="15" thickBot="1">
      <c r="A363" s="684" t="s">
        <v>590</v>
      </c>
      <c r="B363" s="685">
        <f t="shared" si="8"/>
        <v>0</v>
      </c>
      <c r="C363" s="685">
        <f t="shared" si="8"/>
        <v>0</v>
      </c>
      <c r="D363" s="685">
        <f t="shared" si="8"/>
        <v>0</v>
      </c>
      <c r="E363" s="685">
        <f t="shared" si="8"/>
        <v>0</v>
      </c>
      <c r="F363" s="662"/>
      <c r="G363" s="662"/>
    </row>
    <row r="364" spans="1:7" ht="15" thickBot="1">
      <c r="A364" s="682" t="s">
        <v>553</v>
      </c>
      <c r="B364" s="688">
        <f>B365+B366</f>
        <v>0</v>
      </c>
      <c r="C364" s="688">
        <f>C365+C366</f>
        <v>0</v>
      </c>
      <c r="D364" s="688">
        <f>D365+D366</f>
        <v>0</v>
      </c>
      <c r="E364" s="688">
        <f>E365+E366</f>
        <v>0</v>
      </c>
      <c r="F364" s="662"/>
      <c r="G364" s="662"/>
    </row>
    <row r="365" spans="1:7" ht="15" thickBot="1">
      <c r="A365" s="684" t="s">
        <v>538</v>
      </c>
      <c r="B365" s="683">
        <f t="shared" ref="B365:E366" si="9">B55+B92+B129</f>
        <v>0</v>
      </c>
      <c r="C365" s="683">
        <f t="shared" si="9"/>
        <v>0</v>
      </c>
      <c r="D365" s="683">
        <f t="shared" si="9"/>
        <v>0</v>
      </c>
      <c r="E365" s="683">
        <f t="shared" si="9"/>
        <v>0</v>
      </c>
      <c r="F365" s="662"/>
      <c r="G365" s="662"/>
    </row>
    <row r="366" spans="1:7" ht="15" thickBot="1">
      <c r="A366" s="684" t="s">
        <v>590</v>
      </c>
      <c r="B366" s="685">
        <f t="shared" si="9"/>
        <v>0</v>
      </c>
      <c r="C366" s="685">
        <f t="shared" si="9"/>
        <v>0</v>
      </c>
      <c r="D366" s="685">
        <f t="shared" si="9"/>
        <v>0</v>
      </c>
      <c r="E366" s="685">
        <f t="shared" si="9"/>
        <v>0</v>
      </c>
      <c r="F366" s="662"/>
      <c r="G366" s="662"/>
    </row>
    <row r="367" spans="1:7" ht="26.25" thickBot="1">
      <c r="A367" s="682" t="s">
        <v>554</v>
      </c>
      <c r="B367" s="688">
        <f>B94+B57</f>
        <v>100</v>
      </c>
      <c r="C367" s="688">
        <f>C94+C57</f>
        <v>300</v>
      </c>
      <c r="D367" s="688">
        <f>D94+D57</f>
        <v>300</v>
      </c>
      <c r="E367" s="688">
        <f>E94+E57</f>
        <v>300</v>
      </c>
      <c r="F367" s="662"/>
      <c r="G367" s="662"/>
    </row>
    <row r="368" spans="1:7" ht="15" thickBot="1">
      <c r="A368" s="684" t="s">
        <v>538</v>
      </c>
      <c r="B368" s="683">
        <f t="shared" ref="B368:E369" si="10">B58+B95+B132</f>
        <v>100</v>
      </c>
      <c r="C368" s="683">
        <f t="shared" si="10"/>
        <v>300</v>
      </c>
      <c r="D368" s="683">
        <f t="shared" si="10"/>
        <v>300</v>
      </c>
      <c r="E368" s="683">
        <f t="shared" si="10"/>
        <v>300</v>
      </c>
      <c r="F368" s="662"/>
      <c r="G368" s="662"/>
    </row>
    <row r="369" spans="1:7" ht="15" thickBot="1">
      <c r="A369" s="684" t="s">
        <v>590</v>
      </c>
      <c r="B369" s="685">
        <f t="shared" si="10"/>
        <v>0</v>
      </c>
      <c r="C369" s="685">
        <f t="shared" si="10"/>
        <v>0</v>
      </c>
      <c r="D369" s="685">
        <f t="shared" si="10"/>
        <v>0</v>
      </c>
      <c r="E369" s="685">
        <f t="shared" si="10"/>
        <v>0</v>
      </c>
      <c r="F369" s="662"/>
      <c r="G369" s="662"/>
    </row>
    <row r="370" spans="1:7" ht="15" thickBot="1">
      <c r="A370" s="682" t="s">
        <v>591</v>
      </c>
      <c r="B370" s="688">
        <f>B371+B372+B373+B374</f>
        <v>0</v>
      </c>
      <c r="C370" s="688">
        <f>C371+C372+C373+C374</f>
        <v>0</v>
      </c>
      <c r="D370" s="688">
        <f>D371+D372+D373+D374</f>
        <v>0</v>
      </c>
      <c r="E370" s="688">
        <f>E371+E372+E373+E374</f>
        <v>0</v>
      </c>
      <c r="F370" s="662"/>
      <c r="G370" s="662"/>
    </row>
    <row r="371" spans="1:7" ht="15" thickBot="1">
      <c r="A371" s="684" t="s">
        <v>538</v>
      </c>
      <c r="B371" s="683">
        <f t="shared" ref="B371:E374" si="11">B155+B180+B205+B231+B260+B285+B310+B336</f>
        <v>0</v>
      </c>
      <c r="C371" s="683">
        <f t="shared" si="11"/>
        <v>0</v>
      </c>
      <c r="D371" s="683">
        <f t="shared" si="11"/>
        <v>0</v>
      </c>
      <c r="E371" s="683">
        <f t="shared" si="11"/>
        <v>0</v>
      </c>
      <c r="F371" s="662"/>
      <c r="G371" s="662"/>
    </row>
    <row r="372" spans="1:7" ht="15" thickBot="1">
      <c r="A372" s="684" t="s">
        <v>592</v>
      </c>
      <c r="B372" s="683">
        <f t="shared" si="11"/>
        <v>0</v>
      </c>
      <c r="C372" s="683">
        <f t="shared" si="11"/>
        <v>0</v>
      </c>
      <c r="D372" s="683">
        <f t="shared" si="11"/>
        <v>0</v>
      </c>
      <c r="E372" s="683">
        <f t="shared" si="11"/>
        <v>0</v>
      </c>
      <c r="F372" s="662"/>
      <c r="G372" s="662"/>
    </row>
    <row r="373" spans="1:7" ht="15" thickBot="1">
      <c r="A373" s="684" t="s">
        <v>585</v>
      </c>
      <c r="B373" s="683">
        <f t="shared" si="11"/>
        <v>0</v>
      </c>
      <c r="C373" s="683">
        <f t="shared" si="11"/>
        <v>0</v>
      </c>
      <c r="D373" s="683">
        <f t="shared" si="11"/>
        <v>0</v>
      </c>
      <c r="E373" s="683">
        <f t="shared" si="11"/>
        <v>0</v>
      </c>
      <c r="F373" s="662"/>
      <c r="G373" s="662"/>
    </row>
    <row r="374" spans="1:7" ht="15" thickBot="1">
      <c r="A374" s="684" t="s">
        <v>586</v>
      </c>
      <c r="B374" s="683">
        <f t="shared" si="11"/>
        <v>0</v>
      </c>
      <c r="C374" s="683">
        <f t="shared" si="11"/>
        <v>0</v>
      </c>
      <c r="D374" s="683">
        <f t="shared" si="11"/>
        <v>0</v>
      </c>
      <c r="E374" s="683">
        <f t="shared" si="11"/>
        <v>0</v>
      </c>
      <c r="F374" s="662"/>
      <c r="G374" s="662"/>
    </row>
    <row r="375" spans="1:7" ht="15" thickBot="1">
      <c r="A375" s="682" t="s">
        <v>593</v>
      </c>
      <c r="B375" s="688">
        <f>B376+B377+B378+B379</f>
        <v>0</v>
      </c>
      <c r="C375" s="1378">
        <f>C376+C377+C378+C379</f>
        <v>1000</v>
      </c>
      <c r="D375" s="1378">
        <f>D376+D377+D378+D379</f>
        <v>1000</v>
      </c>
      <c r="E375" s="1378">
        <f>E376+E377+E378+E379</f>
        <v>1000</v>
      </c>
      <c r="F375" s="662"/>
      <c r="G375" s="662"/>
    </row>
    <row r="376" spans="1:7" ht="15" thickBot="1">
      <c r="A376" s="684" t="s">
        <v>538</v>
      </c>
      <c r="B376" s="683">
        <f>B160+B185+B210+B236+B265+B290+B315+B341</f>
        <v>0</v>
      </c>
      <c r="C376" s="1379">
        <f t="shared" ref="C376:E376" si="12">C160+C185+C210+C236+C265+C290+C315+C341</f>
        <v>1000</v>
      </c>
      <c r="D376" s="1379">
        <f t="shared" si="12"/>
        <v>1000</v>
      </c>
      <c r="E376" s="1379">
        <f t="shared" si="12"/>
        <v>1000</v>
      </c>
      <c r="F376" s="662"/>
      <c r="G376" s="662"/>
    </row>
    <row r="377" spans="1:7" ht="15" thickBot="1">
      <c r="A377" s="684" t="s">
        <v>592</v>
      </c>
      <c r="B377" s="683">
        <f t="shared" ref="B377:E379" si="13">B161+B186+B211+B237+B266+B291+B316+B342</f>
        <v>0</v>
      </c>
      <c r="C377" s="683">
        <f t="shared" si="13"/>
        <v>0</v>
      </c>
      <c r="D377" s="683">
        <v>0</v>
      </c>
      <c r="E377" s="683">
        <f t="shared" si="13"/>
        <v>0</v>
      </c>
      <c r="F377" s="662"/>
      <c r="G377" s="662"/>
    </row>
    <row r="378" spans="1:7" ht="15" thickBot="1">
      <c r="A378" s="684" t="s">
        <v>585</v>
      </c>
      <c r="B378" s="683">
        <f t="shared" si="13"/>
        <v>0</v>
      </c>
      <c r="C378" s="683">
        <f t="shared" si="13"/>
        <v>0</v>
      </c>
      <c r="D378" s="683">
        <f t="shared" si="13"/>
        <v>0</v>
      </c>
      <c r="E378" s="683">
        <f t="shared" si="13"/>
        <v>0</v>
      </c>
      <c r="F378" s="662"/>
      <c r="G378" s="662"/>
    </row>
    <row r="379" spans="1:7" ht="15" thickBot="1">
      <c r="A379" s="684" t="s">
        <v>586</v>
      </c>
      <c r="B379" s="683">
        <f t="shared" si="13"/>
        <v>0</v>
      </c>
      <c r="C379" s="683">
        <f t="shared" si="13"/>
        <v>0</v>
      </c>
      <c r="D379" s="683">
        <f t="shared" si="13"/>
        <v>0</v>
      </c>
      <c r="E379" s="683">
        <f t="shared" si="13"/>
        <v>0</v>
      </c>
      <c r="F379" s="662"/>
      <c r="G379" s="662"/>
    </row>
    <row r="380" spans="1:7" ht="15" thickBot="1">
      <c r="A380" s="671" t="s">
        <v>556</v>
      </c>
      <c r="B380" s="688">
        <f>IF(B348-B347=0,0,"Error")</f>
        <v>0</v>
      </c>
      <c r="C380" s="688">
        <f>IF(C348-C347=0,0,"Error")</f>
        <v>0</v>
      </c>
      <c r="D380" s="688">
        <f>IF(D348-D347=0,0,"Error")</f>
        <v>0</v>
      </c>
      <c r="E380" s="688">
        <f>IF(E348-E347=0,0,"Error")</f>
        <v>0</v>
      </c>
      <c r="F380" s="662"/>
      <c r="G380" s="662"/>
    </row>
    <row r="381" spans="1:7">
      <c r="A381" s="726"/>
      <c r="B381" s="727"/>
      <c r="C381" s="727"/>
      <c r="D381" s="727"/>
      <c r="E381" s="727"/>
      <c r="F381" s="662"/>
      <c r="G381" s="662"/>
    </row>
    <row r="382" spans="1:7">
      <c r="A382" s="662"/>
      <c r="B382" s="662"/>
      <c r="C382" s="662"/>
      <c r="D382" s="662"/>
      <c r="E382" s="662"/>
      <c r="F382" s="662"/>
      <c r="G382" s="662"/>
    </row>
    <row r="383" spans="1:7">
      <c r="A383" s="662"/>
      <c r="B383" s="662"/>
      <c r="C383" s="662"/>
      <c r="D383" s="662"/>
      <c r="E383" s="662"/>
      <c r="F383" s="662"/>
      <c r="G383" s="662"/>
    </row>
    <row r="384" spans="1:7">
      <c r="A384" s="662"/>
      <c r="B384" s="662"/>
      <c r="C384" s="662"/>
      <c r="D384" s="662"/>
      <c r="E384" s="662"/>
      <c r="F384" s="662"/>
      <c r="G384" s="662"/>
    </row>
    <row r="385" spans="1:7" ht="15">
      <c r="A385" s="1458" t="s">
        <v>3066</v>
      </c>
      <c r="B385" s="662"/>
      <c r="C385" s="662"/>
      <c r="D385" s="662"/>
      <c r="E385" s="662"/>
      <c r="F385" s="662"/>
      <c r="G385" s="662"/>
    </row>
    <row r="386" spans="1:7">
      <c r="A386" s="662"/>
      <c r="B386" s="662"/>
      <c r="C386" s="662"/>
      <c r="D386" s="662"/>
      <c r="E386" s="662"/>
      <c r="F386" s="662"/>
      <c r="G386" s="662"/>
    </row>
    <row r="387" spans="1:7">
      <c r="A387" s="662"/>
      <c r="B387" s="662"/>
      <c r="C387" s="662"/>
      <c r="D387" s="662"/>
      <c r="E387" s="662"/>
      <c r="F387" s="662"/>
      <c r="G387" s="662"/>
    </row>
    <row r="388" spans="1:7">
      <c r="A388" s="662"/>
      <c r="B388" s="662"/>
      <c r="C388" s="662"/>
      <c r="D388" s="662"/>
      <c r="E388" s="662"/>
      <c r="F388" s="662"/>
      <c r="G388" s="662"/>
    </row>
    <row r="389" spans="1:7">
      <c r="A389" s="662"/>
      <c r="B389" s="662"/>
      <c r="C389" s="662"/>
      <c r="D389" s="662"/>
      <c r="E389" s="662"/>
      <c r="F389" s="662"/>
      <c r="G389" s="662"/>
    </row>
    <row r="390" spans="1:7">
      <c r="A390" s="662"/>
      <c r="B390" s="662"/>
      <c r="C390" s="662"/>
      <c r="D390" s="662"/>
      <c r="E390" s="662"/>
      <c r="F390" s="662"/>
      <c r="G390" s="662"/>
    </row>
    <row r="391" spans="1:7">
      <c r="A391" s="662"/>
      <c r="B391" s="662"/>
      <c r="C391" s="662"/>
      <c r="D391" s="662"/>
      <c r="E391" s="662"/>
      <c r="F391" s="662"/>
      <c r="G391" s="662"/>
    </row>
    <row r="392" spans="1:7">
      <c r="A392" s="662"/>
      <c r="B392" s="662"/>
      <c r="C392" s="662"/>
      <c r="D392" s="662"/>
      <c r="E392" s="662"/>
      <c r="F392" s="662"/>
      <c r="G392" s="662"/>
    </row>
    <row r="393" spans="1:7">
      <c r="A393" s="662"/>
      <c r="B393" s="662"/>
      <c r="C393" s="662"/>
      <c r="D393" s="662"/>
      <c r="E393" s="662"/>
      <c r="F393" s="662"/>
      <c r="G393" s="662"/>
    </row>
    <row r="394" spans="1:7">
      <c r="A394" s="662"/>
      <c r="B394" s="662"/>
      <c r="C394" s="662"/>
      <c r="D394" s="662"/>
      <c r="E394" s="662"/>
      <c r="F394" s="662"/>
      <c r="G394" s="662"/>
    </row>
    <row r="395" spans="1:7">
      <c r="A395" s="662"/>
      <c r="B395" s="662"/>
      <c r="C395" s="662"/>
      <c r="D395" s="662"/>
      <c r="E395" s="662"/>
      <c r="F395" s="662"/>
      <c r="G395" s="662"/>
    </row>
    <row r="396" spans="1:7">
      <c r="A396" s="662"/>
      <c r="B396" s="662"/>
      <c r="C396" s="662"/>
      <c r="D396" s="662"/>
      <c r="E396" s="662"/>
      <c r="F396" s="662"/>
      <c r="G396" s="662"/>
    </row>
    <row r="397" spans="1:7">
      <c r="A397" s="662"/>
      <c r="B397" s="662"/>
      <c r="C397" s="662"/>
      <c r="D397" s="662"/>
      <c r="E397" s="662"/>
      <c r="F397" s="662"/>
      <c r="G397" s="662"/>
    </row>
    <row r="398" spans="1:7">
      <c r="A398" s="662"/>
      <c r="B398" s="662"/>
      <c r="C398" s="662"/>
      <c r="D398" s="662"/>
      <c r="E398" s="662"/>
      <c r="F398" s="662"/>
      <c r="G398" s="662"/>
    </row>
    <row r="399" spans="1:7">
      <c r="A399" s="662"/>
      <c r="B399" s="662"/>
      <c r="C399" s="662"/>
      <c r="D399" s="662"/>
      <c r="E399" s="662"/>
      <c r="F399" s="662"/>
      <c r="G399" s="662"/>
    </row>
    <row r="400" spans="1:7">
      <c r="A400" s="662"/>
      <c r="B400" s="662"/>
      <c r="C400" s="662"/>
      <c r="D400" s="662"/>
      <c r="E400" s="662"/>
      <c r="F400" s="662"/>
      <c r="G400" s="662"/>
    </row>
    <row r="401" spans="1:7">
      <c r="A401" s="662"/>
      <c r="B401" s="662"/>
      <c r="C401" s="662"/>
      <c r="D401" s="662"/>
      <c r="E401" s="662"/>
      <c r="F401" s="662"/>
      <c r="G401" s="662"/>
    </row>
    <row r="402" spans="1:7">
      <c r="A402" s="662"/>
      <c r="B402" s="662"/>
      <c r="C402" s="662"/>
      <c r="D402" s="662"/>
      <c r="E402" s="662"/>
      <c r="F402" s="662"/>
      <c r="G402" s="662"/>
    </row>
    <row r="403" spans="1:7">
      <c r="A403" s="662"/>
      <c r="B403" s="662"/>
      <c r="C403" s="662"/>
      <c r="D403" s="662"/>
      <c r="E403" s="662"/>
      <c r="F403" s="662"/>
      <c r="G403" s="662"/>
    </row>
    <row r="404" spans="1:7">
      <c r="A404" s="662"/>
      <c r="B404" s="662"/>
      <c r="C404" s="662"/>
      <c r="D404" s="662"/>
      <c r="E404" s="662"/>
      <c r="F404" s="662"/>
      <c r="G404" s="662"/>
    </row>
    <row r="405" spans="1:7">
      <c r="A405" s="662"/>
      <c r="B405" s="662"/>
      <c r="C405" s="662"/>
      <c r="D405" s="662"/>
      <c r="E405" s="662"/>
      <c r="F405" s="662"/>
      <c r="G405" s="662"/>
    </row>
    <row r="406" spans="1:7">
      <c r="A406" s="662"/>
      <c r="B406" s="662"/>
      <c r="C406" s="662"/>
      <c r="D406" s="662"/>
      <c r="E406" s="662"/>
      <c r="F406" s="662"/>
      <c r="G406" s="662"/>
    </row>
    <row r="407" spans="1:7">
      <c r="A407" s="662"/>
      <c r="B407" s="662"/>
      <c r="C407" s="662"/>
      <c r="D407" s="662"/>
      <c r="E407" s="662"/>
      <c r="F407" s="662"/>
      <c r="G407" s="662"/>
    </row>
    <row r="408" spans="1:7">
      <c r="A408" s="662"/>
      <c r="B408" s="662"/>
      <c r="C408" s="662"/>
      <c r="D408" s="662"/>
      <c r="E408" s="662"/>
      <c r="F408" s="662"/>
      <c r="G408" s="662"/>
    </row>
    <row r="409" spans="1:7">
      <c r="A409" s="662"/>
      <c r="B409" s="662"/>
      <c r="C409" s="662"/>
      <c r="D409" s="662"/>
      <c r="E409" s="662"/>
      <c r="F409" s="662"/>
      <c r="G409" s="662"/>
    </row>
    <row r="410" spans="1:7">
      <c r="A410" s="662"/>
      <c r="B410" s="662"/>
      <c r="C410" s="662"/>
      <c r="D410" s="662"/>
      <c r="E410" s="662"/>
      <c r="F410" s="662"/>
      <c r="G410" s="662"/>
    </row>
    <row r="411" spans="1:7">
      <c r="A411" s="662"/>
      <c r="B411" s="662"/>
      <c r="C411" s="662"/>
      <c r="D411" s="662"/>
      <c r="E411" s="662"/>
      <c r="F411" s="662"/>
      <c r="G411" s="662"/>
    </row>
    <row r="412" spans="1:7">
      <c r="A412" s="662"/>
      <c r="B412" s="662"/>
      <c r="C412" s="662"/>
      <c r="D412" s="662"/>
      <c r="E412" s="662"/>
      <c r="F412" s="662"/>
      <c r="G412" s="662"/>
    </row>
    <row r="413" spans="1:7">
      <c r="A413" s="662"/>
      <c r="B413" s="662"/>
      <c r="C413" s="662"/>
      <c r="D413" s="662"/>
      <c r="E413" s="662"/>
      <c r="F413" s="662"/>
      <c r="G413" s="662"/>
    </row>
    <row r="414" spans="1:7">
      <c r="A414" s="662"/>
      <c r="B414" s="662"/>
      <c r="C414" s="662"/>
      <c r="D414" s="662"/>
      <c r="E414" s="662"/>
      <c r="F414" s="662"/>
      <c r="G414" s="662"/>
    </row>
    <row r="415" spans="1:7">
      <c r="A415" s="662"/>
      <c r="B415" s="662"/>
      <c r="C415" s="662"/>
      <c r="D415" s="662"/>
      <c r="E415" s="662"/>
      <c r="F415" s="662"/>
      <c r="G415" s="662"/>
    </row>
    <row r="416" spans="1:7">
      <c r="A416" s="662"/>
      <c r="B416" s="662"/>
      <c r="C416" s="662"/>
      <c r="D416" s="662"/>
      <c r="E416" s="662"/>
      <c r="F416" s="662"/>
      <c r="G416" s="662"/>
    </row>
    <row r="417" spans="1:7">
      <c r="A417" s="662"/>
      <c r="B417" s="662"/>
      <c r="C417" s="662"/>
      <c r="D417" s="662"/>
      <c r="E417" s="662"/>
      <c r="F417" s="662"/>
      <c r="G417" s="662"/>
    </row>
    <row r="418" spans="1:7">
      <c r="A418" s="662"/>
      <c r="B418" s="662"/>
      <c r="C418" s="662"/>
      <c r="D418" s="662"/>
      <c r="E418" s="662"/>
      <c r="F418" s="662"/>
      <c r="G418" s="662"/>
    </row>
    <row r="419" spans="1:7">
      <c r="A419" s="662"/>
      <c r="B419" s="662"/>
      <c r="C419" s="662"/>
      <c r="D419" s="662"/>
      <c r="E419" s="662"/>
      <c r="F419" s="662"/>
      <c r="G419" s="662"/>
    </row>
    <row r="420" spans="1:7">
      <c r="A420" s="662"/>
      <c r="B420" s="662"/>
      <c r="C420" s="662"/>
      <c r="D420" s="662"/>
      <c r="E420" s="662"/>
      <c r="F420" s="662"/>
      <c r="G420" s="662"/>
    </row>
    <row r="421" spans="1:7">
      <c r="A421" s="662"/>
      <c r="B421" s="662"/>
      <c r="C421" s="662"/>
      <c r="D421" s="662"/>
      <c r="E421" s="662"/>
      <c r="F421" s="662"/>
      <c r="G421" s="662"/>
    </row>
    <row r="422" spans="1:7">
      <c r="A422" s="662"/>
      <c r="B422" s="662"/>
      <c r="C422" s="662"/>
      <c r="D422" s="662"/>
      <c r="E422" s="662"/>
      <c r="F422" s="662"/>
      <c r="G422" s="662"/>
    </row>
    <row r="423" spans="1:7">
      <c r="A423" s="662"/>
      <c r="B423" s="662"/>
      <c r="C423" s="662"/>
      <c r="D423" s="662"/>
      <c r="E423" s="662"/>
      <c r="F423" s="662"/>
      <c r="G423" s="662"/>
    </row>
    <row r="424" spans="1:7">
      <c r="A424" s="662"/>
      <c r="B424" s="662"/>
      <c r="C424" s="662"/>
      <c r="D424" s="662"/>
      <c r="E424" s="662"/>
      <c r="F424" s="662"/>
      <c r="G424" s="662"/>
    </row>
    <row r="425" spans="1:7">
      <c r="A425" s="662"/>
      <c r="B425" s="662"/>
      <c r="C425" s="662"/>
      <c r="D425" s="662"/>
      <c r="E425" s="662"/>
      <c r="F425" s="662"/>
      <c r="G425" s="662"/>
    </row>
    <row r="426" spans="1:7">
      <c r="A426" s="662"/>
      <c r="B426" s="662"/>
      <c r="C426" s="662"/>
      <c r="D426" s="662"/>
      <c r="E426" s="662"/>
      <c r="F426" s="662"/>
      <c r="G426" s="662"/>
    </row>
    <row r="427" spans="1:7">
      <c r="A427" s="662"/>
      <c r="B427" s="662"/>
      <c r="C427" s="662"/>
      <c r="D427" s="662"/>
      <c r="E427" s="662"/>
      <c r="F427" s="662"/>
      <c r="G427" s="662"/>
    </row>
    <row r="428" spans="1:7">
      <c r="A428" s="662"/>
      <c r="B428" s="662"/>
      <c r="C428" s="662"/>
      <c r="D428" s="662"/>
      <c r="E428" s="662"/>
      <c r="F428" s="662"/>
      <c r="G428" s="662"/>
    </row>
    <row r="429" spans="1:7">
      <c r="A429" s="662"/>
      <c r="B429" s="662"/>
      <c r="C429" s="662"/>
      <c r="D429" s="662"/>
      <c r="E429" s="662"/>
      <c r="F429" s="662"/>
      <c r="G429" s="662"/>
    </row>
    <row r="430" spans="1:7">
      <c r="A430" s="662"/>
      <c r="B430" s="662"/>
      <c r="C430" s="662"/>
      <c r="D430" s="662"/>
      <c r="E430" s="662"/>
      <c r="F430" s="662"/>
      <c r="G430" s="662"/>
    </row>
    <row r="431" spans="1:7">
      <c r="A431" s="662"/>
      <c r="B431" s="662"/>
      <c r="C431" s="662"/>
      <c r="D431" s="662"/>
      <c r="E431" s="662"/>
      <c r="F431" s="662"/>
      <c r="G431" s="662"/>
    </row>
    <row r="432" spans="1:7">
      <c r="A432" s="662"/>
      <c r="B432" s="662"/>
      <c r="C432" s="662"/>
      <c r="D432" s="662"/>
      <c r="E432" s="662"/>
      <c r="F432" s="662"/>
      <c r="G432" s="662"/>
    </row>
    <row r="433" spans="1:7">
      <c r="A433" s="662"/>
      <c r="B433" s="662"/>
      <c r="C433" s="662"/>
      <c r="D433" s="662"/>
      <c r="E433" s="662"/>
      <c r="F433" s="662"/>
      <c r="G433" s="662"/>
    </row>
    <row r="434" spans="1:7">
      <c r="A434" s="662"/>
      <c r="B434" s="662"/>
      <c r="C434" s="662"/>
      <c r="D434" s="662"/>
      <c r="E434" s="662"/>
      <c r="F434" s="662"/>
      <c r="G434" s="662"/>
    </row>
    <row r="435" spans="1:7">
      <c r="A435" s="662"/>
      <c r="B435" s="662"/>
      <c r="C435" s="662"/>
      <c r="D435" s="662"/>
      <c r="E435" s="662"/>
      <c r="F435" s="662"/>
      <c r="G435" s="662"/>
    </row>
    <row r="436" spans="1:7">
      <c r="A436" s="662"/>
      <c r="B436" s="662"/>
      <c r="C436" s="662"/>
      <c r="D436" s="662"/>
      <c r="E436" s="662"/>
      <c r="F436" s="662"/>
      <c r="G436" s="662"/>
    </row>
    <row r="437" spans="1:7">
      <c r="A437" s="662"/>
      <c r="B437" s="662"/>
      <c r="C437" s="662"/>
      <c r="D437" s="662"/>
      <c r="E437" s="662"/>
      <c r="F437" s="662"/>
      <c r="G437" s="662"/>
    </row>
    <row r="438" spans="1:7">
      <c r="A438" s="662"/>
      <c r="B438" s="662"/>
      <c r="C438" s="662"/>
      <c r="D438" s="662"/>
      <c r="E438" s="662"/>
      <c r="F438" s="662"/>
      <c r="G438" s="662"/>
    </row>
    <row r="439" spans="1:7">
      <c r="A439" s="662"/>
      <c r="B439" s="662"/>
      <c r="C439" s="662"/>
      <c r="D439" s="662"/>
      <c r="E439" s="662"/>
      <c r="F439" s="662"/>
      <c r="G439" s="662"/>
    </row>
    <row r="440" spans="1:7">
      <c r="A440" s="662"/>
      <c r="B440" s="662"/>
      <c r="C440" s="662"/>
      <c r="D440" s="662"/>
      <c r="E440" s="662"/>
      <c r="F440" s="662"/>
      <c r="G440" s="662"/>
    </row>
    <row r="441" spans="1:7">
      <c r="A441" s="662"/>
      <c r="B441" s="662"/>
      <c r="C441" s="662"/>
      <c r="D441" s="662"/>
      <c r="E441" s="662"/>
      <c r="F441" s="662"/>
      <c r="G441" s="662"/>
    </row>
    <row r="442" spans="1:7">
      <c r="A442" s="662"/>
      <c r="B442" s="662"/>
      <c r="C442" s="662"/>
      <c r="D442" s="662"/>
      <c r="E442" s="662"/>
      <c r="F442" s="662"/>
      <c r="G442" s="662"/>
    </row>
    <row r="443" spans="1:7">
      <c r="A443" s="662"/>
      <c r="B443" s="662"/>
      <c r="C443" s="662"/>
      <c r="D443" s="662"/>
      <c r="E443" s="662"/>
      <c r="F443" s="662"/>
      <c r="G443" s="662"/>
    </row>
    <row r="444" spans="1:7">
      <c r="A444" s="662"/>
      <c r="B444" s="662"/>
      <c r="C444" s="662"/>
      <c r="D444" s="662"/>
      <c r="E444" s="662"/>
      <c r="F444" s="662"/>
      <c r="G444" s="662"/>
    </row>
    <row r="445" spans="1:7">
      <c r="A445" s="662"/>
      <c r="B445" s="662"/>
      <c r="C445" s="662"/>
      <c r="D445" s="662"/>
      <c r="E445" s="662"/>
      <c r="F445" s="662"/>
      <c r="G445" s="662"/>
    </row>
    <row r="446" spans="1:7">
      <c r="A446" s="662"/>
      <c r="B446" s="662"/>
      <c r="C446" s="662"/>
      <c r="D446" s="662"/>
      <c r="E446" s="662"/>
      <c r="F446" s="662"/>
      <c r="G446" s="662"/>
    </row>
    <row r="447" spans="1:7">
      <c r="A447" s="662"/>
      <c r="B447" s="662"/>
      <c r="C447" s="662"/>
      <c r="D447" s="662"/>
      <c r="E447" s="662"/>
      <c r="F447" s="662"/>
      <c r="G447" s="662"/>
    </row>
    <row r="448" spans="1:7">
      <c r="A448" s="662"/>
      <c r="B448" s="662"/>
      <c r="C448" s="662"/>
      <c r="D448" s="662"/>
      <c r="E448" s="662"/>
      <c r="F448" s="662"/>
      <c r="G448" s="662"/>
    </row>
    <row r="449" spans="1:7">
      <c r="A449" s="662"/>
      <c r="B449" s="662"/>
      <c r="C449" s="662"/>
      <c r="D449" s="662"/>
      <c r="E449" s="662"/>
      <c r="F449" s="662"/>
      <c r="G449" s="662"/>
    </row>
    <row r="450" spans="1:7">
      <c r="A450" s="662"/>
      <c r="B450" s="662"/>
      <c r="C450" s="662"/>
      <c r="D450" s="662"/>
      <c r="E450" s="662"/>
      <c r="F450" s="662"/>
      <c r="G450" s="662"/>
    </row>
    <row r="451" spans="1:7">
      <c r="A451" s="662"/>
      <c r="B451" s="662"/>
      <c r="C451" s="662"/>
      <c r="D451" s="662"/>
      <c r="E451" s="662"/>
      <c r="F451" s="662"/>
      <c r="G451" s="662"/>
    </row>
    <row r="452" spans="1:7">
      <c r="A452" s="662"/>
      <c r="B452" s="662"/>
      <c r="C452" s="662"/>
      <c r="D452" s="662"/>
      <c r="E452" s="662"/>
      <c r="F452" s="662"/>
      <c r="G452" s="662"/>
    </row>
    <row r="453" spans="1:7">
      <c r="A453" s="662"/>
      <c r="B453" s="662"/>
      <c r="C453" s="662"/>
      <c r="D453" s="662"/>
      <c r="E453" s="662"/>
      <c r="F453" s="662"/>
      <c r="G453" s="662"/>
    </row>
    <row r="454" spans="1:7">
      <c r="A454" s="662"/>
      <c r="B454" s="662"/>
      <c r="C454" s="662"/>
      <c r="D454" s="662"/>
      <c r="E454" s="662"/>
      <c r="F454" s="662"/>
      <c r="G454" s="662"/>
    </row>
    <row r="455" spans="1:7">
      <c r="A455" s="662"/>
      <c r="B455" s="662"/>
      <c r="C455" s="662"/>
      <c r="D455" s="662"/>
      <c r="E455" s="662"/>
      <c r="F455" s="662"/>
      <c r="G455" s="662"/>
    </row>
    <row r="456" spans="1:7">
      <c r="A456" s="662"/>
      <c r="B456" s="662"/>
      <c r="C456" s="662"/>
      <c r="D456" s="662"/>
      <c r="E456" s="662"/>
      <c r="F456" s="662"/>
      <c r="G456" s="662"/>
    </row>
    <row r="457" spans="1:7">
      <c r="A457" s="662"/>
      <c r="B457" s="662"/>
      <c r="C457" s="662"/>
      <c r="D457" s="662"/>
      <c r="E457" s="662"/>
      <c r="F457" s="662"/>
      <c r="G457" s="662"/>
    </row>
    <row r="458" spans="1:7">
      <c r="A458" s="662"/>
      <c r="B458" s="662"/>
      <c r="C458" s="662"/>
      <c r="D458" s="662"/>
      <c r="E458" s="662"/>
      <c r="F458" s="662"/>
      <c r="G458" s="662"/>
    </row>
    <row r="459" spans="1:7">
      <c r="A459" s="662"/>
      <c r="B459" s="662"/>
      <c r="C459" s="662"/>
      <c r="D459" s="662"/>
      <c r="E459" s="662"/>
      <c r="F459" s="662"/>
      <c r="G459" s="662"/>
    </row>
    <row r="460" spans="1:7">
      <c r="A460" s="662"/>
      <c r="B460" s="662"/>
      <c r="C460" s="662"/>
      <c r="D460" s="662"/>
      <c r="E460" s="662"/>
      <c r="F460" s="662"/>
      <c r="G460" s="662"/>
    </row>
    <row r="461" spans="1:7">
      <c r="A461" s="662"/>
      <c r="B461" s="662"/>
      <c r="C461" s="662"/>
      <c r="D461" s="662"/>
      <c r="E461" s="662"/>
      <c r="F461" s="662"/>
      <c r="G461" s="662"/>
    </row>
    <row r="462" spans="1:7">
      <c r="A462" s="662"/>
      <c r="B462" s="662"/>
      <c r="C462" s="662"/>
      <c r="D462" s="662"/>
      <c r="E462" s="662"/>
      <c r="F462" s="662"/>
      <c r="G462" s="662"/>
    </row>
    <row r="463" spans="1:7">
      <c r="A463" s="662"/>
      <c r="B463" s="662"/>
      <c r="C463" s="662"/>
      <c r="D463" s="662"/>
      <c r="E463" s="662"/>
      <c r="F463" s="662"/>
      <c r="G463" s="662"/>
    </row>
    <row r="464" spans="1:7">
      <c r="A464" s="662"/>
      <c r="B464" s="662"/>
      <c r="C464" s="662"/>
      <c r="D464" s="662"/>
      <c r="E464" s="662"/>
      <c r="F464" s="662"/>
      <c r="G464" s="662"/>
    </row>
    <row r="465" spans="1:7">
      <c r="A465" s="662"/>
      <c r="B465" s="662"/>
      <c r="C465" s="662"/>
      <c r="D465" s="662"/>
      <c r="E465" s="662"/>
      <c r="F465" s="662"/>
      <c r="G465" s="662"/>
    </row>
    <row r="466" spans="1:7">
      <c r="A466" s="662"/>
      <c r="B466" s="662"/>
      <c r="C466" s="662"/>
      <c r="D466" s="662"/>
      <c r="E466" s="662"/>
      <c r="F466" s="662"/>
      <c r="G466" s="662"/>
    </row>
    <row r="467" spans="1:7">
      <c r="A467" s="662"/>
      <c r="B467" s="662"/>
      <c r="C467" s="662"/>
      <c r="D467" s="662"/>
      <c r="E467" s="662"/>
      <c r="F467" s="662"/>
      <c r="G467" s="662"/>
    </row>
    <row r="468" spans="1:7">
      <c r="A468" s="662"/>
      <c r="B468" s="662"/>
      <c r="C468" s="662"/>
      <c r="D468" s="662"/>
      <c r="E468" s="662"/>
      <c r="F468" s="662"/>
      <c r="G468" s="662"/>
    </row>
    <row r="469" spans="1:7">
      <c r="A469" s="662"/>
      <c r="B469" s="662"/>
      <c r="C469" s="662"/>
      <c r="D469" s="662"/>
      <c r="E469" s="662"/>
      <c r="F469" s="662"/>
      <c r="G469" s="662"/>
    </row>
    <row r="470" spans="1:7">
      <c r="A470" s="662"/>
      <c r="B470" s="662"/>
      <c r="C470" s="662"/>
      <c r="D470" s="662"/>
      <c r="E470" s="662"/>
      <c r="F470" s="662"/>
      <c r="G470" s="662"/>
    </row>
    <row r="471" spans="1:7">
      <c r="A471" s="662"/>
      <c r="B471" s="662"/>
      <c r="C471" s="662"/>
      <c r="D471" s="662"/>
      <c r="E471" s="662"/>
      <c r="F471" s="662"/>
      <c r="G471" s="662"/>
    </row>
    <row r="472" spans="1:7">
      <c r="A472" s="662"/>
      <c r="B472" s="662"/>
      <c r="C472" s="662"/>
      <c r="D472" s="662"/>
      <c r="E472" s="662"/>
      <c r="F472" s="662"/>
      <c r="G472" s="662"/>
    </row>
    <row r="473" spans="1:7">
      <c r="A473" s="662"/>
      <c r="B473" s="662"/>
      <c r="C473" s="662"/>
      <c r="D473" s="662"/>
      <c r="E473" s="662"/>
      <c r="F473" s="662"/>
      <c r="G473" s="662"/>
    </row>
    <row r="474" spans="1:7">
      <c r="A474" s="662"/>
      <c r="B474" s="662"/>
      <c r="C474" s="662"/>
      <c r="D474" s="662"/>
      <c r="E474" s="662"/>
      <c r="F474" s="662"/>
      <c r="G474" s="662"/>
    </row>
    <row r="475" spans="1:7">
      <c r="A475" s="662"/>
      <c r="B475" s="662"/>
      <c r="C475" s="662"/>
      <c r="D475" s="662"/>
      <c r="E475" s="662"/>
      <c r="F475" s="662"/>
      <c r="G475" s="662"/>
    </row>
    <row r="476" spans="1:7">
      <c r="A476" s="662"/>
      <c r="B476" s="662"/>
      <c r="C476" s="662"/>
      <c r="D476" s="662"/>
      <c r="E476" s="662"/>
      <c r="F476" s="662"/>
      <c r="G476" s="662"/>
    </row>
    <row r="477" spans="1:7">
      <c r="A477" s="662"/>
      <c r="B477" s="662"/>
      <c r="C477" s="662"/>
      <c r="D477" s="662"/>
      <c r="E477" s="662"/>
      <c r="F477" s="662"/>
      <c r="G477" s="662"/>
    </row>
    <row r="478" spans="1:7">
      <c r="A478" s="662"/>
      <c r="B478" s="662"/>
      <c r="C478" s="662"/>
      <c r="D478" s="662"/>
      <c r="E478" s="662"/>
      <c r="F478" s="662"/>
      <c r="G478" s="662"/>
    </row>
    <row r="479" spans="1:7">
      <c r="A479" s="662"/>
      <c r="B479" s="662"/>
      <c r="C479" s="662"/>
      <c r="D479" s="662"/>
      <c r="E479" s="662"/>
      <c r="F479" s="662"/>
      <c r="G479" s="662"/>
    </row>
    <row r="480" spans="1:7">
      <c r="A480" s="662"/>
      <c r="B480" s="662"/>
      <c r="C480" s="662"/>
      <c r="D480" s="662"/>
      <c r="E480" s="662"/>
      <c r="F480" s="662"/>
      <c r="G480" s="662"/>
    </row>
    <row r="481" spans="1:7">
      <c r="A481" s="662"/>
      <c r="B481" s="662"/>
      <c r="C481" s="662"/>
      <c r="D481" s="662"/>
      <c r="E481" s="662"/>
      <c r="F481" s="662"/>
      <c r="G481" s="662"/>
    </row>
    <row r="482" spans="1:7">
      <c r="A482" s="662"/>
      <c r="B482" s="662"/>
      <c r="C482" s="662"/>
      <c r="D482" s="662"/>
      <c r="E482" s="662"/>
      <c r="F482" s="662"/>
      <c r="G482" s="662"/>
    </row>
    <row r="483" spans="1:7">
      <c r="A483" s="662"/>
      <c r="B483" s="662"/>
      <c r="C483" s="662"/>
      <c r="D483" s="662"/>
      <c r="E483" s="662"/>
      <c r="F483" s="662"/>
      <c r="G483" s="662"/>
    </row>
    <row r="484" spans="1:7">
      <c r="A484" s="662"/>
      <c r="B484" s="662"/>
      <c r="C484" s="662"/>
      <c r="D484" s="662"/>
      <c r="E484" s="662"/>
      <c r="F484" s="662"/>
      <c r="G484" s="662"/>
    </row>
    <row r="485" spans="1:7">
      <c r="A485" s="662"/>
      <c r="B485" s="662"/>
      <c r="C485" s="662"/>
      <c r="D485" s="662"/>
      <c r="E485" s="662"/>
      <c r="F485" s="662"/>
      <c r="G485" s="662"/>
    </row>
    <row r="486" spans="1:7">
      <c r="A486" s="662"/>
      <c r="B486" s="662"/>
      <c r="C486" s="662"/>
      <c r="D486" s="662"/>
      <c r="E486" s="662"/>
      <c r="F486" s="662"/>
      <c r="G486" s="662"/>
    </row>
    <row r="487" spans="1:7">
      <c r="A487" s="662"/>
      <c r="B487" s="662"/>
      <c r="C487" s="662"/>
      <c r="D487" s="662"/>
      <c r="E487" s="662"/>
      <c r="F487" s="662"/>
      <c r="G487" s="662"/>
    </row>
    <row r="488" spans="1:7">
      <c r="A488" s="662"/>
      <c r="B488" s="662"/>
      <c r="C488" s="662"/>
      <c r="D488" s="662"/>
      <c r="E488" s="662"/>
      <c r="F488" s="662"/>
      <c r="G488" s="662"/>
    </row>
    <row r="489" spans="1:7">
      <c r="A489" s="662"/>
      <c r="B489" s="662"/>
      <c r="C489" s="662"/>
      <c r="D489" s="662"/>
      <c r="E489" s="662"/>
      <c r="F489" s="662"/>
      <c r="G489" s="662"/>
    </row>
    <row r="490" spans="1:7">
      <c r="A490" s="662"/>
      <c r="B490" s="662"/>
      <c r="C490" s="662"/>
      <c r="D490" s="662"/>
      <c r="E490" s="662"/>
      <c r="F490" s="662"/>
      <c r="G490" s="662"/>
    </row>
    <row r="491" spans="1:7">
      <c r="A491" s="662"/>
      <c r="B491" s="662"/>
      <c r="C491" s="662"/>
      <c r="D491" s="662"/>
      <c r="E491" s="662"/>
      <c r="F491" s="662"/>
      <c r="G491" s="662"/>
    </row>
    <row r="492" spans="1:7">
      <c r="A492" s="662"/>
      <c r="B492" s="662"/>
      <c r="C492" s="662"/>
      <c r="D492" s="662"/>
      <c r="E492" s="662"/>
      <c r="F492" s="662"/>
      <c r="G492" s="662"/>
    </row>
    <row r="493" spans="1:7">
      <c r="A493" s="662"/>
      <c r="B493" s="662"/>
      <c r="C493" s="662"/>
      <c r="D493" s="662"/>
      <c r="E493" s="662"/>
      <c r="F493" s="662"/>
      <c r="G493" s="662"/>
    </row>
    <row r="494" spans="1:7">
      <c r="A494" s="662"/>
      <c r="B494" s="662"/>
      <c r="C494" s="662"/>
      <c r="D494" s="662"/>
      <c r="E494" s="662"/>
      <c r="F494" s="662"/>
      <c r="G494" s="662"/>
    </row>
    <row r="495" spans="1:7">
      <c r="A495" s="662"/>
      <c r="B495" s="662"/>
      <c r="C495" s="662"/>
      <c r="D495" s="662"/>
      <c r="E495" s="662"/>
      <c r="F495" s="662"/>
      <c r="G495" s="662"/>
    </row>
    <row r="496" spans="1:7">
      <c r="A496" s="662"/>
      <c r="B496" s="662"/>
      <c r="C496" s="662"/>
      <c r="D496" s="662"/>
      <c r="E496" s="662"/>
      <c r="F496" s="662"/>
      <c r="G496" s="662"/>
    </row>
    <row r="497" spans="1:7">
      <c r="A497" s="662"/>
      <c r="B497" s="662"/>
      <c r="C497" s="662"/>
      <c r="D497" s="662"/>
      <c r="E497" s="662"/>
      <c r="F497" s="662"/>
      <c r="G497" s="662"/>
    </row>
    <row r="498" spans="1:7">
      <c r="A498" s="662"/>
      <c r="B498" s="662"/>
      <c r="C498" s="662"/>
      <c r="D498" s="662"/>
      <c r="E498" s="662"/>
      <c r="F498" s="662"/>
      <c r="G498" s="662"/>
    </row>
    <row r="499" spans="1:7">
      <c r="A499" s="662"/>
      <c r="B499" s="662"/>
      <c r="C499" s="662"/>
      <c r="D499" s="662"/>
      <c r="E499" s="662"/>
      <c r="F499" s="662"/>
      <c r="G499" s="662"/>
    </row>
    <row r="500" spans="1:7">
      <c r="A500" s="662"/>
      <c r="B500" s="662"/>
      <c r="C500" s="662"/>
      <c r="D500" s="662"/>
      <c r="E500" s="662"/>
      <c r="F500" s="662"/>
      <c r="G500" s="662"/>
    </row>
    <row r="501" spans="1:7">
      <c r="A501" s="662"/>
      <c r="B501" s="662"/>
      <c r="C501" s="662"/>
      <c r="D501" s="662"/>
      <c r="E501" s="662"/>
      <c r="F501" s="662"/>
      <c r="G501" s="662"/>
    </row>
    <row r="502" spans="1:7">
      <c r="A502" s="662"/>
      <c r="B502" s="662"/>
      <c r="C502" s="662"/>
      <c r="D502" s="662"/>
      <c r="E502" s="662"/>
      <c r="F502" s="662"/>
      <c r="G502" s="662"/>
    </row>
    <row r="503" spans="1:7">
      <c r="A503" s="662"/>
      <c r="B503" s="662"/>
      <c r="C503" s="662"/>
      <c r="D503" s="662"/>
      <c r="E503" s="662"/>
      <c r="F503" s="662"/>
      <c r="G503" s="662"/>
    </row>
    <row r="504" spans="1:7">
      <c r="A504" s="662"/>
      <c r="B504" s="662"/>
      <c r="C504" s="662"/>
      <c r="D504" s="662"/>
      <c r="E504" s="662"/>
      <c r="F504" s="662"/>
      <c r="G504" s="662"/>
    </row>
    <row r="505" spans="1:7">
      <c r="A505" s="662"/>
      <c r="B505" s="662"/>
      <c r="C505" s="662"/>
      <c r="D505" s="662"/>
      <c r="E505" s="662"/>
      <c r="F505" s="662"/>
      <c r="G505" s="662"/>
    </row>
    <row r="506" spans="1:7">
      <c r="A506" s="662"/>
      <c r="B506" s="662"/>
      <c r="C506" s="662"/>
      <c r="D506" s="662"/>
      <c r="E506" s="662"/>
      <c r="F506" s="662"/>
      <c r="G506" s="662"/>
    </row>
    <row r="507" spans="1:7">
      <c r="A507" s="662"/>
      <c r="B507" s="662"/>
      <c r="C507" s="662"/>
      <c r="D507" s="662"/>
      <c r="E507" s="662"/>
      <c r="F507" s="662"/>
      <c r="G507" s="662"/>
    </row>
    <row r="508" spans="1:7">
      <c r="A508" s="662"/>
      <c r="B508" s="662"/>
      <c r="C508" s="662"/>
      <c r="D508" s="662"/>
      <c r="E508" s="662"/>
      <c r="F508" s="662"/>
      <c r="G508" s="662"/>
    </row>
    <row r="509" spans="1:7">
      <c r="A509" s="662"/>
      <c r="B509" s="662"/>
      <c r="C509" s="662"/>
      <c r="D509" s="662"/>
      <c r="E509" s="662"/>
      <c r="F509" s="662"/>
      <c r="G509" s="662"/>
    </row>
    <row r="510" spans="1:7">
      <c r="A510" s="662"/>
      <c r="B510" s="662"/>
      <c r="C510" s="662"/>
      <c r="D510" s="662"/>
      <c r="E510" s="662"/>
      <c r="F510" s="662"/>
      <c r="G510" s="662"/>
    </row>
    <row r="511" spans="1:7">
      <c r="A511" s="662"/>
      <c r="B511" s="662"/>
      <c r="C511" s="662"/>
      <c r="D511" s="662"/>
      <c r="E511" s="662"/>
      <c r="F511" s="662"/>
      <c r="G511" s="662"/>
    </row>
    <row r="512" spans="1:7">
      <c r="A512" s="662"/>
      <c r="B512" s="662"/>
      <c r="C512" s="662"/>
      <c r="D512" s="662"/>
      <c r="E512" s="662"/>
      <c r="F512" s="662"/>
      <c r="G512" s="662"/>
    </row>
    <row r="513" spans="1:7">
      <c r="A513" s="662"/>
      <c r="B513" s="662"/>
      <c r="C513" s="662"/>
      <c r="D513" s="662"/>
      <c r="E513" s="662"/>
      <c r="F513" s="662"/>
      <c r="G513" s="662"/>
    </row>
    <row r="514" spans="1:7">
      <c r="A514" s="662"/>
      <c r="B514" s="662"/>
      <c r="C514" s="662"/>
      <c r="D514" s="662"/>
      <c r="E514" s="662"/>
      <c r="F514" s="662"/>
      <c r="G514" s="662"/>
    </row>
    <row r="515" spans="1:7">
      <c r="A515" s="662"/>
      <c r="B515" s="662"/>
      <c r="C515" s="662"/>
      <c r="D515" s="662"/>
      <c r="E515" s="662"/>
      <c r="F515" s="662"/>
      <c r="G515" s="662"/>
    </row>
    <row r="516" spans="1:7">
      <c r="A516" s="662"/>
      <c r="B516" s="662"/>
      <c r="C516" s="662"/>
      <c r="D516" s="662"/>
      <c r="E516" s="662"/>
      <c r="F516" s="662"/>
      <c r="G516" s="662"/>
    </row>
  </sheetData>
  <mergeCells count="52">
    <mergeCell ref="A324:A325"/>
    <mergeCell ref="A332:E332"/>
    <mergeCell ref="A333:A334"/>
    <mergeCell ref="A298:A299"/>
    <mergeCell ref="A306:E306"/>
    <mergeCell ref="A307:A308"/>
    <mergeCell ref="B320:E320"/>
    <mergeCell ref="B322:E322"/>
    <mergeCell ref="B323:E323"/>
    <mergeCell ref="B297:E297"/>
    <mergeCell ref="A136:E136"/>
    <mergeCell ref="A137:E137"/>
    <mergeCell ref="B138:E138"/>
    <mergeCell ref="D139:E139"/>
    <mergeCell ref="B142:E142"/>
    <mergeCell ref="A143:A144"/>
    <mergeCell ref="A151:E151"/>
    <mergeCell ref="A152:A153"/>
    <mergeCell ref="B296:E296"/>
    <mergeCell ref="H139:H141"/>
    <mergeCell ref="B140:E140"/>
    <mergeCell ref="B141:E141"/>
    <mergeCell ref="B99:E99"/>
    <mergeCell ref="B100:E100"/>
    <mergeCell ref="B101:E101"/>
    <mergeCell ref="A102:A103"/>
    <mergeCell ref="A110:E110"/>
    <mergeCell ref="A111:A112"/>
    <mergeCell ref="B62:E62"/>
    <mergeCell ref="B63:E63"/>
    <mergeCell ref="B64:E64"/>
    <mergeCell ref="A65:A66"/>
    <mergeCell ref="A73:E73"/>
    <mergeCell ref="A74:A75"/>
    <mergeCell ref="A37:A38"/>
    <mergeCell ref="B11:E11"/>
    <mergeCell ref="A12:A13"/>
    <mergeCell ref="B19:E19"/>
    <mergeCell ref="A20:E20"/>
    <mergeCell ref="A23:E23"/>
    <mergeCell ref="A24:E24"/>
    <mergeCell ref="B25:E25"/>
    <mergeCell ref="B26:E26"/>
    <mergeCell ref="B27:E27"/>
    <mergeCell ref="A28:A29"/>
    <mergeCell ref="A36:E36"/>
    <mergeCell ref="A8:E10"/>
    <mergeCell ref="A2:E2"/>
    <mergeCell ref="B4:E4"/>
    <mergeCell ref="B5:E5"/>
    <mergeCell ref="B6:E6"/>
    <mergeCell ref="A7:E7"/>
  </mergeCells>
  <pageMargins left="0.7" right="0.7" top="0.75" bottom="0.75" header="0.3" footer="0.3"/>
  <pageSetup scale="94" fitToHeight="0" orientation="portrait" r:id="rId1"/>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2"/>
    <pageSetUpPr fitToPage="1"/>
  </sheetPr>
  <dimension ref="A2:M385"/>
  <sheetViews>
    <sheetView zoomScale="170" zoomScaleNormal="170" zoomScaleSheetLayoutView="69" workbookViewId="0">
      <selection activeCell="B8" sqref="B8:F8"/>
    </sheetView>
  </sheetViews>
  <sheetFormatPr defaultColWidth="9.125" defaultRowHeight="14.25"/>
  <cols>
    <col min="1" max="1" width="12" style="259" customWidth="1"/>
    <col min="2" max="2" width="28.625" style="259" customWidth="1"/>
    <col min="3" max="6" width="11.75" style="259" customWidth="1"/>
    <col min="7" max="8" width="9.125" style="259"/>
    <col min="9" max="9" width="11" style="259" customWidth="1"/>
    <col min="10" max="10" width="11" style="259" bestFit="1" customWidth="1"/>
    <col min="11" max="16384" width="9.125" style="259"/>
  </cols>
  <sheetData>
    <row r="2" spans="1:7" ht="18" customHeight="1">
      <c r="A2" s="1927" t="s">
        <v>495</v>
      </c>
      <c r="B2" s="1927"/>
      <c r="C2" s="1927"/>
      <c r="D2" s="1927"/>
      <c r="E2" s="1927"/>
      <c r="F2" s="1927"/>
      <c r="G2" s="1927"/>
    </row>
    <row r="3" spans="1:7" ht="18" customHeight="1">
      <c r="A3" s="258"/>
      <c r="B3" s="1928" t="s">
        <v>496</v>
      </c>
      <c r="C3" s="1928"/>
      <c r="D3" s="1928"/>
      <c r="E3" s="1928"/>
      <c r="F3" s="1928"/>
      <c r="G3" s="258"/>
    </row>
    <row r="4" spans="1:7" ht="15" thickBot="1"/>
    <row r="5" spans="1:7" ht="15" thickBot="1">
      <c r="B5" s="260" t="s">
        <v>6</v>
      </c>
      <c r="C5" s="1929" t="s">
        <v>1103</v>
      </c>
      <c r="D5" s="1929"/>
      <c r="E5" s="1929"/>
      <c r="F5" s="1929"/>
    </row>
    <row r="6" spans="1:7" ht="15" thickBot="1">
      <c r="B6" s="260" t="s">
        <v>8</v>
      </c>
      <c r="C6" s="1930" t="s">
        <v>1000</v>
      </c>
      <c r="D6" s="1931"/>
      <c r="E6" s="1931"/>
      <c r="F6" s="1932"/>
    </row>
    <row r="7" spans="1:7" ht="15" thickBot="1">
      <c r="B7" s="260" t="s">
        <v>10</v>
      </c>
      <c r="C7" s="1933" t="s">
        <v>499</v>
      </c>
      <c r="D7" s="1934"/>
      <c r="E7" s="1934"/>
      <c r="F7" s="1935"/>
    </row>
    <row r="8" spans="1:7" ht="15" thickBot="1">
      <c r="B8" s="1924" t="s">
        <v>12</v>
      </c>
      <c r="C8" s="1925"/>
      <c r="D8" s="1925"/>
      <c r="E8" s="1925"/>
      <c r="F8" s="1926"/>
    </row>
    <row r="9" spans="1:7" ht="15" thickBot="1">
      <c r="B9" s="1939" t="s">
        <v>1104</v>
      </c>
      <c r="C9" s="1940"/>
      <c r="D9" s="1940"/>
      <c r="E9" s="1940"/>
      <c r="F9" s="1941"/>
    </row>
    <row r="10" spans="1:7" ht="21.75" customHeight="1" thickBot="1">
      <c r="B10" s="1939"/>
      <c r="C10" s="1940"/>
      <c r="D10" s="1940"/>
      <c r="E10" s="1940"/>
      <c r="F10" s="1941"/>
    </row>
    <row r="11" spans="1:7" ht="15" hidden="1" thickBot="1">
      <c r="B11" s="1939"/>
      <c r="C11" s="1940"/>
      <c r="D11" s="1940"/>
      <c r="E11" s="1940"/>
      <c r="F11" s="1941"/>
    </row>
    <row r="12" spans="1:7" ht="38.25" customHeight="1" thickBot="1">
      <c r="B12" s="261" t="s">
        <v>14</v>
      </c>
      <c r="C12" s="2100" t="s">
        <v>1104</v>
      </c>
      <c r="D12" s="1960"/>
      <c r="E12" s="1960"/>
      <c r="F12" s="1961"/>
    </row>
    <row r="13" spans="1:7" ht="23.25" customHeight="1">
      <c r="B13" s="1945" t="s">
        <v>176</v>
      </c>
      <c r="C13" s="263">
        <v>2024</v>
      </c>
      <c r="D13" s="263">
        <v>2025</v>
      </c>
      <c r="E13" s="263">
        <v>2026</v>
      </c>
      <c r="F13" s="263">
        <v>2027</v>
      </c>
    </row>
    <row r="14" spans="1:7" ht="15" thickBot="1">
      <c r="B14" s="1946"/>
      <c r="C14" s="265" t="s">
        <v>22</v>
      </c>
      <c r="D14" s="265" t="s">
        <v>23</v>
      </c>
      <c r="E14" s="265" t="s">
        <v>23</v>
      </c>
      <c r="F14" s="265" t="s">
        <v>23</v>
      </c>
    </row>
    <row r="15" spans="1:7" ht="18.75" customHeight="1" thickBot="1">
      <c r="B15" s="270" t="s">
        <v>772</v>
      </c>
      <c r="C15" s="339" t="s">
        <v>773</v>
      </c>
      <c r="D15" s="339" t="s">
        <v>601</v>
      </c>
      <c r="E15" s="339" t="s">
        <v>601</v>
      </c>
      <c r="F15" s="339" t="s">
        <v>601</v>
      </c>
    </row>
    <row r="16" spans="1:7" ht="15" thickBot="1">
      <c r="B16" s="270" t="s">
        <v>1105</v>
      </c>
      <c r="C16" s="339" t="s">
        <v>773</v>
      </c>
      <c r="D16" s="339" t="s">
        <v>601</v>
      </c>
      <c r="E16" s="339" t="s">
        <v>601</v>
      </c>
      <c r="F16" s="339" t="s">
        <v>601</v>
      </c>
    </row>
    <row r="17" spans="2:12" ht="15" thickBot="1">
      <c r="B17" s="270" t="s">
        <v>774</v>
      </c>
      <c r="C17" s="339" t="s">
        <v>773</v>
      </c>
      <c r="D17" s="339" t="s">
        <v>601</v>
      </c>
      <c r="E17" s="339" t="s">
        <v>601</v>
      </c>
      <c r="F17" s="339" t="s">
        <v>601</v>
      </c>
    </row>
    <row r="18" spans="2:12" ht="32.25" customHeight="1" thickBot="1">
      <c r="B18" s="268" t="s">
        <v>503</v>
      </c>
      <c r="C18" s="1959" t="s">
        <v>1106</v>
      </c>
      <c r="D18" s="2100"/>
      <c r="E18" s="2100"/>
      <c r="F18" s="2101"/>
    </row>
    <row r="19" spans="2:12" ht="23.25" customHeight="1" thickBot="1">
      <c r="B19" s="1950" t="s">
        <v>505</v>
      </c>
      <c r="C19" s="1951"/>
      <c r="D19" s="1951"/>
      <c r="E19" s="1951"/>
      <c r="F19" s="1952"/>
      <c r="I19" s="269"/>
      <c r="K19" s="269"/>
    </row>
    <row r="20" spans="2:12" ht="27" customHeight="1" thickBot="1">
      <c r="B20" s="270" t="s">
        <v>772</v>
      </c>
      <c r="C20" s="271" t="s">
        <v>773</v>
      </c>
      <c r="D20" s="272" t="s">
        <v>601</v>
      </c>
      <c r="E20" s="272" t="s">
        <v>601</v>
      </c>
      <c r="F20" s="272" t="s">
        <v>601</v>
      </c>
      <c r="H20" s="273"/>
    </row>
    <row r="21" spans="2:12" ht="30.75" customHeight="1" thickBot="1">
      <c r="B21" s="270" t="s">
        <v>774</v>
      </c>
      <c r="C21" s="274" t="s">
        <v>773</v>
      </c>
      <c r="D21" s="272" t="s">
        <v>601</v>
      </c>
      <c r="E21" s="272" t="s">
        <v>601</v>
      </c>
      <c r="F21" s="272" t="s">
        <v>601</v>
      </c>
    </row>
    <row r="22" spans="2:12" ht="24" customHeight="1" thickBot="1">
      <c r="B22" s="1953" t="s">
        <v>511</v>
      </c>
      <c r="C22" s="1954"/>
      <c r="D22" s="1954"/>
      <c r="E22" s="1954"/>
      <c r="F22" s="1955"/>
    </row>
    <row r="23" spans="2:12" ht="15" thickBot="1">
      <c r="B23" s="1956" t="s">
        <v>512</v>
      </c>
      <c r="C23" s="1957"/>
      <c r="D23" s="1957"/>
      <c r="E23" s="1957"/>
      <c r="F23" s="1958"/>
    </row>
    <row r="24" spans="2:12" ht="18.75" customHeight="1" thickBot="1">
      <c r="B24" s="276" t="s">
        <v>515</v>
      </c>
      <c r="C24" s="1959"/>
      <c r="D24" s="1960"/>
      <c r="E24" s="1960"/>
      <c r="F24" s="1961"/>
    </row>
    <row r="25" spans="2:12" ht="31.5" customHeight="1" thickBot="1">
      <c r="B25" s="270" t="s">
        <v>517</v>
      </c>
      <c r="C25" s="1962"/>
      <c r="D25" s="1963"/>
      <c r="E25" s="1963"/>
      <c r="F25" s="1964"/>
    </row>
    <row r="26" spans="2:12" ht="15" thickBot="1">
      <c r="B26" s="270" t="s">
        <v>21</v>
      </c>
      <c r="C26" s="1965"/>
      <c r="D26" s="1966"/>
      <c r="E26" s="1966"/>
      <c r="F26" s="1967"/>
    </row>
    <row r="27" spans="2:12" ht="12.75" customHeight="1">
      <c r="B27" s="1945"/>
      <c r="C27" s="277">
        <v>2024</v>
      </c>
      <c r="D27" s="277">
        <v>2025</v>
      </c>
      <c r="E27" s="277">
        <v>2026</v>
      </c>
      <c r="F27" s="277">
        <v>2027</v>
      </c>
    </row>
    <row r="28" spans="2:12" ht="9" customHeight="1" thickBot="1">
      <c r="B28" s="1946"/>
      <c r="C28" s="278" t="s">
        <v>22</v>
      </c>
      <c r="D28" s="278" t="s">
        <v>23</v>
      </c>
      <c r="E28" s="278" t="s">
        <v>23</v>
      </c>
      <c r="F28" s="278" t="s">
        <v>23</v>
      </c>
    </row>
    <row r="29" spans="2:12" ht="15" thickBot="1">
      <c r="B29" s="270" t="s">
        <v>33</v>
      </c>
      <c r="C29" s="299">
        <v>55000</v>
      </c>
      <c r="D29" s="299">
        <v>56000</v>
      </c>
      <c r="E29" s="299">
        <v>56000</v>
      </c>
      <c r="F29" s="299">
        <v>56000</v>
      </c>
    </row>
    <row r="30" spans="2:12" ht="15" thickBot="1">
      <c r="B30" s="270" t="s">
        <v>529</v>
      </c>
      <c r="C30" s="279">
        <f>C59</f>
        <v>91520</v>
      </c>
      <c r="D30" s="279">
        <f>D59</f>
        <v>92537</v>
      </c>
      <c r="E30" s="279">
        <f>E59</f>
        <v>92787</v>
      </c>
      <c r="F30" s="279">
        <f>F59</f>
        <v>93787</v>
      </c>
    </row>
    <row r="31" spans="2:12" ht="15" thickBot="1">
      <c r="B31" s="270" t="s">
        <v>530</v>
      </c>
      <c r="C31" s="279">
        <f>C30/C29</f>
        <v>1.6639999999999999</v>
      </c>
      <c r="D31" s="279">
        <f>D30/D29</f>
        <v>1.6524464285714286</v>
      </c>
      <c r="E31" s="279">
        <f>E30/E29</f>
        <v>1.6569107142857142</v>
      </c>
      <c r="F31" s="279">
        <f>F30/F29</f>
        <v>1.6747678571428573</v>
      </c>
    </row>
    <row r="32" spans="2:12" ht="15" thickBot="1">
      <c r="B32" s="270" t="s">
        <v>532</v>
      </c>
      <c r="C32" s="264" t="s">
        <v>533</v>
      </c>
      <c r="D32" s="280">
        <f>D29/C29-1</f>
        <v>1.8181818181818077E-2</v>
      </c>
      <c r="E32" s="280">
        <f t="shared" ref="E32:F34" si="0">E29/D29-1</f>
        <v>0</v>
      </c>
      <c r="F32" s="280">
        <f t="shared" si="0"/>
        <v>0</v>
      </c>
      <c r="H32" s="281"/>
      <c r="I32" s="281"/>
      <c r="J32" s="281"/>
      <c r="K32" s="281"/>
      <c r="L32" s="281"/>
    </row>
    <row r="33" spans="2:9" ht="15" thickBot="1">
      <c r="B33" s="270" t="s">
        <v>534</v>
      </c>
      <c r="C33" s="264" t="s">
        <v>533</v>
      </c>
      <c r="D33" s="280">
        <f>D30/C30-1</f>
        <v>1.1112325174825077E-2</v>
      </c>
      <c r="E33" s="280">
        <f t="shared" si="0"/>
        <v>2.7016220538811364E-3</v>
      </c>
      <c r="F33" s="280">
        <f t="shared" si="0"/>
        <v>1.0777371830105409E-2</v>
      </c>
    </row>
    <row r="34" spans="2:9" ht="15" thickBot="1">
      <c r="B34" s="270" t="s">
        <v>47</v>
      </c>
      <c r="C34" s="264" t="s">
        <v>533</v>
      </c>
      <c r="D34" s="280">
        <f>D31/C31-1</f>
        <v>-6.9432520604394421E-3</v>
      </c>
      <c r="E34" s="280">
        <f t="shared" si="0"/>
        <v>2.7016220538811364E-3</v>
      </c>
      <c r="F34" s="280">
        <f t="shared" si="0"/>
        <v>1.0777371830105631E-2</v>
      </c>
    </row>
    <row r="35" spans="2:9" ht="15" thickBot="1">
      <c r="B35" s="1936" t="s">
        <v>777</v>
      </c>
      <c r="C35" s="1937"/>
      <c r="D35" s="1937"/>
      <c r="E35" s="1937"/>
      <c r="F35" s="1938"/>
    </row>
    <row r="36" spans="2:9" ht="12.75" customHeight="1">
      <c r="B36" s="1945"/>
      <c r="C36" s="277">
        <v>2024</v>
      </c>
      <c r="D36" s="277">
        <v>2025</v>
      </c>
      <c r="E36" s="277">
        <v>2026</v>
      </c>
      <c r="F36" s="277">
        <v>2027</v>
      </c>
    </row>
    <row r="37" spans="2:9" ht="9" customHeight="1" thickBot="1">
      <c r="B37" s="1946"/>
      <c r="C37" s="278" t="s">
        <v>22</v>
      </c>
      <c r="D37" s="278" t="s">
        <v>23</v>
      </c>
      <c r="E37" s="278" t="s">
        <v>23</v>
      </c>
      <c r="F37" s="278" t="s">
        <v>23</v>
      </c>
    </row>
    <row r="38" spans="2:9" ht="15" thickBot="1">
      <c r="B38" s="282" t="s">
        <v>537</v>
      </c>
      <c r="C38" s="333">
        <f>C39+C40</f>
        <v>50870</v>
      </c>
      <c r="D38" s="333">
        <f>D39+D40</f>
        <v>51887</v>
      </c>
      <c r="E38" s="333">
        <f>E39+E40</f>
        <v>51887</v>
      </c>
      <c r="F38" s="333">
        <f>F39+F40</f>
        <v>51887</v>
      </c>
    </row>
    <row r="39" spans="2:9" ht="15" thickBot="1">
      <c r="B39" s="284" t="s">
        <v>538</v>
      </c>
      <c r="C39" s="285">
        <v>50870</v>
      </c>
      <c r="D39" s="286">
        <v>51887</v>
      </c>
      <c r="E39" s="286">
        <v>51887</v>
      </c>
      <c r="F39" s="286">
        <v>51887</v>
      </c>
    </row>
    <row r="40" spans="2:9" ht="15" thickBot="1">
      <c r="B40" s="284" t="s">
        <v>539</v>
      </c>
      <c r="C40" s="286"/>
      <c r="D40" s="286"/>
      <c r="E40" s="286"/>
      <c r="F40" s="286"/>
    </row>
    <row r="41" spans="2:9" ht="24.75" thickBot="1">
      <c r="B41" s="282" t="s">
        <v>540</v>
      </c>
      <c r="C41" s="333">
        <f>C42+C43</f>
        <v>8950</v>
      </c>
      <c r="D41" s="333">
        <f>D42+D43</f>
        <v>8950</v>
      </c>
      <c r="E41" s="333">
        <f>E42+E43</f>
        <v>8950</v>
      </c>
      <c r="F41" s="333">
        <v>8950</v>
      </c>
    </row>
    <row r="42" spans="2:9" ht="15" thickBot="1">
      <c r="B42" s="284" t="s">
        <v>538</v>
      </c>
      <c r="C42" s="285">
        <v>8950</v>
      </c>
      <c r="D42" s="283">
        <v>8950</v>
      </c>
      <c r="E42" s="283">
        <v>8950</v>
      </c>
      <c r="F42" s="283">
        <v>8350</v>
      </c>
      <c r="I42" s="281"/>
    </row>
    <row r="43" spans="2:9" ht="15" thickBot="1">
      <c r="B43" s="284" t="s">
        <v>539</v>
      </c>
      <c r="C43" s="286"/>
      <c r="D43" s="283"/>
      <c r="E43" s="283"/>
      <c r="F43" s="283"/>
      <c r="I43" s="281"/>
    </row>
    <row r="44" spans="2:9" ht="15" thickBot="1">
      <c r="B44" s="282" t="s">
        <v>542</v>
      </c>
      <c r="C44" s="758">
        <f>C45+C46</f>
        <v>31700</v>
      </c>
      <c r="D44" s="333">
        <f>D45+D46</f>
        <v>31700</v>
      </c>
      <c r="E44" s="333">
        <f>E45+E46</f>
        <v>31950</v>
      </c>
      <c r="F44" s="333">
        <f>F45+F46</f>
        <v>32950</v>
      </c>
    </row>
    <row r="45" spans="2:9" ht="15" thickBot="1">
      <c r="B45" s="284" t="s">
        <v>538</v>
      </c>
      <c r="C45" s="285">
        <v>31700</v>
      </c>
      <c r="D45" s="283">
        <v>31700</v>
      </c>
      <c r="E45" s="287">
        <v>31950</v>
      </c>
      <c r="F45" s="287">
        <v>32950</v>
      </c>
    </row>
    <row r="46" spans="2:9" ht="15" thickBot="1">
      <c r="B46" s="284" t="s">
        <v>539</v>
      </c>
      <c r="C46" s="286"/>
      <c r="D46" s="283"/>
      <c r="E46" s="283"/>
      <c r="F46" s="283"/>
    </row>
    <row r="47" spans="2:9" ht="15" thickBot="1">
      <c r="B47" s="282" t="s">
        <v>543</v>
      </c>
      <c r="C47" s="286"/>
      <c r="D47" s="283"/>
      <c r="E47" s="283"/>
      <c r="F47" s="283"/>
    </row>
    <row r="48" spans="2:9" ht="15" thickBot="1">
      <c r="B48" s="284" t="s">
        <v>538</v>
      </c>
      <c r="C48" s="286"/>
      <c r="D48" s="283"/>
      <c r="E48" s="283"/>
      <c r="F48" s="283"/>
    </row>
    <row r="49" spans="2:13" ht="15" thickBot="1">
      <c r="B49" s="284" t="s">
        <v>539</v>
      </c>
      <c r="C49" s="286"/>
      <c r="D49" s="283"/>
      <c r="E49" s="283"/>
      <c r="F49" s="283"/>
    </row>
    <row r="50" spans="2:13" ht="15" thickBot="1">
      <c r="B50" s="282" t="s">
        <v>549</v>
      </c>
      <c r="C50" s="286"/>
      <c r="D50" s="283"/>
      <c r="E50" s="283"/>
      <c r="F50" s="283"/>
    </row>
    <row r="51" spans="2:13" ht="15" thickBot="1">
      <c r="B51" s="284" t="s">
        <v>538</v>
      </c>
      <c r="C51" s="286"/>
      <c r="D51" s="283"/>
      <c r="E51" s="283"/>
      <c r="F51" s="283"/>
    </row>
    <row r="52" spans="2:13" ht="15" thickBot="1">
      <c r="B52" s="284" t="s">
        <v>539</v>
      </c>
      <c r="C52" s="286"/>
      <c r="D52" s="283"/>
      <c r="E52" s="283"/>
      <c r="F52" s="283"/>
    </row>
    <row r="53" spans="2:13" ht="15" thickBot="1">
      <c r="B53" s="282" t="s">
        <v>553</v>
      </c>
      <c r="C53" s="286">
        <f>C54+C55</f>
        <v>0</v>
      </c>
      <c r="D53" s="283">
        <f>D54+D55</f>
        <v>0</v>
      </c>
      <c r="E53" s="283">
        <f>E54+E55</f>
        <v>0</v>
      </c>
      <c r="F53" s="283">
        <f>F54+F55</f>
        <v>0</v>
      </c>
    </row>
    <row r="54" spans="2:13" ht="15" thickBot="1">
      <c r="B54" s="284" t="s">
        <v>538</v>
      </c>
      <c r="C54" s="285"/>
      <c r="D54" s="283">
        <v>0</v>
      </c>
      <c r="E54" s="287">
        <v>0</v>
      </c>
      <c r="F54" s="287">
        <v>0</v>
      </c>
    </row>
    <row r="55" spans="2:13" ht="15" thickBot="1">
      <c r="B55" s="284" t="s">
        <v>539</v>
      </c>
      <c r="C55" s="286"/>
      <c r="D55" s="283"/>
      <c r="E55" s="283"/>
      <c r="F55" s="283"/>
    </row>
    <row r="56" spans="2:13" ht="15" thickBot="1">
      <c r="B56" s="282" t="s">
        <v>554</v>
      </c>
      <c r="C56" s="286">
        <v>0</v>
      </c>
      <c r="D56" s="283">
        <v>0</v>
      </c>
      <c r="E56" s="283">
        <f>D56*1.03*0.99</f>
        <v>0</v>
      </c>
      <c r="F56" s="283">
        <f>E56*1.03*0.99</f>
        <v>0</v>
      </c>
      <c r="I56" s="288"/>
    </row>
    <row r="57" spans="2:13" ht="15" thickBot="1">
      <c r="B57" s="284" t="s">
        <v>538</v>
      </c>
      <c r="C57" s="286"/>
      <c r="D57" s="292"/>
      <c r="E57" s="292"/>
      <c r="F57" s="292"/>
      <c r="K57" s="290"/>
      <c r="L57" s="290"/>
      <c r="M57" s="290"/>
    </row>
    <row r="58" spans="2:13" ht="15" thickBot="1">
      <c r="B58" s="284" t="s">
        <v>539</v>
      </c>
      <c r="C58" s="286"/>
      <c r="D58" s="291"/>
      <c r="E58" s="292"/>
      <c r="F58" s="292"/>
    </row>
    <row r="59" spans="2:13" ht="15" thickBot="1">
      <c r="B59" s="293" t="s">
        <v>555</v>
      </c>
      <c r="C59" s="286">
        <f>C56+C53+C50+C47+C44+C41+C38</f>
        <v>91520</v>
      </c>
      <c r="D59" s="286">
        <f>D56+D53+D50+D47+D44+D41+D38</f>
        <v>92537</v>
      </c>
      <c r="E59" s="286">
        <f>E56+E53+E50+E47+E44+E41+E38</f>
        <v>92787</v>
      </c>
      <c r="F59" s="286">
        <f>F56+F53+F50+F47+F44+F41+F38</f>
        <v>93787</v>
      </c>
    </row>
    <row r="60" spans="2:13" ht="15" thickBot="1">
      <c r="B60" s="294" t="s">
        <v>556</v>
      </c>
      <c r="C60" s="295">
        <f>IF(C59-C30=0,0,"Error")</f>
        <v>0</v>
      </c>
      <c r="D60" s="295">
        <f>IF(D59-D30=0,0,"Error")</f>
        <v>0</v>
      </c>
      <c r="E60" s="295">
        <f>IF(E59-E30=0,0,"Error")</f>
        <v>0</v>
      </c>
      <c r="F60" s="295">
        <f>IF(F59-F30=0,0,"Error")</f>
        <v>0</v>
      </c>
    </row>
    <row r="61" spans="2:13" ht="15" hidden="1" thickBot="1">
      <c r="B61" s="296" t="s">
        <v>778</v>
      </c>
      <c r="C61" s="1968"/>
      <c r="D61" s="1960"/>
      <c r="E61" s="1960"/>
      <c r="F61" s="1961"/>
    </row>
    <row r="62" spans="2:13" ht="26.25" hidden="1" customHeight="1" thickBot="1">
      <c r="B62" s="270" t="s">
        <v>517</v>
      </c>
      <c r="C62" s="1950"/>
      <c r="D62" s="1951"/>
      <c r="E62" s="1951"/>
      <c r="F62" s="1952"/>
    </row>
    <row r="63" spans="2:13" ht="15" hidden="1" thickBot="1">
      <c r="B63" s="270" t="s">
        <v>21</v>
      </c>
      <c r="C63" s="1965"/>
      <c r="D63" s="1966"/>
      <c r="E63" s="1966"/>
      <c r="F63" s="1967"/>
    </row>
    <row r="64" spans="2:13" ht="12.75" hidden="1" customHeight="1">
      <c r="B64" s="1945"/>
      <c r="C64" s="277">
        <v>2018</v>
      </c>
      <c r="D64" s="277">
        <v>2019</v>
      </c>
      <c r="E64" s="277">
        <v>2026</v>
      </c>
      <c r="F64" s="277">
        <v>2027</v>
      </c>
    </row>
    <row r="65" spans="2:6" ht="9" hidden="1" customHeight="1" thickBot="1">
      <c r="B65" s="1946"/>
      <c r="C65" s="278" t="s">
        <v>22</v>
      </c>
      <c r="D65" s="278" t="s">
        <v>23</v>
      </c>
      <c r="E65" s="278" t="s">
        <v>23</v>
      </c>
      <c r="F65" s="278" t="s">
        <v>23</v>
      </c>
    </row>
    <row r="66" spans="2:6" ht="15" hidden="1" thickBot="1">
      <c r="B66" s="270" t="s">
        <v>33</v>
      </c>
      <c r="C66" s="270"/>
      <c r="D66" s="270"/>
      <c r="E66" s="270"/>
      <c r="F66" s="270"/>
    </row>
    <row r="67" spans="2:6" ht="15" hidden="1" thickBot="1">
      <c r="B67" s="270" t="s">
        <v>529</v>
      </c>
      <c r="C67" s="279">
        <f>C96</f>
        <v>0</v>
      </c>
      <c r="D67" s="279">
        <f>D96</f>
        <v>0</v>
      </c>
      <c r="E67" s="279">
        <f>E96</f>
        <v>0</v>
      </c>
      <c r="F67" s="279">
        <f>F96</f>
        <v>0</v>
      </c>
    </row>
    <row r="68" spans="2:6" ht="15" hidden="1" thickBot="1">
      <c r="B68" s="270" t="s">
        <v>530</v>
      </c>
      <c r="C68" s="279" t="e">
        <f>C67/C66</f>
        <v>#DIV/0!</v>
      </c>
      <c r="D68" s="279" t="e">
        <f>D67/D66</f>
        <v>#DIV/0!</v>
      </c>
      <c r="E68" s="279" t="e">
        <f>E67/E66</f>
        <v>#DIV/0!</v>
      </c>
      <c r="F68" s="279" t="e">
        <f>F67/F66</f>
        <v>#DIV/0!</v>
      </c>
    </row>
    <row r="69" spans="2:6" ht="15" hidden="1" thickBot="1">
      <c r="B69" s="270" t="s">
        <v>532</v>
      </c>
      <c r="C69" s="264"/>
      <c r="D69" s="280" t="e">
        <f t="shared" ref="D69:F71" si="1">D66/C66-1</f>
        <v>#DIV/0!</v>
      </c>
      <c r="E69" s="280" t="e">
        <f t="shared" si="1"/>
        <v>#DIV/0!</v>
      </c>
      <c r="F69" s="280" t="e">
        <f t="shared" si="1"/>
        <v>#DIV/0!</v>
      </c>
    </row>
    <row r="70" spans="2:6" ht="15" hidden="1" thickBot="1">
      <c r="B70" s="270" t="s">
        <v>534</v>
      </c>
      <c r="C70" s="264"/>
      <c r="D70" s="280" t="e">
        <f t="shared" si="1"/>
        <v>#DIV/0!</v>
      </c>
      <c r="E70" s="280" t="e">
        <f t="shared" si="1"/>
        <v>#DIV/0!</v>
      </c>
      <c r="F70" s="280" t="e">
        <f t="shared" si="1"/>
        <v>#DIV/0!</v>
      </c>
    </row>
    <row r="71" spans="2:6" ht="15" hidden="1" thickBot="1">
      <c r="B71" s="270" t="s">
        <v>47</v>
      </c>
      <c r="C71" s="264"/>
      <c r="D71" s="280" t="e">
        <f t="shared" si="1"/>
        <v>#DIV/0!</v>
      </c>
      <c r="E71" s="280" t="e">
        <f t="shared" si="1"/>
        <v>#DIV/0!</v>
      </c>
      <c r="F71" s="280" t="e">
        <f t="shared" si="1"/>
        <v>#DIV/0!</v>
      </c>
    </row>
    <row r="72" spans="2:6" ht="24.75" hidden="1" customHeight="1" thickBot="1">
      <c r="B72" s="1936" t="s">
        <v>779</v>
      </c>
      <c r="C72" s="1937"/>
      <c r="D72" s="1937"/>
      <c r="E72" s="1937"/>
      <c r="F72" s="1938"/>
    </row>
    <row r="73" spans="2:6" ht="12.75" hidden="1" customHeight="1">
      <c r="B73" s="1945"/>
      <c r="C73" s="277">
        <v>2018</v>
      </c>
      <c r="D73" s="277">
        <v>2019</v>
      </c>
      <c r="E73" s="277">
        <v>2026</v>
      </c>
      <c r="F73" s="277">
        <v>2027</v>
      </c>
    </row>
    <row r="74" spans="2:6" ht="9" hidden="1" customHeight="1" thickBot="1">
      <c r="B74" s="1946"/>
      <c r="C74" s="278" t="s">
        <v>22</v>
      </c>
      <c r="D74" s="278" t="s">
        <v>23</v>
      </c>
      <c r="E74" s="278" t="s">
        <v>23</v>
      </c>
      <c r="F74" s="278" t="s">
        <v>23</v>
      </c>
    </row>
    <row r="75" spans="2:6" ht="24.75" hidden="1" customHeight="1" thickBot="1">
      <c r="B75" s="282" t="s">
        <v>537</v>
      </c>
      <c r="C75" s="283"/>
      <c r="D75" s="283"/>
      <c r="E75" s="283"/>
      <c r="F75" s="283"/>
    </row>
    <row r="76" spans="2:6" ht="38.25" hidden="1" customHeight="1" thickBot="1">
      <c r="B76" s="284" t="s">
        <v>538</v>
      </c>
      <c r="C76" s="286"/>
      <c r="D76" s="297"/>
      <c r="E76" s="297"/>
      <c r="F76" s="297"/>
    </row>
    <row r="77" spans="2:6" ht="24.75" hidden="1" customHeight="1" thickBot="1">
      <c r="B77" s="284" t="s">
        <v>539</v>
      </c>
      <c r="C77" s="286"/>
      <c r="D77" s="297"/>
      <c r="E77" s="297"/>
      <c r="F77" s="297"/>
    </row>
    <row r="78" spans="2:6" ht="24.75" hidden="1" customHeight="1" thickBot="1">
      <c r="B78" s="282" t="s">
        <v>540</v>
      </c>
      <c r="C78" s="283"/>
      <c r="D78" s="283"/>
      <c r="E78" s="283"/>
      <c r="F78" s="283"/>
    </row>
    <row r="79" spans="2:6" ht="15" hidden="1" thickBot="1">
      <c r="B79" s="284" t="s">
        <v>538</v>
      </c>
      <c r="C79" s="286"/>
      <c r="D79" s="283"/>
      <c r="E79" s="283"/>
      <c r="F79" s="283"/>
    </row>
    <row r="80" spans="2:6" ht="15" hidden="1" thickBot="1">
      <c r="B80" s="284" t="s">
        <v>539</v>
      </c>
      <c r="C80" s="286"/>
      <c r="D80" s="283"/>
      <c r="E80" s="283"/>
      <c r="F80" s="283"/>
    </row>
    <row r="81" spans="2:6" ht="24.75" hidden="1" customHeight="1" thickBot="1">
      <c r="B81" s="282" t="s">
        <v>542</v>
      </c>
      <c r="C81" s="286">
        <v>0</v>
      </c>
      <c r="D81" s="283">
        <v>0</v>
      </c>
      <c r="E81" s="283">
        <v>0</v>
      </c>
      <c r="F81" s="283">
        <v>0</v>
      </c>
    </row>
    <row r="82" spans="2:6" ht="15" hidden="1" thickBot="1">
      <c r="B82" s="284" t="s">
        <v>538</v>
      </c>
      <c r="C82" s="286"/>
      <c r="D82" s="283"/>
      <c r="E82" s="283"/>
      <c r="F82" s="283"/>
    </row>
    <row r="83" spans="2:6" ht="15" hidden="1" thickBot="1">
      <c r="B83" s="284" t="s">
        <v>539</v>
      </c>
      <c r="C83" s="286"/>
      <c r="D83" s="283"/>
      <c r="E83" s="283"/>
      <c r="F83" s="283"/>
    </row>
    <row r="84" spans="2:6" ht="15" hidden="1" thickBot="1">
      <c r="B84" s="282" t="s">
        <v>543</v>
      </c>
      <c r="C84" s="286"/>
      <c r="D84" s="283"/>
      <c r="E84" s="283"/>
      <c r="F84" s="283"/>
    </row>
    <row r="85" spans="2:6" ht="15" hidden="1" thickBot="1">
      <c r="B85" s="284" t="s">
        <v>538</v>
      </c>
      <c r="C85" s="286"/>
      <c r="D85" s="283"/>
      <c r="E85" s="283"/>
      <c r="F85" s="283"/>
    </row>
    <row r="86" spans="2:6" ht="15" hidden="1" thickBot="1">
      <c r="B86" s="284" t="s">
        <v>539</v>
      </c>
      <c r="C86" s="286"/>
      <c r="D86" s="283"/>
      <c r="E86" s="283"/>
      <c r="F86" s="283"/>
    </row>
    <row r="87" spans="2:6" ht="15" hidden="1" thickBot="1">
      <c r="B87" s="282" t="s">
        <v>549</v>
      </c>
      <c r="C87" s="286"/>
      <c r="D87" s="283"/>
      <c r="E87" s="283"/>
      <c r="F87" s="283"/>
    </row>
    <row r="88" spans="2:6" ht="15" hidden="1" thickBot="1">
      <c r="B88" s="284" t="s">
        <v>538</v>
      </c>
      <c r="C88" s="286"/>
      <c r="D88" s="283"/>
      <c r="E88" s="283"/>
      <c r="F88" s="283"/>
    </row>
    <row r="89" spans="2:6" ht="15" hidden="1" thickBot="1">
      <c r="B89" s="284" t="s">
        <v>539</v>
      </c>
      <c r="C89" s="286"/>
      <c r="D89" s="283"/>
      <c r="E89" s="283"/>
      <c r="F89" s="283"/>
    </row>
    <row r="90" spans="2:6" ht="15" hidden="1" thickBot="1">
      <c r="B90" s="282" t="s">
        <v>553</v>
      </c>
      <c r="C90" s="286"/>
      <c r="D90" s="283"/>
      <c r="E90" s="283"/>
      <c r="F90" s="283"/>
    </row>
    <row r="91" spans="2:6" ht="15" hidden="1" thickBot="1">
      <c r="B91" s="284" t="s">
        <v>538</v>
      </c>
      <c r="C91" s="286"/>
      <c r="D91" s="283"/>
      <c r="E91" s="283"/>
      <c r="F91" s="283"/>
    </row>
    <row r="92" spans="2:6" ht="15" hidden="1" thickBot="1">
      <c r="B92" s="284" t="s">
        <v>539</v>
      </c>
      <c r="C92" s="286"/>
      <c r="D92" s="283"/>
      <c r="E92" s="283"/>
      <c r="F92" s="283"/>
    </row>
    <row r="93" spans="2:6" ht="15" hidden="1" thickBot="1">
      <c r="B93" s="282" t="s">
        <v>554</v>
      </c>
      <c r="C93" s="286"/>
      <c r="D93" s="283"/>
      <c r="E93" s="283"/>
      <c r="F93" s="283"/>
    </row>
    <row r="94" spans="2:6" ht="15" hidden="1" thickBot="1">
      <c r="B94" s="284" t="s">
        <v>538</v>
      </c>
      <c r="C94" s="286"/>
      <c r="D94" s="283"/>
      <c r="E94" s="283"/>
      <c r="F94" s="283"/>
    </row>
    <row r="95" spans="2:6" ht="15" hidden="1" thickBot="1">
      <c r="B95" s="284" t="s">
        <v>539</v>
      </c>
      <c r="C95" s="286"/>
      <c r="D95" s="283"/>
      <c r="E95" s="283"/>
      <c r="F95" s="283"/>
    </row>
    <row r="96" spans="2:6" ht="15" hidden="1" thickBot="1">
      <c r="B96" s="298" t="s">
        <v>614</v>
      </c>
      <c r="C96" s="286">
        <f>C93+C90+C87+C84+C81+C78+C75</f>
        <v>0</v>
      </c>
      <c r="D96" s="286">
        <f>D93+D90+D87+D84+D81+D78+D75</f>
        <v>0</v>
      </c>
      <c r="E96" s="286">
        <f>E93+E90+E87+E84+E81+E78+E75</f>
        <v>0</v>
      </c>
      <c r="F96" s="286">
        <f>F93+F90+F87+F84+F81+F78+F75</f>
        <v>0</v>
      </c>
    </row>
    <row r="97" spans="2:6" ht="17.25" hidden="1" customHeight="1" thickBot="1">
      <c r="B97" s="294" t="s">
        <v>556</v>
      </c>
      <c r="C97" s="295">
        <f>IF(C96-C67=0,0,"Error")</f>
        <v>0</v>
      </c>
      <c r="D97" s="295">
        <f>IF(D96-D67=0,0,"Error")</f>
        <v>0</v>
      </c>
      <c r="E97" s="295">
        <f>IF(E96-E67=0,0,"Error")</f>
        <v>0</v>
      </c>
      <c r="F97" s="295">
        <f>IF(F96-F67=0,0,"Error")</f>
        <v>0</v>
      </c>
    </row>
    <row r="98" spans="2:6" ht="15" hidden="1" thickBot="1">
      <c r="B98" s="296" t="s">
        <v>780</v>
      </c>
      <c r="C98" s="1968"/>
      <c r="D98" s="1960"/>
      <c r="E98" s="1960"/>
      <c r="F98" s="1961"/>
    </row>
    <row r="99" spans="2:6" ht="26.25" hidden="1" customHeight="1" thickBot="1">
      <c r="B99" s="270" t="s">
        <v>517</v>
      </c>
      <c r="C99" s="1950"/>
      <c r="D99" s="1951"/>
      <c r="E99" s="1951"/>
      <c r="F99" s="1952"/>
    </row>
    <row r="100" spans="2:6" ht="15" hidden="1" thickBot="1">
      <c r="B100" s="270" t="s">
        <v>21</v>
      </c>
      <c r="C100" s="1965"/>
      <c r="D100" s="1966"/>
      <c r="E100" s="1966"/>
      <c r="F100" s="1967"/>
    </row>
    <row r="101" spans="2:6" ht="12.75" hidden="1" customHeight="1">
      <c r="B101" s="1945"/>
      <c r="C101" s="277">
        <v>2018</v>
      </c>
      <c r="D101" s="277">
        <v>2019</v>
      </c>
      <c r="E101" s="277">
        <v>2026</v>
      </c>
      <c r="F101" s="277">
        <v>2027</v>
      </c>
    </row>
    <row r="102" spans="2:6" ht="9" hidden="1" customHeight="1" thickBot="1">
      <c r="B102" s="1946"/>
      <c r="C102" s="278" t="s">
        <v>22</v>
      </c>
      <c r="D102" s="278" t="s">
        <v>23</v>
      </c>
      <c r="E102" s="278" t="s">
        <v>23</v>
      </c>
      <c r="F102" s="278" t="s">
        <v>23</v>
      </c>
    </row>
    <row r="103" spans="2:6" ht="15" hidden="1" thickBot="1">
      <c r="B103" s="270" t="s">
        <v>33</v>
      </c>
      <c r="C103" s="299"/>
      <c r="D103" s="299"/>
      <c r="E103" s="299"/>
      <c r="F103" s="299"/>
    </row>
    <row r="104" spans="2:6" ht="15" hidden="1" thickBot="1">
      <c r="B104" s="270" t="s">
        <v>529</v>
      </c>
      <c r="C104" s="279">
        <f>C133</f>
        <v>0</v>
      </c>
      <c r="D104" s="279">
        <f>D133</f>
        <v>0</v>
      </c>
      <c r="E104" s="279">
        <f>E133</f>
        <v>0</v>
      </c>
      <c r="F104" s="279">
        <f>F133</f>
        <v>0</v>
      </c>
    </row>
    <row r="105" spans="2:6" ht="15" hidden="1" thickBot="1">
      <c r="B105" s="270" t="s">
        <v>530</v>
      </c>
      <c r="C105" s="279" t="e">
        <f>C104/C103</f>
        <v>#DIV/0!</v>
      </c>
      <c r="D105" s="279" t="e">
        <f>D104/D103</f>
        <v>#DIV/0!</v>
      </c>
      <c r="E105" s="279" t="e">
        <f>E104/E103</f>
        <v>#DIV/0!</v>
      </c>
      <c r="F105" s="279" t="e">
        <f>F104/F103</f>
        <v>#DIV/0!</v>
      </c>
    </row>
    <row r="106" spans="2:6" ht="15" hidden="1" thickBot="1">
      <c r="B106" s="270" t="s">
        <v>532</v>
      </c>
      <c r="C106" s="264"/>
      <c r="D106" s="280" t="e">
        <f t="shared" ref="D106:F108" si="2">D103/C103-1</f>
        <v>#DIV/0!</v>
      </c>
      <c r="E106" s="280" t="e">
        <f t="shared" si="2"/>
        <v>#DIV/0!</v>
      </c>
      <c r="F106" s="280" t="e">
        <f t="shared" si="2"/>
        <v>#DIV/0!</v>
      </c>
    </row>
    <row r="107" spans="2:6" ht="15" hidden="1" thickBot="1">
      <c r="B107" s="270" t="s">
        <v>534</v>
      </c>
      <c r="C107" s="264"/>
      <c r="D107" s="280" t="e">
        <f t="shared" si="2"/>
        <v>#DIV/0!</v>
      </c>
      <c r="E107" s="280" t="e">
        <f t="shared" si="2"/>
        <v>#DIV/0!</v>
      </c>
      <c r="F107" s="280" t="e">
        <f t="shared" si="2"/>
        <v>#DIV/0!</v>
      </c>
    </row>
    <row r="108" spans="2:6" ht="15" hidden="1" thickBot="1">
      <c r="B108" s="270" t="s">
        <v>47</v>
      </c>
      <c r="C108" s="264"/>
      <c r="D108" s="280" t="e">
        <f t="shared" si="2"/>
        <v>#DIV/0!</v>
      </c>
      <c r="E108" s="280" t="e">
        <f t="shared" si="2"/>
        <v>#DIV/0!</v>
      </c>
      <c r="F108" s="280" t="e">
        <f t="shared" si="2"/>
        <v>#DIV/0!</v>
      </c>
    </row>
    <row r="109" spans="2:6" ht="24.75" hidden="1" customHeight="1" thickBot="1">
      <c r="B109" s="1936" t="s">
        <v>779</v>
      </c>
      <c r="C109" s="1937"/>
      <c r="D109" s="1937"/>
      <c r="E109" s="1937"/>
      <c r="F109" s="1938"/>
    </row>
    <row r="110" spans="2:6" ht="12.75" hidden="1" customHeight="1">
      <c r="B110" s="1945"/>
      <c r="C110" s="277">
        <v>2018</v>
      </c>
      <c r="D110" s="277">
        <v>2019</v>
      </c>
      <c r="E110" s="277">
        <v>2026</v>
      </c>
      <c r="F110" s="277">
        <v>2027</v>
      </c>
    </row>
    <row r="111" spans="2:6" ht="9" hidden="1" customHeight="1" thickBot="1">
      <c r="B111" s="1946"/>
      <c r="C111" s="278" t="s">
        <v>22</v>
      </c>
      <c r="D111" s="278" t="s">
        <v>23</v>
      </c>
      <c r="E111" s="278" t="s">
        <v>23</v>
      </c>
      <c r="F111" s="278" t="s">
        <v>23</v>
      </c>
    </row>
    <row r="112" spans="2:6" ht="24.75" hidden="1" customHeight="1" thickBot="1">
      <c r="B112" s="282" t="s">
        <v>537</v>
      </c>
      <c r="C112" s="283"/>
      <c r="D112" s="283"/>
      <c r="E112" s="283"/>
      <c r="F112" s="283"/>
    </row>
    <row r="113" spans="2:6" ht="15" hidden="1" thickBot="1">
      <c r="B113" s="284" t="s">
        <v>538</v>
      </c>
      <c r="C113" s="286"/>
      <c r="D113" s="297"/>
      <c r="E113" s="297"/>
      <c r="F113" s="297"/>
    </row>
    <row r="114" spans="2:6" ht="15" hidden="1" thickBot="1">
      <c r="B114" s="284" t="s">
        <v>539</v>
      </c>
      <c r="C114" s="286"/>
      <c r="D114" s="297"/>
      <c r="E114" s="297"/>
      <c r="F114" s="297"/>
    </row>
    <row r="115" spans="2:6" ht="24.75" hidden="1" customHeight="1" thickBot="1">
      <c r="B115" s="282" t="s">
        <v>540</v>
      </c>
      <c r="C115" s="283"/>
      <c r="D115" s="283"/>
      <c r="E115" s="283"/>
      <c r="F115" s="283"/>
    </row>
    <row r="116" spans="2:6" ht="15" hidden="1" thickBot="1">
      <c r="B116" s="284" t="s">
        <v>538</v>
      </c>
      <c r="C116" s="286"/>
      <c r="D116" s="283"/>
      <c r="E116" s="283"/>
      <c r="F116" s="283"/>
    </row>
    <row r="117" spans="2:6" ht="15" hidden="1" thickBot="1">
      <c r="B117" s="284" t="s">
        <v>539</v>
      </c>
      <c r="C117" s="286"/>
      <c r="D117" s="283"/>
      <c r="E117" s="283"/>
      <c r="F117" s="283"/>
    </row>
    <row r="118" spans="2:6" ht="24.75" hidden="1" customHeight="1" thickBot="1">
      <c r="B118" s="282" t="s">
        <v>542</v>
      </c>
      <c r="C118" s="286">
        <v>0</v>
      </c>
      <c r="D118" s="283">
        <v>0</v>
      </c>
      <c r="E118" s="283">
        <v>0</v>
      </c>
      <c r="F118" s="283">
        <v>0</v>
      </c>
    </row>
    <row r="119" spans="2:6" ht="15" hidden="1" thickBot="1">
      <c r="B119" s="284" t="s">
        <v>538</v>
      </c>
      <c r="C119" s="286"/>
      <c r="D119" s="283"/>
      <c r="E119" s="283"/>
      <c r="F119" s="283"/>
    </row>
    <row r="120" spans="2:6" ht="15" hidden="1" thickBot="1">
      <c r="B120" s="284" t="s">
        <v>539</v>
      </c>
      <c r="C120" s="286"/>
      <c r="D120" s="283"/>
      <c r="E120" s="283"/>
      <c r="F120" s="283"/>
    </row>
    <row r="121" spans="2:6" ht="15" hidden="1" thickBot="1">
      <c r="B121" s="282" t="s">
        <v>543</v>
      </c>
      <c r="C121" s="286"/>
      <c r="D121" s="283"/>
      <c r="E121" s="283"/>
      <c r="F121" s="283"/>
    </row>
    <row r="122" spans="2:6" ht="15" hidden="1" thickBot="1">
      <c r="B122" s="284" t="s">
        <v>538</v>
      </c>
      <c r="C122" s="286"/>
      <c r="D122" s="283"/>
      <c r="E122" s="283"/>
      <c r="F122" s="283"/>
    </row>
    <row r="123" spans="2:6" ht="15" hidden="1" thickBot="1">
      <c r="B123" s="284" t="s">
        <v>539</v>
      </c>
      <c r="C123" s="286"/>
      <c r="D123" s="283"/>
      <c r="E123" s="283"/>
      <c r="F123" s="283"/>
    </row>
    <row r="124" spans="2:6" ht="15" hidden="1" thickBot="1">
      <c r="B124" s="282" t="s">
        <v>549</v>
      </c>
      <c r="C124" s="286"/>
      <c r="D124" s="283"/>
      <c r="E124" s="283"/>
      <c r="F124" s="283"/>
    </row>
    <row r="125" spans="2:6" ht="15" hidden="1" thickBot="1">
      <c r="B125" s="284" t="s">
        <v>538</v>
      </c>
      <c r="C125" s="286"/>
      <c r="D125" s="283"/>
      <c r="E125" s="283"/>
      <c r="F125" s="283"/>
    </row>
    <row r="126" spans="2:6" ht="15" hidden="1" customHeight="1" thickBot="1">
      <c r="B126" s="284" t="s">
        <v>539</v>
      </c>
      <c r="C126" s="286"/>
      <c r="D126" s="283"/>
      <c r="E126" s="283"/>
      <c r="F126" s="283"/>
    </row>
    <row r="127" spans="2:6" ht="15" hidden="1" thickBot="1">
      <c r="B127" s="282" t="s">
        <v>553</v>
      </c>
      <c r="C127" s="286">
        <v>0</v>
      </c>
      <c r="D127" s="283">
        <v>0</v>
      </c>
      <c r="E127" s="283">
        <v>0</v>
      </c>
      <c r="F127" s="283">
        <v>0</v>
      </c>
    </row>
    <row r="128" spans="2:6" ht="15" hidden="1" thickBot="1">
      <c r="B128" s="284" t="s">
        <v>538</v>
      </c>
      <c r="C128" s="286"/>
      <c r="D128" s="283"/>
      <c r="E128" s="283"/>
      <c r="F128" s="283"/>
    </row>
    <row r="129" spans="2:12" ht="15" hidden="1" thickBot="1">
      <c r="B129" s="284" t="s">
        <v>539</v>
      </c>
      <c r="C129" s="286"/>
      <c r="D129" s="283"/>
      <c r="E129" s="283"/>
      <c r="F129" s="283"/>
    </row>
    <row r="130" spans="2:12" ht="15" hidden="1" thickBot="1">
      <c r="B130" s="282" t="s">
        <v>554</v>
      </c>
      <c r="C130" s="286"/>
      <c r="D130" s="283"/>
      <c r="E130" s="283"/>
      <c r="F130" s="283"/>
    </row>
    <row r="131" spans="2:12" ht="15" hidden="1" thickBot="1">
      <c r="B131" s="284" t="s">
        <v>538</v>
      </c>
      <c r="C131" s="286"/>
      <c r="D131" s="283"/>
      <c r="E131" s="283"/>
      <c r="F131" s="283"/>
    </row>
    <row r="132" spans="2:12" ht="15" hidden="1" thickBot="1">
      <c r="B132" s="284" t="s">
        <v>539</v>
      </c>
      <c r="C132" s="286"/>
      <c r="D132" s="283"/>
      <c r="E132" s="283"/>
      <c r="F132" s="283"/>
    </row>
    <row r="133" spans="2:12" ht="15" hidden="1" thickBot="1">
      <c r="B133" s="298" t="s">
        <v>614</v>
      </c>
      <c r="C133" s="286">
        <f>C130+C127+C124+C121+C118+C115+C112</f>
        <v>0</v>
      </c>
      <c r="D133" s="286">
        <f>D130+D127+D124+D121+D118+D115+D112</f>
        <v>0</v>
      </c>
      <c r="E133" s="286">
        <f>E130+E127+E124+E121+E118+E115+E112</f>
        <v>0</v>
      </c>
      <c r="F133" s="286">
        <f>F130+F127+F124+F121+F118+F115+F112</f>
        <v>0</v>
      </c>
    </row>
    <row r="134" spans="2:12" ht="17.25" hidden="1" customHeight="1" thickBot="1">
      <c r="B134" s="294" t="s">
        <v>556</v>
      </c>
      <c r="C134" s="295">
        <f>IF(C133-C104=0,0,"Error")</f>
        <v>0</v>
      </c>
      <c r="D134" s="295">
        <f>IF(D133-D104=0,0,"Error")</f>
        <v>0</v>
      </c>
      <c r="E134" s="295">
        <f>IF(E133-E104=0,0,"Error")</f>
        <v>0</v>
      </c>
      <c r="F134" s="295">
        <f>IF(F133-F104=0,0,"Error")</f>
        <v>0</v>
      </c>
    </row>
    <row r="135" spans="2:12" ht="15" thickBot="1">
      <c r="B135" s="1956" t="s">
        <v>572</v>
      </c>
      <c r="C135" s="1957"/>
      <c r="D135" s="1957"/>
      <c r="E135" s="1957"/>
      <c r="F135" s="1958"/>
    </row>
    <row r="136" spans="2:12" ht="15" thickBot="1">
      <c r="B136" s="1956" t="s">
        <v>573</v>
      </c>
      <c r="C136" s="1957"/>
      <c r="D136" s="1957"/>
      <c r="E136" s="1957"/>
      <c r="F136" s="1958"/>
    </row>
    <row r="137" spans="2:12" ht="15" thickBot="1">
      <c r="B137" s="276" t="s">
        <v>574</v>
      </c>
      <c r="C137" s="2209"/>
      <c r="D137" s="2568"/>
      <c r="E137" s="2207"/>
      <c r="F137" s="2208"/>
    </row>
    <row r="138" spans="2:12" ht="30.75" customHeight="1" thickBot="1">
      <c r="B138" s="276" t="s">
        <v>576</v>
      </c>
      <c r="C138" s="346" t="s">
        <v>1154</v>
      </c>
      <c r="D138" s="1380" t="s">
        <v>578</v>
      </c>
      <c r="E138" s="2563" t="s">
        <v>3053</v>
      </c>
      <c r="F138" s="2564"/>
      <c r="H138" s="1989" t="s">
        <v>803</v>
      </c>
      <c r="I138" s="1990"/>
      <c r="J138" s="1990"/>
      <c r="K138" s="1990"/>
      <c r="L138" s="1991"/>
    </row>
    <row r="139" spans="2:12" ht="15" thickBot="1">
      <c r="B139" s="320"/>
      <c r="C139" s="2561"/>
      <c r="D139" s="2562"/>
      <c r="E139" s="2563"/>
      <c r="F139" s="2564"/>
      <c r="H139" s="1992"/>
      <c r="I139" s="1993"/>
      <c r="J139" s="1993"/>
      <c r="K139" s="1993"/>
      <c r="L139" s="1994"/>
    </row>
    <row r="140" spans="2:12" ht="17.25" customHeight="1" thickBot="1">
      <c r="B140" s="270" t="s">
        <v>517</v>
      </c>
      <c r="C140" s="2565" t="s">
        <v>1107</v>
      </c>
      <c r="D140" s="2566"/>
      <c r="E140" s="2566"/>
      <c r="F140" s="2567"/>
      <c r="H140" s="1995"/>
      <c r="I140" s="1996"/>
      <c r="J140" s="1996"/>
      <c r="K140" s="1996"/>
      <c r="L140" s="1997"/>
    </row>
    <row r="141" spans="2:12" ht="15" thickBot="1">
      <c r="B141" s="270" t="s">
        <v>21</v>
      </c>
      <c r="C141" s="2569" t="s">
        <v>918</v>
      </c>
      <c r="D141" s="2570"/>
      <c r="E141" s="2570"/>
      <c r="F141" s="2571"/>
    </row>
    <row r="142" spans="2:12" ht="12.75" customHeight="1">
      <c r="B142" s="1945"/>
      <c r="C142" s="1381">
        <v>2024</v>
      </c>
      <c r="D142" s="1381">
        <v>2025</v>
      </c>
      <c r="E142" s="1381">
        <v>2026</v>
      </c>
      <c r="F142" s="1381">
        <v>2027</v>
      </c>
    </row>
    <row r="143" spans="2:12" ht="9" customHeight="1" thickBot="1">
      <c r="B143" s="1946"/>
      <c r="C143" s="1382" t="s">
        <v>22</v>
      </c>
      <c r="D143" s="1382" t="s">
        <v>23</v>
      </c>
      <c r="E143" s="1382" t="s">
        <v>23</v>
      </c>
      <c r="F143" s="1382" t="s">
        <v>23</v>
      </c>
    </row>
    <row r="144" spans="2:12" ht="15" thickBot="1">
      <c r="B144" s="270" t="s">
        <v>33</v>
      </c>
      <c r="C144" s="299">
        <v>32</v>
      </c>
      <c r="D144" s="299">
        <v>0</v>
      </c>
      <c r="E144" s="299">
        <v>1</v>
      </c>
      <c r="F144" s="299">
        <v>1</v>
      </c>
    </row>
    <row r="145" spans="2:12" ht="15" thickBot="1">
      <c r="B145" s="270" t="s">
        <v>529</v>
      </c>
      <c r="C145" s="299">
        <v>4000</v>
      </c>
      <c r="D145" s="299">
        <v>3000</v>
      </c>
      <c r="E145" s="299">
        <v>3000</v>
      </c>
      <c r="F145" s="299">
        <v>3000</v>
      </c>
    </row>
    <row r="146" spans="2:12" ht="15" thickBot="1">
      <c r="B146" s="270" t="s">
        <v>530</v>
      </c>
      <c r="C146" s="279">
        <f>C145/C144</f>
        <v>125</v>
      </c>
      <c r="D146" s="279" t="e">
        <f>D145/D144</f>
        <v>#DIV/0!</v>
      </c>
      <c r="E146" s="279">
        <f>E145/E144</f>
        <v>3000</v>
      </c>
      <c r="F146" s="279">
        <f>F145/F144</f>
        <v>3000</v>
      </c>
    </row>
    <row r="147" spans="2:12" ht="15" thickBot="1">
      <c r="B147" s="270" t="s">
        <v>532</v>
      </c>
      <c r="C147" s="264" t="s">
        <v>533</v>
      </c>
      <c r="D147" s="280">
        <f>D144/C144-1</f>
        <v>-1</v>
      </c>
      <c r="E147" s="280" t="e">
        <f t="shared" ref="E147:F149" si="3">E144/D144-1</f>
        <v>#DIV/0!</v>
      </c>
      <c r="F147" s="280">
        <f t="shared" si="3"/>
        <v>0</v>
      </c>
      <c r="H147" s="281"/>
      <c r="I147" s="281"/>
      <c r="J147" s="281"/>
      <c r="K147" s="281"/>
      <c r="L147" s="281"/>
    </row>
    <row r="148" spans="2:12" ht="15" thickBot="1">
      <c r="B148" s="270" t="s">
        <v>534</v>
      </c>
      <c r="C148" s="264" t="s">
        <v>533</v>
      </c>
      <c r="D148" s="280">
        <f>D145/C145-1</f>
        <v>-0.25</v>
      </c>
      <c r="E148" s="280">
        <f t="shared" si="3"/>
        <v>0</v>
      </c>
      <c r="F148" s="280">
        <f t="shared" si="3"/>
        <v>0</v>
      </c>
    </row>
    <row r="149" spans="2:12" ht="15" thickBot="1">
      <c r="B149" s="270" t="s">
        <v>47</v>
      </c>
      <c r="C149" s="264" t="s">
        <v>533</v>
      </c>
      <c r="D149" s="280" t="e">
        <f>D146/C146-1</f>
        <v>#DIV/0!</v>
      </c>
      <c r="E149" s="280" t="e">
        <f t="shared" si="3"/>
        <v>#DIV/0!</v>
      </c>
      <c r="F149" s="280">
        <f t="shared" si="3"/>
        <v>0</v>
      </c>
    </row>
    <row r="150" spans="2:12" ht="15" thickBot="1">
      <c r="B150" s="1936" t="s">
        <v>790</v>
      </c>
      <c r="C150" s="1937"/>
      <c r="D150" s="1937"/>
      <c r="E150" s="1937"/>
      <c r="F150" s="1938"/>
    </row>
    <row r="151" spans="2:12" ht="12.75" customHeight="1">
      <c r="B151" s="1945"/>
      <c r="C151" s="277">
        <v>2024</v>
      </c>
      <c r="D151" s="277">
        <v>2025</v>
      </c>
      <c r="E151" s="277">
        <v>2026</v>
      </c>
      <c r="F151" s="277">
        <v>2027</v>
      </c>
    </row>
    <row r="152" spans="2:12" ht="9" customHeight="1" thickBot="1">
      <c r="B152" s="1946"/>
      <c r="C152" s="278" t="s">
        <v>22</v>
      </c>
      <c r="D152" s="278" t="s">
        <v>23</v>
      </c>
      <c r="E152" s="278" t="s">
        <v>23</v>
      </c>
      <c r="F152" s="278" t="s">
        <v>23</v>
      </c>
    </row>
    <row r="153" spans="2:12" ht="15" thickBot="1">
      <c r="B153" s="282" t="s">
        <v>583</v>
      </c>
      <c r="C153" s="283">
        <f>C154+C155+C156+C157</f>
        <v>0</v>
      </c>
      <c r="D153" s="283">
        <f>D154+D155+D156+D157</f>
        <v>0</v>
      </c>
      <c r="E153" s="283">
        <f>E154+E155+E156+E157</f>
        <v>0</v>
      </c>
      <c r="F153" s="283">
        <f>F154+F155+F156+F157</f>
        <v>0</v>
      </c>
    </row>
    <row r="154" spans="2:12" ht="15" thickBot="1">
      <c r="B154" s="284" t="s">
        <v>538</v>
      </c>
      <c r="C154" s="283"/>
      <c r="D154" s="283"/>
      <c r="E154" s="283"/>
      <c r="F154" s="283"/>
    </row>
    <row r="155" spans="2:12" ht="15" thickBot="1">
      <c r="B155" s="284" t="s">
        <v>584</v>
      </c>
      <c r="C155" s="283"/>
      <c r="D155" s="283"/>
      <c r="E155" s="283"/>
      <c r="F155" s="283"/>
    </row>
    <row r="156" spans="2:12" ht="15" thickBot="1">
      <c r="B156" s="284" t="s">
        <v>585</v>
      </c>
      <c r="C156" s="283"/>
      <c r="D156" s="283"/>
      <c r="E156" s="283"/>
      <c r="F156" s="283"/>
    </row>
    <row r="157" spans="2:12" ht="15" thickBot="1">
      <c r="B157" s="284" t="s">
        <v>586</v>
      </c>
      <c r="C157" s="283"/>
      <c r="D157" s="283"/>
      <c r="E157" s="283"/>
      <c r="F157" s="283"/>
    </row>
    <row r="158" spans="2:12" ht="15" thickBot="1">
      <c r="B158" s="282" t="s">
        <v>587</v>
      </c>
      <c r="C158" s="286">
        <f>C159+C160+C161+C162</f>
        <v>4000</v>
      </c>
      <c r="D158" s="286">
        <f>D159+D160+D161+D162</f>
        <v>3000</v>
      </c>
      <c r="E158" s="286">
        <f>E159+E160+E161+E162</f>
        <v>3000</v>
      </c>
      <c r="F158" s="286">
        <f>F159+F160+F161+F162</f>
        <v>3000</v>
      </c>
    </row>
    <row r="159" spans="2:12" ht="15" thickBot="1">
      <c r="B159" s="284" t="s">
        <v>538</v>
      </c>
      <c r="C159" s="286">
        <v>4000</v>
      </c>
      <c r="D159" s="283">
        <v>3000</v>
      </c>
      <c r="E159" s="283">
        <v>3000</v>
      </c>
      <c r="F159" s="283">
        <v>3000</v>
      </c>
    </row>
    <row r="160" spans="2:12" ht="15" thickBot="1">
      <c r="B160" s="284" t="s">
        <v>584</v>
      </c>
      <c r="C160" s="286"/>
      <c r="D160" s="283"/>
      <c r="E160" s="283"/>
      <c r="F160" s="283"/>
    </row>
    <row r="161" spans="2:12" ht="15" thickBot="1">
      <c r="B161" s="284" t="s">
        <v>585</v>
      </c>
      <c r="C161" s="286"/>
      <c r="D161" s="283"/>
      <c r="E161" s="283"/>
      <c r="F161" s="283"/>
    </row>
    <row r="162" spans="2:12" ht="15" thickBot="1">
      <c r="B162" s="284" t="s">
        <v>586</v>
      </c>
      <c r="C162" s="286"/>
      <c r="D162" s="283"/>
      <c r="E162" s="283"/>
      <c r="F162" s="283"/>
    </row>
    <row r="163" spans="2:12" ht="15" thickBot="1">
      <c r="B163" s="321" t="s">
        <v>555</v>
      </c>
      <c r="C163" s="286">
        <f>C153+C158</f>
        <v>4000</v>
      </c>
      <c r="D163" s="286">
        <f>D153+D158</f>
        <v>3000</v>
      </c>
      <c r="E163" s="286">
        <f>E153+E158</f>
        <v>3000</v>
      </c>
      <c r="F163" s="286">
        <f>F153+F158</f>
        <v>3000</v>
      </c>
    </row>
    <row r="164" spans="2:12" ht="34.5" thickBot="1">
      <c r="B164" s="276" t="s">
        <v>558</v>
      </c>
      <c r="C164" s="346" t="s">
        <v>1839</v>
      </c>
      <c r="D164" s="1380" t="s">
        <v>578</v>
      </c>
      <c r="E164" s="2563" t="s">
        <v>3054</v>
      </c>
      <c r="F164" s="2564"/>
    </row>
    <row r="165" spans="2:12" ht="17.25" customHeight="1" thickBot="1">
      <c r="B165" s="270" t="s">
        <v>517</v>
      </c>
      <c r="C165" s="1950" t="s">
        <v>1022</v>
      </c>
      <c r="D165" s="1951"/>
      <c r="E165" s="1951"/>
      <c r="F165" s="1952"/>
    </row>
    <row r="166" spans="2:12" ht="15" thickBot="1">
      <c r="B166" s="270" t="s">
        <v>21</v>
      </c>
      <c r="C166" s="1965"/>
      <c r="D166" s="1966"/>
      <c r="E166" s="1966"/>
      <c r="F166" s="1967"/>
    </row>
    <row r="167" spans="2:12" ht="12.75" customHeight="1">
      <c r="B167" s="1945"/>
      <c r="C167" s="277">
        <v>2024</v>
      </c>
      <c r="D167" s="277">
        <v>2025</v>
      </c>
      <c r="E167" s="277">
        <v>2026</v>
      </c>
      <c r="F167" s="277">
        <v>2027</v>
      </c>
    </row>
    <row r="168" spans="2:12" ht="9" customHeight="1" thickBot="1">
      <c r="B168" s="1946"/>
      <c r="C168" s="278" t="s">
        <v>22</v>
      </c>
      <c r="D168" s="278" t="s">
        <v>23</v>
      </c>
      <c r="E168" s="278" t="s">
        <v>23</v>
      </c>
      <c r="F168" s="278" t="s">
        <v>23</v>
      </c>
    </row>
    <row r="169" spans="2:12" ht="15" thickBot="1">
      <c r="B169" s="270" t="s">
        <v>33</v>
      </c>
      <c r="C169" s="1383">
        <v>1</v>
      </c>
      <c r="D169" s="264">
        <v>0</v>
      </c>
      <c r="E169" s="270">
        <v>0</v>
      </c>
      <c r="F169" s="270">
        <v>0</v>
      </c>
    </row>
    <row r="170" spans="2:12" ht="15" thickBot="1">
      <c r="B170" s="270" t="s">
        <v>529</v>
      </c>
      <c r="C170" s="299">
        <v>1000</v>
      </c>
      <c r="D170" s="279">
        <f>D188</f>
        <v>0</v>
      </c>
      <c r="E170" s="279"/>
      <c r="F170" s="279"/>
    </row>
    <row r="171" spans="2:12" ht="15" thickBot="1">
      <c r="B171" s="270" t="s">
        <v>530</v>
      </c>
      <c r="C171" s="299">
        <f>C170/C169</f>
        <v>1000</v>
      </c>
      <c r="D171" s="279" t="e">
        <f>D170/D169</f>
        <v>#DIV/0!</v>
      </c>
      <c r="E171" s="279" t="e">
        <f>E170/E169</f>
        <v>#DIV/0!</v>
      </c>
      <c r="F171" s="279" t="e">
        <f>F170/F169</f>
        <v>#DIV/0!</v>
      </c>
    </row>
    <row r="172" spans="2:12" ht="15" thickBot="1">
      <c r="B172" s="270" t="s">
        <v>532</v>
      </c>
      <c r="C172" s="264" t="s">
        <v>533</v>
      </c>
      <c r="D172" s="280">
        <f>D169/C169-1</f>
        <v>-1</v>
      </c>
      <c r="E172" s="280" t="e">
        <f t="shared" ref="E172:F174" si="4">E169/D169-1</f>
        <v>#DIV/0!</v>
      </c>
      <c r="F172" s="280" t="e">
        <f t="shared" si="4"/>
        <v>#DIV/0!</v>
      </c>
      <c r="H172" s="281"/>
      <c r="I172" s="281"/>
      <c r="J172" s="281"/>
      <c r="K172" s="281"/>
      <c r="L172" s="281"/>
    </row>
    <row r="173" spans="2:12" ht="15" thickBot="1">
      <c r="B173" s="270" t="s">
        <v>534</v>
      </c>
      <c r="C173" s="264" t="s">
        <v>533</v>
      </c>
      <c r="D173" s="280">
        <f>D170/C170-1</f>
        <v>-1</v>
      </c>
      <c r="E173" s="280" t="e">
        <f t="shared" si="4"/>
        <v>#DIV/0!</v>
      </c>
      <c r="F173" s="280" t="e">
        <f t="shared" si="4"/>
        <v>#DIV/0!</v>
      </c>
    </row>
    <row r="174" spans="2:12" ht="15" thickBot="1">
      <c r="B174" s="270" t="s">
        <v>47</v>
      </c>
      <c r="C174" s="264" t="s">
        <v>533</v>
      </c>
      <c r="D174" s="280" t="e">
        <f>D171/C171-1</f>
        <v>#DIV/0!</v>
      </c>
      <c r="E174" s="280" t="e">
        <f t="shared" si="4"/>
        <v>#DIV/0!</v>
      </c>
      <c r="F174" s="280" t="e">
        <f t="shared" si="4"/>
        <v>#DIV/0!</v>
      </c>
    </row>
    <row r="175" spans="2:12" ht="15" thickBot="1">
      <c r="B175" s="1936" t="s">
        <v>796</v>
      </c>
      <c r="C175" s="1937"/>
      <c r="D175" s="1937"/>
      <c r="E175" s="1937"/>
      <c r="F175" s="1938"/>
    </row>
    <row r="176" spans="2:12" ht="12.75" customHeight="1">
      <c r="B176" s="1945"/>
      <c r="C176" s="277">
        <v>2024</v>
      </c>
      <c r="D176" s="277">
        <v>2025</v>
      </c>
      <c r="E176" s="277">
        <v>2026</v>
      </c>
      <c r="F176" s="277">
        <v>2027</v>
      </c>
    </row>
    <row r="177" spans="2:6" ht="9" customHeight="1" thickBot="1">
      <c r="B177" s="1946"/>
      <c r="C177" s="278" t="s">
        <v>22</v>
      </c>
      <c r="D177" s="278" t="s">
        <v>23</v>
      </c>
      <c r="E177" s="278" t="s">
        <v>23</v>
      </c>
      <c r="F177" s="278" t="s">
        <v>23</v>
      </c>
    </row>
    <row r="178" spans="2:6" ht="15" thickBot="1">
      <c r="B178" s="282" t="s">
        <v>583</v>
      </c>
      <c r="C178" s="283">
        <f>C179+C180+C181+C182</f>
        <v>0</v>
      </c>
      <c r="D178" s="283">
        <f>D179+D180+D181+D182</f>
        <v>0</v>
      </c>
      <c r="E178" s="283">
        <f>E179+E180+E181+E182</f>
        <v>0</v>
      </c>
      <c r="F178" s="283">
        <f>F179+F180+F181+F182</f>
        <v>0</v>
      </c>
    </row>
    <row r="179" spans="2:6" ht="15" thickBot="1">
      <c r="B179" s="284" t="s">
        <v>538</v>
      </c>
      <c r="C179" s="283"/>
      <c r="D179" s="283"/>
      <c r="E179" s="283"/>
      <c r="F179" s="283"/>
    </row>
    <row r="180" spans="2:6" ht="15" thickBot="1">
      <c r="B180" s="284" t="s">
        <v>584</v>
      </c>
      <c r="C180" s="283"/>
      <c r="D180" s="283"/>
      <c r="E180" s="283"/>
      <c r="F180" s="283"/>
    </row>
    <row r="181" spans="2:6" ht="15" thickBot="1">
      <c r="B181" s="284" t="s">
        <v>585</v>
      </c>
      <c r="C181" s="283"/>
      <c r="D181" s="283"/>
      <c r="E181" s="283"/>
      <c r="F181" s="283"/>
    </row>
    <row r="182" spans="2:6" ht="15" thickBot="1">
      <c r="B182" s="284" t="s">
        <v>586</v>
      </c>
      <c r="C182" s="283"/>
      <c r="D182" s="283"/>
      <c r="E182" s="283"/>
      <c r="F182" s="283"/>
    </row>
    <row r="183" spans="2:6" ht="15" thickBot="1">
      <c r="B183" s="282" t="s">
        <v>587</v>
      </c>
      <c r="C183" s="286">
        <f>C184+C185+C186+C187</f>
        <v>1000</v>
      </c>
      <c r="D183" s="286">
        <f>D184+D185+D186+D187</f>
        <v>0</v>
      </c>
      <c r="E183" s="286">
        <f>E184+E185+E186+E187</f>
        <v>0</v>
      </c>
      <c r="F183" s="286">
        <f>F184+F185+F186+F187</f>
        <v>0</v>
      </c>
    </row>
    <row r="184" spans="2:6" ht="15" thickBot="1">
      <c r="B184" s="284" t="s">
        <v>538</v>
      </c>
      <c r="C184" s="286">
        <v>1000</v>
      </c>
      <c r="D184" s="287">
        <v>0</v>
      </c>
      <c r="E184" s="283"/>
      <c r="F184" s="283"/>
    </row>
    <row r="185" spans="2:6" ht="15" thickBot="1">
      <c r="B185" s="284" t="s">
        <v>584</v>
      </c>
      <c r="C185" s="286"/>
      <c r="D185" s="283"/>
      <c r="E185" s="283"/>
      <c r="F185" s="283"/>
    </row>
    <row r="186" spans="2:6" ht="15" thickBot="1">
      <c r="B186" s="284" t="s">
        <v>585</v>
      </c>
      <c r="C186" s="286"/>
      <c r="D186" s="283"/>
      <c r="E186" s="283"/>
      <c r="F186" s="283"/>
    </row>
    <row r="187" spans="2:6" ht="15" thickBot="1">
      <c r="B187" s="284" t="s">
        <v>586</v>
      </c>
      <c r="C187" s="286"/>
      <c r="D187" s="283"/>
      <c r="E187" s="283"/>
      <c r="F187" s="283"/>
    </row>
    <row r="188" spans="2:6" ht="15" thickBot="1">
      <c r="B188" s="321" t="s">
        <v>660</v>
      </c>
      <c r="C188" s="286">
        <f>C178+C183</f>
        <v>1000</v>
      </c>
      <c r="D188" s="286">
        <f>D178+D183</f>
        <v>0</v>
      </c>
      <c r="E188" s="286">
        <f>E178+E183</f>
        <v>0</v>
      </c>
      <c r="F188" s="286">
        <f>F178+F183</f>
        <v>0</v>
      </c>
    </row>
    <row r="189" spans="2:6" ht="34.5" hidden="1" thickBot="1">
      <c r="B189" s="276" t="s">
        <v>663</v>
      </c>
      <c r="C189" s="325"/>
      <c r="D189" s="326" t="s">
        <v>578</v>
      </c>
      <c r="E189" s="327"/>
      <c r="F189" s="328"/>
    </row>
    <row r="190" spans="2:6" ht="17.25" hidden="1" customHeight="1" thickBot="1">
      <c r="B190" s="270" t="s">
        <v>517</v>
      </c>
      <c r="C190" s="1950"/>
      <c r="D190" s="1951"/>
      <c r="E190" s="1951"/>
      <c r="F190" s="1952"/>
    </row>
    <row r="191" spans="2:6" ht="15" hidden="1" thickBot="1">
      <c r="B191" s="270" t="s">
        <v>21</v>
      </c>
      <c r="C191" s="1965"/>
      <c r="D191" s="1966"/>
      <c r="E191" s="1966"/>
      <c r="F191" s="1967"/>
    </row>
    <row r="192" spans="2:6" ht="12.75" hidden="1" customHeight="1">
      <c r="B192" s="1945"/>
      <c r="C192" s="277">
        <v>2018</v>
      </c>
      <c r="D192" s="277">
        <v>2019</v>
      </c>
      <c r="E192" s="277">
        <v>2026</v>
      </c>
      <c r="F192" s="277">
        <v>2027</v>
      </c>
    </row>
    <row r="193" spans="2:12" ht="9" hidden="1" customHeight="1" thickBot="1">
      <c r="B193" s="1946"/>
      <c r="C193" s="278" t="s">
        <v>22</v>
      </c>
      <c r="D193" s="278" t="s">
        <v>23</v>
      </c>
      <c r="E193" s="278" t="s">
        <v>23</v>
      </c>
      <c r="F193" s="278" t="s">
        <v>23</v>
      </c>
    </row>
    <row r="194" spans="2:12" ht="15" hidden="1" thickBot="1">
      <c r="B194" s="270" t="s">
        <v>33</v>
      </c>
      <c r="C194" s="270"/>
      <c r="D194" s="270"/>
      <c r="E194" s="270"/>
      <c r="F194" s="270"/>
    </row>
    <row r="195" spans="2:12" ht="15" hidden="1" thickBot="1">
      <c r="B195" s="270" t="s">
        <v>529</v>
      </c>
      <c r="C195" s="279">
        <f>C213</f>
        <v>0</v>
      </c>
      <c r="D195" s="279">
        <f>D213</f>
        <v>0</v>
      </c>
      <c r="E195" s="279">
        <f>E213</f>
        <v>0</v>
      </c>
      <c r="F195" s="279">
        <f>F213</f>
        <v>0</v>
      </c>
    </row>
    <row r="196" spans="2:12" ht="15" hidden="1" thickBot="1">
      <c r="B196" s="270" t="s">
        <v>530</v>
      </c>
      <c r="C196" s="279" t="e">
        <f>C195/C194</f>
        <v>#DIV/0!</v>
      </c>
      <c r="D196" s="279" t="e">
        <f>D195/D194</f>
        <v>#DIV/0!</v>
      </c>
      <c r="E196" s="279" t="e">
        <f>E195/E194</f>
        <v>#DIV/0!</v>
      </c>
      <c r="F196" s="279" t="e">
        <f>F195/F194</f>
        <v>#DIV/0!</v>
      </c>
    </row>
    <row r="197" spans="2:12" ht="15" hidden="1" thickBot="1">
      <c r="B197" s="270" t="s">
        <v>532</v>
      </c>
      <c r="C197" s="264" t="s">
        <v>533</v>
      </c>
      <c r="D197" s="280" t="e">
        <f>D194/C194-1</f>
        <v>#DIV/0!</v>
      </c>
      <c r="E197" s="280" t="e">
        <f t="shared" ref="E197:F199" si="5">E194/D194-1</f>
        <v>#DIV/0!</v>
      </c>
      <c r="F197" s="280" t="e">
        <f t="shared" si="5"/>
        <v>#DIV/0!</v>
      </c>
      <c r="H197" s="281"/>
      <c r="I197" s="281"/>
      <c r="J197" s="281"/>
      <c r="K197" s="281"/>
      <c r="L197" s="281"/>
    </row>
    <row r="198" spans="2:12" ht="15" hidden="1" thickBot="1">
      <c r="B198" s="270" t="s">
        <v>534</v>
      </c>
      <c r="C198" s="264" t="s">
        <v>533</v>
      </c>
      <c r="D198" s="280" t="e">
        <f>D195/C195-1</f>
        <v>#DIV/0!</v>
      </c>
      <c r="E198" s="280" t="e">
        <f t="shared" si="5"/>
        <v>#DIV/0!</v>
      </c>
      <c r="F198" s="280" t="e">
        <f t="shared" si="5"/>
        <v>#DIV/0!</v>
      </c>
    </row>
    <row r="199" spans="2:12" ht="15" hidden="1" thickBot="1">
      <c r="B199" s="270" t="s">
        <v>47</v>
      </c>
      <c r="C199" s="264" t="s">
        <v>533</v>
      </c>
      <c r="D199" s="280" t="e">
        <f>D196/C196-1</f>
        <v>#DIV/0!</v>
      </c>
      <c r="E199" s="280" t="e">
        <f t="shared" si="5"/>
        <v>#DIV/0!</v>
      </c>
      <c r="F199" s="280" t="e">
        <f t="shared" si="5"/>
        <v>#DIV/0!</v>
      </c>
    </row>
    <row r="200" spans="2:12" ht="15" hidden="1" thickBot="1">
      <c r="B200" s="1936" t="s">
        <v>797</v>
      </c>
      <c r="C200" s="1937"/>
      <c r="D200" s="1937"/>
      <c r="E200" s="1937"/>
      <c r="F200" s="1938"/>
    </row>
    <row r="201" spans="2:12" ht="12.75" hidden="1" customHeight="1">
      <c r="B201" s="1945"/>
      <c r="C201" s="277">
        <v>2018</v>
      </c>
      <c r="D201" s="277">
        <v>2019</v>
      </c>
      <c r="E201" s="277">
        <v>2026</v>
      </c>
      <c r="F201" s="277">
        <v>2027</v>
      </c>
    </row>
    <row r="202" spans="2:12" ht="9" hidden="1" customHeight="1" thickBot="1">
      <c r="B202" s="1946"/>
      <c r="C202" s="278" t="s">
        <v>22</v>
      </c>
      <c r="D202" s="278" t="s">
        <v>23</v>
      </c>
      <c r="E202" s="278" t="s">
        <v>23</v>
      </c>
      <c r="F202" s="278" t="s">
        <v>23</v>
      </c>
    </row>
    <row r="203" spans="2:12" ht="15" hidden="1" thickBot="1">
      <c r="B203" s="282" t="s">
        <v>583</v>
      </c>
      <c r="C203" s="283">
        <f>C204+C205+C206+C207</f>
        <v>0</v>
      </c>
      <c r="D203" s="283">
        <f>D204+D205+D206+D207</f>
        <v>0</v>
      </c>
      <c r="E203" s="283">
        <f>E204+E205+E206+E207</f>
        <v>0</v>
      </c>
      <c r="F203" s="283">
        <f>F204+F205+F206+F207</f>
        <v>0</v>
      </c>
    </row>
    <row r="204" spans="2:12" ht="15" hidden="1" thickBot="1">
      <c r="B204" s="284" t="s">
        <v>538</v>
      </c>
      <c r="C204" s="283"/>
      <c r="D204" s="283"/>
      <c r="E204" s="283"/>
      <c r="F204" s="283"/>
    </row>
    <row r="205" spans="2:12" ht="15" hidden="1" thickBot="1">
      <c r="B205" s="284" t="s">
        <v>584</v>
      </c>
      <c r="C205" s="283"/>
      <c r="D205" s="283"/>
      <c r="E205" s="283"/>
      <c r="F205" s="283"/>
    </row>
    <row r="206" spans="2:12" ht="15" hidden="1" thickBot="1">
      <c r="B206" s="284" t="s">
        <v>585</v>
      </c>
      <c r="C206" s="283"/>
      <c r="D206" s="283"/>
      <c r="E206" s="283"/>
      <c r="F206" s="283"/>
    </row>
    <row r="207" spans="2:12" ht="15" hidden="1" thickBot="1">
      <c r="B207" s="284" t="s">
        <v>586</v>
      </c>
      <c r="C207" s="283"/>
      <c r="D207" s="283"/>
      <c r="E207" s="283"/>
      <c r="F207" s="283"/>
    </row>
    <row r="208" spans="2:12" ht="15" hidden="1" thickBot="1">
      <c r="B208" s="282" t="s">
        <v>587</v>
      </c>
      <c r="C208" s="286">
        <f>C209+C210+C211+C212</f>
        <v>0</v>
      </c>
      <c r="D208" s="286">
        <f>D209+D210+D211+D212</f>
        <v>0</v>
      </c>
      <c r="E208" s="286">
        <f>E209+E210+E211+E212</f>
        <v>0</v>
      </c>
      <c r="F208" s="286">
        <f>F209+F210+F211+F212</f>
        <v>0</v>
      </c>
    </row>
    <row r="209" spans="2:12" ht="15" hidden="1" thickBot="1">
      <c r="B209" s="284" t="s">
        <v>538</v>
      </c>
      <c r="C209" s="286"/>
      <c r="D209" s="283"/>
      <c r="E209" s="283"/>
      <c r="F209" s="283"/>
    </row>
    <row r="210" spans="2:12" ht="15" hidden="1" thickBot="1">
      <c r="B210" s="284" t="s">
        <v>584</v>
      </c>
      <c r="C210" s="286"/>
      <c r="D210" s="283"/>
      <c r="E210" s="283"/>
      <c r="F210" s="283"/>
    </row>
    <row r="211" spans="2:12" ht="15" hidden="1" thickBot="1">
      <c r="B211" s="284" t="s">
        <v>585</v>
      </c>
      <c r="C211" s="286"/>
      <c r="D211" s="283"/>
      <c r="E211" s="283"/>
      <c r="F211" s="283"/>
    </row>
    <row r="212" spans="2:12" ht="15" hidden="1" thickBot="1">
      <c r="B212" s="284" t="s">
        <v>586</v>
      </c>
      <c r="C212" s="286"/>
      <c r="D212" s="283"/>
      <c r="E212" s="283"/>
      <c r="F212" s="283"/>
    </row>
    <row r="213" spans="2:12" ht="15" hidden="1" thickBot="1">
      <c r="B213" s="293" t="s">
        <v>798</v>
      </c>
      <c r="C213" s="286">
        <f>C203+C208</f>
        <v>0</v>
      </c>
      <c r="D213" s="286">
        <f>D203+D208</f>
        <v>0</v>
      </c>
      <c r="E213" s="286">
        <f>E203+E208</f>
        <v>0</v>
      </c>
      <c r="F213" s="286">
        <f>F203+F208</f>
        <v>0</v>
      </c>
    </row>
    <row r="214" spans="2:12" ht="25.5" customHeight="1" thickBot="1">
      <c r="B214" s="322" t="s">
        <v>619</v>
      </c>
      <c r="C214" s="1985"/>
      <c r="D214" s="1987"/>
      <c r="E214" s="1987"/>
      <c r="F214" s="1988"/>
    </row>
    <row r="215" spans="2:12" ht="34.5" thickBot="1">
      <c r="B215" s="276" t="s">
        <v>566</v>
      </c>
      <c r="C215" s="1384" t="s">
        <v>3055</v>
      </c>
      <c r="D215" s="348" t="s">
        <v>578</v>
      </c>
      <c r="E215" s="1385" t="s">
        <v>2984</v>
      </c>
      <c r="F215" s="328"/>
    </row>
    <row r="216" spans="2:12" ht="17.25" customHeight="1" thickBot="1">
      <c r="B216" s="270" t="s">
        <v>517</v>
      </c>
      <c r="C216" s="1950"/>
      <c r="D216" s="1951"/>
      <c r="E216" s="1951"/>
      <c r="F216" s="1952"/>
    </row>
    <row r="217" spans="2:12" ht="15" thickBot="1">
      <c r="B217" s="270" t="s">
        <v>21</v>
      </c>
      <c r="C217" s="2107"/>
      <c r="D217" s="1966"/>
      <c r="E217" s="1966"/>
      <c r="F217" s="1967"/>
    </row>
    <row r="218" spans="2:12" ht="12.75" customHeight="1">
      <c r="B218" s="1945"/>
      <c r="C218" s="277">
        <v>2024</v>
      </c>
      <c r="D218" s="277">
        <v>2025</v>
      </c>
      <c r="E218" s="277">
        <v>2026</v>
      </c>
      <c r="F218" s="277">
        <v>2027</v>
      </c>
    </row>
    <row r="219" spans="2:12" ht="9" customHeight="1" thickBot="1">
      <c r="B219" s="1946"/>
      <c r="C219" s="278" t="s">
        <v>22</v>
      </c>
      <c r="D219" s="278" t="s">
        <v>23</v>
      </c>
      <c r="E219" s="278" t="s">
        <v>23</v>
      </c>
      <c r="F219" s="278" t="s">
        <v>23</v>
      </c>
    </row>
    <row r="220" spans="2:12" ht="15" thickBot="1">
      <c r="B220" s="270" t="s">
        <v>33</v>
      </c>
      <c r="C220" s="270">
        <v>1</v>
      </c>
      <c r="D220" s="264">
        <v>0</v>
      </c>
      <c r="E220" s="264">
        <v>0</v>
      </c>
      <c r="F220" s="270">
        <v>0</v>
      </c>
    </row>
    <row r="221" spans="2:12" ht="15" thickBot="1">
      <c r="B221" s="270" t="s">
        <v>529</v>
      </c>
      <c r="C221" s="279">
        <v>60000</v>
      </c>
      <c r="D221" s="279">
        <f>D239</f>
        <v>0</v>
      </c>
      <c r="E221" s="279">
        <f>E239</f>
        <v>0</v>
      </c>
      <c r="F221" s="279">
        <f>F239</f>
        <v>0</v>
      </c>
    </row>
    <row r="222" spans="2:12" ht="15" thickBot="1">
      <c r="B222" s="270" t="s">
        <v>530</v>
      </c>
      <c r="C222" s="279">
        <f>C221/C220</f>
        <v>60000</v>
      </c>
      <c r="D222" s="279" t="e">
        <f>D221/D220</f>
        <v>#DIV/0!</v>
      </c>
      <c r="E222" s="279" t="e">
        <f>E221/E220</f>
        <v>#DIV/0!</v>
      </c>
      <c r="F222" s="279" t="e">
        <f>F221/F220</f>
        <v>#DIV/0!</v>
      </c>
    </row>
    <row r="223" spans="2:12" ht="15" thickBot="1">
      <c r="B223" s="270" t="s">
        <v>532</v>
      </c>
      <c r="C223" s="264" t="s">
        <v>533</v>
      </c>
      <c r="D223" s="280">
        <f>D220/C220-1</f>
        <v>-1</v>
      </c>
      <c r="E223" s="280" t="e">
        <f t="shared" ref="E223:F225" si="6">E220/D220-1</f>
        <v>#DIV/0!</v>
      </c>
      <c r="F223" s="280" t="e">
        <f t="shared" si="6"/>
        <v>#DIV/0!</v>
      </c>
      <c r="H223" s="281"/>
      <c r="I223" s="281"/>
      <c r="J223" s="281"/>
      <c r="K223" s="281"/>
      <c r="L223" s="281"/>
    </row>
    <row r="224" spans="2:12" ht="15" thickBot="1">
      <c r="B224" s="270" t="s">
        <v>534</v>
      </c>
      <c r="C224" s="264" t="s">
        <v>533</v>
      </c>
      <c r="D224" s="280">
        <f>D221/C221-1</f>
        <v>-1</v>
      </c>
      <c r="E224" s="280" t="e">
        <f t="shared" si="6"/>
        <v>#DIV/0!</v>
      </c>
      <c r="F224" s="280" t="e">
        <f t="shared" si="6"/>
        <v>#DIV/0!</v>
      </c>
    </row>
    <row r="225" spans="2:6" ht="15" thickBot="1">
      <c r="B225" s="270" t="s">
        <v>47</v>
      </c>
      <c r="C225" s="264" t="s">
        <v>533</v>
      </c>
      <c r="D225" s="280" t="e">
        <f>D222/C222-1</f>
        <v>#DIV/0!</v>
      </c>
      <c r="E225" s="280" t="e">
        <f t="shared" si="6"/>
        <v>#DIV/0!</v>
      </c>
      <c r="F225" s="280" t="e">
        <f t="shared" si="6"/>
        <v>#DIV/0!</v>
      </c>
    </row>
    <row r="226" spans="2:6" ht="15" thickBot="1">
      <c r="B226" s="1936" t="s">
        <v>1135</v>
      </c>
      <c r="C226" s="1937"/>
      <c r="D226" s="1937"/>
      <c r="E226" s="1937"/>
      <c r="F226" s="1938"/>
    </row>
    <row r="227" spans="2:6" ht="12.75" customHeight="1">
      <c r="B227" s="1945"/>
      <c r="C227" s="277">
        <v>2024</v>
      </c>
      <c r="D227" s="277">
        <v>2025</v>
      </c>
      <c r="E227" s="277">
        <v>2026</v>
      </c>
      <c r="F227" s="277">
        <v>2027</v>
      </c>
    </row>
    <row r="228" spans="2:6" ht="9" customHeight="1" thickBot="1">
      <c r="B228" s="1946"/>
      <c r="C228" s="278" t="s">
        <v>22</v>
      </c>
      <c r="D228" s="278" t="s">
        <v>23</v>
      </c>
      <c r="E228" s="278" t="s">
        <v>23</v>
      </c>
      <c r="F228" s="278" t="s">
        <v>23</v>
      </c>
    </row>
    <row r="229" spans="2:6" ht="15" thickBot="1">
      <c r="B229" s="282" t="s">
        <v>583</v>
      </c>
      <c r="C229" s="283">
        <f>C230+C231+C232+C233</f>
        <v>0</v>
      </c>
      <c r="D229" s="283">
        <f>D230+D231+D232+D233</f>
        <v>0</v>
      </c>
      <c r="E229" s="283">
        <f>E230+E231+E232+E233</f>
        <v>0</v>
      </c>
      <c r="F229" s="283">
        <f>F230+F231+F232+F233</f>
        <v>0</v>
      </c>
    </row>
    <row r="230" spans="2:6" ht="15" thickBot="1">
      <c r="B230" s="284" t="s">
        <v>538</v>
      </c>
      <c r="C230" s="283"/>
      <c r="D230" s="283"/>
      <c r="E230" s="283"/>
      <c r="F230" s="283"/>
    </row>
    <row r="231" spans="2:6" ht="15" thickBot="1">
      <c r="B231" s="284" t="s">
        <v>584</v>
      </c>
      <c r="C231" s="283"/>
      <c r="D231" s="283"/>
      <c r="E231" s="283"/>
      <c r="F231" s="283"/>
    </row>
    <row r="232" spans="2:6" ht="15" thickBot="1">
      <c r="B232" s="284" t="s">
        <v>585</v>
      </c>
      <c r="C232" s="283"/>
      <c r="D232" s="283"/>
      <c r="E232" s="283"/>
      <c r="F232" s="283"/>
    </row>
    <row r="233" spans="2:6" ht="15" thickBot="1">
      <c r="B233" s="284" t="s">
        <v>586</v>
      </c>
      <c r="C233" s="283"/>
      <c r="D233" s="283"/>
      <c r="E233" s="283"/>
      <c r="F233" s="283"/>
    </row>
    <row r="234" spans="2:6" ht="15" thickBot="1">
      <c r="B234" s="282" t="s">
        <v>587</v>
      </c>
      <c r="C234" s="286">
        <f>C235+C236+C237+C238</f>
        <v>60000</v>
      </c>
      <c r="D234" s="286">
        <f>D235+D236+D237+D238</f>
        <v>0</v>
      </c>
      <c r="E234" s="286">
        <f>E235+E236+E237+E238</f>
        <v>0</v>
      </c>
      <c r="F234" s="286">
        <f>F235+F236+F237+F238</f>
        <v>0</v>
      </c>
    </row>
    <row r="235" spans="2:6" ht="15" thickBot="1">
      <c r="B235" s="284" t="s">
        <v>538</v>
      </c>
      <c r="C235" s="286"/>
      <c r="D235" s="286">
        <v>0</v>
      </c>
      <c r="E235" s="286">
        <v>0</v>
      </c>
      <c r="F235" s="286"/>
    </row>
    <row r="236" spans="2:6" ht="15" thickBot="1">
      <c r="B236" s="284" t="s">
        <v>584</v>
      </c>
      <c r="C236" s="286"/>
      <c r="D236" s="286"/>
      <c r="E236" s="286"/>
      <c r="F236" s="286"/>
    </row>
    <row r="237" spans="2:6" ht="15" thickBot="1">
      <c r="B237" s="284" t="s">
        <v>585</v>
      </c>
      <c r="C237" s="286"/>
      <c r="D237" s="286"/>
      <c r="E237" s="286"/>
      <c r="F237" s="286"/>
    </row>
    <row r="238" spans="2:6" ht="15" thickBot="1">
      <c r="B238" s="284" t="s">
        <v>586</v>
      </c>
      <c r="C238" s="286">
        <v>60000</v>
      </c>
      <c r="D238" s="286"/>
      <c r="E238" s="286"/>
      <c r="F238" s="286"/>
    </row>
    <row r="239" spans="2:6" ht="15" thickBot="1">
      <c r="B239" s="293" t="s">
        <v>571</v>
      </c>
      <c r="C239" s="286">
        <f>C229+C234</f>
        <v>60000</v>
      </c>
      <c r="D239" s="286">
        <f>D229+D234</f>
        <v>0</v>
      </c>
      <c r="E239" s="286">
        <f>E229+E234</f>
        <v>0</v>
      </c>
      <c r="F239" s="286">
        <f>F229+F234</f>
        <v>0</v>
      </c>
    </row>
    <row r="240" spans="2:6" ht="15" thickBot="1">
      <c r="B240" s="1956" t="s">
        <v>66</v>
      </c>
      <c r="C240" s="1957"/>
      <c r="D240" s="1957"/>
      <c r="E240" s="1957"/>
      <c r="F240" s="1958"/>
    </row>
    <row r="241" spans="2:12" ht="15" thickBot="1">
      <c r="B241" s="1956" t="s">
        <v>615</v>
      </c>
      <c r="C241" s="1957"/>
      <c r="D241" s="1957"/>
      <c r="E241" s="1957"/>
      <c r="F241" s="1958"/>
    </row>
    <row r="242" spans="2:12" ht="15" thickBot="1">
      <c r="B242" s="276" t="s">
        <v>574</v>
      </c>
      <c r="C242" s="2105"/>
      <c r="D242" s="2108"/>
      <c r="E242" s="2108"/>
      <c r="F242" s="2106"/>
    </row>
    <row r="243" spans="2:12" ht="30.75" customHeight="1" thickBot="1">
      <c r="B243" s="276" t="s">
        <v>576</v>
      </c>
      <c r="C243" s="276"/>
      <c r="D243" s="317" t="s">
        <v>578</v>
      </c>
      <c r="E243" s="1987"/>
      <c r="F243" s="1988"/>
      <c r="H243" s="1989" t="s">
        <v>803</v>
      </c>
      <c r="I243" s="1990"/>
      <c r="J243" s="1990"/>
      <c r="K243" s="1990"/>
      <c r="L243" s="1991"/>
    </row>
    <row r="244" spans="2:12" ht="15" thickBot="1">
      <c r="B244" s="320"/>
      <c r="C244" s="1985"/>
      <c r="D244" s="1986"/>
      <c r="E244" s="1987"/>
      <c r="F244" s="1988"/>
      <c r="H244" s="1992"/>
      <c r="I244" s="1993"/>
      <c r="J244" s="1993"/>
      <c r="K244" s="1993"/>
      <c r="L244" s="1994"/>
    </row>
    <row r="245" spans="2:12" ht="17.25" customHeight="1" thickBot="1">
      <c r="B245" s="270" t="s">
        <v>517</v>
      </c>
      <c r="C245" s="1950"/>
      <c r="D245" s="1951"/>
      <c r="E245" s="1951"/>
      <c r="F245" s="1952"/>
      <c r="H245" s="1995"/>
      <c r="I245" s="1996"/>
      <c r="J245" s="1996"/>
      <c r="K245" s="1996"/>
      <c r="L245" s="1997"/>
    </row>
    <row r="246" spans="2:12" ht="15" thickBot="1">
      <c r="B246" s="270" t="s">
        <v>21</v>
      </c>
      <c r="C246" s="1965"/>
      <c r="D246" s="1966"/>
      <c r="E246" s="1966"/>
      <c r="F246" s="1967"/>
    </row>
    <row r="247" spans="2:12" ht="12.75" customHeight="1">
      <c r="B247" s="1945"/>
      <c r="C247" s="277">
        <v>2024</v>
      </c>
      <c r="D247" s="277">
        <v>2025</v>
      </c>
      <c r="E247" s="277">
        <v>2026</v>
      </c>
      <c r="F247" s="277">
        <v>2027</v>
      </c>
    </row>
    <row r="248" spans="2:12" ht="9" customHeight="1" thickBot="1">
      <c r="B248" s="1946"/>
      <c r="C248" s="278" t="s">
        <v>22</v>
      </c>
      <c r="D248" s="278" t="s">
        <v>23</v>
      </c>
      <c r="E248" s="278" t="s">
        <v>23</v>
      </c>
      <c r="F248" s="278" t="s">
        <v>23</v>
      </c>
    </row>
    <row r="249" spans="2:12" ht="15" thickBot="1">
      <c r="B249" s="270" t="s">
        <v>33</v>
      </c>
      <c r="C249" s="279"/>
      <c r="D249" s="279"/>
      <c r="E249" s="279"/>
      <c r="F249" s="279"/>
    </row>
    <row r="250" spans="2:12" ht="15" thickBot="1">
      <c r="B250" s="270" t="s">
        <v>529</v>
      </c>
      <c r="C250" s="279">
        <f>C313-C275</f>
        <v>0</v>
      </c>
      <c r="D250" s="279">
        <f>D313-D275</f>
        <v>0</v>
      </c>
      <c r="E250" s="279">
        <f>E313-E275</f>
        <v>0</v>
      </c>
      <c r="F250" s="279">
        <f>F268</f>
        <v>0</v>
      </c>
    </row>
    <row r="251" spans="2:12" ht="15" thickBot="1">
      <c r="B251" s="270" t="s">
        <v>530</v>
      </c>
      <c r="C251" s="279" t="e">
        <f>C250/C249</f>
        <v>#DIV/0!</v>
      </c>
      <c r="D251" s="279" t="e">
        <f>D250/D249</f>
        <v>#DIV/0!</v>
      </c>
      <c r="E251" s="279" t="e">
        <f>E250/E249</f>
        <v>#DIV/0!</v>
      </c>
      <c r="F251" s="279" t="e">
        <f>F250/F249</f>
        <v>#DIV/0!</v>
      </c>
    </row>
    <row r="252" spans="2:12" ht="15" thickBot="1">
      <c r="B252" s="270" t="s">
        <v>532</v>
      </c>
      <c r="C252" s="264" t="s">
        <v>533</v>
      </c>
      <c r="D252" s="280" t="e">
        <f>D249/C249-1</f>
        <v>#DIV/0!</v>
      </c>
      <c r="E252" s="280" t="e">
        <f t="shared" ref="E252:F254" si="7">E249/D249-1</f>
        <v>#DIV/0!</v>
      </c>
      <c r="F252" s="280" t="e">
        <f t="shared" si="7"/>
        <v>#DIV/0!</v>
      </c>
      <c r="H252" s="281"/>
      <c r="I252" s="281"/>
      <c r="J252" s="281"/>
      <c r="K252" s="281"/>
      <c r="L252" s="281"/>
    </row>
    <row r="253" spans="2:12" ht="15" thickBot="1">
      <c r="B253" s="270" t="s">
        <v>534</v>
      </c>
      <c r="C253" s="264" t="s">
        <v>533</v>
      </c>
      <c r="D253" s="280" t="e">
        <f>D250/C250-1</f>
        <v>#DIV/0!</v>
      </c>
      <c r="E253" s="280" t="e">
        <f t="shared" si="7"/>
        <v>#DIV/0!</v>
      </c>
      <c r="F253" s="280" t="e">
        <f t="shared" si="7"/>
        <v>#DIV/0!</v>
      </c>
    </row>
    <row r="254" spans="2:12" ht="15" thickBot="1">
      <c r="B254" s="270" t="s">
        <v>47</v>
      </c>
      <c r="C254" s="264" t="s">
        <v>533</v>
      </c>
      <c r="D254" s="280" t="e">
        <f>D251/C251-1</f>
        <v>#DIV/0!</v>
      </c>
      <c r="E254" s="280" t="e">
        <f t="shared" si="7"/>
        <v>#DIV/0!</v>
      </c>
      <c r="F254" s="280" t="e">
        <f t="shared" si="7"/>
        <v>#DIV/0!</v>
      </c>
    </row>
    <row r="255" spans="2:12" ht="15" thickBot="1">
      <c r="B255" s="1936" t="s">
        <v>790</v>
      </c>
      <c r="C255" s="1937"/>
      <c r="D255" s="1937"/>
      <c r="E255" s="1937"/>
      <c r="F255" s="1938"/>
    </row>
    <row r="256" spans="2:12" ht="12.75" customHeight="1">
      <c r="B256" s="1945"/>
      <c r="C256" s="277">
        <v>2024</v>
      </c>
      <c r="D256" s="277">
        <v>2025</v>
      </c>
      <c r="E256" s="277">
        <v>2026</v>
      </c>
      <c r="F256" s="277">
        <v>2027</v>
      </c>
    </row>
    <row r="257" spans="2:6" ht="9" customHeight="1" thickBot="1">
      <c r="B257" s="1946"/>
      <c r="C257" s="278" t="s">
        <v>22</v>
      </c>
      <c r="D257" s="278" t="s">
        <v>23</v>
      </c>
      <c r="E257" s="278" t="s">
        <v>23</v>
      </c>
      <c r="F257" s="278" t="s">
        <v>23</v>
      </c>
    </row>
    <row r="258" spans="2:6" ht="15" thickBot="1">
      <c r="B258" s="282" t="s">
        <v>583</v>
      </c>
      <c r="C258" s="283">
        <f>C259+C260+C261+C262</f>
        <v>0</v>
      </c>
      <c r="D258" s="283">
        <f>D259+D260+D261+D262</f>
        <v>0</v>
      </c>
      <c r="E258" s="283">
        <f>E259+E260+E261+E262</f>
        <v>0</v>
      </c>
      <c r="F258" s="283">
        <f>F259+F260+F261+F262</f>
        <v>0</v>
      </c>
    </row>
    <row r="259" spans="2:6" ht="15" thickBot="1">
      <c r="B259" s="284" t="s">
        <v>538</v>
      </c>
      <c r="C259" s="283"/>
      <c r="D259" s="283"/>
      <c r="E259" s="283"/>
      <c r="F259" s="283"/>
    </row>
    <row r="260" spans="2:6" ht="15" thickBot="1">
      <c r="B260" s="284" t="s">
        <v>584</v>
      </c>
      <c r="C260" s="283"/>
      <c r="D260" s="283"/>
      <c r="E260" s="283"/>
      <c r="F260" s="283"/>
    </row>
    <row r="261" spans="2:6" ht="15" thickBot="1">
      <c r="B261" s="284" t="s">
        <v>585</v>
      </c>
      <c r="C261" s="283"/>
      <c r="D261" s="283"/>
      <c r="E261" s="283"/>
      <c r="F261" s="283"/>
    </row>
    <row r="262" spans="2:6" ht="15" thickBot="1">
      <c r="B262" s="284" t="s">
        <v>586</v>
      </c>
      <c r="C262" s="283"/>
      <c r="D262" s="283"/>
      <c r="E262" s="283"/>
      <c r="F262" s="283"/>
    </row>
    <row r="263" spans="2:6" ht="15" thickBot="1">
      <c r="B263" s="282" t="s">
        <v>587</v>
      </c>
      <c r="C263" s="286">
        <f>C264+C265+C266+C267</f>
        <v>0</v>
      </c>
      <c r="D263" s="286">
        <f>D264+D265+D266+D267</f>
        <v>0</v>
      </c>
      <c r="E263" s="286">
        <f>E264+E265+E266+E267</f>
        <v>0</v>
      </c>
      <c r="F263" s="286">
        <f>F264+F265+F266+F267</f>
        <v>0</v>
      </c>
    </row>
    <row r="264" spans="2:6" ht="15" thickBot="1">
      <c r="B264" s="284" t="s">
        <v>538</v>
      </c>
      <c r="C264" s="286"/>
      <c r="D264" s="283"/>
      <c r="E264" s="283"/>
      <c r="F264" s="283">
        <v>0</v>
      </c>
    </row>
    <row r="265" spans="2:6" ht="15" thickBot="1">
      <c r="B265" s="284" t="s">
        <v>584</v>
      </c>
      <c r="C265" s="286"/>
      <c r="D265" s="283"/>
      <c r="E265" s="283"/>
      <c r="F265" s="283"/>
    </row>
    <row r="266" spans="2:6" ht="15" thickBot="1">
      <c r="B266" s="284" t="s">
        <v>585</v>
      </c>
      <c r="C266" s="286"/>
      <c r="D266" s="283"/>
      <c r="E266" s="283"/>
      <c r="F266" s="283"/>
    </row>
    <row r="267" spans="2:6" ht="15" thickBot="1">
      <c r="B267" s="284" t="s">
        <v>586</v>
      </c>
      <c r="C267" s="286"/>
      <c r="D267" s="283"/>
      <c r="E267" s="283"/>
      <c r="F267" s="283"/>
    </row>
    <row r="268" spans="2:6" ht="15" thickBot="1">
      <c r="B268" s="321" t="s">
        <v>555</v>
      </c>
      <c r="C268" s="286">
        <f>C258+C263</f>
        <v>0</v>
      </c>
      <c r="D268" s="286">
        <f>D258+D263</f>
        <v>0</v>
      </c>
      <c r="E268" s="286">
        <f>E258+E263</f>
        <v>0</v>
      </c>
      <c r="F268" s="286">
        <f>F258+F263</f>
        <v>0</v>
      </c>
    </row>
    <row r="269" spans="2:6" ht="34.5" thickBot="1">
      <c r="B269" s="276" t="s">
        <v>558</v>
      </c>
      <c r="C269" s="276"/>
      <c r="D269" s="317" t="s">
        <v>578</v>
      </c>
      <c r="E269" s="1987"/>
      <c r="F269" s="1988"/>
    </row>
    <row r="270" spans="2:6" ht="17.25" customHeight="1" thickBot="1">
      <c r="B270" s="270" t="s">
        <v>517</v>
      </c>
      <c r="C270" s="1950"/>
      <c r="D270" s="1951"/>
      <c r="E270" s="1951"/>
      <c r="F270" s="1952"/>
    </row>
    <row r="271" spans="2:6" ht="15" thickBot="1">
      <c r="B271" s="270" t="s">
        <v>21</v>
      </c>
      <c r="C271" s="1965"/>
      <c r="D271" s="1966"/>
      <c r="E271" s="1966"/>
      <c r="F271" s="1967"/>
    </row>
    <row r="272" spans="2:6" ht="12.75" customHeight="1">
      <c r="B272" s="1945"/>
      <c r="C272" s="277">
        <v>2024</v>
      </c>
      <c r="D272" s="277">
        <v>2025</v>
      </c>
      <c r="E272" s="277">
        <v>2026</v>
      </c>
      <c r="F272" s="277">
        <v>2027</v>
      </c>
    </row>
    <row r="273" spans="2:12" ht="9" customHeight="1" thickBot="1">
      <c r="B273" s="1946"/>
      <c r="C273" s="278" t="s">
        <v>22</v>
      </c>
      <c r="D273" s="278" t="s">
        <v>23</v>
      </c>
      <c r="E273" s="278" t="s">
        <v>23</v>
      </c>
      <c r="F273" s="278" t="s">
        <v>23</v>
      </c>
    </row>
    <row r="274" spans="2:12" ht="15" thickBot="1">
      <c r="B274" s="270" t="s">
        <v>33</v>
      </c>
      <c r="C274" s="270"/>
      <c r="D274" s="270"/>
      <c r="E274" s="270"/>
      <c r="F274" s="270"/>
    </row>
    <row r="275" spans="2:12" ht="15" thickBot="1">
      <c r="B275" s="270" t="s">
        <v>529</v>
      </c>
      <c r="C275" s="279"/>
      <c r="D275" s="279"/>
      <c r="E275" s="279"/>
      <c r="F275" s="279"/>
    </row>
    <row r="276" spans="2:12" ht="15" thickBot="1">
      <c r="B276" s="270" t="s">
        <v>530</v>
      </c>
      <c r="C276" s="279" t="e">
        <f>C275/C274</f>
        <v>#DIV/0!</v>
      </c>
      <c r="D276" s="279" t="e">
        <f>D275/D274</f>
        <v>#DIV/0!</v>
      </c>
      <c r="E276" s="279" t="e">
        <f>E275/E274</f>
        <v>#DIV/0!</v>
      </c>
      <c r="F276" s="279" t="e">
        <f>F275/F274</f>
        <v>#DIV/0!</v>
      </c>
    </row>
    <row r="277" spans="2:12" ht="15" thickBot="1">
      <c r="B277" s="270" t="s">
        <v>532</v>
      </c>
      <c r="C277" s="264" t="s">
        <v>533</v>
      </c>
      <c r="D277" s="280" t="e">
        <f>D274/C274-1</f>
        <v>#DIV/0!</v>
      </c>
      <c r="E277" s="280" t="e">
        <f t="shared" ref="E277:F279" si="8">E274/D274-1</f>
        <v>#DIV/0!</v>
      </c>
      <c r="F277" s="280" t="e">
        <f t="shared" si="8"/>
        <v>#DIV/0!</v>
      </c>
      <c r="H277" s="281"/>
      <c r="I277" s="281"/>
      <c r="J277" s="281"/>
      <c r="K277" s="281"/>
      <c r="L277" s="281"/>
    </row>
    <row r="278" spans="2:12" ht="15" thickBot="1">
      <c r="B278" s="270" t="s">
        <v>534</v>
      </c>
      <c r="C278" s="264" t="s">
        <v>533</v>
      </c>
      <c r="D278" s="280" t="e">
        <f>D275/C275-1</f>
        <v>#DIV/0!</v>
      </c>
      <c r="E278" s="280" t="e">
        <f t="shared" si="8"/>
        <v>#DIV/0!</v>
      </c>
      <c r="F278" s="280" t="e">
        <f t="shared" si="8"/>
        <v>#DIV/0!</v>
      </c>
    </row>
    <row r="279" spans="2:12" ht="15" thickBot="1">
      <c r="B279" s="270" t="s">
        <v>47</v>
      </c>
      <c r="C279" s="264" t="s">
        <v>533</v>
      </c>
      <c r="D279" s="280" t="e">
        <f>D276/C276-1</f>
        <v>#DIV/0!</v>
      </c>
      <c r="E279" s="280" t="e">
        <f t="shared" si="8"/>
        <v>#DIV/0!</v>
      </c>
      <c r="F279" s="280" t="e">
        <f t="shared" si="8"/>
        <v>#DIV/0!</v>
      </c>
    </row>
    <row r="280" spans="2:12" ht="15" thickBot="1">
      <c r="B280" s="1936" t="s">
        <v>796</v>
      </c>
      <c r="C280" s="1937"/>
      <c r="D280" s="1937"/>
      <c r="E280" s="1937"/>
      <c r="F280" s="1938"/>
    </row>
    <row r="281" spans="2:12" ht="12.75" customHeight="1">
      <c r="B281" s="1945"/>
      <c r="C281" s="277">
        <v>2024</v>
      </c>
      <c r="D281" s="277">
        <v>2025</v>
      </c>
      <c r="E281" s="277">
        <v>2026</v>
      </c>
      <c r="F281" s="277">
        <v>2027</v>
      </c>
    </row>
    <row r="282" spans="2:12" ht="9" customHeight="1" thickBot="1">
      <c r="B282" s="1946"/>
      <c r="C282" s="278" t="s">
        <v>22</v>
      </c>
      <c r="D282" s="278" t="s">
        <v>23</v>
      </c>
      <c r="E282" s="278" t="s">
        <v>23</v>
      </c>
      <c r="F282" s="278" t="s">
        <v>23</v>
      </c>
    </row>
    <row r="283" spans="2:12" ht="15" thickBot="1">
      <c r="B283" s="282" t="s">
        <v>583</v>
      </c>
      <c r="C283" s="283">
        <f>C284+C285+C286+C287</f>
        <v>0</v>
      </c>
      <c r="D283" s="283">
        <f>D284+D285+D286+D287</f>
        <v>0</v>
      </c>
      <c r="E283" s="283">
        <f>E284+E285+E286+E287</f>
        <v>0</v>
      </c>
      <c r="F283" s="283">
        <f>F284+F285+F286+F287</f>
        <v>0</v>
      </c>
    </row>
    <row r="284" spans="2:12" ht="15" thickBot="1">
      <c r="B284" s="284" t="s">
        <v>538</v>
      </c>
      <c r="C284" s="283"/>
      <c r="D284" s="283"/>
      <c r="E284" s="283"/>
      <c r="F284" s="283"/>
    </row>
    <row r="285" spans="2:12" ht="15" thickBot="1">
      <c r="B285" s="284" t="s">
        <v>584</v>
      </c>
      <c r="C285" s="283"/>
      <c r="D285" s="283"/>
      <c r="E285" s="283"/>
      <c r="F285" s="283"/>
    </row>
    <row r="286" spans="2:12" ht="15" thickBot="1">
      <c r="B286" s="284" t="s">
        <v>585</v>
      </c>
      <c r="C286" s="283"/>
      <c r="D286" s="283"/>
      <c r="E286" s="283"/>
      <c r="F286" s="283"/>
    </row>
    <row r="287" spans="2:12" ht="15" thickBot="1">
      <c r="B287" s="284" t="s">
        <v>586</v>
      </c>
      <c r="C287" s="283"/>
      <c r="D287" s="283"/>
      <c r="E287" s="283"/>
      <c r="F287" s="283"/>
    </row>
    <row r="288" spans="2:12" ht="15" thickBot="1">
      <c r="B288" s="282" t="s">
        <v>587</v>
      </c>
      <c r="C288" s="286">
        <f>C289+C290+C291+C292</f>
        <v>0</v>
      </c>
      <c r="D288" s="286">
        <f>D289+D290+D291+D292</f>
        <v>0</v>
      </c>
      <c r="E288" s="286">
        <f>E289+E290+E291+E292</f>
        <v>0</v>
      </c>
      <c r="F288" s="286">
        <f>F289+F290+F291+F292</f>
        <v>0</v>
      </c>
    </row>
    <row r="289" spans="2:12" ht="15" thickBot="1">
      <c r="B289" s="284" t="s">
        <v>538</v>
      </c>
      <c r="C289" s="286"/>
      <c r="D289" s="283"/>
      <c r="E289" s="283"/>
      <c r="F289" s="283"/>
    </row>
    <row r="290" spans="2:12" ht="15" thickBot="1">
      <c r="B290" s="284" t="s">
        <v>584</v>
      </c>
      <c r="C290" s="286"/>
      <c r="D290" s="283"/>
      <c r="E290" s="283"/>
      <c r="F290" s="283"/>
    </row>
    <row r="291" spans="2:12" ht="15" thickBot="1">
      <c r="B291" s="284" t="s">
        <v>585</v>
      </c>
      <c r="C291" s="286"/>
      <c r="D291" s="283"/>
      <c r="E291" s="283"/>
      <c r="F291" s="283"/>
    </row>
    <row r="292" spans="2:12" ht="15" thickBot="1">
      <c r="B292" s="284" t="s">
        <v>586</v>
      </c>
      <c r="C292" s="286"/>
      <c r="D292" s="283"/>
      <c r="E292" s="283"/>
      <c r="F292" s="283"/>
    </row>
    <row r="293" spans="2:12" ht="15" thickBot="1">
      <c r="B293" s="321" t="s">
        <v>660</v>
      </c>
      <c r="C293" s="286">
        <f>C283+C288</f>
        <v>0</v>
      </c>
      <c r="D293" s="286">
        <f>D283+D288</f>
        <v>0</v>
      </c>
      <c r="E293" s="286">
        <f>E283+E288</f>
        <v>0</v>
      </c>
      <c r="F293" s="286">
        <f>F283+F288</f>
        <v>0</v>
      </c>
    </row>
    <row r="294" spans="2:12" ht="34.5" thickBot="1">
      <c r="B294" s="276" t="s">
        <v>663</v>
      </c>
      <c r="C294" s="325"/>
      <c r="D294" s="326" t="s">
        <v>578</v>
      </c>
      <c r="E294" s="327"/>
      <c r="F294" s="328"/>
    </row>
    <row r="295" spans="2:12" ht="17.25" customHeight="1" thickBot="1">
      <c r="B295" s="270" t="s">
        <v>517</v>
      </c>
      <c r="C295" s="1950"/>
      <c r="D295" s="1951"/>
      <c r="E295" s="1951"/>
      <c r="F295" s="1952"/>
    </row>
    <row r="296" spans="2:12" ht="15" thickBot="1">
      <c r="B296" s="270" t="s">
        <v>21</v>
      </c>
      <c r="C296" s="1965"/>
      <c r="D296" s="1966"/>
      <c r="E296" s="1966"/>
      <c r="F296" s="1967"/>
    </row>
    <row r="297" spans="2:12" ht="12.75" customHeight="1">
      <c r="B297" s="1945"/>
      <c r="C297" s="277">
        <v>2024</v>
      </c>
      <c r="D297" s="277">
        <v>2025</v>
      </c>
      <c r="E297" s="277">
        <v>2026</v>
      </c>
      <c r="F297" s="277">
        <v>2027</v>
      </c>
    </row>
    <row r="298" spans="2:12" ht="9" customHeight="1" thickBot="1">
      <c r="B298" s="1946"/>
      <c r="C298" s="278" t="s">
        <v>22</v>
      </c>
      <c r="D298" s="278" t="s">
        <v>23</v>
      </c>
      <c r="E298" s="278" t="s">
        <v>23</v>
      </c>
      <c r="F298" s="278" t="s">
        <v>23</v>
      </c>
    </row>
    <row r="299" spans="2:12" ht="15" thickBot="1">
      <c r="B299" s="270" t="s">
        <v>33</v>
      </c>
      <c r="C299" s="270"/>
      <c r="D299" s="270"/>
      <c r="E299" s="270"/>
      <c r="F299" s="270"/>
    </row>
    <row r="300" spans="2:12" ht="15" thickBot="1">
      <c r="B300" s="270" t="s">
        <v>529</v>
      </c>
      <c r="C300" s="279">
        <f>C318</f>
        <v>0</v>
      </c>
      <c r="D300" s="279">
        <f>D318</f>
        <v>0</v>
      </c>
      <c r="E300" s="279">
        <f>E318</f>
        <v>0</v>
      </c>
      <c r="F300" s="279">
        <f>F318</f>
        <v>0</v>
      </c>
    </row>
    <row r="301" spans="2:12" ht="15" thickBot="1">
      <c r="B301" s="270" t="s">
        <v>530</v>
      </c>
      <c r="C301" s="279" t="e">
        <f>C300/C299</f>
        <v>#DIV/0!</v>
      </c>
      <c r="D301" s="279" t="e">
        <f>D300/D299</f>
        <v>#DIV/0!</v>
      </c>
      <c r="E301" s="279" t="e">
        <f>E300/E299</f>
        <v>#DIV/0!</v>
      </c>
      <c r="F301" s="279" t="e">
        <f>F300/F299</f>
        <v>#DIV/0!</v>
      </c>
    </row>
    <row r="302" spans="2:12" ht="15" thickBot="1">
      <c r="B302" s="270" t="s">
        <v>532</v>
      </c>
      <c r="C302" s="264" t="s">
        <v>533</v>
      </c>
      <c r="D302" s="280" t="e">
        <f>D299/C299-1</f>
        <v>#DIV/0!</v>
      </c>
      <c r="E302" s="280" t="e">
        <f t="shared" ref="E302:F304" si="9">E299/D299-1</f>
        <v>#DIV/0!</v>
      </c>
      <c r="F302" s="280" t="e">
        <f t="shared" si="9"/>
        <v>#DIV/0!</v>
      </c>
      <c r="H302" s="281"/>
      <c r="I302" s="281"/>
      <c r="J302" s="281"/>
      <c r="K302" s="281"/>
      <c r="L302" s="281"/>
    </row>
    <row r="303" spans="2:12" ht="15" thickBot="1">
      <c r="B303" s="270" t="s">
        <v>534</v>
      </c>
      <c r="C303" s="264" t="s">
        <v>533</v>
      </c>
      <c r="D303" s="280" t="e">
        <f>D300/C300-1</f>
        <v>#DIV/0!</v>
      </c>
      <c r="E303" s="280" t="e">
        <f t="shared" si="9"/>
        <v>#DIV/0!</v>
      </c>
      <c r="F303" s="280" t="e">
        <f t="shared" si="9"/>
        <v>#DIV/0!</v>
      </c>
    </row>
    <row r="304" spans="2:12" ht="15" thickBot="1">
      <c r="B304" s="270" t="s">
        <v>47</v>
      </c>
      <c r="C304" s="264" t="s">
        <v>533</v>
      </c>
      <c r="D304" s="280" t="e">
        <f>D301/C301-1</f>
        <v>#DIV/0!</v>
      </c>
      <c r="E304" s="280" t="e">
        <f t="shared" si="9"/>
        <v>#DIV/0!</v>
      </c>
      <c r="F304" s="280" t="e">
        <f t="shared" si="9"/>
        <v>#DIV/0!</v>
      </c>
    </row>
    <row r="305" spans="2:6" ht="15" thickBot="1">
      <c r="B305" s="1936" t="s">
        <v>1108</v>
      </c>
      <c r="C305" s="1937"/>
      <c r="D305" s="1937"/>
      <c r="E305" s="1937"/>
      <c r="F305" s="1938"/>
    </row>
    <row r="306" spans="2:6" ht="12.75" customHeight="1">
      <c r="B306" s="1945"/>
      <c r="C306" s="277">
        <v>2024</v>
      </c>
      <c r="D306" s="277">
        <v>2025</v>
      </c>
      <c r="E306" s="277">
        <v>2026</v>
      </c>
      <c r="F306" s="277">
        <v>2027</v>
      </c>
    </row>
    <row r="307" spans="2:6" ht="9" customHeight="1" thickBot="1">
      <c r="B307" s="1946"/>
      <c r="C307" s="278" t="s">
        <v>22</v>
      </c>
      <c r="D307" s="278" t="s">
        <v>23</v>
      </c>
      <c r="E307" s="278" t="s">
        <v>23</v>
      </c>
      <c r="F307" s="278" t="s">
        <v>23</v>
      </c>
    </row>
    <row r="308" spans="2:6" ht="15" thickBot="1">
      <c r="B308" s="282" t="s">
        <v>583</v>
      </c>
      <c r="C308" s="283">
        <f>C309+C310+C311+C312</f>
        <v>0</v>
      </c>
      <c r="D308" s="283">
        <f>D309+D310+D311+D312</f>
        <v>0</v>
      </c>
      <c r="E308" s="283">
        <f>E309+E310+E311+E312</f>
        <v>0</v>
      </c>
      <c r="F308" s="283">
        <f>F309+F310+F311+F312</f>
        <v>0</v>
      </c>
    </row>
    <row r="309" spans="2:6" ht="15" thickBot="1">
      <c r="B309" s="284" t="s">
        <v>538</v>
      </c>
      <c r="C309" s="283"/>
      <c r="D309" s="283"/>
      <c r="E309" s="283"/>
      <c r="F309" s="283"/>
    </row>
    <row r="310" spans="2:6" ht="15" thickBot="1">
      <c r="B310" s="284" t="s">
        <v>584</v>
      </c>
      <c r="C310" s="283"/>
      <c r="D310" s="283"/>
      <c r="E310" s="283"/>
      <c r="F310" s="283"/>
    </row>
    <row r="311" spans="2:6" ht="15" thickBot="1">
      <c r="B311" s="284" t="s">
        <v>585</v>
      </c>
      <c r="C311" s="283"/>
      <c r="D311" s="283"/>
      <c r="E311" s="283"/>
      <c r="F311" s="283"/>
    </row>
    <row r="312" spans="2:6" ht="15" thickBot="1">
      <c r="B312" s="284" t="s">
        <v>586</v>
      </c>
      <c r="C312" s="283"/>
      <c r="D312" s="283"/>
      <c r="E312" s="283"/>
      <c r="F312" s="283"/>
    </row>
    <row r="313" spans="2:6" ht="15" thickBot="1">
      <c r="B313" s="282" t="s">
        <v>587</v>
      </c>
      <c r="C313" s="286">
        <f>C314+C315+C316+C317</f>
        <v>0</v>
      </c>
      <c r="D313" s="286">
        <f>D314+D315+D316+D317</f>
        <v>0</v>
      </c>
      <c r="E313" s="286">
        <f>E314+E315+E316+E317</f>
        <v>0</v>
      </c>
      <c r="F313" s="286">
        <f>F314+F315+F316+F317</f>
        <v>0</v>
      </c>
    </row>
    <row r="314" spans="2:6" ht="15" thickBot="1">
      <c r="B314" s="284" t="s">
        <v>538</v>
      </c>
      <c r="C314" s="286"/>
      <c r="D314" s="283"/>
      <c r="E314" s="283"/>
      <c r="F314" s="283"/>
    </row>
    <row r="315" spans="2:6" ht="15" thickBot="1">
      <c r="B315" s="284" t="s">
        <v>584</v>
      </c>
      <c r="C315" s="286"/>
      <c r="D315" s="283"/>
      <c r="E315" s="283"/>
      <c r="F315" s="283"/>
    </row>
    <row r="316" spans="2:6" ht="15" thickBot="1">
      <c r="B316" s="284" t="s">
        <v>585</v>
      </c>
      <c r="C316" s="286"/>
      <c r="D316" s="283"/>
      <c r="E316" s="283"/>
      <c r="F316" s="283"/>
    </row>
    <row r="317" spans="2:6" ht="15" thickBot="1">
      <c r="B317" s="284" t="s">
        <v>586</v>
      </c>
      <c r="C317" s="286"/>
      <c r="D317" s="283"/>
      <c r="E317" s="283"/>
      <c r="F317" s="283"/>
    </row>
    <row r="318" spans="2:6" ht="15" thickBot="1">
      <c r="B318" s="293" t="s">
        <v>25</v>
      </c>
      <c r="C318" s="286">
        <f>C308+C313</f>
        <v>0</v>
      </c>
      <c r="D318" s="286">
        <f>D308+D313</f>
        <v>0</v>
      </c>
      <c r="E318" s="286">
        <f>E308+E313</f>
        <v>0</v>
      </c>
      <c r="F318" s="286">
        <f>F308+F313</f>
        <v>0</v>
      </c>
    </row>
    <row r="319" spans="2:6" ht="25.5" customHeight="1" thickBot="1">
      <c r="B319" s="322" t="s">
        <v>619</v>
      </c>
      <c r="C319" s="1985"/>
      <c r="D319" s="1987"/>
      <c r="E319" s="1987"/>
      <c r="F319" s="1988"/>
    </row>
    <row r="320" spans="2:6" ht="34.5" thickBot="1">
      <c r="B320" s="276" t="s">
        <v>663</v>
      </c>
      <c r="C320" s="325"/>
      <c r="D320" s="326" t="s">
        <v>578</v>
      </c>
      <c r="E320" s="327"/>
      <c r="F320" s="328"/>
    </row>
    <row r="321" spans="2:12" ht="17.25" customHeight="1" thickBot="1">
      <c r="B321" s="270" t="s">
        <v>517</v>
      </c>
      <c r="C321" s="1950"/>
      <c r="D321" s="1951"/>
      <c r="E321" s="1951"/>
      <c r="F321" s="1952"/>
    </row>
    <row r="322" spans="2:12" ht="15" thickBot="1">
      <c r="B322" s="270" t="s">
        <v>21</v>
      </c>
      <c r="C322" s="1965"/>
      <c r="D322" s="1966"/>
      <c r="E322" s="1966"/>
      <c r="F322" s="1967"/>
    </row>
    <row r="323" spans="2:12" ht="12.75" customHeight="1">
      <c r="B323" s="1945"/>
      <c r="C323" s="277">
        <v>2024</v>
      </c>
      <c r="D323" s="277">
        <v>2025</v>
      </c>
      <c r="E323" s="277">
        <v>2026</v>
      </c>
      <c r="F323" s="277">
        <v>2027</v>
      </c>
    </row>
    <row r="324" spans="2:12" ht="9" customHeight="1" thickBot="1">
      <c r="B324" s="1946"/>
      <c r="C324" s="278" t="s">
        <v>22</v>
      </c>
      <c r="D324" s="278" t="s">
        <v>23</v>
      </c>
      <c r="E324" s="278" t="s">
        <v>23</v>
      </c>
      <c r="F324" s="278" t="s">
        <v>23</v>
      </c>
    </row>
    <row r="325" spans="2:12" ht="15" thickBot="1">
      <c r="B325" s="270" t="s">
        <v>33</v>
      </c>
      <c r="C325" s="270"/>
      <c r="D325" s="270"/>
      <c r="E325" s="270"/>
      <c r="F325" s="270"/>
    </row>
    <row r="326" spans="2:12" ht="15" thickBot="1">
      <c r="B326" s="270" t="s">
        <v>529</v>
      </c>
      <c r="C326" s="279">
        <f>C344</f>
        <v>0</v>
      </c>
      <c r="D326" s="279">
        <f>D344</f>
        <v>0</v>
      </c>
      <c r="E326" s="279">
        <f>E344</f>
        <v>0</v>
      </c>
      <c r="F326" s="279">
        <f>F344</f>
        <v>0</v>
      </c>
    </row>
    <row r="327" spans="2:12" ht="15" thickBot="1">
      <c r="B327" s="270" t="s">
        <v>530</v>
      </c>
      <c r="C327" s="279" t="e">
        <f>C326/C325</f>
        <v>#DIV/0!</v>
      </c>
      <c r="D327" s="279" t="e">
        <f>D326/D325</f>
        <v>#DIV/0!</v>
      </c>
      <c r="E327" s="279" t="e">
        <f>E326/E325</f>
        <v>#DIV/0!</v>
      </c>
      <c r="F327" s="279" t="e">
        <f>F326/F325</f>
        <v>#DIV/0!</v>
      </c>
    </row>
    <row r="328" spans="2:12" ht="15" thickBot="1">
      <c r="B328" s="270" t="s">
        <v>532</v>
      </c>
      <c r="C328" s="264" t="s">
        <v>533</v>
      </c>
      <c r="D328" s="280" t="e">
        <f>D325/C325-1</f>
        <v>#DIV/0!</v>
      </c>
      <c r="E328" s="280" t="e">
        <f t="shared" ref="E328:F330" si="10">E325/D325-1</f>
        <v>#DIV/0!</v>
      </c>
      <c r="F328" s="280" t="e">
        <f t="shared" si="10"/>
        <v>#DIV/0!</v>
      </c>
      <c r="H328" s="281"/>
      <c r="I328" s="281"/>
      <c r="J328" s="281"/>
      <c r="K328" s="281"/>
      <c r="L328" s="281"/>
    </row>
    <row r="329" spans="2:12" ht="15" thickBot="1">
      <c r="B329" s="270" t="s">
        <v>534</v>
      </c>
      <c r="C329" s="264" t="s">
        <v>533</v>
      </c>
      <c r="D329" s="280" t="e">
        <f>D326/C326-1</f>
        <v>#DIV/0!</v>
      </c>
      <c r="E329" s="280" t="e">
        <f t="shared" si="10"/>
        <v>#DIV/0!</v>
      </c>
      <c r="F329" s="280" t="e">
        <f t="shared" si="10"/>
        <v>#DIV/0!</v>
      </c>
    </row>
    <row r="330" spans="2:12" ht="15" thickBot="1">
      <c r="B330" s="270" t="s">
        <v>47</v>
      </c>
      <c r="C330" s="264" t="s">
        <v>533</v>
      </c>
      <c r="D330" s="280" t="e">
        <f>D327/C327-1</f>
        <v>#DIV/0!</v>
      </c>
      <c r="E330" s="280" t="e">
        <f t="shared" si="10"/>
        <v>#DIV/0!</v>
      </c>
      <c r="F330" s="280" t="e">
        <f t="shared" si="10"/>
        <v>#DIV/0!</v>
      </c>
    </row>
    <row r="331" spans="2:12" ht="15" thickBot="1">
      <c r="B331" s="1936" t="s">
        <v>802</v>
      </c>
      <c r="C331" s="1937"/>
      <c r="D331" s="1937"/>
      <c r="E331" s="1937"/>
      <c r="F331" s="1938"/>
    </row>
    <row r="332" spans="2:12" ht="12.75" customHeight="1">
      <c r="B332" s="1945"/>
      <c r="C332" s="277">
        <v>2024</v>
      </c>
      <c r="D332" s="277">
        <v>2025</v>
      </c>
      <c r="E332" s="277">
        <v>2026</v>
      </c>
      <c r="F332" s="277">
        <v>2027</v>
      </c>
    </row>
    <row r="333" spans="2:12" ht="9" customHeight="1" thickBot="1">
      <c r="B333" s="1946"/>
      <c r="C333" s="278" t="s">
        <v>22</v>
      </c>
      <c r="D333" s="278" t="s">
        <v>23</v>
      </c>
      <c r="E333" s="278" t="s">
        <v>23</v>
      </c>
      <c r="F333" s="278" t="s">
        <v>23</v>
      </c>
    </row>
    <row r="334" spans="2:12" ht="15" thickBot="1">
      <c r="B334" s="282" t="s">
        <v>583</v>
      </c>
      <c r="C334" s="283">
        <f>C335+C336+C337+C338</f>
        <v>0</v>
      </c>
      <c r="D334" s="283">
        <f>D335+D336+D337+D338</f>
        <v>0</v>
      </c>
      <c r="E334" s="283">
        <f>E335+E336+E337+E338</f>
        <v>0</v>
      </c>
      <c r="F334" s="283">
        <f>F335+F336+F337+F338</f>
        <v>0</v>
      </c>
    </row>
    <row r="335" spans="2:12" ht="15" thickBot="1">
      <c r="B335" s="284" t="s">
        <v>538</v>
      </c>
      <c r="C335" s="283"/>
      <c r="D335" s="283"/>
      <c r="E335" s="283"/>
      <c r="F335" s="283"/>
    </row>
    <row r="336" spans="2:12" ht="15" thickBot="1">
      <c r="B336" s="284" t="s">
        <v>584</v>
      </c>
      <c r="C336" s="283"/>
      <c r="D336" s="283"/>
      <c r="E336" s="283"/>
      <c r="F336" s="283"/>
    </row>
    <row r="337" spans="2:6" ht="15" thickBot="1">
      <c r="B337" s="284" t="s">
        <v>585</v>
      </c>
      <c r="C337" s="283"/>
      <c r="D337" s="283"/>
      <c r="E337" s="283"/>
      <c r="F337" s="283"/>
    </row>
    <row r="338" spans="2:6" ht="15" thickBot="1">
      <c r="B338" s="284" t="s">
        <v>586</v>
      </c>
      <c r="C338" s="283"/>
      <c r="D338" s="283"/>
      <c r="E338" s="283"/>
      <c r="F338" s="283"/>
    </row>
    <row r="339" spans="2:6" ht="15" thickBot="1">
      <c r="B339" s="282" t="s">
        <v>587</v>
      </c>
      <c r="C339" s="286">
        <f>C340+C341+C342+C343</f>
        <v>0</v>
      </c>
      <c r="D339" s="286">
        <f>D340+D341+D342+D343</f>
        <v>0</v>
      </c>
      <c r="E339" s="286">
        <f>E340+E341+E342+E343</f>
        <v>0</v>
      </c>
      <c r="F339" s="286">
        <f>F340+F341+F342+F343</f>
        <v>0</v>
      </c>
    </row>
    <row r="340" spans="2:6" ht="15" thickBot="1">
      <c r="B340" s="284" t="s">
        <v>538</v>
      </c>
      <c r="C340" s="286"/>
      <c r="D340" s="286"/>
      <c r="E340" s="286"/>
      <c r="F340" s="286"/>
    </row>
    <row r="341" spans="2:6" ht="15" thickBot="1">
      <c r="B341" s="284" t="s">
        <v>584</v>
      </c>
      <c r="C341" s="286"/>
      <c r="D341" s="286"/>
      <c r="E341" s="286"/>
      <c r="F341" s="286"/>
    </row>
    <row r="342" spans="2:6" ht="15" thickBot="1">
      <c r="B342" s="284" t="s">
        <v>585</v>
      </c>
      <c r="C342" s="286"/>
      <c r="D342" s="286"/>
      <c r="E342" s="286"/>
      <c r="F342" s="286"/>
    </row>
    <row r="343" spans="2:6" ht="15" thickBot="1">
      <c r="B343" s="284" t="s">
        <v>586</v>
      </c>
      <c r="C343" s="286"/>
      <c r="D343" s="286"/>
      <c r="E343" s="286"/>
      <c r="F343" s="286"/>
    </row>
    <row r="344" spans="2:6" ht="15" thickBot="1">
      <c r="B344" s="293" t="s">
        <v>614</v>
      </c>
      <c r="C344" s="286">
        <f>C334+C339</f>
        <v>0</v>
      </c>
      <c r="D344" s="286">
        <f>D334+D339</f>
        <v>0</v>
      </c>
      <c r="E344" s="286">
        <f>E334+E339</f>
        <v>0</v>
      </c>
      <c r="F344" s="286">
        <f>F334+F339</f>
        <v>0</v>
      </c>
    </row>
    <row r="345" spans="2:6" ht="15" thickBot="1">
      <c r="B345" s="330"/>
      <c r="C345" s="331"/>
      <c r="D345" s="331"/>
      <c r="E345" s="331"/>
      <c r="F345" s="331"/>
    </row>
    <row r="346" spans="2:6" ht="27" customHeight="1" thickBot="1">
      <c r="B346" s="268" t="s">
        <v>588</v>
      </c>
      <c r="C346" s="332">
        <f>+C221+C145+C67+C30+C170+C104+C326+C300+C275+C250+C195</f>
        <v>156520</v>
      </c>
      <c r="D346" s="332">
        <f>+D221+D145+D67+D30+D170+D104+D326+D300+D275+D250+D195</f>
        <v>95537</v>
      </c>
      <c r="E346" s="332">
        <f>+E221+E145+E67+E30+E170+E104+E326+E300+E275+E250+E195</f>
        <v>95787</v>
      </c>
      <c r="F346" s="332">
        <f>+F221+F145+F67+F30+F170+F104+F326+F300+F275+F250+F195</f>
        <v>96787</v>
      </c>
    </row>
    <row r="347" spans="2:6" ht="24.75" thickBot="1">
      <c r="B347" s="268" t="s">
        <v>589</v>
      </c>
      <c r="C347" s="332">
        <f>+C239+C213+C133+C96+C59+C344+C318+C293+C268+C188+C163</f>
        <v>156520</v>
      </c>
      <c r="D347" s="332">
        <f>+D239+D213+D133+D96+D59+D344+D318+D293+D268+D188+D163</f>
        <v>95537</v>
      </c>
      <c r="E347" s="332">
        <f>+E239+E213+E133+E96+E59+E344+E318+E293+E268+E188+E163</f>
        <v>95787</v>
      </c>
      <c r="F347" s="332">
        <f>+F239+F213+F133+F96+F59+F344+F318+F293+F268+F188+F163</f>
        <v>96787</v>
      </c>
    </row>
    <row r="348" spans="2:6" ht="15" thickBot="1">
      <c r="B348" s="282" t="s">
        <v>537</v>
      </c>
      <c r="C348" s="333">
        <f>C349+C350</f>
        <v>50870</v>
      </c>
      <c r="D348" s="333">
        <f>D349+D350</f>
        <v>51887</v>
      </c>
      <c r="E348" s="333">
        <f>E349+E350</f>
        <v>51887</v>
      </c>
      <c r="F348" s="333">
        <f>F349+F350</f>
        <v>51887</v>
      </c>
    </row>
    <row r="349" spans="2:6" ht="15" thickBot="1">
      <c r="B349" s="284" t="s">
        <v>538</v>
      </c>
      <c r="C349" s="286">
        <f t="shared" ref="C349:F350" si="11">C39+C76+C113</f>
        <v>50870</v>
      </c>
      <c r="D349" s="286">
        <f t="shared" si="11"/>
        <v>51887</v>
      </c>
      <c r="E349" s="286">
        <f t="shared" si="11"/>
        <v>51887</v>
      </c>
      <c r="F349" s="286">
        <f t="shared" si="11"/>
        <v>51887</v>
      </c>
    </row>
    <row r="350" spans="2:6" ht="15" thickBot="1">
      <c r="B350" s="284" t="s">
        <v>590</v>
      </c>
      <c r="C350" s="286">
        <f t="shared" si="11"/>
        <v>0</v>
      </c>
      <c r="D350" s="286">
        <f t="shared" si="11"/>
        <v>0</v>
      </c>
      <c r="E350" s="286">
        <f t="shared" si="11"/>
        <v>0</v>
      </c>
      <c r="F350" s="286">
        <f t="shared" si="11"/>
        <v>0</v>
      </c>
    </row>
    <row r="351" spans="2:6" ht="24.75" thickBot="1">
      <c r="B351" s="282" t="s">
        <v>540</v>
      </c>
      <c r="C351" s="333">
        <f>C352+C353</f>
        <v>8950</v>
      </c>
      <c r="D351" s="333">
        <f>D352+D353</f>
        <v>8950</v>
      </c>
      <c r="E351" s="333">
        <f>E352+E353</f>
        <v>8950</v>
      </c>
      <c r="F351" s="333">
        <f>F352+F353</f>
        <v>8350</v>
      </c>
    </row>
    <row r="352" spans="2:6" ht="15" thickBot="1">
      <c r="B352" s="284" t="s">
        <v>538</v>
      </c>
      <c r="C352" s="283">
        <f>C42+C79+C116</f>
        <v>8950</v>
      </c>
      <c r="D352" s="283">
        <f>D42+D79+D116</f>
        <v>8950</v>
      </c>
      <c r="E352" s="283">
        <f>E42+E79+E116</f>
        <v>8950</v>
      </c>
      <c r="F352" s="283">
        <f>F42+F79+F116</f>
        <v>8350</v>
      </c>
    </row>
    <row r="353" spans="2:6" ht="15" thickBot="1">
      <c r="B353" s="284" t="s">
        <v>590</v>
      </c>
      <c r="C353" s="286">
        <f>C43+C80+C114</f>
        <v>0</v>
      </c>
      <c r="D353" s="286">
        <f>D43+D80+D114</f>
        <v>0</v>
      </c>
      <c r="E353" s="286">
        <f>E43+E80+E114</f>
        <v>0</v>
      </c>
      <c r="F353" s="286">
        <f>F43+F80+F114</f>
        <v>0</v>
      </c>
    </row>
    <row r="354" spans="2:6" ht="15" thickBot="1">
      <c r="B354" s="282" t="s">
        <v>542</v>
      </c>
      <c r="C354" s="333">
        <f>C355+C356</f>
        <v>31700</v>
      </c>
      <c r="D354" s="333">
        <f>D355+D356</f>
        <v>31700</v>
      </c>
      <c r="E354" s="333">
        <f>E355+E356</f>
        <v>31950</v>
      </c>
      <c r="F354" s="333">
        <f>F355+F356</f>
        <v>32950</v>
      </c>
    </row>
    <row r="355" spans="2:6" ht="15" thickBot="1">
      <c r="B355" s="284" t="s">
        <v>538</v>
      </c>
      <c r="C355" s="286">
        <f t="shared" ref="C355:F356" si="12">C45+C82+C119</f>
        <v>31700</v>
      </c>
      <c r="D355" s="286">
        <f t="shared" si="12"/>
        <v>31700</v>
      </c>
      <c r="E355" s="286">
        <f t="shared" si="12"/>
        <v>31950</v>
      </c>
      <c r="F355" s="286">
        <f t="shared" si="12"/>
        <v>32950</v>
      </c>
    </row>
    <row r="356" spans="2:6" ht="15" thickBot="1">
      <c r="B356" s="284" t="s">
        <v>590</v>
      </c>
      <c r="C356" s="286">
        <f t="shared" si="12"/>
        <v>0</v>
      </c>
      <c r="D356" s="286">
        <f t="shared" si="12"/>
        <v>0</v>
      </c>
      <c r="E356" s="286">
        <f t="shared" si="12"/>
        <v>0</v>
      </c>
      <c r="F356" s="286">
        <f t="shared" si="12"/>
        <v>0</v>
      </c>
    </row>
    <row r="357" spans="2:6" ht="15" thickBot="1">
      <c r="B357" s="282" t="s">
        <v>543</v>
      </c>
      <c r="C357" s="333">
        <f>C358+C359</f>
        <v>0</v>
      </c>
      <c r="D357" s="333">
        <f>D358+D359</f>
        <v>0</v>
      </c>
      <c r="E357" s="333">
        <f>E358+E359</f>
        <v>0</v>
      </c>
      <c r="F357" s="333">
        <f>F358+F359</f>
        <v>0</v>
      </c>
    </row>
    <row r="358" spans="2:6" ht="15" thickBot="1">
      <c r="B358" s="284" t="s">
        <v>538</v>
      </c>
      <c r="C358" s="283">
        <f t="shared" ref="C358:F359" si="13">C48+C85+C122</f>
        <v>0</v>
      </c>
      <c r="D358" s="283">
        <f t="shared" si="13"/>
        <v>0</v>
      </c>
      <c r="E358" s="283">
        <f t="shared" si="13"/>
        <v>0</v>
      </c>
      <c r="F358" s="283">
        <f t="shared" si="13"/>
        <v>0</v>
      </c>
    </row>
    <row r="359" spans="2:6" ht="15" thickBot="1">
      <c r="B359" s="284" t="s">
        <v>590</v>
      </c>
      <c r="C359" s="286">
        <f t="shared" si="13"/>
        <v>0</v>
      </c>
      <c r="D359" s="286">
        <f t="shared" si="13"/>
        <v>0</v>
      </c>
      <c r="E359" s="286">
        <f t="shared" si="13"/>
        <v>0</v>
      </c>
      <c r="F359" s="286">
        <f t="shared" si="13"/>
        <v>0</v>
      </c>
    </row>
    <row r="360" spans="2:6" ht="15" thickBot="1">
      <c r="B360" s="282" t="s">
        <v>549</v>
      </c>
      <c r="C360" s="333">
        <f>C361+C362</f>
        <v>0</v>
      </c>
      <c r="D360" s="333">
        <f>D361+D362</f>
        <v>0</v>
      </c>
      <c r="E360" s="333">
        <f>E361+E362</f>
        <v>0</v>
      </c>
      <c r="F360" s="333">
        <f>F361+F362</f>
        <v>0</v>
      </c>
    </row>
    <row r="361" spans="2:6" ht="15" thickBot="1">
      <c r="B361" s="284" t="s">
        <v>538</v>
      </c>
      <c r="C361" s="283">
        <f t="shared" ref="C361:F362" si="14">C51+C88+C125</f>
        <v>0</v>
      </c>
      <c r="D361" s="283">
        <f t="shared" si="14"/>
        <v>0</v>
      </c>
      <c r="E361" s="283">
        <f t="shared" si="14"/>
        <v>0</v>
      </c>
      <c r="F361" s="283">
        <f t="shared" si="14"/>
        <v>0</v>
      </c>
    </row>
    <row r="362" spans="2:6" ht="15" thickBot="1">
      <c r="B362" s="284" t="s">
        <v>590</v>
      </c>
      <c r="C362" s="286">
        <f t="shared" si="14"/>
        <v>0</v>
      </c>
      <c r="D362" s="286">
        <f t="shared" si="14"/>
        <v>0</v>
      </c>
      <c r="E362" s="286">
        <f t="shared" si="14"/>
        <v>0</v>
      </c>
      <c r="F362" s="286">
        <f t="shared" si="14"/>
        <v>0</v>
      </c>
    </row>
    <row r="363" spans="2:6" ht="15" thickBot="1">
      <c r="B363" s="282" t="s">
        <v>553</v>
      </c>
      <c r="C363" s="333">
        <f>C364+C365</f>
        <v>0</v>
      </c>
      <c r="D363" s="333">
        <f>D364+D365</f>
        <v>0</v>
      </c>
      <c r="E363" s="333">
        <f>E364+E365</f>
        <v>0</v>
      </c>
      <c r="F363" s="333">
        <f>F364+F365</f>
        <v>0</v>
      </c>
    </row>
    <row r="364" spans="2:6" ht="15" thickBot="1">
      <c r="B364" s="284" t="s">
        <v>538</v>
      </c>
      <c r="C364" s="283">
        <f t="shared" ref="C364:F365" si="15">C54+C91+C128</f>
        <v>0</v>
      </c>
      <c r="D364" s="283">
        <f t="shared" si="15"/>
        <v>0</v>
      </c>
      <c r="E364" s="283">
        <f t="shared" si="15"/>
        <v>0</v>
      </c>
      <c r="F364" s="283">
        <f t="shared" si="15"/>
        <v>0</v>
      </c>
    </row>
    <row r="365" spans="2:6" ht="15" thickBot="1">
      <c r="B365" s="284" t="s">
        <v>590</v>
      </c>
      <c r="C365" s="286">
        <f t="shared" si="15"/>
        <v>0</v>
      </c>
      <c r="D365" s="286">
        <f t="shared" si="15"/>
        <v>0</v>
      </c>
      <c r="E365" s="286">
        <f t="shared" si="15"/>
        <v>0</v>
      </c>
      <c r="F365" s="286">
        <f t="shared" si="15"/>
        <v>0</v>
      </c>
    </row>
    <row r="366" spans="2:6" ht="15" thickBot="1">
      <c r="B366" s="282" t="s">
        <v>554</v>
      </c>
      <c r="C366" s="333">
        <f>C93+C56</f>
        <v>0</v>
      </c>
      <c r="D366" s="333">
        <f>D93+D56</f>
        <v>0</v>
      </c>
      <c r="E366" s="333">
        <f>E93+E56</f>
        <v>0</v>
      </c>
      <c r="F366" s="333">
        <f>F93+F56</f>
        <v>0</v>
      </c>
    </row>
    <row r="367" spans="2:6" ht="15" thickBot="1">
      <c r="B367" s="284" t="s">
        <v>538</v>
      </c>
      <c r="C367" s="283">
        <f t="shared" ref="C367:F368" si="16">C57+C94+C131</f>
        <v>0</v>
      </c>
      <c r="D367" s="283">
        <f t="shared" si="16"/>
        <v>0</v>
      </c>
      <c r="E367" s="283">
        <f t="shared" si="16"/>
        <v>0</v>
      </c>
      <c r="F367" s="283">
        <f t="shared" si="16"/>
        <v>0</v>
      </c>
    </row>
    <row r="368" spans="2:6" ht="15" thickBot="1">
      <c r="B368" s="284" t="s">
        <v>590</v>
      </c>
      <c r="C368" s="286">
        <f t="shared" si="16"/>
        <v>0</v>
      </c>
      <c r="D368" s="286">
        <f t="shared" si="16"/>
        <v>0</v>
      </c>
      <c r="E368" s="286">
        <f t="shared" si="16"/>
        <v>0</v>
      </c>
      <c r="F368" s="286">
        <f t="shared" si="16"/>
        <v>0</v>
      </c>
    </row>
    <row r="369" spans="2:6" ht="15" thickBot="1">
      <c r="B369" s="282" t="s">
        <v>591</v>
      </c>
      <c r="C369" s="333">
        <f>C370+C371+C372+C373</f>
        <v>0</v>
      </c>
      <c r="D369" s="333">
        <f>D370+D371+D372+D373</f>
        <v>0</v>
      </c>
      <c r="E369" s="333">
        <f>E370+E371+E372+E373</f>
        <v>0</v>
      </c>
      <c r="F369" s="333">
        <f>F370+F371+F372+F373</f>
        <v>0</v>
      </c>
    </row>
    <row r="370" spans="2:6" ht="15" thickBot="1">
      <c r="B370" s="284" t="s">
        <v>538</v>
      </c>
      <c r="C370" s="283">
        <f t="shared" ref="C370:F373" si="17">C154+C179+C204+C230+C259+C284+C309+C335</f>
        <v>0</v>
      </c>
      <c r="D370" s="283">
        <f t="shared" si="17"/>
        <v>0</v>
      </c>
      <c r="E370" s="283">
        <f t="shared" si="17"/>
        <v>0</v>
      </c>
      <c r="F370" s="283">
        <f t="shared" si="17"/>
        <v>0</v>
      </c>
    </row>
    <row r="371" spans="2:6" ht="15" thickBot="1">
      <c r="B371" s="284" t="s">
        <v>592</v>
      </c>
      <c r="C371" s="283">
        <f t="shared" si="17"/>
        <v>0</v>
      </c>
      <c r="D371" s="283">
        <f t="shared" si="17"/>
        <v>0</v>
      </c>
      <c r="E371" s="283">
        <f t="shared" si="17"/>
        <v>0</v>
      </c>
      <c r="F371" s="283">
        <f t="shared" si="17"/>
        <v>0</v>
      </c>
    </row>
    <row r="372" spans="2:6" ht="15" thickBot="1">
      <c r="B372" s="284" t="s">
        <v>585</v>
      </c>
      <c r="C372" s="283">
        <f t="shared" si="17"/>
        <v>0</v>
      </c>
      <c r="D372" s="283">
        <f t="shared" si="17"/>
        <v>0</v>
      </c>
      <c r="E372" s="283">
        <f t="shared" si="17"/>
        <v>0</v>
      </c>
      <c r="F372" s="283">
        <f t="shared" si="17"/>
        <v>0</v>
      </c>
    </row>
    <row r="373" spans="2:6" ht="15" thickBot="1">
      <c r="B373" s="284" t="s">
        <v>586</v>
      </c>
      <c r="C373" s="283">
        <f t="shared" si="17"/>
        <v>0</v>
      </c>
      <c r="D373" s="283">
        <f t="shared" si="17"/>
        <v>0</v>
      </c>
      <c r="E373" s="283">
        <f t="shared" si="17"/>
        <v>0</v>
      </c>
      <c r="F373" s="283">
        <f t="shared" si="17"/>
        <v>0</v>
      </c>
    </row>
    <row r="374" spans="2:6" ht="15" thickBot="1">
      <c r="B374" s="282" t="s">
        <v>593</v>
      </c>
      <c r="C374" s="333">
        <f>C375+C376+C377+C378</f>
        <v>65000</v>
      </c>
      <c r="D374" s="333">
        <f>D375+D376+D377+D378</f>
        <v>3000</v>
      </c>
      <c r="E374" s="333">
        <f>E375+E376+E377+E378</f>
        <v>3000</v>
      </c>
      <c r="F374" s="333">
        <f>F375+F376+F377+F378</f>
        <v>3000</v>
      </c>
    </row>
    <row r="375" spans="2:6" ht="15" thickBot="1">
      <c r="B375" s="284" t="s">
        <v>538</v>
      </c>
      <c r="C375" s="283">
        <f>C159+C184+C209+C235+C264+C289+C314+C340</f>
        <v>5000</v>
      </c>
      <c r="D375" s="283">
        <f t="shared" ref="C375:F378" si="18">D159+D184+D209+D235+D264+D289+D314+D340</f>
        <v>3000</v>
      </c>
      <c r="E375" s="283">
        <f t="shared" si="18"/>
        <v>3000</v>
      </c>
      <c r="F375" s="283">
        <f t="shared" si="18"/>
        <v>3000</v>
      </c>
    </row>
    <row r="376" spans="2:6" ht="15" thickBot="1">
      <c r="B376" s="284" t="s">
        <v>592</v>
      </c>
      <c r="C376" s="283">
        <f t="shared" si="18"/>
        <v>0</v>
      </c>
      <c r="D376" s="283">
        <f t="shared" si="18"/>
        <v>0</v>
      </c>
      <c r="E376" s="283">
        <f t="shared" si="18"/>
        <v>0</v>
      </c>
      <c r="F376" s="283">
        <f t="shared" si="18"/>
        <v>0</v>
      </c>
    </row>
    <row r="377" spans="2:6" ht="15" thickBot="1">
      <c r="B377" s="284" t="s">
        <v>585</v>
      </c>
      <c r="C377" s="283">
        <f t="shared" si="18"/>
        <v>0</v>
      </c>
      <c r="D377" s="283">
        <f t="shared" si="18"/>
        <v>0</v>
      </c>
      <c r="E377" s="283">
        <f t="shared" si="18"/>
        <v>0</v>
      </c>
      <c r="F377" s="283">
        <f t="shared" si="18"/>
        <v>0</v>
      </c>
    </row>
    <row r="378" spans="2:6" ht="15" thickBot="1">
      <c r="B378" s="284" t="s">
        <v>586</v>
      </c>
      <c r="C378" s="283">
        <f t="shared" si="18"/>
        <v>60000</v>
      </c>
      <c r="D378" s="283">
        <f t="shared" si="18"/>
        <v>0</v>
      </c>
      <c r="E378" s="283">
        <f t="shared" si="18"/>
        <v>0</v>
      </c>
      <c r="F378" s="283">
        <f t="shared" si="18"/>
        <v>0</v>
      </c>
    </row>
    <row r="379" spans="2:6" ht="15" thickBot="1">
      <c r="B379" s="294" t="s">
        <v>556</v>
      </c>
      <c r="C379" s="333">
        <f>IF(C347-C346=0,0,"Error")</f>
        <v>0</v>
      </c>
      <c r="D379" s="333">
        <f>IF(D347-D346=0,0,"Error")</f>
        <v>0</v>
      </c>
      <c r="E379" s="333">
        <f>IF(E347-E346=0,0,"Error")</f>
        <v>0</v>
      </c>
      <c r="F379" s="333">
        <f>IF(F347-F346=0,0,"Error")</f>
        <v>0</v>
      </c>
    </row>
    <row r="380" spans="2:6">
      <c r="B380" s="334"/>
      <c r="C380" s="335"/>
      <c r="D380" s="335"/>
      <c r="E380" s="335"/>
      <c r="F380" s="335"/>
    </row>
    <row r="385" spans="2:2" ht="15">
      <c r="B385" s="1458" t="s">
        <v>3066</v>
      </c>
    </row>
  </sheetData>
  <mergeCells count="87">
    <mergeCell ref="B332:B333"/>
    <mergeCell ref="B306:B307"/>
    <mergeCell ref="C319:F319"/>
    <mergeCell ref="C321:F321"/>
    <mergeCell ref="C322:F322"/>
    <mergeCell ref="B323:B324"/>
    <mergeCell ref="B331:F331"/>
    <mergeCell ref="H243:L245"/>
    <mergeCell ref="C244:F244"/>
    <mergeCell ref="C245:F245"/>
    <mergeCell ref="C246:F246"/>
    <mergeCell ref="B305:F305"/>
    <mergeCell ref="B255:F255"/>
    <mergeCell ref="B256:B257"/>
    <mergeCell ref="E269:F269"/>
    <mergeCell ref="C270:F270"/>
    <mergeCell ref="C271:F271"/>
    <mergeCell ref="B272:B273"/>
    <mergeCell ref="B280:F280"/>
    <mergeCell ref="B281:B282"/>
    <mergeCell ref="C295:F295"/>
    <mergeCell ref="C296:F296"/>
    <mergeCell ref="B297:B298"/>
    <mergeCell ref="B247:B248"/>
    <mergeCell ref="B218:B219"/>
    <mergeCell ref="B226:F226"/>
    <mergeCell ref="B227:B228"/>
    <mergeCell ref="B240:F240"/>
    <mergeCell ref="B241:F241"/>
    <mergeCell ref="C242:F242"/>
    <mergeCell ref="E243:F243"/>
    <mergeCell ref="C217:F217"/>
    <mergeCell ref="C166:F166"/>
    <mergeCell ref="B167:B168"/>
    <mergeCell ref="B175:F175"/>
    <mergeCell ref="B176:B177"/>
    <mergeCell ref="C190:F190"/>
    <mergeCell ref="C191:F191"/>
    <mergeCell ref="B192:B193"/>
    <mergeCell ref="B200:F200"/>
    <mergeCell ref="B201:B202"/>
    <mergeCell ref="C214:F214"/>
    <mergeCell ref="C216:F216"/>
    <mergeCell ref="C165:F165"/>
    <mergeCell ref="B110:B111"/>
    <mergeCell ref="B135:F135"/>
    <mergeCell ref="B136:F136"/>
    <mergeCell ref="C137:F137"/>
    <mergeCell ref="E138:F138"/>
    <mergeCell ref="C141:F141"/>
    <mergeCell ref="B142:B143"/>
    <mergeCell ref="B150:F150"/>
    <mergeCell ref="B151:B152"/>
    <mergeCell ref="E164:F164"/>
    <mergeCell ref="H138:L140"/>
    <mergeCell ref="C139:F139"/>
    <mergeCell ref="C140:F140"/>
    <mergeCell ref="B73:B74"/>
    <mergeCell ref="C98:F98"/>
    <mergeCell ref="C99:F99"/>
    <mergeCell ref="C100:F100"/>
    <mergeCell ref="B101:B102"/>
    <mergeCell ref="B109:F109"/>
    <mergeCell ref="B72:F72"/>
    <mergeCell ref="B23:F23"/>
    <mergeCell ref="C24:F24"/>
    <mergeCell ref="C25:F25"/>
    <mergeCell ref="C26:F26"/>
    <mergeCell ref="B27:B28"/>
    <mergeCell ref="B35:F35"/>
    <mergeCell ref="B36:B37"/>
    <mergeCell ref="C61:F61"/>
    <mergeCell ref="C62:F62"/>
    <mergeCell ref="C63:F63"/>
    <mergeCell ref="B64:B65"/>
    <mergeCell ref="B22:F22"/>
    <mergeCell ref="A2:G2"/>
    <mergeCell ref="B3:F3"/>
    <mergeCell ref="C5:F5"/>
    <mergeCell ref="C6:F6"/>
    <mergeCell ref="C7:F7"/>
    <mergeCell ref="B8:F8"/>
    <mergeCell ref="B9:F11"/>
    <mergeCell ref="C12:F12"/>
    <mergeCell ref="B13:B14"/>
    <mergeCell ref="C18:F18"/>
    <mergeCell ref="B19:F19"/>
  </mergeCells>
  <pageMargins left="0.7" right="0.7" top="0.75" bottom="0.75" header="0.3" footer="0.3"/>
  <pageSetup scale="57" fitToHeight="0" orientation="portrait" r:id="rId1"/>
  <rowBreaks count="3" manualBreakCount="3">
    <brk id="60" max="11" man="1"/>
    <brk id="239" max="11" man="1"/>
    <brk id="318" max="11" man="1"/>
  </rowBreaks>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M331"/>
  <sheetViews>
    <sheetView topLeftCell="B1" zoomScaleNormal="100" workbookViewId="0">
      <selection activeCell="F295" sqref="F295"/>
    </sheetView>
  </sheetViews>
  <sheetFormatPr defaultColWidth="9.125" defaultRowHeight="14.25"/>
  <cols>
    <col min="1" max="1" width="2.875" style="1164" hidden="1" customWidth="1"/>
    <col min="2" max="2" width="28.75" style="1164" customWidth="1"/>
    <col min="3" max="3" width="18.625" style="1164" customWidth="1"/>
    <col min="4" max="4" width="17.75" style="1164" customWidth="1"/>
    <col min="5" max="5" width="20.875" style="1164" customWidth="1"/>
    <col min="6" max="6" width="26.75" style="1164" customWidth="1"/>
    <col min="7" max="7" width="21.375" style="1164" customWidth="1"/>
    <col min="8" max="8" width="13.125" style="1164" customWidth="1"/>
    <col min="9" max="9" width="18.375" style="1164" customWidth="1"/>
    <col min="10" max="10" width="11" style="1164" customWidth="1"/>
    <col min="11" max="11" width="11" style="1164" bestFit="1" customWidth="1"/>
    <col min="12" max="16384" width="9.125" style="1164"/>
  </cols>
  <sheetData>
    <row r="2" spans="1:8" ht="18" customHeight="1">
      <c r="A2" s="2575" t="s">
        <v>495</v>
      </c>
      <c r="B2" s="2575"/>
      <c r="C2" s="2575"/>
      <c r="D2" s="2575"/>
      <c r="E2" s="2575"/>
      <c r="F2" s="2575"/>
      <c r="G2" s="2575"/>
      <c r="H2" s="1163"/>
    </row>
    <row r="3" spans="1:8" ht="15.75">
      <c r="A3" s="1165"/>
      <c r="B3" s="2576" t="s">
        <v>496</v>
      </c>
      <c r="C3" s="2576"/>
      <c r="D3" s="2576"/>
      <c r="E3" s="2576"/>
      <c r="F3" s="2576"/>
      <c r="G3" s="1165"/>
    </row>
    <row r="4" spans="1:8" ht="16.5" thickBot="1">
      <c r="A4" s="1166"/>
      <c r="B4" s="1167"/>
      <c r="C4" s="1166"/>
      <c r="D4" s="1168"/>
      <c r="E4" s="1166"/>
      <c r="F4" s="1166"/>
      <c r="G4" s="1166"/>
    </row>
    <row r="5" spans="1:8" ht="16.5" thickBot="1">
      <c r="A5" s="1166"/>
      <c r="B5" s="1169" t="s">
        <v>6</v>
      </c>
      <c r="C5" s="2577" t="s">
        <v>1042</v>
      </c>
      <c r="D5" s="2577"/>
      <c r="E5" s="2577"/>
      <c r="F5" s="2577"/>
      <c r="G5" s="1166"/>
    </row>
    <row r="6" spans="1:8" ht="16.5" thickBot="1">
      <c r="A6" s="1166"/>
      <c r="B6" s="1169" t="s">
        <v>8</v>
      </c>
      <c r="C6" s="2578" t="s">
        <v>1000</v>
      </c>
      <c r="D6" s="2579"/>
      <c r="E6" s="2579"/>
      <c r="F6" s="2580"/>
      <c r="G6" s="1166"/>
    </row>
    <row r="7" spans="1:8" ht="16.5" thickBot="1">
      <c r="A7" s="1166"/>
      <c r="B7" s="1169" t="s">
        <v>10</v>
      </c>
      <c r="C7" s="2581" t="s">
        <v>499</v>
      </c>
      <c r="D7" s="2582"/>
      <c r="E7" s="2582"/>
      <c r="F7" s="2583"/>
      <c r="G7" s="1170"/>
    </row>
    <row r="8" spans="1:8" ht="20.25" customHeight="1" thickBot="1">
      <c r="A8" s="1166"/>
      <c r="B8" s="2572" t="s">
        <v>2951</v>
      </c>
      <c r="C8" s="2573"/>
      <c r="D8" s="2573"/>
      <c r="E8" s="2573"/>
      <c r="F8" s="2574"/>
      <c r="G8" s="1166"/>
    </row>
    <row r="9" spans="1:8" ht="68.25" customHeight="1" thickBot="1">
      <c r="A9" s="1166"/>
      <c r="B9" s="2586" t="s">
        <v>2952</v>
      </c>
      <c r="C9" s="2587"/>
      <c r="D9" s="2587"/>
      <c r="E9" s="2587"/>
      <c r="F9" s="2588"/>
      <c r="G9" s="1166"/>
    </row>
    <row r="10" spans="1:8" ht="23.25" hidden="1" customHeight="1" thickBot="1">
      <c r="A10" s="1166"/>
      <c r="B10" s="2589"/>
      <c r="C10" s="2590"/>
      <c r="D10" s="2590"/>
      <c r="E10" s="2590"/>
      <c r="F10" s="2591"/>
      <c r="G10" s="1166"/>
    </row>
    <row r="11" spans="1:8" ht="16.5" hidden="1" customHeight="1" thickBot="1">
      <c r="A11" s="1166"/>
      <c r="B11" s="2592"/>
      <c r="C11" s="2593"/>
      <c r="D11" s="2593"/>
      <c r="E11" s="2593"/>
      <c r="F11" s="2594"/>
      <c r="G11" s="1166"/>
    </row>
    <row r="12" spans="1:8" ht="65.25" customHeight="1" thickBot="1">
      <c r="A12" s="1166"/>
      <c r="B12" s="1171" t="s">
        <v>14</v>
      </c>
      <c r="C12" s="2595" t="s">
        <v>2953</v>
      </c>
      <c r="D12" s="2596"/>
      <c r="E12" s="2596"/>
      <c r="F12" s="2597"/>
      <c r="G12" s="1166"/>
    </row>
    <row r="13" spans="1:8" ht="15.75">
      <c r="A13" s="1166"/>
      <c r="B13" s="2584" t="s">
        <v>841</v>
      </c>
      <c r="C13" s="1172">
        <v>2024</v>
      </c>
      <c r="D13" s="1172">
        <v>2025</v>
      </c>
      <c r="E13" s="1172">
        <v>2026</v>
      </c>
      <c r="F13" s="1172">
        <v>2027</v>
      </c>
      <c r="G13" s="1166"/>
    </row>
    <row r="14" spans="1:8" ht="16.5" thickBot="1">
      <c r="A14" s="1166"/>
      <c r="B14" s="2585"/>
      <c r="C14" s="1172" t="s">
        <v>22</v>
      </c>
      <c r="D14" s="1174" t="s">
        <v>23</v>
      </c>
      <c r="E14" s="1174" t="s">
        <v>23</v>
      </c>
      <c r="F14" s="1174" t="s">
        <v>23</v>
      </c>
      <c r="G14" s="1166"/>
    </row>
    <row r="15" spans="1:8" ht="38.25" customHeight="1" thickBot="1">
      <c r="A15" s="1166"/>
      <c r="B15" s="1175" t="s">
        <v>2954</v>
      </c>
      <c r="C15" s="1176">
        <v>4</v>
      </c>
      <c r="D15" s="1176">
        <v>5</v>
      </c>
      <c r="E15" s="1176">
        <v>6</v>
      </c>
      <c r="F15" s="1176">
        <v>6</v>
      </c>
      <c r="G15" s="1177"/>
    </row>
    <row r="16" spans="1:8" ht="42.75" customHeight="1" thickBot="1">
      <c r="A16" s="1170"/>
      <c r="B16" s="1178" t="s">
        <v>2955</v>
      </c>
      <c r="C16" s="1179">
        <v>10</v>
      </c>
      <c r="D16" s="1179">
        <v>9</v>
      </c>
      <c r="E16" s="1179">
        <v>9</v>
      </c>
      <c r="F16" s="1179">
        <v>9</v>
      </c>
      <c r="G16" s="1166"/>
    </row>
    <row r="17" spans="1:13" ht="59.25" customHeight="1" thickBot="1">
      <c r="A17" s="1166"/>
      <c r="B17" s="1180" t="s">
        <v>503</v>
      </c>
      <c r="C17" s="2598" t="s">
        <v>2956</v>
      </c>
      <c r="D17" s="2599"/>
      <c r="E17" s="2599"/>
      <c r="F17" s="2600"/>
      <c r="G17" s="1166"/>
    </row>
    <row r="18" spans="1:13" ht="16.5" thickBot="1">
      <c r="A18" s="1166"/>
      <c r="B18" s="2601" t="s">
        <v>505</v>
      </c>
      <c r="C18" s="2582"/>
      <c r="D18" s="2582"/>
      <c r="E18" s="2582"/>
      <c r="F18" s="2583"/>
      <c r="G18" s="1166"/>
    </row>
    <row r="19" spans="1:13" ht="48" customHeight="1" thickBot="1">
      <c r="A19" s="1166"/>
      <c r="B19" s="1181" t="s">
        <v>2957</v>
      </c>
      <c r="C19" s="1182">
        <v>10</v>
      </c>
      <c r="D19" s="1179">
        <v>9</v>
      </c>
      <c r="E19" s="1179">
        <v>9</v>
      </c>
      <c r="F19" s="1179">
        <v>9</v>
      </c>
      <c r="G19" s="1166"/>
    </row>
    <row r="20" spans="1:13" ht="59.25" customHeight="1" thickBot="1">
      <c r="A20" s="1166"/>
      <c r="B20" s="1183" t="s">
        <v>2958</v>
      </c>
      <c r="C20" s="1184">
        <v>2</v>
      </c>
      <c r="D20" s="1185">
        <v>5</v>
      </c>
      <c r="E20" s="1176">
        <v>6</v>
      </c>
      <c r="F20" s="1176">
        <v>6</v>
      </c>
      <c r="G20" s="1166"/>
    </row>
    <row r="21" spans="1:13" ht="16.5" thickBot="1">
      <c r="A21" s="1166"/>
      <c r="B21" s="2602" t="s">
        <v>511</v>
      </c>
      <c r="C21" s="2603"/>
      <c r="D21" s="2603"/>
      <c r="E21" s="2603"/>
      <c r="F21" s="2604"/>
      <c r="G21" s="1166"/>
    </row>
    <row r="22" spans="1:13" ht="21.75" customHeight="1" thickBot="1">
      <c r="A22" s="1166"/>
      <c r="B22" s="2605" t="s">
        <v>512</v>
      </c>
      <c r="C22" s="2606"/>
      <c r="D22" s="2606"/>
      <c r="E22" s="2606"/>
      <c r="F22" s="2607"/>
      <c r="G22" s="1166"/>
    </row>
    <row r="23" spans="1:13" ht="19.5" customHeight="1" thickBot="1">
      <c r="A23" s="1166"/>
      <c r="B23" s="1186" t="s">
        <v>515</v>
      </c>
      <c r="C23" s="2608" t="s">
        <v>2959</v>
      </c>
      <c r="D23" s="2608"/>
      <c r="E23" s="2608"/>
      <c r="F23" s="2608"/>
      <c r="G23" s="1166"/>
    </row>
    <row r="24" spans="1:13" ht="19.5" customHeight="1" thickBot="1">
      <c r="A24" s="1166"/>
      <c r="B24" s="1187" t="s">
        <v>2960</v>
      </c>
      <c r="C24" s="2609" t="s">
        <v>2961</v>
      </c>
      <c r="D24" s="2609"/>
      <c r="E24" s="2609"/>
      <c r="F24" s="2609"/>
      <c r="G24" s="1166"/>
    </row>
    <row r="25" spans="1:13" ht="58.5" customHeight="1" thickBot="1">
      <c r="A25" s="1166"/>
      <c r="B25" s="1188" t="s">
        <v>517</v>
      </c>
      <c r="C25" s="2610" t="s">
        <v>2962</v>
      </c>
      <c r="D25" s="2610"/>
      <c r="E25" s="2610"/>
      <c r="F25" s="2610"/>
      <c r="G25" s="1166"/>
    </row>
    <row r="26" spans="1:13" ht="16.5" thickBot="1">
      <c r="A26" s="1166"/>
      <c r="B26" s="1189" t="s">
        <v>21</v>
      </c>
      <c r="C26" s="2611" t="s">
        <v>519</v>
      </c>
      <c r="D26" s="2612"/>
      <c r="E26" s="2612"/>
      <c r="F26" s="2613"/>
      <c r="G26" s="1166"/>
    </row>
    <row r="27" spans="1:13" ht="15.75">
      <c r="A27" s="1166"/>
      <c r="B27" s="2584"/>
      <c r="C27" s="1190">
        <v>2024</v>
      </c>
      <c r="D27" s="1190">
        <v>2025</v>
      </c>
      <c r="E27" s="1190">
        <v>2026</v>
      </c>
      <c r="F27" s="1190">
        <v>2027</v>
      </c>
      <c r="G27" s="1166"/>
    </row>
    <row r="28" spans="1:13" ht="16.5" thickBot="1">
      <c r="A28" s="1166"/>
      <c r="B28" s="2585"/>
      <c r="C28" s="1191" t="s">
        <v>22</v>
      </c>
      <c r="D28" s="1191" t="s">
        <v>23</v>
      </c>
      <c r="E28" s="1191" t="s">
        <v>23</v>
      </c>
      <c r="F28" s="1191" t="s">
        <v>23</v>
      </c>
      <c r="G28" s="1166"/>
      <c r="I28" s="1192"/>
      <c r="J28" s="1192"/>
      <c r="K28" s="1192"/>
      <c r="L28" s="1192"/>
      <c r="M28" s="1192"/>
    </row>
    <row r="29" spans="1:13" ht="16.5" thickBot="1">
      <c r="A29" s="1166"/>
      <c r="B29" s="1189" t="s">
        <v>33</v>
      </c>
      <c r="C29" s="1193">
        <v>4</v>
      </c>
      <c r="D29" s="1193">
        <v>5</v>
      </c>
      <c r="E29" s="1193">
        <v>6</v>
      </c>
      <c r="F29" s="1193">
        <v>6</v>
      </c>
      <c r="G29" s="1166"/>
    </row>
    <row r="30" spans="1:13" ht="16.5" thickBot="1">
      <c r="A30" s="1166"/>
      <c r="B30" s="1189" t="s">
        <v>529</v>
      </c>
      <c r="C30" s="1194">
        <f>C39+C42+C45</f>
        <v>163485</v>
      </c>
      <c r="D30" s="1194">
        <f>D38+D41+D44+D47+D50+D53+D56</f>
        <v>170279</v>
      </c>
      <c r="E30" s="1194">
        <f>E38+E41+E44+E47+E50+E53+E56</f>
        <v>171279</v>
      </c>
      <c r="F30" s="1194">
        <f>F38+F41+F44+F47+F50+F53+F56</f>
        <v>172404</v>
      </c>
      <c r="G30" s="1166"/>
    </row>
    <row r="31" spans="1:13" ht="26.25" customHeight="1" thickBot="1">
      <c r="A31" s="1166"/>
      <c r="B31" s="1189" t="s">
        <v>530</v>
      </c>
      <c r="C31" s="1194">
        <f>C30/C29</f>
        <v>40871.25</v>
      </c>
      <c r="D31" s="1194">
        <f>D30/D29</f>
        <v>34055.800000000003</v>
      </c>
      <c r="E31" s="1194">
        <f>E30/E29</f>
        <v>28546.5</v>
      </c>
      <c r="F31" s="1194">
        <f>F30/F29</f>
        <v>28734</v>
      </c>
      <c r="G31" s="1195"/>
      <c r="H31" s="1196"/>
    </row>
    <row r="32" spans="1:13" ht="21" customHeight="1" thickBot="1">
      <c r="A32" s="1166"/>
      <c r="B32" s="1189" t="s">
        <v>532</v>
      </c>
      <c r="C32" s="1173" t="s">
        <v>533</v>
      </c>
      <c r="D32" s="1197">
        <f>D29/C29-1</f>
        <v>0.25</v>
      </c>
      <c r="E32" s="1197">
        <f t="shared" ref="E32:F34" si="0">E29/D29-1</f>
        <v>0.19999999999999996</v>
      </c>
      <c r="F32" s="1197">
        <f t="shared" si="0"/>
        <v>0</v>
      </c>
      <c r="G32" s="1166"/>
    </row>
    <row r="33" spans="1:10" ht="21" customHeight="1" thickBot="1">
      <c r="A33" s="1166"/>
      <c r="B33" s="1189" t="s">
        <v>534</v>
      </c>
      <c r="C33" s="1173" t="s">
        <v>533</v>
      </c>
      <c r="D33" s="1197">
        <f>D30/C30-1</f>
        <v>4.155732941860113E-2</v>
      </c>
      <c r="E33" s="1197">
        <f t="shared" si="0"/>
        <v>5.8727147798611767E-3</v>
      </c>
      <c r="F33" s="1197">
        <f t="shared" si="0"/>
        <v>6.5682307813568208E-3</v>
      </c>
      <c r="G33" s="1166"/>
    </row>
    <row r="34" spans="1:10" ht="16.5" thickBot="1">
      <c r="A34" s="1166"/>
      <c r="B34" s="1189" t="s">
        <v>47</v>
      </c>
      <c r="C34" s="1173" t="s">
        <v>533</v>
      </c>
      <c r="D34" s="1197">
        <f>D31/C31-1</f>
        <v>-0.16675413646511905</v>
      </c>
      <c r="E34" s="1197">
        <f t="shared" si="0"/>
        <v>-0.16177273768344902</v>
      </c>
      <c r="F34" s="1197">
        <f t="shared" si="0"/>
        <v>6.5682307813568208E-3</v>
      </c>
      <c r="G34" s="1166"/>
    </row>
    <row r="35" spans="1:10" ht="27" customHeight="1" thickBot="1">
      <c r="A35" s="1166"/>
      <c r="B35" s="2617" t="s">
        <v>859</v>
      </c>
      <c r="C35" s="2618"/>
      <c r="D35" s="2618"/>
      <c r="E35" s="2618"/>
      <c r="F35" s="2619"/>
      <c r="G35" s="1166"/>
    </row>
    <row r="36" spans="1:10" ht="15.75">
      <c r="A36" s="1166"/>
      <c r="B36" s="2584"/>
      <c r="C36" s="1190">
        <v>2024</v>
      </c>
      <c r="D36" s="1190">
        <v>2025</v>
      </c>
      <c r="E36" s="1190">
        <v>2026</v>
      </c>
      <c r="F36" s="1190">
        <v>2027</v>
      </c>
      <c r="G36" s="1166"/>
    </row>
    <row r="37" spans="1:10" ht="16.5" thickBot="1">
      <c r="A37" s="1166"/>
      <c r="B37" s="2585"/>
      <c r="C37" s="1191" t="s">
        <v>22</v>
      </c>
      <c r="D37" s="1191" t="s">
        <v>23</v>
      </c>
      <c r="E37" s="1191" t="s">
        <v>23</v>
      </c>
      <c r="F37" s="1191" t="s">
        <v>23</v>
      </c>
      <c r="G37" s="1166"/>
    </row>
    <row r="38" spans="1:10" ht="16.5" thickBot="1">
      <c r="A38" s="1166"/>
      <c r="B38" s="1198" t="s">
        <v>537</v>
      </c>
      <c r="C38" s="1199">
        <f>C39</f>
        <v>126143</v>
      </c>
      <c r="D38" s="1199">
        <f>D39+D40</f>
        <v>129643</v>
      </c>
      <c r="E38" s="1199">
        <f>E39+E40</f>
        <v>129643</v>
      </c>
      <c r="F38" s="1199">
        <f>F39+F40</f>
        <v>129643</v>
      </c>
      <c r="G38" s="1166"/>
      <c r="H38" s="1192"/>
    </row>
    <row r="39" spans="1:10" ht="16.5" thickBot="1">
      <c r="A39" s="1166"/>
      <c r="B39" s="1200" t="s">
        <v>538</v>
      </c>
      <c r="C39" s="1201">
        <v>126143</v>
      </c>
      <c r="D39" s="1201">
        <v>129643</v>
      </c>
      <c r="E39" s="1201">
        <v>129643</v>
      </c>
      <c r="F39" s="1201">
        <v>129643</v>
      </c>
      <c r="G39" s="1166"/>
    </row>
    <row r="40" spans="1:10" ht="16.5" thickBot="1">
      <c r="A40" s="1166"/>
      <c r="B40" s="1200" t="s">
        <v>539</v>
      </c>
      <c r="C40" s="1202"/>
      <c r="D40" s="1203"/>
      <c r="E40" s="1203"/>
      <c r="F40" s="1203"/>
      <c r="G40" s="1166"/>
    </row>
    <row r="41" spans="1:10" ht="32.25" thickBot="1">
      <c r="A41" s="1166"/>
      <c r="B41" s="1198" t="s">
        <v>540</v>
      </c>
      <c r="C41" s="1199">
        <f>C42</f>
        <v>20342</v>
      </c>
      <c r="D41" s="1199">
        <f>D42+D43</f>
        <v>20342</v>
      </c>
      <c r="E41" s="1199">
        <f>E42+E43</f>
        <v>20342</v>
      </c>
      <c r="F41" s="1199">
        <f>F42+F43</f>
        <v>20342</v>
      </c>
      <c r="G41" s="1166"/>
    </row>
    <row r="42" spans="1:10" ht="16.5" thickBot="1">
      <c r="A42" s="1166"/>
      <c r="B42" s="1200" t="s">
        <v>538</v>
      </c>
      <c r="C42" s="1201">
        <v>20342</v>
      </c>
      <c r="D42" s="1201">
        <v>20342</v>
      </c>
      <c r="E42" s="1201">
        <v>20342</v>
      </c>
      <c r="F42" s="1201">
        <v>20342</v>
      </c>
      <c r="G42" s="1166"/>
    </row>
    <row r="43" spans="1:10" ht="16.5" thickBot="1">
      <c r="A43" s="1166"/>
      <c r="B43" s="1200" t="s">
        <v>539</v>
      </c>
      <c r="C43" s="1202"/>
      <c r="D43" s="1201"/>
      <c r="E43" s="1201"/>
      <c r="F43" s="1201"/>
      <c r="G43" s="1166"/>
      <c r="I43" s="1192"/>
    </row>
    <row r="44" spans="1:10" ht="16.5" thickBot="1">
      <c r="A44" s="1166"/>
      <c r="B44" s="1198" t="s">
        <v>542</v>
      </c>
      <c r="C44" s="1199">
        <f>C45</f>
        <v>17000</v>
      </c>
      <c r="D44" s="1199">
        <f>D45+D46</f>
        <v>20124</v>
      </c>
      <c r="E44" s="1199">
        <f>E45+E46</f>
        <v>21124</v>
      </c>
      <c r="F44" s="1199">
        <f>F45+F46</f>
        <v>22249</v>
      </c>
      <c r="G44" s="1166"/>
    </row>
    <row r="45" spans="1:10" ht="16.5" thickBot="1">
      <c r="A45" s="1166"/>
      <c r="B45" s="1200"/>
      <c r="C45" s="1202">
        <v>17000</v>
      </c>
      <c r="D45" s="1201">
        <v>20124</v>
      </c>
      <c r="E45" s="1201">
        <f>25500-4206-170</f>
        <v>21124</v>
      </c>
      <c r="F45" s="1201">
        <f>25500-3081-170</f>
        <v>22249</v>
      </c>
      <c r="G45" s="1166"/>
      <c r="H45" s="1192"/>
      <c r="I45" s="1192"/>
      <c r="J45" s="1192"/>
    </row>
    <row r="46" spans="1:10" ht="16.5" thickBot="1">
      <c r="A46" s="1166"/>
      <c r="B46" s="1200" t="s">
        <v>539</v>
      </c>
      <c r="C46" s="1202"/>
      <c r="D46" s="1201"/>
      <c r="E46" s="1201"/>
      <c r="F46" s="1201"/>
      <c r="G46" s="1166"/>
      <c r="H46" s="1192"/>
      <c r="I46" s="1192"/>
    </row>
    <row r="47" spans="1:10" ht="24.75" customHeight="1" thickBot="1">
      <c r="A47" s="1166"/>
      <c r="B47" s="1198" t="s">
        <v>543</v>
      </c>
      <c r="C47" s="1202"/>
      <c r="D47" s="1201">
        <f>D48+D49</f>
        <v>0</v>
      </c>
      <c r="E47" s="1201">
        <f>E48+E49</f>
        <v>0</v>
      </c>
      <c r="F47" s="1201">
        <f>F48+F49</f>
        <v>0</v>
      </c>
      <c r="G47" s="1166"/>
    </row>
    <row r="48" spans="1:10" ht="16.5" thickBot="1">
      <c r="A48" s="1166"/>
      <c r="B48" s="1200" t="s">
        <v>538</v>
      </c>
      <c r="C48" s="1202"/>
      <c r="D48" s="1201"/>
      <c r="E48" s="1201"/>
      <c r="F48" s="1201"/>
      <c r="G48" s="1166"/>
      <c r="I48" s="1192"/>
    </row>
    <row r="49" spans="1:13" ht="12.75" customHeight="1" thickBot="1">
      <c r="A49" s="1166"/>
      <c r="B49" s="1200" t="s">
        <v>539</v>
      </c>
      <c r="C49" s="1202"/>
      <c r="D49" s="1201"/>
      <c r="E49" s="1201"/>
      <c r="F49" s="1201"/>
      <c r="G49" s="1166"/>
    </row>
    <row r="50" spans="1:13" ht="15" customHeight="1" thickBot="1">
      <c r="A50" s="1166"/>
      <c r="B50" s="1198" t="s">
        <v>549</v>
      </c>
      <c r="C50" s="1202"/>
      <c r="D50" s="1201">
        <v>0</v>
      </c>
      <c r="E50" s="1201">
        <v>0</v>
      </c>
      <c r="F50" s="1201">
        <v>0</v>
      </c>
      <c r="G50" s="1166"/>
    </row>
    <row r="51" spans="1:13" ht="16.5" thickBot="1">
      <c r="A51" s="1166"/>
      <c r="B51" s="1200" t="s">
        <v>538</v>
      </c>
      <c r="C51" s="1202"/>
      <c r="D51" s="1201"/>
      <c r="E51" s="1201"/>
      <c r="F51" s="1201"/>
      <c r="G51" s="1166"/>
    </row>
    <row r="52" spans="1:13" ht="16.5" thickBot="1">
      <c r="A52" s="1166"/>
      <c r="B52" s="1200" t="s">
        <v>539</v>
      </c>
      <c r="C52" s="1202"/>
      <c r="D52" s="1201"/>
      <c r="E52" s="1201"/>
      <c r="F52" s="1201"/>
      <c r="G52" s="1166"/>
    </row>
    <row r="53" spans="1:13" ht="16.5" thickBot="1">
      <c r="A53" s="1166"/>
      <c r="B53" s="1198" t="s">
        <v>553</v>
      </c>
      <c r="C53" s="1202"/>
      <c r="D53" s="1201">
        <f>D54+D55</f>
        <v>0</v>
      </c>
      <c r="E53" s="1201">
        <f>E54+E55</f>
        <v>0</v>
      </c>
      <c r="F53" s="1201">
        <f>F54+F55</f>
        <v>0</v>
      </c>
      <c r="G53" s="1166"/>
      <c r="H53" s="1192"/>
    </row>
    <row r="54" spans="1:13" ht="16.5" thickBot="1">
      <c r="A54" s="1166"/>
      <c r="B54" s="1200" t="s">
        <v>538</v>
      </c>
      <c r="C54" s="1202"/>
      <c r="D54" s="1201"/>
      <c r="E54" s="1201"/>
      <c r="F54" s="1201"/>
      <c r="G54" s="1166"/>
      <c r="I54" s="1192"/>
      <c r="J54" s="1192"/>
      <c r="K54" s="1192"/>
      <c r="L54" s="1192"/>
      <c r="M54" s="1192"/>
    </row>
    <row r="55" spans="1:13" ht="16.5" thickBot="1">
      <c r="A55" s="1166"/>
      <c r="B55" s="1200" t="s">
        <v>539</v>
      </c>
      <c r="C55" s="1202"/>
      <c r="D55" s="1201"/>
      <c r="E55" s="1201"/>
      <c r="F55" s="1201"/>
      <c r="G55" s="1166"/>
    </row>
    <row r="56" spans="1:13" ht="32.25" thickBot="1">
      <c r="A56" s="1166"/>
      <c r="B56" s="1198" t="s">
        <v>554</v>
      </c>
      <c r="C56" s="1202"/>
      <c r="D56" s="1204">
        <f>D57+D58</f>
        <v>170</v>
      </c>
      <c r="E56" s="1201">
        <f>E57+E58</f>
        <v>170</v>
      </c>
      <c r="F56" s="1201">
        <f>F57+F58</f>
        <v>170</v>
      </c>
      <c r="G56" s="1166"/>
    </row>
    <row r="57" spans="1:13" ht="15.75" customHeight="1" thickBot="1">
      <c r="A57" s="1166"/>
      <c r="B57" s="1200" t="s">
        <v>538</v>
      </c>
      <c r="C57" s="1205"/>
      <c r="D57" s="1206">
        <v>170</v>
      </c>
      <c r="E57" s="1206">
        <v>170</v>
      </c>
      <c r="F57" s="1206">
        <v>170</v>
      </c>
      <c r="G57" s="1166"/>
    </row>
    <row r="58" spans="1:13" ht="12.75" customHeight="1" thickBot="1">
      <c r="A58" s="1166"/>
      <c r="B58" s="1200" t="s">
        <v>539</v>
      </c>
      <c r="C58" s="1202"/>
      <c r="D58" s="394"/>
      <c r="E58" s="393"/>
      <c r="F58" s="393"/>
      <c r="G58" s="1166"/>
    </row>
    <row r="59" spans="1:13" ht="36.75" customHeight="1" thickBot="1">
      <c r="A59" s="1166"/>
      <c r="B59" s="1207" t="s">
        <v>555</v>
      </c>
      <c r="C59" s="1202">
        <f>C56+C53+C50+C47+C44+C41+C38</f>
        <v>163485</v>
      </c>
      <c r="D59" s="1208">
        <f>D56+D53+D50+D47+D44+D41+D38</f>
        <v>170279</v>
      </c>
      <c r="E59" s="1202">
        <f>E56+E53+E50+E47+E44+E41+E38</f>
        <v>171279</v>
      </c>
      <c r="F59" s="1202">
        <f>F56+F53+F50+F47+F44+F41+F38</f>
        <v>172404</v>
      </c>
      <c r="G59" s="1166"/>
    </row>
    <row r="60" spans="1:13" ht="22.5" customHeight="1" thickBot="1">
      <c r="A60" s="1166"/>
      <c r="B60" s="1209" t="s">
        <v>556</v>
      </c>
      <c r="C60" s="1210">
        <f>IF(C59-C30=0,0,"Error")</f>
        <v>0</v>
      </c>
      <c r="D60" s="1210">
        <f>IF(D59-D30=0,0,"Error")</f>
        <v>0</v>
      </c>
      <c r="E60" s="1210">
        <f>IF(E59-E30=0,0,"Error")</f>
        <v>0</v>
      </c>
      <c r="F60" s="1210">
        <f>IF(F59-F30=0,0,"Error")</f>
        <v>0</v>
      </c>
      <c r="G60" s="1166"/>
    </row>
    <row r="61" spans="1:13" ht="26.25" customHeight="1" thickBot="1">
      <c r="A61" s="1166"/>
      <c r="B61" s="1186" t="s">
        <v>558</v>
      </c>
      <c r="C61" s="2620" t="s">
        <v>2963</v>
      </c>
      <c r="D61" s="2621"/>
      <c r="E61" s="2621"/>
      <c r="F61" s="2622"/>
      <c r="G61" s="1166"/>
    </row>
    <row r="62" spans="1:13" ht="33" customHeight="1" thickBot="1">
      <c r="A62" s="1166"/>
      <c r="B62" s="1187" t="s">
        <v>2960</v>
      </c>
      <c r="C62" s="2623" t="s">
        <v>2964</v>
      </c>
      <c r="D62" s="2624"/>
      <c r="E62" s="2624"/>
      <c r="F62" s="2625"/>
      <c r="G62" s="1166"/>
    </row>
    <row r="63" spans="1:13" ht="58.5" customHeight="1" thickBot="1">
      <c r="A63" s="1166"/>
      <c r="B63" s="1188" t="s">
        <v>517</v>
      </c>
      <c r="C63" s="2626" t="s">
        <v>2965</v>
      </c>
      <c r="D63" s="2627"/>
      <c r="E63" s="2627"/>
      <c r="F63" s="2628"/>
      <c r="G63" s="1166"/>
    </row>
    <row r="64" spans="1:13" ht="16.5" thickBot="1">
      <c r="A64" s="1166"/>
      <c r="B64" s="1189" t="s">
        <v>21</v>
      </c>
      <c r="C64" s="2629" t="s">
        <v>2966</v>
      </c>
      <c r="D64" s="2630"/>
      <c r="E64" s="2630"/>
      <c r="F64" s="2631"/>
      <c r="G64" s="1166"/>
    </row>
    <row r="65" spans="1:13" ht="15.75">
      <c r="A65" s="1166"/>
      <c r="B65" s="2584"/>
      <c r="C65" s="1190">
        <v>2024</v>
      </c>
      <c r="D65" s="1190">
        <v>2025</v>
      </c>
      <c r="E65" s="1190">
        <v>2026</v>
      </c>
      <c r="F65" s="1190">
        <v>2027</v>
      </c>
      <c r="G65" s="1166"/>
    </row>
    <row r="66" spans="1:13" ht="16.5" thickBot="1">
      <c r="A66" s="1166"/>
      <c r="B66" s="2585"/>
      <c r="C66" s="1191" t="s">
        <v>22</v>
      </c>
      <c r="D66" s="1191" t="s">
        <v>23</v>
      </c>
      <c r="E66" s="1191" t="s">
        <v>23</v>
      </c>
      <c r="F66" s="1191" t="s">
        <v>23</v>
      </c>
      <c r="G66" s="1166"/>
      <c r="I66" s="1192"/>
      <c r="J66" s="1192"/>
      <c r="K66" s="1192"/>
      <c r="L66" s="1192"/>
      <c r="M66" s="1192"/>
    </row>
    <row r="67" spans="1:13" ht="16.5" thickBot="1">
      <c r="A67" s="1166"/>
      <c r="B67" s="1189" t="s">
        <v>33</v>
      </c>
      <c r="C67" s="1193">
        <v>7</v>
      </c>
      <c r="D67" s="1193">
        <v>9</v>
      </c>
      <c r="E67" s="1193">
        <v>9</v>
      </c>
      <c r="F67" s="1193">
        <v>9</v>
      </c>
      <c r="G67" s="1166"/>
    </row>
    <row r="68" spans="1:13" ht="16.5" thickBot="1">
      <c r="A68" s="1166"/>
      <c r="B68" s="1189" t="s">
        <v>529</v>
      </c>
      <c r="C68" s="1194">
        <f>C82</f>
        <v>17000</v>
      </c>
      <c r="D68" s="1194">
        <f>D76+D79+D82+D85+D88+D91+D94</f>
        <v>21860</v>
      </c>
      <c r="E68" s="1194">
        <f>E76+E79+E82+E85+E88+E91+E94</f>
        <v>21860</v>
      </c>
      <c r="F68" s="1194">
        <f>F76+F79+F82+F85+F88+F91+F94</f>
        <v>21860</v>
      </c>
      <c r="G68" s="1166"/>
    </row>
    <row r="69" spans="1:13" ht="26.25" customHeight="1" thickBot="1">
      <c r="A69" s="1166"/>
      <c r="B69" s="1189" t="s">
        <v>530</v>
      </c>
      <c r="C69" s="1194">
        <f>C68/C67</f>
        <v>2428.5714285714284</v>
      </c>
      <c r="D69" s="1194">
        <f>D68/D67</f>
        <v>2428.8888888888887</v>
      </c>
      <c r="E69" s="1194">
        <f>E68/E67</f>
        <v>2428.8888888888887</v>
      </c>
      <c r="F69" s="1194">
        <f>F68/F67</f>
        <v>2428.8888888888887</v>
      </c>
      <c r="G69" s="1166"/>
    </row>
    <row r="70" spans="1:13" ht="21" customHeight="1" thickBot="1">
      <c r="A70" s="1166"/>
      <c r="B70" s="1189" t="s">
        <v>532</v>
      </c>
      <c r="C70" s="1173" t="s">
        <v>533</v>
      </c>
      <c r="D70" s="1197">
        <f>D67/C67-1</f>
        <v>0.28571428571428581</v>
      </c>
      <c r="E70" s="1197">
        <f t="shared" ref="E70:F72" si="1">E67/D67-1</f>
        <v>0</v>
      </c>
      <c r="F70" s="1197">
        <f t="shared" si="1"/>
        <v>0</v>
      </c>
      <c r="G70" s="1166"/>
    </row>
    <row r="71" spans="1:13" ht="21" customHeight="1" thickBot="1">
      <c r="A71" s="1166"/>
      <c r="B71" s="1189" t="s">
        <v>534</v>
      </c>
      <c r="C71" s="1173" t="s">
        <v>533</v>
      </c>
      <c r="D71" s="1197">
        <f>D68/C68-1</f>
        <v>0.28588235294117648</v>
      </c>
      <c r="E71" s="1197">
        <f t="shared" si="1"/>
        <v>0</v>
      </c>
      <c r="F71" s="1197">
        <f t="shared" si="1"/>
        <v>0</v>
      </c>
      <c r="G71" s="1166"/>
    </row>
    <row r="72" spans="1:13" ht="16.5" thickBot="1">
      <c r="A72" s="1166"/>
      <c r="B72" s="1189" t="s">
        <v>47</v>
      </c>
      <c r="C72" s="1173" t="s">
        <v>533</v>
      </c>
      <c r="D72" s="1197">
        <f>D69/C69-1</f>
        <v>1.3071895424832114E-4</v>
      </c>
      <c r="E72" s="1197">
        <f t="shared" si="1"/>
        <v>0</v>
      </c>
      <c r="F72" s="1197">
        <f t="shared" si="1"/>
        <v>0</v>
      </c>
      <c r="G72" s="1166"/>
    </row>
    <row r="73" spans="1:13" ht="27" customHeight="1" thickBot="1">
      <c r="A73" s="1166"/>
      <c r="B73" s="2617" t="s">
        <v>863</v>
      </c>
      <c r="C73" s="2618"/>
      <c r="D73" s="2618"/>
      <c r="E73" s="2618"/>
      <c r="F73" s="2619"/>
      <c r="G73" s="1166"/>
    </row>
    <row r="74" spans="1:13" ht="15.75">
      <c r="A74" s="1166"/>
      <c r="B74" s="2584"/>
      <c r="C74" s="1190">
        <v>2024</v>
      </c>
      <c r="D74" s="1190">
        <v>2025</v>
      </c>
      <c r="E74" s="1190">
        <v>2026</v>
      </c>
      <c r="F74" s="1190">
        <v>2027</v>
      </c>
      <c r="G74" s="1166"/>
    </row>
    <row r="75" spans="1:13" ht="16.5" thickBot="1">
      <c r="A75" s="1166"/>
      <c r="B75" s="2585"/>
      <c r="C75" s="1191" t="s">
        <v>22</v>
      </c>
      <c r="D75" s="1191" t="s">
        <v>23</v>
      </c>
      <c r="E75" s="1191" t="s">
        <v>23</v>
      </c>
      <c r="F75" s="1191" t="s">
        <v>23</v>
      </c>
      <c r="G75" s="1166"/>
    </row>
    <row r="76" spans="1:13" ht="16.5" thickBot="1">
      <c r="A76" s="1166"/>
      <c r="B76" s="1198" t="s">
        <v>537</v>
      </c>
      <c r="C76" s="1201"/>
      <c r="D76" s="1201">
        <v>0</v>
      </c>
      <c r="E76" s="1201">
        <v>0</v>
      </c>
      <c r="F76" s="1201">
        <v>0</v>
      </c>
      <c r="G76" s="1166"/>
    </row>
    <row r="77" spans="1:13" ht="16.5" thickBot="1">
      <c r="A77" s="1166"/>
      <c r="B77" s="1200" t="s">
        <v>538</v>
      </c>
      <c r="C77" s="1201"/>
      <c r="D77" s="1201"/>
      <c r="E77" s="1201"/>
      <c r="F77" s="1201"/>
      <c r="G77" s="1166"/>
    </row>
    <row r="78" spans="1:13" ht="16.5" thickBot="1">
      <c r="A78" s="1166"/>
      <c r="B78" s="1200" t="s">
        <v>539</v>
      </c>
      <c r="C78" s="1202"/>
      <c r="D78" s="1203"/>
      <c r="E78" s="1203"/>
      <c r="F78" s="1203"/>
      <c r="G78" s="1166"/>
    </row>
    <row r="79" spans="1:13" ht="32.25" thickBot="1">
      <c r="A79" s="1166"/>
      <c r="B79" s="1198" t="s">
        <v>540</v>
      </c>
      <c r="C79" s="1201"/>
      <c r="D79" s="1201">
        <v>0</v>
      </c>
      <c r="E79" s="1201">
        <v>0</v>
      </c>
      <c r="F79" s="1201">
        <v>0</v>
      </c>
      <c r="G79" s="1166"/>
    </row>
    <row r="80" spans="1:13" ht="16.5" thickBot="1">
      <c r="A80" s="1166"/>
      <c r="B80" s="1200" t="s">
        <v>538</v>
      </c>
      <c r="C80" s="1201"/>
      <c r="D80" s="1201"/>
      <c r="E80" s="1201"/>
      <c r="F80" s="1201"/>
      <c r="G80" s="1166"/>
    </row>
    <row r="81" spans="1:13" ht="16.5" thickBot="1">
      <c r="A81" s="1166"/>
      <c r="B81" s="1200" t="s">
        <v>539</v>
      </c>
      <c r="C81" s="1202"/>
      <c r="D81" s="1201"/>
      <c r="E81" s="1201"/>
      <c r="F81" s="1201"/>
      <c r="G81" s="1166"/>
    </row>
    <row r="82" spans="1:13" ht="16.5" thickBot="1">
      <c r="A82" s="1166"/>
      <c r="B82" s="1198" t="s">
        <v>542</v>
      </c>
      <c r="C82" s="1199">
        <f>C83</f>
        <v>17000</v>
      </c>
      <c r="D82" s="1199">
        <f>D83+D84</f>
        <v>21860</v>
      </c>
      <c r="E82" s="1199">
        <f>E83+E84</f>
        <v>21860</v>
      </c>
      <c r="F82" s="1199">
        <f>F83+F84</f>
        <v>21860</v>
      </c>
      <c r="G82" s="1166"/>
    </row>
    <row r="83" spans="1:13" ht="16.5" thickBot="1">
      <c r="A83" s="1166"/>
      <c r="B83" s="1200" t="s">
        <v>538</v>
      </c>
      <c r="C83" s="1202">
        <v>17000</v>
      </c>
      <c r="D83" s="1201">
        <v>21860</v>
      </c>
      <c r="E83" s="1201">
        <v>21860</v>
      </c>
      <c r="F83" s="1201">
        <v>21860</v>
      </c>
      <c r="G83" s="1166"/>
    </row>
    <row r="84" spans="1:13" ht="16.5" thickBot="1">
      <c r="A84" s="1166"/>
      <c r="B84" s="1200" t="s">
        <v>539</v>
      </c>
      <c r="C84" s="1202"/>
      <c r="D84" s="1201"/>
      <c r="E84" s="1201"/>
      <c r="F84" s="1201"/>
      <c r="G84" s="1166"/>
    </row>
    <row r="85" spans="1:13" ht="24.75" customHeight="1" thickBot="1">
      <c r="A85" s="1166"/>
      <c r="B85" s="1198" t="s">
        <v>543</v>
      </c>
      <c r="C85" s="1202"/>
      <c r="D85" s="1201">
        <v>0</v>
      </c>
      <c r="E85" s="1201">
        <v>0</v>
      </c>
      <c r="F85" s="1201">
        <v>0</v>
      </c>
      <c r="G85" s="1166"/>
    </row>
    <row r="86" spans="1:13" ht="16.5" thickBot="1">
      <c r="A86" s="1166"/>
      <c r="B86" s="1200" t="s">
        <v>538</v>
      </c>
      <c r="C86" s="1202"/>
      <c r="D86" s="1201"/>
      <c r="E86" s="1201"/>
      <c r="F86" s="1201"/>
      <c r="G86" s="1166"/>
    </row>
    <row r="87" spans="1:13" ht="12.75" customHeight="1" thickBot="1">
      <c r="A87" s="1166"/>
      <c r="B87" s="1200" t="s">
        <v>539</v>
      </c>
      <c r="C87" s="1202"/>
      <c r="D87" s="1201"/>
      <c r="E87" s="1201"/>
      <c r="F87" s="1201"/>
      <c r="G87" s="1166"/>
    </row>
    <row r="88" spans="1:13" ht="15" customHeight="1" thickBot="1">
      <c r="A88" s="1166"/>
      <c r="B88" s="1198" t="s">
        <v>549</v>
      </c>
      <c r="C88" s="1202"/>
      <c r="D88" s="1201">
        <v>0</v>
      </c>
      <c r="E88" s="1201">
        <v>0</v>
      </c>
      <c r="F88" s="1201">
        <v>0</v>
      </c>
      <c r="G88" s="1166"/>
    </row>
    <row r="89" spans="1:13" ht="16.5" thickBot="1">
      <c r="A89" s="1166"/>
      <c r="B89" s="1200" t="s">
        <v>538</v>
      </c>
      <c r="C89" s="1202"/>
      <c r="D89" s="1201"/>
      <c r="E89" s="1201"/>
      <c r="F89" s="1201"/>
      <c r="G89" s="1166"/>
    </row>
    <row r="90" spans="1:13" ht="16.5" thickBot="1">
      <c r="A90" s="1166"/>
      <c r="B90" s="1200" t="s">
        <v>539</v>
      </c>
      <c r="C90" s="1202"/>
      <c r="D90" s="1201"/>
      <c r="E90" s="1201"/>
      <c r="F90" s="1201"/>
      <c r="G90" s="1166"/>
    </row>
    <row r="91" spans="1:13" ht="16.5" thickBot="1">
      <c r="A91" s="1166"/>
      <c r="B91" s="1198" t="s">
        <v>553</v>
      </c>
      <c r="C91" s="1202"/>
      <c r="D91" s="1201">
        <v>0</v>
      </c>
      <c r="E91" s="1201">
        <v>0</v>
      </c>
      <c r="F91" s="1201">
        <v>0</v>
      </c>
      <c r="G91" s="1166"/>
    </row>
    <row r="92" spans="1:13" ht="16.5" thickBot="1">
      <c r="A92" s="1166"/>
      <c r="B92" s="1200" t="s">
        <v>538</v>
      </c>
      <c r="C92" s="1202"/>
      <c r="D92" s="1201"/>
      <c r="E92" s="1201"/>
      <c r="F92" s="1201"/>
      <c r="G92" s="1166"/>
      <c r="I92" s="1192"/>
      <c r="J92" s="1192"/>
      <c r="K92" s="1192"/>
      <c r="L92" s="1192"/>
      <c r="M92" s="1192"/>
    </row>
    <row r="93" spans="1:13" ht="16.5" thickBot="1">
      <c r="A93" s="1166"/>
      <c r="B93" s="1200" t="s">
        <v>539</v>
      </c>
      <c r="C93" s="1202"/>
      <c r="D93" s="1201"/>
      <c r="E93" s="1201"/>
      <c r="F93" s="1201"/>
      <c r="G93" s="1166"/>
    </row>
    <row r="94" spans="1:13" ht="32.25" thickBot="1">
      <c r="A94" s="1166"/>
      <c r="B94" s="1198" t="s">
        <v>554</v>
      </c>
      <c r="C94" s="1202"/>
      <c r="D94" s="1201">
        <v>0</v>
      </c>
      <c r="E94" s="1201">
        <v>0</v>
      </c>
      <c r="F94" s="1201">
        <v>0</v>
      </c>
      <c r="G94" s="1166"/>
    </row>
    <row r="95" spans="1:13" ht="15.75" customHeight="1" thickBot="1">
      <c r="A95" s="1166"/>
      <c r="B95" s="1200" t="s">
        <v>538</v>
      </c>
      <c r="C95" s="1202"/>
      <c r="D95" s="393"/>
      <c r="E95" s="393"/>
      <c r="F95" s="393"/>
      <c r="G95" s="1166"/>
    </row>
    <row r="96" spans="1:13" ht="12.75" customHeight="1" thickBot="1">
      <c r="A96" s="1166"/>
      <c r="B96" s="1200" t="s">
        <v>539</v>
      </c>
      <c r="C96" s="1202"/>
      <c r="D96" s="394"/>
      <c r="E96" s="393"/>
      <c r="F96" s="393"/>
      <c r="G96" s="1166"/>
    </row>
    <row r="97" spans="1:13" ht="36.75" customHeight="1" thickBot="1">
      <c r="A97" s="1166"/>
      <c r="B97" s="1211" t="s">
        <v>563</v>
      </c>
      <c r="C97" s="1202">
        <f>C94+C91+C88+C85+C82+C79+C76</f>
        <v>17000</v>
      </c>
      <c r="D97" s="1208">
        <f>D94+D91+D88+D85+D82+D79+D76</f>
        <v>21860</v>
      </c>
      <c r="E97" s="1202">
        <f>E94+E91+E88+E85+E82+E79+E76</f>
        <v>21860</v>
      </c>
      <c r="F97" s="1202">
        <f>F94+F91+F88+F85+F82+F79+F76</f>
        <v>21860</v>
      </c>
      <c r="G97" s="1166"/>
    </row>
    <row r="98" spans="1:13" ht="22.5" customHeight="1" thickBot="1">
      <c r="A98" s="1166"/>
      <c r="B98" s="1212" t="s">
        <v>556</v>
      </c>
      <c r="C98" s="1210">
        <f>IF(C97-C68=0,0,"Error")</f>
        <v>0</v>
      </c>
      <c r="D98" s="1210">
        <f>IF(D97-D68=0,0,"Error")</f>
        <v>0</v>
      </c>
      <c r="E98" s="1210">
        <f>IF(E97-E68=0,0,"Error")</f>
        <v>0</v>
      </c>
      <c r="F98" s="1210">
        <f>IF(F97-F68=0,0,"Error")</f>
        <v>0</v>
      </c>
      <c r="G98" s="1166"/>
    </row>
    <row r="99" spans="1:13" ht="19.5" customHeight="1" thickBot="1">
      <c r="A99" s="1166"/>
      <c r="B99" s="1186" t="s">
        <v>566</v>
      </c>
      <c r="C99" s="2620" t="s">
        <v>2967</v>
      </c>
      <c r="D99" s="2621"/>
      <c r="E99" s="2621"/>
      <c r="F99" s="2622"/>
      <c r="G99" s="1166"/>
    </row>
    <row r="100" spans="1:13" ht="33.75" customHeight="1" thickBot="1">
      <c r="A100" s="1166"/>
      <c r="B100" s="1187" t="s">
        <v>2960</v>
      </c>
      <c r="C100" s="2623" t="s">
        <v>2968</v>
      </c>
      <c r="D100" s="2624"/>
      <c r="E100" s="2624"/>
      <c r="F100" s="2625"/>
      <c r="G100" s="1170"/>
      <c r="H100" s="1213"/>
    </row>
    <row r="101" spans="1:13" ht="66.75" customHeight="1" thickBot="1">
      <c r="A101" s="1166"/>
      <c r="B101" s="1188" t="s">
        <v>517</v>
      </c>
      <c r="C101" s="2614" t="s">
        <v>2969</v>
      </c>
      <c r="D101" s="2615"/>
      <c r="E101" s="2615"/>
      <c r="F101" s="2616"/>
      <c r="G101" s="1166"/>
    </row>
    <row r="102" spans="1:13" ht="16.5" thickBot="1">
      <c r="A102" s="1166"/>
      <c r="B102" s="1189" t="s">
        <v>21</v>
      </c>
      <c r="C102" s="2629" t="s">
        <v>2970</v>
      </c>
      <c r="D102" s="2630"/>
      <c r="E102" s="2630"/>
      <c r="F102" s="2630"/>
      <c r="G102" s="1166"/>
    </row>
    <row r="103" spans="1:13" ht="15.75">
      <c r="A103" s="1166"/>
      <c r="B103" s="2584"/>
      <c r="C103" s="1190">
        <v>2024</v>
      </c>
      <c r="D103" s="1190">
        <v>2025</v>
      </c>
      <c r="E103" s="1190">
        <v>2026</v>
      </c>
      <c r="F103" s="1214">
        <v>2027</v>
      </c>
      <c r="G103" s="1170"/>
      <c r="H103" s="1213"/>
      <c r="I103" s="1213"/>
      <c r="J103" s="1213"/>
    </row>
    <row r="104" spans="1:13" ht="16.5" thickBot="1">
      <c r="A104" s="1166"/>
      <c r="B104" s="2585"/>
      <c r="C104" s="1191" t="s">
        <v>22</v>
      </c>
      <c r="D104" s="1191" t="s">
        <v>23</v>
      </c>
      <c r="E104" s="1191" t="s">
        <v>23</v>
      </c>
      <c r="F104" s="1215" t="s">
        <v>23</v>
      </c>
      <c r="G104" s="1170"/>
      <c r="H104" s="1213"/>
      <c r="I104" s="1216"/>
      <c r="J104" s="1216"/>
      <c r="K104" s="1192"/>
      <c r="L104" s="1192"/>
      <c r="M104" s="1192"/>
    </row>
    <row r="105" spans="1:13" ht="16.5" thickBot="1">
      <c r="A105" s="1166"/>
      <c r="B105" s="1189" t="s">
        <v>33</v>
      </c>
      <c r="C105" s="1193">
        <v>4</v>
      </c>
      <c r="D105" s="1193">
        <v>5</v>
      </c>
      <c r="E105" s="1193">
        <v>5</v>
      </c>
      <c r="F105" s="1217">
        <v>4</v>
      </c>
      <c r="G105" s="1170"/>
      <c r="H105" s="1218"/>
      <c r="I105" s="1213"/>
      <c r="J105" s="1213"/>
    </row>
    <row r="106" spans="1:13" ht="16.5" thickBot="1">
      <c r="A106" s="1166"/>
      <c r="B106" s="1189" t="s">
        <v>529</v>
      </c>
      <c r="C106" s="1194">
        <f>C121</f>
        <v>17000</v>
      </c>
      <c r="D106" s="1194">
        <f>D114+D117+D120+D123+D126+D129+D132</f>
        <v>10625</v>
      </c>
      <c r="E106" s="1194">
        <f>E114+E117+E120+E123+E126+E129+E132</f>
        <v>10625</v>
      </c>
      <c r="F106" s="1219">
        <f>F114+F117+F120+F123+F126+F129+F132</f>
        <v>9500</v>
      </c>
      <c r="G106" s="1170"/>
      <c r="H106" s="1213"/>
      <c r="I106" s="1213"/>
      <c r="J106" s="1213"/>
    </row>
    <row r="107" spans="1:13" ht="26.25" customHeight="1" thickBot="1">
      <c r="A107" s="1166"/>
      <c r="B107" s="1189" t="s">
        <v>530</v>
      </c>
      <c r="C107" s="1194">
        <f>C106/C105</f>
        <v>4250</v>
      </c>
      <c r="D107" s="1194">
        <f>D106/D105</f>
        <v>2125</v>
      </c>
      <c r="E107" s="1194">
        <f>E106/E105</f>
        <v>2125</v>
      </c>
      <c r="F107" s="1219">
        <f>F106/F105</f>
        <v>2375</v>
      </c>
      <c r="G107" s="1170"/>
      <c r="H107" s="1216"/>
      <c r="I107" s="1213"/>
      <c r="J107" s="1213"/>
    </row>
    <row r="108" spans="1:13" ht="21" customHeight="1" thickBot="1">
      <c r="A108" s="1166"/>
      <c r="B108" s="1189" t="s">
        <v>532</v>
      </c>
      <c r="C108" s="1173" t="s">
        <v>533</v>
      </c>
      <c r="D108" s="1197">
        <f>D105/C105-1</f>
        <v>0.25</v>
      </c>
      <c r="E108" s="1197">
        <f t="shared" ref="E108:F110" si="2">E105/D105-1</f>
        <v>0</v>
      </c>
      <c r="F108" s="1220">
        <f t="shared" si="2"/>
        <v>-0.19999999999999996</v>
      </c>
      <c r="G108" s="1170"/>
      <c r="H108" s="1213"/>
      <c r="I108" s="1213"/>
      <c r="J108" s="1213"/>
    </row>
    <row r="109" spans="1:13" ht="21" customHeight="1" thickBot="1">
      <c r="A109" s="1166"/>
      <c r="B109" s="1189" t="s">
        <v>534</v>
      </c>
      <c r="C109" s="1173" t="s">
        <v>533</v>
      </c>
      <c r="D109" s="1197">
        <f>D106/C106-1</f>
        <v>-0.375</v>
      </c>
      <c r="E109" s="1197">
        <f t="shared" si="2"/>
        <v>0</v>
      </c>
      <c r="F109" s="1220">
        <f t="shared" si="2"/>
        <v>-0.10588235294117643</v>
      </c>
      <c r="G109" s="1170"/>
      <c r="H109" s="1213"/>
      <c r="I109" s="1213"/>
      <c r="J109" s="1213"/>
    </row>
    <row r="110" spans="1:13" ht="16.5" thickBot="1">
      <c r="A110" s="1166"/>
      <c r="B110" s="1189" t="s">
        <v>47</v>
      </c>
      <c r="C110" s="1173" t="s">
        <v>533</v>
      </c>
      <c r="D110" s="1197">
        <f>D107/C107-1</f>
        <v>-0.5</v>
      </c>
      <c r="E110" s="1197">
        <f t="shared" si="2"/>
        <v>0</v>
      </c>
      <c r="F110" s="1220">
        <f t="shared" si="2"/>
        <v>0.11764705882352944</v>
      </c>
      <c r="G110" s="1170"/>
      <c r="H110" s="1213"/>
      <c r="I110" s="1213"/>
      <c r="J110" s="1213"/>
    </row>
    <row r="111" spans="1:13" ht="27" customHeight="1" thickBot="1">
      <c r="A111" s="1166"/>
      <c r="B111" s="2617" t="s">
        <v>865</v>
      </c>
      <c r="C111" s="2618"/>
      <c r="D111" s="2618"/>
      <c r="E111" s="2618"/>
      <c r="F111" s="2618"/>
      <c r="G111" s="1170"/>
      <c r="H111" s="1213"/>
      <c r="I111" s="1213"/>
      <c r="J111" s="1213"/>
    </row>
    <row r="112" spans="1:13" ht="15.75">
      <c r="A112" s="1166"/>
      <c r="B112" s="2584"/>
      <c r="C112" s="1190">
        <v>2024</v>
      </c>
      <c r="D112" s="1190">
        <v>2025</v>
      </c>
      <c r="E112" s="1190">
        <v>2026</v>
      </c>
      <c r="F112" s="1214">
        <v>2027</v>
      </c>
      <c r="G112" s="1170"/>
      <c r="H112" s="1213"/>
      <c r="I112" s="1213"/>
      <c r="J112" s="1213"/>
    </row>
    <row r="113" spans="1:10" ht="16.5" thickBot="1">
      <c r="A113" s="1166"/>
      <c r="B113" s="2585"/>
      <c r="C113" s="1191" t="s">
        <v>22</v>
      </c>
      <c r="D113" s="1191" t="s">
        <v>23</v>
      </c>
      <c r="E113" s="1191" t="s">
        <v>23</v>
      </c>
      <c r="F113" s="1215" t="s">
        <v>23</v>
      </c>
      <c r="G113" s="1170"/>
      <c r="H113" s="1213"/>
      <c r="I113" s="1213"/>
      <c r="J113" s="1213"/>
    </row>
    <row r="114" spans="1:10" ht="16.5" thickBot="1">
      <c r="A114" s="1166"/>
      <c r="B114" s="1198" t="s">
        <v>537</v>
      </c>
      <c r="C114" s="1201"/>
      <c r="D114" s="1201">
        <v>0</v>
      </c>
      <c r="E114" s="1201">
        <v>0</v>
      </c>
      <c r="F114" s="1221">
        <v>0</v>
      </c>
      <c r="G114" s="1170"/>
      <c r="H114" s="1216"/>
      <c r="I114" s="1213"/>
      <c r="J114" s="1213"/>
    </row>
    <row r="115" spans="1:10" ht="16.5" thickBot="1">
      <c r="A115" s="1166"/>
      <c r="B115" s="1200" t="s">
        <v>538</v>
      </c>
      <c r="C115" s="1201"/>
      <c r="D115" s="1201"/>
      <c r="E115" s="1201"/>
      <c r="F115" s="1221"/>
      <c r="G115" s="1170"/>
      <c r="H115" s="1213"/>
      <c r="I115" s="1213"/>
      <c r="J115" s="1213"/>
    </row>
    <row r="116" spans="1:10" ht="16.5" thickBot="1">
      <c r="A116" s="1166"/>
      <c r="B116" s="1200" t="s">
        <v>539</v>
      </c>
      <c r="C116" s="1202"/>
      <c r="D116" s="1203"/>
      <c r="E116" s="1203"/>
      <c r="F116" s="1222"/>
      <c r="G116" s="1166"/>
    </row>
    <row r="117" spans="1:10" ht="32.25" thickBot="1">
      <c r="A117" s="1166"/>
      <c r="B117" s="1198" t="s">
        <v>540</v>
      </c>
      <c r="C117" s="1201"/>
      <c r="D117" s="1201">
        <v>0</v>
      </c>
      <c r="E117" s="1201">
        <v>0</v>
      </c>
      <c r="F117" s="1221">
        <v>0</v>
      </c>
      <c r="G117" s="1166"/>
    </row>
    <row r="118" spans="1:10" ht="16.5" thickBot="1">
      <c r="A118" s="1166"/>
      <c r="B118" s="1200" t="s">
        <v>538</v>
      </c>
      <c r="C118" s="1201"/>
      <c r="D118" s="1201"/>
      <c r="E118" s="1201"/>
      <c r="F118" s="1221"/>
      <c r="G118" s="1166"/>
      <c r="H118" s="1223"/>
      <c r="I118" s="1224"/>
      <c r="J118" s="1224"/>
    </row>
    <row r="119" spans="1:10" ht="16.5" thickBot="1">
      <c r="A119" s="1166"/>
      <c r="B119" s="1200" t="s">
        <v>539</v>
      </c>
      <c r="C119" s="1202"/>
      <c r="D119" s="1201"/>
      <c r="E119" s="1201"/>
      <c r="F119" s="1221"/>
      <c r="G119" s="1166"/>
    </row>
    <row r="120" spans="1:10" ht="16.5" thickBot="1">
      <c r="A120" s="1166"/>
      <c r="B120" s="1198" t="s">
        <v>542</v>
      </c>
      <c r="C120" s="1199">
        <f>C121+C122</f>
        <v>17000</v>
      </c>
      <c r="D120" s="1199">
        <f>D121+D122</f>
        <v>10625</v>
      </c>
      <c r="E120" s="1199">
        <f>E121+E122</f>
        <v>10625</v>
      </c>
      <c r="F120" s="1225">
        <f>F121+F122</f>
        <v>9500</v>
      </c>
      <c r="G120" s="1166"/>
      <c r="H120" s="1226"/>
    </row>
    <row r="121" spans="1:10" ht="16.5" thickBot="1">
      <c r="A121" s="1166"/>
      <c r="B121" s="1200" t="s">
        <v>538</v>
      </c>
      <c r="C121" s="1202">
        <v>17000</v>
      </c>
      <c r="D121" s="1201">
        <v>10625</v>
      </c>
      <c r="E121" s="1201">
        <v>10625</v>
      </c>
      <c r="F121" s="1221">
        <v>9500</v>
      </c>
      <c r="G121" s="1166"/>
      <c r="H121" s="1192"/>
      <c r="I121" s="1192"/>
      <c r="J121" s="1192"/>
    </row>
    <row r="122" spans="1:10" ht="16.5" thickBot="1">
      <c r="A122" s="1166"/>
      <c r="B122" s="1200" t="s">
        <v>539</v>
      </c>
      <c r="C122" s="1202"/>
      <c r="D122" s="1201"/>
      <c r="E122" s="1201"/>
      <c r="F122" s="1221"/>
      <c r="G122" s="1166"/>
    </row>
    <row r="123" spans="1:10" ht="24.75" customHeight="1" thickBot="1">
      <c r="A123" s="1166"/>
      <c r="B123" s="1198" t="s">
        <v>543</v>
      </c>
      <c r="C123" s="1202"/>
      <c r="D123" s="1201">
        <v>0</v>
      </c>
      <c r="E123" s="1201">
        <v>0</v>
      </c>
      <c r="F123" s="1221">
        <v>0</v>
      </c>
      <c r="G123" s="1166"/>
    </row>
    <row r="124" spans="1:10" ht="16.5" thickBot="1">
      <c r="A124" s="1166"/>
      <c r="B124" s="1200" t="s">
        <v>538</v>
      </c>
      <c r="C124" s="1202"/>
      <c r="D124" s="1201"/>
      <c r="E124" s="1201"/>
      <c r="F124" s="1221"/>
      <c r="G124" s="1166"/>
      <c r="H124" s="1192"/>
      <c r="I124" s="1192"/>
      <c r="J124" s="1192"/>
    </row>
    <row r="125" spans="1:10" ht="12.75" customHeight="1" thickBot="1">
      <c r="A125" s="1166"/>
      <c r="B125" s="1200" t="s">
        <v>539</v>
      </c>
      <c r="C125" s="1202"/>
      <c r="D125" s="1201"/>
      <c r="E125" s="1201"/>
      <c r="F125" s="1221"/>
      <c r="G125" s="1166"/>
    </row>
    <row r="126" spans="1:10" ht="15" customHeight="1" thickBot="1">
      <c r="A126" s="1166"/>
      <c r="B126" s="1198" t="s">
        <v>549</v>
      </c>
      <c r="C126" s="1202"/>
      <c r="D126" s="1201">
        <v>0</v>
      </c>
      <c r="E126" s="1201">
        <v>0</v>
      </c>
      <c r="F126" s="1221">
        <v>0</v>
      </c>
      <c r="G126" s="1166"/>
    </row>
    <row r="127" spans="1:10" ht="16.5" thickBot="1">
      <c r="A127" s="1166"/>
      <c r="B127" s="1200" t="s">
        <v>538</v>
      </c>
      <c r="C127" s="1202"/>
      <c r="D127" s="1201"/>
      <c r="E127" s="1201"/>
      <c r="F127" s="1221"/>
      <c r="G127" s="1166"/>
    </row>
    <row r="128" spans="1:10" ht="16.5" thickBot="1">
      <c r="A128" s="1166"/>
      <c r="B128" s="1200" t="s">
        <v>539</v>
      </c>
      <c r="C128" s="1202"/>
      <c r="D128" s="1201"/>
      <c r="E128" s="1201"/>
      <c r="F128" s="1221"/>
      <c r="G128" s="1166"/>
    </row>
    <row r="129" spans="1:13" ht="16.5" thickBot="1">
      <c r="A129" s="1166"/>
      <c r="B129" s="1198" t="s">
        <v>553</v>
      </c>
      <c r="C129" s="1202"/>
      <c r="D129" s="1201">
        <v>0</v>
      </c>
      <c r="E129" s="1201">
        <v>0</v>
      </c>
      <c r="F129" s="1221">
        <v>0</v>
      </c>
      <c r="G129" s="1166"/>
    </row>
    <row r="130" spans="1:13" ht="16.5" thickBot="1">
      <c r="A130" s="1166"/>
      <c r="B130" s="1200" t="s">
        <v>538</v>
      </c>
      <c r="C130" s="1202"/>
      <c r="D130" s="1201"/>
      <c r="E130" s="1201"/>
      <c r="F130" s="1221"/>
      <c r="G130" s="1166"/>
      <c r="I130" s="1192"/>
      <c r="J130" s="1192"/>
      <c r="K130" s="1192"/>
      <c r="L130" s="1192"/>
      <c r="M130" s="1192"/>
    </row>
    <row r="131" spans="1:13" ht="16.5" thickBot="1">
      <c r="A131" s="1166"/>
      <c r="B131" s="1200" t="s">
        <v>539</v>
      </c>
      <c r="C131" s="1202"/>
      <c r="D131" s="1201"/>
      <c r="E131" s="1201"/>
      <c r="F131" s="1221"/>
      <c r="G131" s="1166"/>
    </row>
    <row r="132" spans="1:13" ht="32.25" thickBot="1">
      <c r="A132" s="1166"/>
      <c r="B132" s="1198" t="s">
        <v>554</v>
      </c>
      <c r="C132" s="1202"/>
      <c r="D132" s="1201">
        <v>0</v>
      </c>
      <c r="E132" s="1201">
        <v>0</v>
      </c>
      <c r="F132" s="1201">
        <v>0</v>
      </c>
      <c r="G132" s="1166"/>
    </row>
    <row r="133" spans="1:13" ht="15.75" customHeight="1" thickBot="1">
      <c r="A133" s="1166"/>
      <c r="B133" s="1200" t="s">
        <v>538</v>
      </c>
      <c r="C133" s="1202"/>
      <c r="D133" s="393"/>
      <c r="E133" s="393"/>
      <c r="F133" s="393"/>
      <c r="G133" s="1166"/>
    </row>
    <row r="134" spans="1:13" ht="12.75" customHeight="1" thickBot="1">
      <c r="A134" s="1166"/>
      <c r="B134" s="1200" t="s">
        <v>539</v>
      </c>
      <c r="C134" s="1202"/>
      <c r="D134" s="394"/>
      <c r="E134" s="393"/>
      <c r="F134" s="393"/>
      <c r="G134" s="1166"/>
    </row>
    <row r="135" spans="1:13" ht="36.75" customHeight="1" thickBot="1">
      <c r="A135" s="1166"/>
      <c r="B135" s="1211" t="s">
        <v>571</v>
      </c>
      <c r="C135" s="1202">
        <f>C132+C129+C126+C123+C120+C117+C114</f>
        <v>17000</v>
      </c>
      <c r="D135" s="1208">
        <f>D132+D129+D126+D123+D120+D117+D114</f>
        <v>10625</v>
      </c>
      <c r="E135" s="1202">
        <f>E132+E129+E126+E123+E120+E117+E114</f>
        <v>10625</v>
      </c>
      <c r="F135" s="1202">
        <f>F132+F129+F126+F123+F120+F117+F114</f>
        <v>9500</v>
      </c>
      <c r="G135" s="1166"/>
    </row>
    <row r="136" spans="1:13" ht="22.5" customHeight="1" thickBot="1">
      <c r="A136" s="1166"/>
      <c r="B136" s="1227" t="s">
        <v>556</v>
      </c>
      <c r="C136" s="1228">
        <f>IF(C135-C106=0,0,"Error")</f>
        <v>0</v>
      </c>
      <c r="D136" s="1228">
        <f>IF(D135-D106=0,0,"Error")</f>
        <v>0</v>
      </c>
      <c r="E136" s="1228">
        <f>IF(E135-E106=0,0,"Error")</f>
        <v>0</v>
      </c>
      <c r="F136" s="1228">
        <f>IF(F135-F106=0,0,"Error")</f>
        <v>0</v>
      </c>
      <c r="G136" s="1166"/>
    </row>
    <row r="137" spans="1:13" ht="16.5" thickBot="1">
      <c r="A137" s="1166"/>
      <c r="B137" s="2632" t="s">
        <v>572</v>
      </c>
      <c r="C137" s="2633"/>
      <c r="D137" s="2633"/>
      <c r="E137" s="2633"/>
      <c r="F137" s="2634"/>
      <c r="G137" s="1166"/>
    </row>
    <row r="138" spans="1:13" ht="34.5" customHeight="1" thickBot="1">
      <c r="A138" s="1166"/>
      <c r="B138" s="2632" t="s">
        <v>573</v>
      </c>
      <c r="C138" s="2633"/>
      <c r="D138" s="2633"/>
      <c r="E138" s="2633"/>
      <c r="F138" s="2634"/>
      <c r="G138" s="1170"/>
      <c r="H138" s="1213"/>
    </row>
    <row r="139" spans="1:13" ht="33.75" customHeight="1" thickBot="1">
      <c r="A139" s="1166"/>
      <c r="B139" s="1229" t="s">
        <v>574</v>
      </c>
      <c r="C139" s="2635" t="s">
        <v>2971</v>
      </c>
      <c r="D139" s="2636"/>
      <c r="E139" s="2636"/>
      <c r="F139" s="2637"/>
      <c r="G139" s="1170"/>
      <c r="H139" s="1213"/>
    </row>
    <row r="140" spans="1:13" ht="48" thickBot="1">
      <c r="A140" s="1166"/>
      <c r="B140" s="1230" t="s">
        <v>576</v>
      </c>
      <c r="C140" s="1231" t="s">
        <v>2971</v>
      </c>
      <c r="D140" s="1232" t="s">
        <v>578</v>
      </c>
      <c r="E140" s="2638" t="s">
        <v>2972</v>
      </c>
      <c r="F140" s="2639"/>
      <c r="G140" s="1233"/>
      <c r="H140" s="1213"/>
    </row>
    <row r="141" spans="1:13" ht="23.25" customHeight="1" thickBot="1">
      <c r="A141" s="1166"/>
      <c r="B141" s="1234" t="s">
        <v>517</v>
      </c>
      <c r="C141" s="2640" t="s">
        <v>2973</v>
      </c>
      <c r="D141" s="2641"/>
      <c r="E141" s="2641"/>
      <c r="F141" s="2642"/>
      <c r="G141" s="1170"/>
      <c r="H141" s="1213"/>
    </row>
    <row r="142" spans="1:13" ht="16.5" customHeight="1" thickBot="1">
      <c r="A142" s="1166"/>
      <c r="B142" s="1235" t="s">
        <v>21</v>
      </c>
      <c r="C142" s="2643" t="s">
        <v>2974</v>
      </c>
      <c r="D142" s="2644"/>
      <c r="E142" s="2644"/>
      <c r="F142" s="2645"/>
      <c r="G142" s="1166"/>
    </row>
    <row r="143" spans="1:13" ht="26.25" customHeight="1">
      <c r="A143" s="1166"/>
      <c r="B143" s="2646"/>
      <c r="C143" s="1190">
        <v>2024</v>
      </c>
      <c r="D143" s="1190">
        <v>2025</v>
      </c>
      <c r="E143" s="1190">
        <v>2026</v>
      </c>
      <c r="F143" s="1190">
        <v>2027</v>
      </c>
      <c r="G143" s="1166"/>
    </row>
    <row r="144" spans="1:13" ht="26.25" customHeight="1" thickBot="1">
      <c r="A144" s="1166"/>
      <c r="B144" s="2585"/>
      <c r="C144" s="1191" t="s">
        <v>22</v>
      </c>
      <c r="D144" s="1191" t="s">
        <v>23</v>
      </c>
      <c r="E144" s="1191" t="s">
        <v>23</v>
      </c>
      <c r="F144" s="1191" t="s">
        <v>23</v>
      </c>
      <c r="G144" s="1166"/>
    </row>
    <row r="145" spans="1:7" ht="22.5" customHeight="1" thickBot="1">
      <c r="A145" s="1166"/>
      <c r="B145" s="1189" t="s">
        <v>33</v>
      </c>
      <c r="C145" s="1194">
        <v>1</v>
      </c>
      <c r="D145" s="1194">
        <v>0</v>
      </c>
      <c r="E145" s="1194">
        <v>0</v>
      </c>
      <c r="F145" s="1194">
        <v>0</v>
      </c>
      <c r="G145" s="1166"/>
    </row>
    <row r="146" spans="1:7" ht="15.75" customHeight="1" thickBot="1">
      <c r="A146" s="1166"/>
      <c r="B146" s="1189" t="s">
        <v>529</v>
      </c>
      <c r="C146" s="1194">
        <f>C154+C159</f>
        <v>1000</v>
      </c>
      <c r="D146" s="1194">
        <f>D155</f>
        <v>0</v>
      </c>
      <c r="E146" s="1194">
        <f>E155</f>
        <v>0</v>
      </c>
      <c r="F146" s="1194">
        <f>F155</f>
        <v>0</v>
      </c>
      <c r="G146" s="1166"/>
    </row>
    <row r="147" spans="1:7" ht="16.5" thickBot="1">
      <c r="A147" s="1166"/>
      <c r="B147" s="1189" t="s">
        <v>530</v>
      </c>
      <c r="C147" s="1194">
        <f>C146/C145</f>
        <v>1000</v>
      </c>
      <c r="D147" s="1194" t="e">
        <f>D146/D145</f>
        <v>#DIV/0!</v>
      </c>
      <c r="E147" s="1194" t="e">
        <f>E146/E145</f>
        <v>#DIV/0!</v>
      </c>
      <c r="F147" s="1194" t="e">
        <f>F146/F145</f>
        <v>#DIV/0!</v>
      </c>
      <c r="G147" s="1166"/>
    </row>
    <row r="148" spans="1:7" ht="15.75" customHeight="1" thickBot="1">
      <c r="A148" s="1166"/>
      <c r="B148" s="1189" t="s">
        <v>532</v>
      </c>
      <c r="C148" s="1173" t="s">
        <v>533</v>
      </c>
      <c r="D148" s="1197">
        <f>D145/C145-1</f>
        <v>-1</v>
      </c>
      <c r="E148" s="1197" t="e">
        <f t="shared" ref="E148:F150" si="3">E145/D145-1</f>
        <v>#DIV/0!</v>
      </c>
      <c r="F148" s="1197" t="e">
        <f t="shared" si="3"/>
        <v>#DIV/0!</v>
      </c>
      <c r="G148" s="1166"/>
    </row>
    <row r="149" spans="1:7" ht="16.5" thickBot="1">
      <c r="A149" s="1166"/>
      <c r="B149" s="1189" t="s">
        <v>534</v>
      </c>
      <c r="C149" s="1173" t="s">
        <v>533</v>
      </c>
      <c r="D149" s="1197">
        <f>D146/C146-1</f>
        <v>-1</v>
      </c>
      <c r="E149" s="1197" t="e">
        <f t="shared" si="3"/>
        <v>#DIV/0!</v>
      </c>
      <c r="F149" s="1197" t="e">
        <f t="shared" si="3"/>
        <v>#DIV/0!</v>
      </c>
      <c r="G149" s="1166"/>
    </row>
    <row r="150" spans="1:7" ht="16.5" thickBot="1">
      <c r="A150" s="1166"/>
      <c r="B150" s="1189" t="s">
        <v>47</v>
      </c>
      <c r="C150" s="1173" t="s">
        <v>533</v>
      </c>
      <c r="D150" s="1197" t="e">
        <f>D147/C147-1</f>
        <v>#DIV/0!</v>
      </c>
      <c r="E150" s="1197" t="e">
        <f t="shared" si="3"/>
        <v>#DIV/0!</v>
      </c>
      <c r="F150" s="1197" t="e">
        <f t="shared" si="3"/>
        <v>#DIV/0!</v>
      </c>
      <c r="G150" s="1166"/>
    </row>
    <row r="151" spans="1:7" ht="16.5" customHeight="1" thickBot="1">
      <c r="A151" s="1166"/>
      <c r="B151" s="2617" t="s">
        <v>859</v>
      </c>
      <c r="C151" s="2618"/>
      <c r="D151" s="2618"/>
      <c r="E151" s="2618"/>
      <c r="F151" s="2619"/>
      <c r="G151" s="1166"/>
    </row>
    <row r="152" spans="1:7" ht="15.75">
      <c r="A152" s="1166"/>
      <c r="B152" s="2584"/>
      <c r="C152" s="1190">
        <v>2024</v>
      </c>
      <c r="D152" s="1190">
        <v>2025</v>
      </c>
      <c r="E152" s="1190">
        <v>2026</v>
      </c>
      <c r="F152" s="1190">
        <v>2027</v>
      </c>
      <c r="G152" s="1166"/>
    </row>
    <row r="153" spans="1:7" ht="16.5" thickBot="1">
      <c r="A153" s="1166"/>
      <c r="B153" s="2585"/>
      <c r="C153" s="1191" t="s">
        <v>22</v>
      </c>
      <c r="D153" s="1191" t="s">
        <v>23</v>
      </c>
      <c r="E153" s="1191" t="s">
        <v>23</v>
      </c>
      <c r="F153" s="1191" t="s">
        <v>23</v>
      </c>
      <c r="G153" s="1166"/>
    </row>
    <row r="154" spans="1:7" ht="20.25" customHeight="1" thickBot="1">
      <c r="A154" s="1166"/>
      <c r="B154" s="1198" t="s">
        <v>583</v>
      </c>
      <c r="C154" s="1201">
        <f>C155+C156+C157+C158</f>
        <v>0</v>
      </c>
      <c r="D154" s="1201">
        <f>D155+D156+D157+D158</f>
        <v>0</v>
      </c>
      <c r="E154" s="1201">
        <f>E155+E156+E157+E158</f>
        <v>0</v>
      </c>
      <c r="F154" s="1201">
        <f>F155+F156+F157+F158</f>
        <v>0</v>
      </c>
      <c r="G154" s="1166"/>
    </row>
    <row r="155" spans="1:7" ht="23.25" customHeight="1" thickBot="1">
      <c r="A155" s="1166"/>
      <c r="B155" s="1200" t="s">
        <v>538</v>
      </c>
      <c r="C155" s="1201"/>
      <c r="D155" s="1201"/>
      <c r="E155" s="1201"/>
      <c r="F155" s="1201"/>
      <c r="G155" s="1166"/>
    </row>
    <row r="156" spans="1:7" ht="16.5" thickBot="1">
      <c r="A156" s="1166"/>
      <c r="B156" s="1200" t="s">
        <v>592</v>
      </c>
      <c r="C156" s="1202"/>
      <c r="D156" s="1203"/>
      <c r="E156" s="1203"/>
      <c r="F156" s="1203"/>
      <c r="G156" s="1166"/>
    </row>
    <row r="157" spans="1:7" ht="16.5" thickBot="1">
      <c r="A157" s="1166"/>
      <c r="B157" s="1200" t="s">
        <v>585</v>
      </c>
      <c r="C157" s="1201"/>
      <c r="D157" s="1201"/>
      <c r="E157" s="1201"/>
      <c r="F157" s="1201"/>
      <c r="G157" s="1166"/>
    </row>
    <row r="158" spans="1:7" ht="15.75" customHeight="1" thickBot="1">
      <c r="A158" s="1166"/>
      <c r="B158" s="1200" t="s">
        <v>586</v>
      </c>
      <c r="C158" s="1202"/>
      <c r="D158" s="1203"/>
      <c r="E158" s="1203"/>
      <c r="F158" s="1203"/>
      <c r="G158" s="1166"/>
    </row>
    <row r="159" spans="1:7" ht="16.5" thickBot="1">
      <c r="A159" s="1166"/>
      <c r="B159" s="1198" t="s">
        <v>587</v>
      </c>
      <c r="C159" s="1236">
        <f>C160+C161+C162+C163</f>
        <v>1000</v>
      </c>
      <c r="D159" s="1236">
        <f>D160+D161+D162+D163</f>
        <v>0</v>
      </c>
      <c r="E159" s="1236">
        <f>E160+E161+E162+E163</f>
        <v>0</v>
      </c>
      <c r="F159" s="1236">
        <f>F160+F161+F162+F163</f>
        <v>0</v>
      </c>
      <c r="G159" s="1166"/>
    </row>
    <row r="160" spans="1:7" ht="16.5" thickBot="1">
      <c r="A160" s="1166"/>
      <c r="B160" s="1200" t="s">
        <v>538</v>
      </c>
      <c r="C160" s="1201">
        <v>1000</v>
      </c>
      <c r="D160" s="1237"/>
      <c r="E160" s="1201"/>
      <c r="F160" s="1201"/>
      <c r="G160" s="1166"/>
    </row>
    <row r="161" spans="1:7" ht="16.5" thickBot="1">
      <c r="A161" s="1166"/>
      <c r="B161" s="1200" t="s">
        <v>592</v>
      </c>
      <c r="C161" s="1202"/>
      <c r="D161" s="1203"/>
      <c r="E161" s="1203"/>
      <c r="F161" s="1203"/>
      <c r="G161" s="1166"/>
    </row>
    <row r="162" spans="1:7" ht="16.5" thickBot="1">
      <c r="A162" s="1166"/>
      <c r="B162" s="1200" t="s">
        <v>585</v>
      </c>
      <c r="C162" s="1201"/>
      <c r="D162" s="1201"/>
      <c r="E162" s="1201"/>
      <c r="F162" s="1201"/>
      <c r="G162" s="1166"/>
    </row>
    <row r="163" spans="1:7" ht="16.5" thickBot="1">
      <c r="A163" s="1166"/>
      <c r="B163" s="1200" t="s">
        <v>586</v>
      </c>
      <c r="C163" s="1202"/>
      <c r="D163" s="1203"/>
      <c r="E163" s="1203"/>
      <c r="F163" s="1238"/>
      <c r="G163" s="1166"/>
    </row>
    <row r="164" spans="1:7" ht="16.5" thickBot="1">
      <c r="A164" s="1166"/>
      <c r="B164" s="1207" t="s">
        <v>555</v>
      </c>
      <c r="C164" s="1239">
        <f>C154+C159</f>
        <v>1000</v>
      </c>
      <c r="D164" s="1239">
        <f>D154+D159</f>
        <v>0</v>
      </c>
      <c r="E164" s="1240">
        <f>E154+E159</f>
        <v>0</v>
      </c>
      <c r="F164" s="1241">
        <f>F154+F159</f>
        <v>0</v>
      </c>
      <c r="G164" s="1166"/>
    </row>
    <row r="165" spans="1:7" ht="33.75" customHeight="1" thickBot="1">
      <c r="A165" s="1166"/>
      <c r="B165" s="1242" t="s">
        <v>574</v>
      </c>
      <c r="C165" s="2650" t="s">
        <v>2975</v>
      </c>
      <c r="D165" s="2651"/>
      <c r="E165" s="2651"/>
      <c r="F165" s="2652"/>
      <c r="G165" s="1170"/>
    </row>
    <row r="166" spans="1:7" ht="32.25" customHeight="1" thickBot="1">
      <c r="A166" s="1166"/>
      <c r="B166" s="1243" t="s">
        <v>832</v>
      </c>
      <c r="C166" s="1244" t="s">
        <v>2975</v>
      </c>
      <c r="D166" s="1245" t="s">
        <v>578</v>
      </c>
      <c r="E166" s="2653" t="s">
        <v>2976</v>
      </c>
      <c r="F166" s="2654"/>
      <c r="G166" s="1246"/>
    </row>
    <row r="167" spans="1:7" ht="28.5" customHeight="1" thickBot="1">
      <c r="A167" s="1166"/>
      <c r="B167" s="1247" t="s">
        <v>517</v>
      </c>
      <c r="C167" s="2655" t="s">
        <v>2977</v>
      </c>
      <c r="D167" s="2655"/>
      <c r="E167" s="2655"/>
      <c r="F167" s="2656"/>
      <c r="G167" s="1170"/>
    </row>
    <row r="168" spans="1:7" ht="21" customHeight="1" thickBot="1">
      <c r="A168" s="1166"/>
      <c r="B168" s="1189" t="s">
        <v>21</v>
      </c>
      <c r="C168" s="2643" t="s">
        <v>2978</v>
      </c>
      <c r="D168" s="2644"/>
      <c r="E168" s="2644"/>
      <c r="F168" s="2645"/>
      <c r="G168" s="1166"/>
    </row>
    <row r="169" spans="1:7" ht="26.25" customHeight="1">
      <c r="A169" s="1166"/>
      <c r="B169" s="2584"/>
      <c r="C169" s="1190">
        <v>2024</v>
      </c>
      <c r="D169" s="1190">
        <v>2025</v>
      </c>
      <c r="E169" s="1190">
        <v>2026</v>
      </c>
      <c r="F169" s="1190">
        <v>2027</v>
      </c>
      <c r="G169" s="1166"/>
    </row>
    <row r="170" spans="1:7" ht="26.25" customHeight="1" thickBot="1">
      <c r="A170" s="1166"/>
      <c r="B170" s="2585"/>
      <c r="C170" s="1191" t="s">
        <v>22</v>
      </c>
      <c r="D170" s="1191" t="s">
        <v>23</v>
      </c>
      <c r="E170" s="1191" t="s">
        <v>23</v>
      </c>
      <c r="F170" s="1191" t="s">
        <v>23</v>
      </c>
      <c r="G170" s="1166"/>
    </row>
    <row r="171" spans="1:7" ht="22.5" customHeight="1" thickBot="1">
      <c r="A171" s="1166"/>
      <c r="B171" s="1189" t="s">
        <v>33</v>
      </c>
      <c r="C171" s="1194">
        <v>1</v>
      </c>
      <c r="D171" s="1194">
        <v>1</v>
      </c>
      <c r="E171" s="1194">
        <v>1</v>
      </c>
      <c r="F171" s="1194">
        <v>1</v>
      </c>
      <c r="G171" s="1166"/>
    </row>
    <row r="172" spans="1:7" ht="15.75" customHeight="1" thickBot="1">
      <c r="A172" s="1166"/>
      <c r="B172" s="1189" t="s">
        <v>529</v>
      </c>
      <c r="C172" s="1194">
        <f>C180+C185</f>
        <v>22180</v>
      </c>
      <c r="D172" s="1194">
        <v>20000</v>
      </c>
      <c r="E172" s="1194">
        <v>5000</v>
      </c>
      <c r="F172" s="1194">
        <v>15000</v>
      </c>
      <c r="G172" s="1166"/>
    </row>
    <row r="173" spans="1:7" ht="16.5" thickBot="1">
      <c r="A173" s="1166"/>
      <c r="B173" s="1189" t="s">
        <v>530</v>
      </c>
      <c r="C173" s="1194">
        <f>C172/C171</f>
        <v>22180</v>
      </c>
      <c r="D173" s="1194">
        <f>D172/D171</f>
        <v>20000</v>
      </c>
      <c r="E173" s="1194">
        <f>E172/E171</f>
        <v>5000</v>
      </c>
      <c r="F173" s="1194">
        <f>F172/F171</f>
        <v>15000</v>
      </c>
      <c r="G173" s="1166"/>
    </row>
    <row r="174" spans="1:7" ht="15.75" customHeight="1" thickBot="1">
      <c r="A174" s="1166"/>
      <c r="B174" s="1189" t="s">
        <v>532</v>
      </c>
      <c r="C174" s="1173" t="s">
        <v>533</v>
      </c>
      <c r="D174" s="1197">
        <f>D171/C171-1</f>
        <v>0</v>
      </c>
      <c r="E174" s="1197">
        <f t="shared" ref="E174:F176" si="4">E171/D171-1</f>
        <v>0</v>
      </c>
      <c r="F174" s="1197">
        <f t="shared" si="4"/>
        <v>0</v>
      </c>
      <c r="G174" s="1166"/>
    </row>
    <row r="175" spans="1:7" ht="16.5" thickBot="1">
      <c r="A175" s="1166"/>
      <c r="B175" s="1189" t="s">
        <v>534</v>
      </c>
      <c r="C175" s="1173" t="s">
        <v>533</v>
      </c>
      <c r="D175" s="1197">
        <f>D172/C172-1</f>
        <v>-9.8286744815148763E-2</v>
      </c>
      <c r="E175" s="1197">
        <f t="shared" si="4"/>
        <v>-0.75</v>
      </c>
      <c r="F175" s="1197">
        <f t="shared" si="4"/>
        <v>2</v>
      </c>
      <c r="G175" s="1166"/>
    </row>
    <row r="176" spans="1:7" ht="16.5" thickBot="1">
      <c r="A176" s="1166"/>
      <c r="B176" s="1189" t="s">
        <v>47</v>
      </c>
      <c r="C176" s="1173" t="s">
        <v>533</v>
      </c>
      <c r="D176" s="1197">
        <f>D173/C173-1</f>
        <v>-9.8286744815148763E-2</v>
      </c>
      <c r="E176" s="1197">
        <f t="shared" si="4"/>
        <v>-0.75</v>
      </c>
      <c r="F176" s="1197">
        <f t="shared" si="4"/>
        <v>2</v>
      </c>
      <c r="G176" s="1166"/>
    </row>
    <row r="177" spans="1:7" ht="16.5" customHeight="1" thickBot="1">
      <c r="A177" s="1166"/>
      <c r="B177" s="2617" t="s">
        <v>863</v>
      </c>
      <c r="C177" s="2618"/>
      <c r="D177" s="2618"/>
      <c r="E177" s="2618"/>
      <c r="F177" s="2619"/>
      <c r="G177" s="1166"/>
    </row>
    <row r="178" spans="1:7" ht="15.75">
      <c r="A178" s="1166"/>
      <c r="B178" s="2584"/>
      <c r="C178" s="1190">
        <v>2024</v>
      </c>
      <c r="D178" s="1190">
        <v>2025</v>
      </c>
      <c r="E178" s="1190">
        <v>2026</v>
      </c>
      <c r="F178" s="1190">
        <v>2027</v>
      </c>
      <c r="G178" s="1166"/>
    </row>
    <row r="179" spans="1:7" ht="16.5" thickBot="1">
      <c r="A179" s="1166"/>
      <c r="B179" s="2585"/>
      <c r="C179" s="1191" t="s">
        <v>22</v>
      </c>
      <c r="D179" s="1191" t="s">
        <v>23</v>
      </c>
      <c r="E179" s="1191" t="s">
        <v>23</v>
      </c>
      <c r="F179" s="1191" t="s">
        <v>23</v>
      </c>
      <c r="G179" s="1166"/>
    </row>
    <row r="180" spans="1:7" ht="20.25" customHeight="1" thickBot="1">
      <c r="A180" s="1166"/>
      <c r="B180" s="1198" t="s">
        <v>583</v>
      </c>
      <c r="C180" s="1263">
        <f>C181+C182+C183+C184</f>
        <v>22180</v>
      </c>
      <c r="D180" s="1263">
        <f t="shared" ref="D180:F180" si="5">D181+D182+D183+D184</f>
        <v>20000</v>
      </c>
      <c r="E180" s="1263">
        <f t="shared" si="5"/>
        <v>5000</v>
      </c>
      <c r="F180" s="1263">
        <f t="shared" si="5"/>
        <v>15000</v>
      </c>
      <c r="G180" s="1166"/>
    </row>
    <row r="181" spans="1:7" ht="23.25" customHeight="1" thickBot="1">
      <c r="A181" s="1166"/>
      <c r="B181" s="1200" t="s">
        <v>538</v>
      </c>
      <c r="C181" s="1237">
        <v>22180</v>
      </c>
      <c r="D181" s="1237">
        <v>20000</v>
      </c>
      <c r="E181" s="1237">
        <v>5000</v>
      </c>
      <c r="F181" s="1237">
        <v>15000</v>
      </c>
      <c r="G181" s="1166"/>
    </row>
    <row r="182" spans="1:7" ht="16.5" thickBot="1">
      <c r="A182" s="1166"/>
      <c r="B182" s="1200" t="s">
        <v>592</v>
      </c>
      <c r="C182" s="1208"/>
      <c r="D182" s="1398"/>
      <c r="E182" s="1398"/>
      <c r="F182" s="1398"/>
      <c r="G182" s="1166"/>
    </row>
    <row r="183" spans="1:7" ht="16.5" thickBot="1">
      <c r="A183" s="1166"/>
      <c r="B183" s="1200" t="s">
        <v>585</v>
      </c>
      <c r="C183" s="1237"/>
      <c r="D183" s="1237"/>
      <c r="E183" s="1237"/>
      <c r="F183" s="1237"/>
      <c r="G183" s="1166"/>
    </row>
    <row r="184" spans="1:7" ht="15.75" customHeight="1" thickBot="1">
      <c r="A184" s="1166"/>
      <c r="B184" s="1200" t="s">
        <v>586</v>
      </c>
      <c r="C184" s="1208"/>
      <c r="D184" s="1398"/>
      <c r="E184" s="1398"/>
      <c r="F184" s="1398"/>
      <c r="G184" s="1166"/>
    </row>
    <row r="185" spans="1:7" ht="16.5" thickBot="1">
      <c r="A185" s="1166"/>
      <c r="B185" s="1198" t="s">
        <v>587</v>
      </c>
      <c r="C185" s="1396">
        <f>C186</f>
        <v>0</v>
      </c>
      <c r="D185" s="1396">
        <f>D186</f>
        <v>0</v>
      </c>
      <c r="E185" s="1396">
        <f>E186</f>
        <v>0</v>
      </c>
      <c r="F185" s="1396">
        <f>F186</f>
        <v>0</v>
      </c>
      <c r="G185" s="1166"/>
    </row>
    <row r="186" spans="1:7" ht="16.5" thickBot="1">
      <c r="A186" s="1166"/>
      <c r="B186" s="1200" t="s">
        <v>538</v>
      </c>
      <c r="C186" s="1237"/>
      <c r="D186" s="1237"/>
      <c r="E186" s="1237"/>
      <c r="F186" s="1237"/>
      <c r="G186" s="1166"/>
    </row>
    <row r="187" spans="1:7" ht="16.5" thickBot="1">
      <c r="A187" s="1166"/>
      <c r="B187" s="1200" t="s">
        <v>592</v>
      </c>
      <c r="C187" s="1208"/>
      <c r="D187" s="1398"/>
      <c r="E187" s="1398"/>
      <c r="F187" s="1398"/>
      <c r="G187" s="1166"/>
    </row>
    <row r="188" spans="1:7" ht="16.5" thickBot="1">
      <c r="A188" s="1166"/>
      <c r="B188" s="1200" t="s">
        <v>585</v>
      </c>
      <c r="C188" s="1237"/>
      <c r="D188" s="1237"/>
      <c r="E188" s="1237"/>
      <c r="F188" s="1237"/>
      <c r="G188" s="1166"/>
    </row>
    <row r="189" spans="1:7" ht="16.5" thickBot="1">
      <c r="A189" s="1166"/>
      <c r="B189" s="1200" t="s">
        <v>586</v>
      </c>
      <c r="C189" s="1208"/>
      <c r="D189" s="1398"/>
      <c r="E189" s="1398"/>
      <c r="F189" s="1398"/>
      <c r="G189" s="1166"/>
    </row>
    <row r="190" spans="1:7" ht="16.5" thickBot="1">
      <c r="A190" s="1166"/>
      <c r="B190" s="1207" t="s">
        <v>563</v>
      </c>
      <c r="C190" s="1397">
        <f>C185+C180</f>
        <v>22180</v>
      </c>
      <c r="D190" s="1397">
        <f>D185+D180</f>
        <v>20000</v>
      </c>
      <c r="E190" s="1397">
        <f>E185+E180</f>
        <v>5000</v>
      </c>
      <c r="F190" s="1397">
        <f>F185+F180</f>
        <v>15000</v>
      </c>
      <c r="G190" s="1166"/>
    </row>
    <row r="191" spans="1:7" ht="34.5" customHeight="1" thickBot="1">
      <c r="A191" s="1166"/>
      <c r="B191" s="2657" t="s">
        <v>2979</v>
      </c>
      <c r="C191" s="2658"/>
      <c r="D191" s="2658"/>
      <c r="E191" s="2658"/>
      <c r="F191" s="2659"/>
      <c r="G191" s="1166"/>
    </row>
    <row r="192" spans="1:7" ht="33.75" customHeight="1" thickBot="1">
      <c r="A192" s="1166"/>
      <c r="B192" s="1248" t="s">
        <v>2980</v>
      </c>
      <c r="C192" s="2660" t="s">
        <v>2981</v>
      </c>
      <c r="D192" s="2661"/>
      <c r="E192" s="2661"/>
      <c r="F192" s="2662"/>
      <c r="G192" s="1166"/>
    </row>
    <row r="193" spans="1:7" ht="48" thickBot="1">
      <c r="A193" s="1166"/>
      <c r="B193" s="1249" t="s">
        <v>566</v>
      </c>
      <c r="C193" s="1250"/>
      <c r="D193" s="1251" t="s">
        <v>578</v>
      </c>
      <c r="E193" s="2663" t="s">
        <v>3056</v>
      </c>
      <c r="F193" s="2664"/>
      <c r="G193" s="1252"/>
    </row>
    <row r="194" spans="1:7" ht="23.25" customHeight="1" thickBot="1">
      <c r="A194" s="1166"/>
      <c r="B194" s="1253" t="s">
        <v>517</v>
      </c>
      <c r="C194" s="2647" t="s">
        <v>2982</v>
      </c>
      <c r="D194" s="2648"/>
      <c r="E194" s="2648"/>
      <c r="F194" s="2649"/>
      <c r="G194" s="1166"/>
    </row>
    <row r="195" spans="1:7" ht="18" customHeight="1" thickBot="1">
      <c r="A195" s="1166"/>
      <c r="B195" s="1189" t="s">
        <v>21</v>
      </c>
      <c r="C195" s="2665" t="s">
        <v>2983</v>
      </c>
      <c r="D195" s="2666"/>
      <c r="E195" s="2666"/>
      <c r="F195" s="2667"/>
      <c r="G195" s="1166"/>
    </row>
    <row r="196" spans="1:7" ht="26.25" customHeight="1">
      <c r="A196" s="1166"/>
      <c r="B196" s="2584"/>
      <c r="C196" s="1190">
        <v>2024</v>
      </c>
      <c r="D196" s="1190">
        <v>2025</v>
      </c>
      <c r="E196" s="1190">
        <v>2026</v>
      </c>
      <c r="F196" s="1190">
        <v>2027</v>
      </c>
      <c r="G196" s="1166"/>
    </row>
    <row r="197" spans="1:7" ht="26.25" customHeight="1" thickBot="1">
      <c r="A197" s="1166"/>
      <c r="B197" s="2585"/>
      <c r="C197" s="1191" t="s">
        <v>22</v>
      </c>
      <c r="D197" s="1191" t="s">
        <v>23</v>
      </c>
      <c r="E197" s="1191" t="s">
        <v>23</v>
      </c>
      <c r="F197" s="1191" t="s">
        <v>23</v>
      </c>
      <c r="G197" s="1166"/>
    </row>
    <row r="198" spans="1:7" ht="22.5" customHeight="1" thickBot="1">
      <c r="A198" s="1166"/>
      <c r="B198" s="1189" t="s">
        <v>33</v>
      </c>
      <c r="C198" s="1194">
        <v>1</v>
      </c>
      <c r="D198" s="1194">
        <v>1</v>
      </c>
      <c r="E198" s="1194">
        <v>1</v>
      </c>
      <c r="F198" s="1194">
        <v>1</v>
      </c>
      <c r="G198" s="1166"/>
    </row>
    <row r="199" spans="1:7" ht="15.75" customHeight="1" thickBot="1">
      <c r="A199" s="1166"/>
      <c r="B199" s="1189" t="s">
        <v>529</v>
      </c>
      <c r="C199" s="1194">
        <v>125500</v>
      </c>
      <c r="D199" s="1194">
        <v>120000</v>
      </c>
      <c r="E199" s="1194">
        <v>105780</v>
      </c>
      <c r="F199" s="1194">
        <v>111780</v>
      </c>
      <c r="G199" s="1166"/>
    </row>
    <row r="200" spans="1:7" ht="16.5" thickBot="1">
      <c r="A200" s="1166"/>
      <c r="B200" s="1189" t="s">
        <v>530</v>
      </c>
      <c r="C200" s="1194">
        <f>C199/C198</f>
        <v>125500</v>
      </c>
      <c r="D200" s="1194">
        <f>D199/D198</f>
        <v>120000</v>
      </c>
      <c r="E200" s="1194">
        <f>E199/E198</f>
        <v>105780</v>
      </c>
      <c r="F200" s="1194">
        <f>F199/F198</f>
        <v>111780</v>
      </c>
      <c r="G200" s="1166"/>
    </row>
    <row r="201" spans="1:7" ht="15.75" customHeight="1" thickBot="1">
      <c r="A201" s="1166"/>
      <c r="B201" s="1189" t="s">
        <v>532</v>
      </c>
      <c r="C201" s="1173" t="s">
        <v>533</v>
      </c>
      <c r="D201" s="1197">
        <f>D198/C198-1</f>
        <v>0</v>
      </c>
      <c r="E201" s="1197">
        <f t="shared" ref="E201:F203" si="6">E198/D198-1</f>
        <v>0</v>
      </c>
      <c r="F201" s="1197">
        <f t="shared" si="6"/>
        <v>0</v>
      </c>
      <c r="G201" s="1166"/>
    </row>
    <row r="202" spans="1:7" ht="16.5" thickBot="1">
      <c r="A202" s="1166"/>
      <c r="B202" s="1189" t="s">
        <v>534</v>
      </c>
      <c r="C202" s="1173" t="s">
        <v>533</v>
      </c>
      <c r="D202" s="1197">
        <f>D199/C199-1</f>
        <v>-4.3824701195219085E-2</v>
      </c>
      <c r="E202" s="1197">
        <f t="shared" si="6"/>
        <v>-0.11850000000000005</v>
      </c>
      <c r="F202" s="1197">
        <f t="shared" si="6"/>
        <v>5.6721497447532521E-2</v>
      </c>
      <c r="G202" s="1166"/>
    </row>
    <row r="203" spans="1:7" ht="16.5" thickBot="1">
      <c r="A203" s="1166"/>
      <c r="B203" s="1189" t="s">
        <v>47</v>
      </c>
      <c r="C203" s="1173" t="s">
        <v>533</v>
      </c>
      <c r="D203" s="1197">
        <f>D200/C200-1</f>
        <v>-4.3824701195219085E-2</v>
      </c>
      <c r="E203" s="1197">
        <f t="shared" si="6"/>
        <v>-0.11850000000000005</v>
      </c>
      <c r="F203" s="1197">
        <f t="shared" si="6"/>
        <v>5.6721497447532521E-2</v>
      </c>
      <c r="G203" s="1166"/>
    </row>
    <row r="204" spans="1:7" ht="16.5" customHeight="1" thickBot="1">
      <c r="A204" s="1166"/>
      <c r="B204" s="2617" t="s">
        <v>865</v>
      </c>
      <c r="C204" s="2618"/>
      <c r="D204" s="2618"/>
      <c r="E204" s="2618"/>
      <c r="F204" s="2619"/>
      <c r="G204" s="1166"/>
    </row>
    <row r="205" spans="1:7" ht="15.75">
      <c r="A205" s="1166"/>
      <c r="B205" s="2584"/>
      <c r="C205" s="1190">
        <v>2024</v>
      </c>
      <c r="D205" s="1190">
        <v>2025</v>
      </c>
      <c r="E205" s="1190">
        <v>2026</v>
      </c>
      <c r="F205" s="1190">
        <v>2027</v>
      </c>
      <c r="G205" s="1166"/>
    </row>
    <row r="206" spans="1:7" ht="16.5" thickBot="1">
      <c r="A206" s="1166"/>
      <c r="B206" s="2585"/>
      <c r="C206" s="1191" t="s">
        <v>22</v>
      </c>
      <c r="D206" s="1191" t="s">
        <v>23</v>
      </c>
      <c r="E206" s="1191" t="s">
        <v>23</v>
      </c>
      <c r="F206" s="1191" t="s">
        <v>23</v>
      </c>
      <c r="G206" s="1166"/>
    </row>
    <row r="207" spans="1:7" ht="20.25" customHeight="1" thickBot="1">
      <c r="A207" s="1166"/>
      <c r="B207" s="1198" t="s">
        <v>583</v>
      </c>
      <c r="C207" s="1201"/>
      <c r="D207" s="1201"/>
      <c r="E207" s="1201"/>
      <c r="F207" s="1201"/>
      <c r="G207" s="1166"/>
    </row>
    <row r="208" spans="1:7" ht="23.25" customHeight="1" thickBot="1">
      <c r="A208" s="1166"/>
      <c r="B208" s="1200" t="s">
        <v>538</v>
      </c>
      <c r="C208" s="1201"/>
      <c r="D208" s="1201"/>
      <c r="E208" s="1201"/>
      <c r="F208" s="1201"/>
      <c r="G208" s="1166"/>
    </row>
    <row r="209" spans="1:7" ht="16.5" thickBot="1">
      <c r="A209" s="1166"/>
      <c r="B209" s="1200" t="s">
        <v>592</v>
      </c>
      <c r="C209" s="1202"/>
      <c r="D209" s="1203"/>
      <c r="E209" s="1203"/>
      <c r="F209" s="1203"/>
      <c r="G209" s="1166"/>
    </row>
    <row r="210" spans="1:7" ht="16.5" thickBot="1">
      <c r="A210" s="1166"/>
      <c r="B210" s="1200" t="s">
        <v>585</v>
      </c>
      <c r="C210" s="1201"/>
      <c r="D210" s="1201"/>
      <c r="E210" s="1201"/>
      <c r="F210" s="1201"/>
      <c r="G210" s="1166"/>
    </row>
    <row r="211" spans="1:7" ht="15.75" customHeight="1" thickBot="1">
      <c r="A211" s="1166"/>
      <c r="B211" s="1200" t="s">
        <v>586</v>
      </c>
      <c r="C211" s="1202"/>
      <c r="D211" s="1203"/>
      <c r="E211" s="1203"/>
      <c r="F211" s="1203"/>
      <c r="G211" s="1166"/>
    </row>
    <row r="212" spans="1:7" ht="16.5" thickBot="1">
      <c r="A212" s="1166"/>
      <c r="B212" s="1198" t="s">
        <v>587</v>
      </c>
      <c r="C212" s="1396">
        <f>C214+C215+C216</f>
        <v>125500</v>
      </c>
      <c r="D212" s="1396">
        <f>D214+D215+D216</f>
        <v>120000</v>
      </c>
      <c r="E212" s="1396">
        <f>E214+E215+E216</f>
        <v>105780</v>
      </c>
      <c r="F212" s="1396">
        <f>F214+F215+F216</f>
        <v>111780</v>
      </c>
      <c r="G212" s="1166"/>
    </row>
    <row r="213" spans="1:7" ht="16.5" thickBot="1">
      <c r="A213" s="1166"/>
      <c r="B213" s="1200" t="s">
        <v>538</v>
      </c>
      <c r="C213" s="1237"/>
      <c r="D213" s="1237"/>
      <c r="E213" s="1237"/>
      <c r="F213" s="1237"/>
      <c r="G213" s="1166"/>
    </row>
    <row r="214" spans="1:7" ht="16.5" thickBot="1">
      <c r="A214" s="1166"/>
      <c r="B214" s="1200" t="s">
        <v>592</v>
      </c>
      <c r="C214" s="1208">
        <v>80000</v>
      </c>
      <c r="D214" s="1208">
        <v>80000</v>
      </c>
      <c r="E214" s="1208">
        <v>80780</v>
      </c>
      <c r="F214" s="1208">
        <v>80780</v>
      </c>
      <c r="G214" s="1166"/>
    </row>
    <row r="215" spans="1:7" ht="16.5" thickBot="1">
      <c r="A215" s="1166"/>
      <c r="B215" s="1200" t="s">
        <v>585</v>
      </c>
      <c r="C215" s="1237">
        <v>43980</v>
      </c>
      <c r="D215" s="1237">
        <v>40000</v>
      </c>
      <c r="E215" s="1237">
        <v>25000</v>
      </c>
      <c r="F215" s="1237">
        <v>31000</v>
      </c>
      <c r="G215" s="1166"/>
    </row>
    <row r="216" spans="1:7" ht="16.5" thickBot="1">
      <c r="A216" s="1166"/>
      <c r="B216" s="1200" t="s">
        <v>586</v>
      </c>
      <c r="C216" s="1208">
        <v>1520</v>
      </c>
      <c r="D216" s="1208"/>
      <c r="E216" s="1208"/>
      <c r="F216" s="1208"/>
      <c r="G216" s="1166"/>
    </row>
    <row r="217" spans="1:7" ht="16.5" thickBot="1">
      <c r="A217" s="1166"/>
      <c r="B217" s="1207" t="s">
        <v>571</v>
      </c>
      <c r="C217" s="1397">
        <f>C213+C214+C215+C216</f>
        <v>125500</v>
      </c>
      <c r="D217" s="1397">
        <f>D213+D214+D215+D216</f>
        <v>120000</v>
      </c>
      <c r="E217" s="1397">
        <f>E213+E214+E215+E216</f>
        <v>105780</v>
      </c>
      <c r="F217" s="1397">
        <f>F213+F214+F215+F216</f>
        <v>111780</v>
      </c>
      <c r="G217" s="1166"/>
    </row>
    <row r="218" spans="1:7" ht="33.75" hidden="1" customHeight="1" thickBot="1">
      <c r="A218" s="1166"/>
      <c r="B218" s="1256" t="s">
        <v>574</v>
      </c>
      <c r="C218" s="2668"/>
      <c r="D218" s="2669"/>
      <c r="E218" s="2669"/>
      <c r="F218" s="2670"/>
      <c r="G218" s="1166"/>
    </row>
    <row r="219" spans="1:7" ht="48" hidden="1" thickBot="1">
      <c r="A219" s="1166"/>
      <c r="B219" s="1186" t="s">
        <v>2987</v>
      </c>
      <c r="C219" s="1257"/>
      <c r="D219" s="1254" t="s">
        <v>578</v>
      </c>
      <c r="E219" s="2671"/>
      <c r="F219" s="2672"/>
      <c r="G219" s="1166"/>
    </row>
    <row r="220" spans="1:7" ht="16.5" hidden="1" thickBot="1">
      <c r="A220" s="1166"/>
      <c r="B220" s="1255"/>
      <c r="C220" s="2673"/>
      <c r="D220" s="2674"/>
      <c r="E220" s="2674"/>
      <c r="F220" s="2675"/>
      <c r="G220" s="1166"/>
    </row>
    <row r="221" spans="1:7" ht="23.25" hidden="1" customHeight="1" thickBot="1">
      <c r="A221" s="1166"/>
      <c r="B221" s="1189" t="s">
        <v>517</v>
      </c>
      <c r="C221" s="2581"/>
      <c r="D221" s="2582"/>
      <c r="E221" s="2582"/>
      <c r="F221" s="2583"/>
      <c r="G221" s="1166"/>
    </row>
    <row r="222" spans="1:7" ht="12.75" hidden="1" customHeight="1" thickBot="1">
      <c r="A222" s="1166"/>
      <c r="B222" s="1189" t="s">
        <v>21</v>
      </c>
      <c r="C222" s="2676"/>
      <c r="D222" s="2677"/>
      <c r="E222" s="2677"/>
      <c r="F222" s="2678"/>
      <c r="G222" s="1166"/>
    </row>
    <row r="223" spans="1:7" ht="26.25" hidden="1" customHeight="1">
      <c r="A223" s="1166"/>
      <c r="B223" s="2584"/>
      <c r="C223" s="1190">
        <v>2024</v>
      </c>
      <c r="D223" s="1190">
        <v>2025</v>
      </c>
      <c r="E223" s="1190">
        <v>2026</v>
      </c>
      <c r="F223" s="1190">
        <v>2027</v>
      </c>
      <c r="G223" s="1166"/>
    </row>
    <row r="224" spans="1:7" ht="26.25" hidden="1" customHeight="1" thickBot="1">
      <c r="A224" s="1166"/>
      <c r="B224" s="2585"/>
      <c r="C224" s="1191" t="s">
        <v>22</v>
      </c>
      <c r="D224" s="1191" t="s">
        <v>23</v>
      </c>
      <c r="E224" s="1191" t="s">
        <v>23</v>
      </c>
      <c r="F224" s="1191" t="s">
        <v>23</v>
      </c>
      <c r="G224" s="1166"/>
    </row>
    <row r="225" spans="1:7" ht="22.5" hidden="1" customHeight="1" thickBot="1">
      <c r="A225" s="1166"/>
      <c r="B225" s="1189" t="s">
        <v>33</v>
      </c>
      <c r="C225" s="1194"/>
      <c r="D225" s="1194"/>
      <c r="E225" s="1194"/>
      <c r="F225" s="1194"/>
      <c r="G225" s="1166"/>
    </row>
    <row r="226" spans="1:7" ht="15.75" hidden="1" customHeight="1" thickBot="1">
      <c r="A226" s="1166"/>
      <c r="B226" s="1189" t="s">
        <v>529</v>
      </c>
      <c r="C226" s="1194"/>
      <c r="D226" s="1194"/>
      <c r="E226" s="1194"/>
      <c r="F226" s="1194"/>
      <c r="G226" s="1166"/>
    </row>
    <row r="227" spans="1:7" ht="16.5" hidden="1" thickBot="1">
      <c r="A227" s="1166"/>
      <c r="B227" s="1189" t="s">
        <v>530</v>
      </c>
      <c r="C227" s="1194"/>
      <c r="D227" s="1194"/>
      <c r="E227" s="1194"/>
      <c r="F227" s="1194"/>
      <c r="G227" s="1166"/>
    </row>
    <row r="228" spans="1:7" ht="15.75" hidden="1" customHeight="1" thickBot="1">
      <c r="A228" s="1166"/>
      <c r="B228" s="1189" t="s">
        <v>532</v>
      </c>
      <c r="C228" s="1173" t="s">
        <v>533</v>
      </c>
      <c r="D228" s="1197" t="e">
        <f>D225/C225-1</f>
        <v>#DIV/0!</v>
      </c>
      <c r="E228" s="1197" t="e">
        <f t="shared" ref="E228:F230" si="7">E225/D225-1</f>
        <v>#DIV/0!</v>
      </c>
      <c r="F228" s="1197" t="e">
        <f t="shared" si="7"/>
        <v>#DIV/0!</v>
      </c>
      <c r="G228" s="1166"/>
    </row>
    <row r="229" spans="1:7" ht="16.5" hidden="1" thickBot="1">
      <c r="A229" s="1166"/>
      <c r="B229" s="1189" t="s">
        <v>534</v>
      </c>
      <c r="C229" s="1173" t="s">
        <v>533</v>
      </c>
      <c r="D229" s="1197" t="e">
        <f>D226/C226-1</f>
        <v>#DIV/0!</v>
      </c>
      <c r="E229" s="1197" t="e">
        <f t="shared" si="7"/>
        <v>#DIV/0!</v>
      </c>
      <c r="F229" s="1197" t="e">
        <f t="shared" si="7"/>
        <v>#DIV/0!</v>
      </c>
      <c r="G229" s="1166"/>
    </row>
    <row r="230" spans="1:7" ht="16.5" hidden="1" thickBot="1">
      <c r="A230" s="1166"/>
      <c r="B230" s="1189" t="s">
        <v>47</v>
      </c>
      <c r="C230" s="1173" t="s">
        <v>533</v>
      </c>
      <c r="D230" s="1197" t="e">
        <f>D227/C227-1</f>
        <v>#DIV/0!</v>
      </c>
      <c r="E230" s="1197" t="e">
        <f t="shared" si="7"/>
        <v>#DIV/0!</v>
      </c>
      <c r="F230" s="1197" t="e">
        <f t="shared" si="7"/>
        <v>#DIV/0!</v>
      </c>
      <c r="G230" s="1166"/>
    </row>
    <row r="231" spans="1:7" ht="16.5" hidden="1" customHeight="1" thickBot="1">
      <c r="A231" s="1166"/>
      <c r="B231" s="2617" t="s">
        <v>2988</v>
      </c>
      <c r="C231" s="2618"/>
      <c r="D231" s="2618"/>
      <c r="E231" s="2618"/>
      <c r="F231" s="2619"/>
      <c r="G231" s="1166"/>
    </row>
    <row r="232" spans="1:7" ht="16.5" hidden="1" thickBot="1">
      <c r="A232" s="1166"/>
      <c r="B232" s="2584"/>
      <c r="C232" s="1190">
        <v>2024</v>
      </c>
      <c r="D232" s="1190">
        <v>2025</v>
      </c>
      <c r="E232" s="1190">
        <v>2026</v>
      </c>
      <c r="F232" s="1190">
        <v>2027</v>
      </c>
      <c r="G232" s="1166"/>
    </row>
    <row r="233" spans="1:7" ht="16.5" hidden="1" thickBot="1">
      <c r="A233" s="1166"/>
      <c r="B233" s="2585"/>
      <c r="C233" s="1191" t="s">
        <v>22</v>
      </c>
      <c r="D233" s="1191" t="s">
        <v>23</v>
      </c>
      <c r="E233" s="1191" t="s">
        <v>23</v>
      </c>
      <c r="F233" s="1191" t="s">
        <v>23</v>
      </c>
      <c r="G233" s="1166"/>
    </row>
    <row r="234" spans="1:7" ht="20.25" hidden="1" customHeight="1" thickBot="1">
      <c r="A234" s="1166"/>
      <c r="B234" s="1198" t="s">
        <v>583</v>
      </c>
      <c r="C234" s="1201"/>
      <c r="D234" s="1201"/>
      <c r="E234" s="1201"/>
      <c r="F234" s="1201"/>
      <c r="G234" s="1166"/>
    </row>
    <row r="235" spans="1:7" ht="23.25" hidden="1" customHeight="1" thickBot="1">
      <c r="A235" s="1166"/>
      <c r="B235" s="1200" t="s">
        <v>538</v>
      </c>
      <c r="C235" s="1201"/>
      <c r="D235" s="1201"/>
      <c r="E235" s="1201"/>
      <c r="F235" s="1201"/>
      <c r="G235" s="1166"/>
    </row>
    <row r="236" spans="1:7" ht="16.5" hidden="1" thickBot="1">
      <c r="A236" s="1166"/>
      <c r="B236" s="1200" t="s">
        <v>592</v>
      </c>
      <c r="C236" s="1202"/>
      <c r="D236" s="1203"/>
      <c r="E236" s="1203"/>
      <c r="F236" s="1203"/>
      <c r="G236" s="1166"/>
    </row>
    <row r="237" spans="1:7" ht="16.5" hidden="1" thickBot="1">
      <c r="A237" s="1166"/>
      <c r="B237" s="1200" t="s">
        <v>585</v>
      </c>
      <c r="C237" s="1201"/>
      <c r="D237" s="1201"/>
      <c r="E237" s="1201"/>
      <c r="F237" s="1201"/>
      <c r="G237" s="1166"/>
    </row>
    <row r="238" spans="1:7" ht="15.75" hidden="1" customHeight="1" thickBot="1">
      <c r="A238" s="1166"/>
      <c r="B238" s="1200" t="s">
        <v>586</v>
      </c>
      <c r="C238" s="1202"/>
      <c r="D238" s="1203"/>
      <c r="E238" s="1203"/>
      <c r="F238" s="1203"/>
      <c r="G238" s="1166"/>
    </row>
    <row r="239" spans="1:7" ht="16.5" hidden="1" thickBot="1">
      <c r="A239" s="1166"/>
      <c r="B239" s="1198" t="s">
        <v>587</v>
      </c>
      <c r="C239" s="1202"/>
      <c r="D239" s="1202"/>
      <c r="E239" s="1202"/>
      <c r="F239" s="1202"/>
      <c r="G239" s="1166"/>
    </row>
    <row r="240" spans="1:7" ht="16.5" hidden="1" thickBot="1">
      <c r="A240" s="1166"/>
      <c r="B240" s="1200" t="s">
        <v>538</v>
      </c>
      <c r="C240" s="1201"/>
      <c r="D240" s="1237"/>
      <c r="E240" s="1201"/>
      <c r="F240" s="1201"/>
      <c r="G240" s="1166"/>
    </row>
    <row r="241" spans="1:7" ht="16.5" hidden="1" thickBot="1">
      <c r="A241" s="1166"/>
      <c r="B241" s="1200" t="s">
        <v>592</v>
      </c>
      <c r="C241" s="1202"/>
      <c r="D241" s="1203"/>
      <c r="E241" s="1203"/>
      <c r="F241" s="1203"/>
      <c r="G241" s="1166"/>
    </row>
    <row r="242" spans="1:7" ht="16.5" hidden="1" thickBot="1">
      <c r="A242" s="1166"/>
      <c r="B242" s="1200" t="s">
        <v>585</v>
      </c>
      <c r="C242" s="1201"/>
      <c r="D242" s="1201"/>
      <c r="E242" s="1201"/>
      <c r="F242" s="1201"/>
      <c r="G242" s="1166"/>
    </row>
    <row r="243" spans="1:7" ht="16.5" hidden="1" thickBot="1">
      <c r="A243" s="1166"/>
      <c r="B243" s="1200" t="s">
        <v>586</v>
      </c>
      <c r="C243" s="1202"/>
      <c r="D243" s="1203"/>
      <c r="E243" s="1203"/>
      <c r="F243" s="1203"/>
      <c r="G243" s="1166"/>
    </row>
    <row r="244" spans="1:7" ht="16.5" hidden="1" thickBot="1">
      <c r="A244" s="1166"/>
      <c r="B244" s="1211" t="s">
        <v>2989</v>
      </c>
      <c r="C244" s="1202"/>
      <c r="D244" s="1202"/>
      <c r="E244" s="1202"/>
      <c r="F244" s="1202"/>
      <c r="G244" s="1166"/>
    </row>
    <row r="245" spans="1:7" ht="33.75" hidden="1" customHeight="1" thickBot="1">
      <c r="A245" s="1166"/>
      <c r="B245" s="1256" t="s">
        <v>574</v>
      </c>
      <c r="C245" s="2668"/>
      <c r="D245" s="2669"/>
      <c r="E245" s="2669"/>
      <c r="F245" s="2670"/>
      <c r="G245" s="1166"/>
    </row>
    <row r="246" spans="1:7" ht="48" hidden="1" thickBot="1">
      <c r="A246" s="1166"/>
      <c r="B246" s="1186" t="s">
        <v>2990</v>
      </c>
      <c r="C246" s="1257"/>
      <c r="D246" s="1254" t="s">
        <v>578</v>
      </c>
      <c r="E246" s="2671"/>
      <c r="F246" s="2672"/>
      <c r="G246" s="1166"/>
    </row>
    <row r="247" spans="1:7" ht="16.5" hidden="1" thickBot="1">
      <c r="A247" s="1166"/>
      <c r="B247" s="1255"/>
      <c r="C247" s="2673"/>
      <c r="D247" s="2674"/>
      <c r="E247" s="2674"/>
      <c r="F247" s="2675"/>
      <c r="G247" s="1166"/>
    </row>
    <row r="248" spans="1:7" ht="23.25" hidden="1" customHeight="1" thickBot="1">
      <c r="A248" s="1166"/>
      <c r="B248" s="1189" t="s">
        <v>517</v>
      </c>
      <c r="C248" s="2581"/>
      <c r="D248" s="2582"/>
      <c r="E248" s="2582"/>
      <c r="F248" s="2583"/>
      <c r="G248" s="1166"/>
    </row>
    <row r="249" spans="1:7" ht="12.75" hidden="1" customHeight="1" thickBot="1">
      <c r="A249" s="1166"/>
      <c r="B249" s="1189" t="s">
        <v>21</v>
      </c>
      <c r="C249" s="2676"/>
      <c r="D249" s="2677"/>
      <c r="E249" s="2677"/>
      <c r="F249" s="2678"/>
      <c r="G249" s="1166"/>
    </row>
    <row r="250" spans="1:7" ht="26.25" hidden="1" customHeight="1">
      <c r="A250" s="1166"/>
      <c r="B250" s="2584"/>
      <c r="C250" s="1190">
        <v>2024</v>
      </c>
      <c r="D250" s="1190">
        <v>2025</v>
      </c>
      <c r="E250" s="1190">
        <v>2026</v>
      </c>
      <c r="F250" s="1190">
        <v>2027</v>
      </c>
      <c r="G250" s="1166"/>
    </row>
    <row r="251" spans="1:7" ht="26.25" hidden="1" customHeight="1" thickBot="1">
      <c r="A251" s="1166"/>
      <c r="B251" s="2585"/>
      <c r="C251" s="1191" t="s">
        <v>22</v>
      </c>
      <c r="D251" s="1191" t="s">
        <v>23</v>
      </c>
      <c r="E251" s="1191" t="s">
        <v>23</v>
      </c>
      <c r="F251" s="1191" t="s">
        <v>23</v>
      </c>
      <c r="G251" s="1166"/>
    </row>
    <row r="252" spans="1:7" ht="22.5" hidden="1" customHeight="1" thickBot="1">
      <c r="A252" s="1166"/>
      <c r="B252" s="1189" t="s">
        <v>33</v>
      </c>
      <c r="C252" s="1194"/>
      <c r="D252" s="1194"/>
      <c r="E252" s="1194"/>
      <c r="F252" s="1194"/>
      <c r="G252" s="1166"/>
    </row>
    <row r="253" spans="1:7" ht="15.75" hidden="1" customHeight="1" thickBot="1">
      <c r="A253" s="1166"/>
      <c r="B253" s="1189" t="s">
        <v>529</v>
      </c>
      <c r="C253" s="1194"/>
      <c r="D253" s="1194"/>
      <c r="E253" s="1194"/>
      <c r="F253" s="1194"/>
      <c r="G253" s="1166"/>
    </row>
    <row r="254" spans="1:7" ht="16.5" hidden="1" thickBot="1">
      <c r="A254" s="1166"/>
      <c r="B254" s="1189" t="s">
        <v>530</v>
      </c>
      <c r="C254" s="1194"/>
      <c r="D254" s="1194"/>
      <c r="E254" s="1194"/>
      <c r="F254" s="1194"/>
      <c r="G254" s="1166"/>
    </row>
    <row r="255" spans="1:7" ht="15.75" hidden="1" customHeight="1" thickBot="1">
      <c r="A255" s="1166"/>
      <c r="B255" s="1189" t="s">
        <v>532</v>
      </c>
      <c r="C255" s="1173" t="s">
        <v>533</v>
      </c>
      <c r="D255" s="1197" t="e">
        <f>D252/C252-1</f>
        <v>#DIV/0!</v>
      </c>
      <c r="E255" s="1197" t="e">
        <f t="shared" ref="E255:F257" si="8">E252/D252-1</f>
        <v>#DIV/0!</v>
      </c>
      <c r="F255" s="1197" t="e">
        <f t="shared" si="8"/>
        <v>#DIV/0!</v>
      </c>
      <c r="G255" s="1166"/>
    </row>
    <row r="256" spans="1:7" ht="16.5" hidden="1" thickBot="1">
      <c r="A256" s="1166"/>
      <c r="B256" s="1189" t="s">
        <v>534</v>
      </c>
      <c r="C256" s="1173" t="s">
        <v>533</v>
      </c>
      <c r="D256" s="1197" t="e">
        <f>D253/C253-1</f>
        <v>#DIV/0!</v>
      </c>
      <c r="E256" s="1197" t="e">
        <f t="shared" si="8"/>
        <v>#DIV/0!</v>
      </c>
      <c r="F256" s="1197" t="e">
        <f t="shared" si="8"/>
        <v>#DIV/0!</v>
      </c>
      <c r="G256" s="1166"/>
    </row>
    <row r="257" spans="1:7" ht="16.5" hidden="1" thickBot="1">
      <c r="A257" s="1166"/>
      <c r="B257" s="1189" t="s">
        <v>47</v>
      </c>
      <c r="C257" s="1173" t="s">
        <v>533</v>
      </c>
      <c r="D257" s="1197" t="e">
        <f>D254/C254-1</f>
        <v>#DIV/0!</v>
      </c>
      <c r="E257" s="1197" t="e">
        <f t="shared" si="8"/>
        <v>#DIV/0!</v>
      </c>
      <c r="F257" s="1197" t="e">
        <f t="shared" si="8"/>
        <v>#DIV/0!</v>
      </c>
      <c r="G257" s="1166"/>
    </row>
    <row r="258" spans="1:7" ht="16.5" hidden="1" customHeight="1" thickBot="1">
      <c r="A258" s="1166"/>
      <c r="B258" s="2617" t="s">
        <v>2991</v>
      </c>
      <c r="C258" s="2618"/>
      <c r="D258" s="2618"/>
      <c r="E258" s="2618"/>
      <c r="F258" s="2619"/>
      <c r="G258" s="1166"/>
    </row>
    <row r="259" spans="1:7" ht="16.5" hidden="1" thickBot="1">
      <c r="A259" s="1166"/>
      <c r="B259" s="2584"/>
      <c r="C259" s="1190">
        <v>2024</v>
      </c>
      <c r="D259" s="1190">
        <v>2025</v>
      </c>
      <c r="E259" s="1190">
        <v>2026</v>
      </c>
      <c r="F259" s="1190">
        <v>2027</v>
      </c>
      <c r="G259" s="1166"/>
    </row>
    <row r="260" spans="1:7" ht="16.5" hidden="1" thickBot="1">
      <c r="A260" s="1166"/>
      <c r="B260" s="2585"/>
      <c r="C260" s="1191" t="s">
        <v>22</v>
      </c>
      <c r="D260" s="1191" t="s">
        <v>23</v>
      </c>
      <c r="E260" s="1191" t="s">
        <v>23</v>
      </c>
      <c r="F260" s="1191" t="s">
        <v>23</v>
      </c>
      <c r="G260" s="1166"/>
    </row>
    <row r="261" spans="1:7" ht="20.25" hidden="1" customHeight="1" thickBot="1">
      <c r="A261" s="1166"/>
      <c r="B261" s="1198" t="s">
        <v>583</v>
      </c>
      <c r="C261" s="1201"/>
      <c r="D261" s="1201"/>
      <c r="E261" s="1201"/>
      <c r="F261" s="1201"/>
      <c r="G261" s="1166"/>
    </row>
    <row r="262" spans="1:7" ht="23.25" hidden="1" customHeight="1" thickBot="1">
      <c r="A262" s="1166"/>
      <c r="B262" s="1200" t="s">
        <v>538</v>
      </c>
      <c r="C262" s="1201"/>
      <c r="D262" s="1201"/>
      <c r="E262" s="1201"/>
      <c r="F262" s="1201"/>
      <c r="G262" s="1166"/>
    </row>
    <row r="263" spans="1:7" ht="16.5" hidden="1" thickBot="1">
      <c r="A263" s="1166"/>
      <c r="B263" s="1200" t="s">
        <v>592</v>
      </c>
      <c r="C263" s="1202"/>
      <c r="D263" s="1203"/>
      <c r="E263" s="1203"/>
      <c r="F263" s="1203"/>
      <c r="G263" s="1166"/>
    </row>
    <row r="264" spans="1:7" ht="16.5" hidden="1" thickBot="1">
      <c r="A264" s="1166"/>
      <c r="B264" s="1200" t="s">
        <v>585</v>
      </c>
      <c r="C264" s="1201"/>
      <c r="D264" s="1201"/>
      <c r="E264" s="1201"/>
      <c r="F264" s="1201"/>
      <c r="G264" s="1166"/>
    </row>
    <row r="265" spans="1:7" ht="15.75" hidden="1" customHeight="1" thickBot="1">
      <c r="A265" s="1166"/>
      <c r="B265" s="1200" t="s">
        <v>586</v>
      </c>
      <c r="C265" s="1202"/>
      <c r="D265" s="1203"/>
      <c r="E265" s="1203"/>
      <c r="F265" s="1203"/>
      <c r="G265" s="1166"/>
    </row>
    <row r="266" spans="1:7" ht="16.5" hidden="1" thickBot="1">
      <c r="A266" s="1166"/>
      <c r="B266" s="1198" t="s">
        <v>587</v>
      </c>
      <c r="C266" s="1202"/>
      <c r="D266" s="1202"/>
      <c r="E266" s="1202"/>
      <c r="F266" s="1202"/>
      <c r="G266" s="1166"/>
    </row>
    <row r="267" spans="1:7" ht="16.5" hidden="1" thickBot="1">
      <c r="A267" s="1166"/>
      <c r="B267" s="1200" t="s">
        <v>538</v>
      </c>
      <c r="C267" s="1201"/>
      <c r="D267" s="1237"/>
      <c r="E267" s="1201"/>
      <c r="F267" s="1201"/>
      <c r="G267" s="1166"/>
    </row>
    <row r="268" spans="1:7" ht="16.5" hidden="1" thickBot="1">
      <c r="A268" s="1166"/>
      <c r="B268" s="1200" t="s">
        <v>592</v>
      </c>
      <c r="C268" s="1202"/>
      <c r="D268" s="1203"/>
      <c r="E268" s="1203"/>
      <c r="F268" s="1203"/>
      <c r="G268" s="1166"/>
    </row>
    <row r="269" spans="1:7" ht="16.5" hidden="1" thickBot="1">
      <c r="A269" s="1166"/>
      <c r="B269" s="1200" t="s">
        <v>585</v>
      </c>
      <c r="C269" s="1201"/>
      <c r="D269" s="1201"/>
      <c r="E269" s="1201"/>
      <c r="F269" s="1201"/>
      <c r="G269" s="1166"/>
    </row>
    <row r="270" spans="1:7" ht="16.5" hidden="1" thickBot="1">
      <c r="A270" s="1166"/>
      <c r="B270" s="1200" t="s">
        <v>586</v>
      </c>
      <c r="C270" s="1202"/>
      <c r="D270" s="1203"/>
      <c r="E270" s="1203"/>
      <c r="F270" s="1203"/>
      <c r="G270" s="1166"/>
    </row>
    <row r="271" spans="1:7" ht="16.5" hidden="1" thickBot="1">
      <c r="A271" s="1166"/>
      <c r="B271" s="1211" t="s">
        <v>2992</v>
      </c>
      <c r="C271" s="1202"/>
      <c r="D271" s="1202"/>
      <c r="E271" s="1202"/>
      <c r="F271" s="1202"/>
      <c r="G271" s="1166"/>
    </row>
    <row r="272" spans="1:7" ht="51" customHeight="1" thickBot="1">
      <c r="A272" s="1166"/>
      <c r="B272" s="1258" t="s">
        <v>588</v>
      </c>
      <c r="C272" s="1259">
        <f>C30+C68+C106+C146+C172+C199</f>
        <v>346165</v>
      </c>
      <c r="D272" s="1259">
        <f t="shared" ref="D272:F272" si="9">D30+D68+D106+D146+D172+D199</f>
        <v>342764</v>
      </c>
      <c r="E272" s="1259">
        <f t="shared" si="9"/>
        <v>314544</v>
      </c>
      <c r="F272" s="1259">
        <f t="shared" si="9"/>
        <v>330544</v>
      </c>
      <c r="G272" s="1166"/>
    </row>
    <row r="273" spans="1:9" ht="32.25" thickBot="1">
      <c r="A273" s="1166"/>
      <c r="B273" s="1260" t="s">
        <v>589</v>
      </c>
      <c r="C273" s="1261">
        <f>C275+C276+C278+C279+C281+C282+C293+C294+C296+C297+C298+C299+C301+C302+C303+C304</f>
        <v>346165</v>
      </c>
      <c r="D273" s="1261">
        <f>D275+D276+D278+D279+D281+D282+D293+D294+D296+D297+D298+D299+D301+D302+D303+D304</f>
        <v>342764</v>
      </c>
      <c r="E273" s="1261">
        <f>E275+E276+E278+E279+E281+E282+E293+E294+E296+E297+E298+E299+E301+E302+E303+E304</f>
        <v>314544</v>
      </c>
      <c r="F273" s="1261">
        <f>F275+F276+F278+F279+F281+F282+F293+F294+F296+F297+F298+F299+F301+F302+F303+F304</f>
        <v>330544</v>
      </c>
      <c r="G273" s="1262"/>
      <c r="H273" s="1192"/>
      <c r="I273" s="1192"/>
    </row>
    <row r="274" spans="1:9" ht="16.5" thickBot="1">
      <c r="A274" s="1166"/>
      <c r="B274" s="1198" t="s">
        <v>537</v>
      </c>
      <c r="C274" s="1199">
        <f>C275+C276</f>
        <v>126143</v>
      </c>
      <c r="D274" s="1263">
        <f>D275+D276</f>
        <v>129643</v>
      </c>
      <c r="E274" s="1263">
        <f>E275+E276</f>
        <v>129643</v>
      </c>
      <c r="F274" s="1263">
        <f>F275+F276</f>
        <v>129643</v>
      </c>
      <c r="G274" s="1262"/>
      <c r="I274" s="1192"/>
    </row>
    <row r="275" spans="1:9" ht="16.5" thickBot="1">
      <c r="A275" s="1166"/>
      <c r="B275" s="1200" t="s">
        <v>538</v>
      </c>
      <c r="C275" s="1202">
        <f t="shared" ref="C275:F279" si="10">C39</f>
        <v>126143</v>
      </c>
      <c r="D275" s="1202">
        <f t="shared" si="10"/>
        <v>129643</v>
      </c>
      <c r="E275" s="1202">
        <f t="shared" si="10"/>
        <v>129643</v>
      </c>
      <c r="F275" s="1202">
        <f t="shared" si="10"/>
        <v>129643</v>
      </c>
      <c r="G275" s="1166"/>
    </row>
    <row r="276" spans="1:9" ht="24.75" customHeight="1" thickBot="1">
      <c r="A276" s="1166"/>
      <c r="B276" s="1200" t="s">
        <v>590</v>
      </c>
      <c r="C276" s="1202">
        <f t="shared" si="10"/>
        <v>0</v>
      </c>
      <c r="D276" s="1202">
        <f t="shared" si="10"/>
        <v>0</v>
      </c>
      <c r="E276" s="1202">
        <f t="shared" si="10"/>
        <v>0</v>
      </c>
      <c r="F276" s="1202">
        <f t="shared" si="10"/>
        <v>0</v>
      </c>
      <c r="G276" s="1166"/>
    </row>
    <row r="277" spans="1:9" ht="15.75" customHeight="1" thickBot="1">
      <c r="A277" s="1166"/>
      <c r="B277" s="1198" t="s">
        <v>540</v>
      </c>
      <c r="C277" s="1236">
        <f t="shared" si="10"/>
        <v>20342</v>
      </c>
      <c r="D277" s="1236">
        <f t="shared" si="10"/>
        <v>20342</v>
      </c>
      <c r="E277" s="1236">
        <f t="shared" si="10"/>
        <v>20342</v>
      </c>
      <c r="F277" s="1236">
        <f t="shared" si="10"/>
        <v>20342</v>
      </c>
      <c r="G277" s="1262"/>
      <c r="H277" s="1192"/>
    </row>
    <row r="278" spans="1:9" ht="16.5" thickBot="1">
      <c r="A278" s="1166"/>
      <c r="B278" s="1200" t="s">
        <v>538</v>
      </c>
      <c r="C278" s="1202">
        <f t="shared" si="10"/>
        <v>20342</v>
      </c>
      <c r="D278" s="1202">
        <f t="shared" si="10"/>
        <v>20342</v>
      </c>
      <c r="E278" s="1202">
        <f t="shared" si="10"/>
        <v>20342</v>
      </c>
      <c r="F278" s="1202">
        <f t="shared" si="10"/>
        <v>20342</v>
      </c>
      <c r="G278" s="1166"/>
    </row>
    <row r="279" spans="1:9" ht="16.5" thickBot="1">
      <c r="A279" s="1166"/>
      <c r="B279" s="1200" t="s">
        <v>590</v>
      </c>
      <c r="C279" s="1202">
        <f t="shared" si="10"/>
        <v>0</v>
      </c>
      <c r="D279" s="1202">
        <f t="shared" si="10"/>
        <v>0</v>
      </c>
      <c r="E279" s="1202">
        <f t="shared" si="10"/>
        <v>0</v>
      </c>
      <c r="F279" s="1202">
        <f t="shared" si="10"/>
        <v>0</v>
      </c>
      <c r="G279" s="1166"/>
    </row>
    <row r="280" spans="1:9" ht="16.5" thickBot="1">
      <c r="A280" s="1166"/>
      <c r="B280" s="1198" t="s">
        <v>542</v>
      </c>
      <c r="C280" s="1236">
        <f>C281+C282</f>
        <v>51000</v>
      </c>
      <c r="D280" s="1236">
        <f>D281+D282</f>
        <v>52609</v>
      </c>
      <c r="E280" s="1236">
        <f>E281+E282</f>
        <v>53609</v>
      </c>
      <c r="F280" s="1236">
        <f>F281+F282</f>
        <v>53609</v>
      </c>
      <c r="G280" s="1166"/>
      <c r="H280" s="1192"/>
    </row>
    <row r="281" spans="1:9" ht="16.5" thickBot="1">
      <c r="A281" s="1166"/>
      <c r="B281" s="1200" t="s">
        <v>538</v>
      </c>
      <c r="C281" s="1202">
        <f>C45+C83+C121</f>
        <v>51000</v>
      </c>
      <c r="D281" s="1202">
        <f>D45+D83+D121</f>
        <v>52609</v>
      </c>
      <c r="E281" s="1202">
        <f>E45+E83+E121</f>
        <v>53609</v>
      </c>
      <c r="F281" s="1202">
        <f>F45+F83+F121</f>
        <v>53609</v>
      </c>
      <c r="G281" s="1166"/>
    </row>
    <row r="282" spans="1:9" ht="16.5" thickBot="1">
      <c r="A282" s="1166"/>
      <c r="B282" s="1200" t="s">
        <v>590</v>
      </c>
      <c r="C282" s="1202">
        <f>C46</f>
        <v>0</v>
      </c>
      <c r="D282" s="1202">
        <f>D46</f>
        <v>0</v>
      </c>
      <c r="E282" s="1202">
        <f>E46</f>
        <v>0</v>
      </c>
      <c r="F282" s="1202">
        <f>F46</f>
        <v>0</v>
      </c>
      <c r="G282" s="1166"/>
    </row>
    <row r="283" spans="1:9" ht="16.5" thickBot="1">
      <c r="A283" s="1166"/>
      <c r="B283" s="1198" t="s">
        <v>543</v>
      </c>
      <c r="C283" s="1202">
        <f>C47</f>
        <v>0</v>
      </c>
      <c r="D283" s="1199">
        <f>D284+D285</f>
        <v>0</v>
      </c>
      <c r="E283" s="1199">
        <f>E284+E285</f>
        <v>0</v>
      </c>
      <c r="F283" s="1199">
        <f>F284+F285</f>
        <v>0</v>
      </c>
      <c r="G283" s="1166"/>
    </row>
    <row r="284" spans="1:9" ht="16.5" thickBot="1">
      <c r="A284" s="1166"/>
      <c r="B284" s="1200" t="s">
        <v>538</v>
      </c>
      <c r="C284" s="1201">
        <f>C48</f>
        <v>0</v>
      </c>
      <c r="D284" s="1201">
        <f t="shared" ref="D284:F285" si="11">D48</f>
        <v>0</v>
      </c>
      <c r="E284" s="1201">
        <f t="shared" si="11"/>
        <v>0</v>
      </c>
      <c r="F284" s="1201">
        <f t="shared" si="11"/>
        <v>0</v>
      </c>
      <c r="G284" s="1166"/>
    </row>
    <row r="285" spans="1:9" ht="15.75" customHeight="1" thickBot="1">
      <c r="A285" s="1166"/>
      <c r="B285" s="1200" t="s">
        <v>590</v>
      </c>
      <c r="C285" s="1201">
        <f>C49</f>
        <v>0</v>
      </c>
      <c r="D285" s="1201">
        <f t="shared" si="11"/>
        <v>0</v>
      </c>
      <c r="E285" s="1201">
        <f t="shared" si="11"/>
        <v>0</v>
      </c>
      <c r="F285" s="1201">
        <f t="shared" si="11"/>
        <v>0</v>
      </c>
      <c r="G285" s="1166"/>
    </row>
    <row r="286" spans="1:9" ht="16.5" thickBot="1">
      <c r="A286" s="1166"/>
      <c r="B286" s="1198" t="s">
        <v>549</v>
      </c>
      <c r="C286" s="1199">
        <f>C287+C288</f>
        <v>0</v>
      </c>
      <c r="D286" s="1199">
        <f>D287+D288</f>
        <v>0</v>
      </c>
      <c r="E286" s="1199">
        <f>E287+E288</f>
        <v>0</v>
      </c>
      <c r="F286" s="1199">
        <f>F287+F288</f>
        <v>0</v>
      </c>
      <c r="G286" s="1166"/>
    </row>
    <row r="287" spans="1:9" ht="16.5" thickBot="1">
      <c r="A287" s="1166"/>
      <c r="B287" s="1200" t="s">
        <v>538</v>
      </c>
      <c r="C287" s="1201">
        <f t="shared" ref="C287:F294" si="12">C51</f>
        <v>0</v>
      </c>
      <c r="D287" s="1201">
        <f t="shared" si="12"/>
        <v>0</v>
      </c>
      <c r="E287" s="1201">
        <f t="shared" si="12"/>
        <v>0</v>
      </c>
      <c r="F287" s="1201">
        <f t="shared" si="12"/>
        <v>0</v>
      </c>
      <c r="G287" s="1166"/>
    </row>
    <row r="288" spans="1:9" ht="16.5" thickBot="1">
      <c r="A288" s="1166"/>
      <c r="B288" s="1200" t="s">
        <v>590</v>
      </c>
      <c r="C288" s="1201">
        <f t="shared" si="12"/>
        <v>0</v>
      </c>
      <c r="D288" s="1201">
        <f t="shared" si="12"/>
        <v>0</v>
      </c>
      <c r="E288" s="1201">
        <f t="shared" si="12"/>
        <v>0</v>
      </c>
      <c r="F288" s="1201">
        <f t="shared" si="12"/>
        <v>0</v>
      </c>
      <c r="G288" s="1166"/>
    </row>
    <row r="289" spans="1:9" ht="16.5" thickBot="1">
      <c r="A289" s="1166"/>
      <c r="B289" s="1198" t="s">
        <v>553</v>
      </c>
      <c r="C289" s="1201">
        <f t="shared" si="12"/>
        <v>0</v>
      </c>
      <c r="D289" s="1201">
        <f t="shared" si="12"/>
        <v>0</v>
      </c>
      <c r="E289" s="1201">
        <f t="shared" si="12"/>
        <v>0</v>
      </c>
      <c r="F289" s="1201">
        <f t="shared" si="12"/>
        <v>0</v>
      </c>
      <c r="G289" s="1166"/>
    </row>
    <row r="290" spans="1:9" ht="16.5" thickBot="1">
      <c r="A290" s="1166"/>
      <c r="B290" s="1200" t="s">
        <v>538</v>
      </c>
      <c r="C290" s="1201">
        <f t="shared" si="12"/>
        <v>0</v>
      </c>
      <c r="D290" s="1201">
        <f t="shared" si="12"/>
        <v>0</v>
      </c>
      <c r="E290" s="1201">
        <f t="shared" si="12"/>
        <v>0</v>
      </c>
      <c r="F290" s="1201">
        <f t="shared" si="12"/>
        <v>0</v>
      </c>
      <c r="G290" s="1166"/>
      <c r="H290" s="1264"/>
    </row>
    <row r="291" spans="1:9" ht="16.5" thickBot="1">
      <c r="A291" s="1166"/>
      <c r="B291" s="1200" t="s">
        <v>590</v>
      </c>
      <c r="C291" s="1201">
        <f t="shared" si="12"/>
        <v>0</v>
      </c>
      <c r="D291" s="1201">
        <f t="shared" si="12"/>
        <v>0</v>
      </c>
      <c r="E291" s="1201">
        <f t="shared" si="12"/>
        <v>0</v>
      </c>
      <c r="F291" s="1201">
        <f t="shared" si="12"/>
        <v>0</v>
      </c>
      <c r="G291" s="1166"/>
    </row>
    <row r="292" spans="1:9" ht="26.25" customHeight="1" thickBot="1">
      <c r="A292" s="1166"/>
      <c r="B292" s="1198" t="s">
        <v>554</v>
      </c>
      <c r="C292" s="1201">
        <f t="shared" si="12"/>
        <v>0</v>
      </c>
      <c r="D292" s="1201">
        <f t="shared" si="12"/>
        <v>170</v>
      </c>
      <c r="E292" s="1201">
        <f t="shared" si="12"/>
        <v>170</v>
      </c>
      <c r="F292" s="1201">
        <f t="shared" si="12"/>
        <v>170</v>
      </c>
      <c r="G292" s="1166"/>
    </row>
    <row r="293" spans="1:9" ht="16.5" thickBot="1">
      <c r="A293" s="1166"/>
      <c r="B293" s="1200" t="s">
        <v>538</v>
      </c>
      <c r="C293" s="1201">
        <f t="shared" si="12"/>
        <v>0</v>
      </c>
      <c r="D293" s="1201">
        <f t="shared" si="12"/>
        <v>170</v>
      </c>
      <c r="E293" s="1201">
        <f t="shared" si="12"/>
        <v>170</v>
      </c>
      <c r="F293" s="1201">
        <f t="shared" si="12"/>
        <v>170</v>
      </c>
      <c r="G293" s="1166"/>
    </row>
    <row r="294" spans="1:9" ht="16.5" thickBot="1">
      <c r="A294" s="1166"/>
      <c r="B294" s="1200" t="s">
        <v>590</v>
      </c>
      <c r="C294" s="1201">
        <f t="shared" si="12"/>
        <v>0</v>
      </c>
      <c r="D294" s="1201">
        <f t="shared" si="12"/>
        <v>0</v>
      </c>
      <c r="E294" s="1201">
        <f t="shared" si="12"/>
        <v>0</v>
      </c>
      <c r="F294" s="1201">
        <f t="shared" si="12"/>
        <v>0</v>
      </c>
      <c r="G294" s="1166"/>
    </row>
    <row r="295" spans="1:9" ht="32.25" customHeight="1" thickBot="1">
      <c r="A295" s="1166"/>
      <c r="B295" s="1198" t="s">
        <v>591</v>
      </c>
      <c r="C295" s="1199">
        <f>C296+C297+C298+C299</f>
        <v>22180</v>
      </c>
      <c r="D295" s="1199">
        <f t="shared" ref="D295:F295" si="13">D296+D297+D298+D299</f>
        <v>20000</v>
      </c>
      <c r="E295" s="1199">
        <f t="shared" si="13"/>
        <v>5000</v>
      </c>
      <c r="F295" s="1199">
        <f t="shared" si="13"/>
        <v>15000</v>
      </c>
      <c r="G295" s="1166"/>
      <c r="H295" s="1264"/>
    </row>
    <row r="296" spans="1:9" ht="15" customHeight="1" thickBot="1">
      <c r="A296" s="1166"/>
      <c r="B296" s="1200" t="s">
        <v>538</v>
      </c>
      <c r="C296" s="1201">
        <f>C181</f>
        <v>22180</v>
      </c>
      <c r="D296" s="1201">
        <f t="shared" ref="D296:F296" si="14">D181</f>
        <v>20000</v>
      </c>
      <c r="E296" s="1201">
        <f t="shared" si="14"/>
        <v>5000</v>
      </c>
      <c r="F296" s="1201">
        <f t="shared" si="14"/>
        <v>15000</v>
      </c>
      <c r="G296" s="1166"/>
      <c r="H296" s="1192"/>
    </row>
    <row r="297" spans="1:9" ht="15.75" customHeight="1" thickBot="1">
      <c r="A297" s="1166"/>
      <c r="B297" s="1200" t="s">
        <v>592</v>
      </c>
      <c r="C297" s="1201">
        <v>0</v>
      </c>
      <c r="D297" s="1201">
        <v>0</v>
      </c>
      <c r="E297" s="1201">
        <v>0</v>
      </c>
      <c r="F297" s="1201">
        <v>0</v>
      </c>
      <c r="G297" s="1166"/>
    </row>
    <row r="298" spans="1:9" ht="19.5" customHeight="1" thickBot="1">
      <c r="A298" s="1166"/>
      <c r="B298" s="1200" t="s">
        <v>585</v>
      </c>
      <c r="C298" s="1201">
        <v>0</v>
      </c>
      <c r="D298" s="1201">
        <v>0</v>
      </c>
      <c r="E298" s="1201">
        <v>0</v>
      </c>
      <c r="F298" s="1201">
        <v>0</v>
      </c>
      <c r="G298" s="1166"/>
      <c r="H298" s="1264"/>
    </row>
    <row r="299" spans="1:9" ht="16.5" thickBot="1">
      <c r="A299" s="1166"/>
      <c r="B299" s="1200" t="s">
        <v>586</v>
      </c>
      <c r="C299" s="1201">
        <v>0</v>
      </c>
      <c r="D299" s="1201">
        <v>0</v>
      </c>
      <c r="E299" s="1201">
        <v>0</v>
      </c>
      <c r="F299" s="1201">
        <v>0</v>
      </c>
      <c r="G299" s="1166"/>
      <c r="H299" s="1265"/>
    </row>
    <row r="300" spans="1:9" ht="16.5" thickBot="1">
      <c r="A300" s="1166"/>
      <c r="B300" s="1198" t="s">
        <v>593</v>
      </c>
      <c r="C300" s="1199">
        <f>C301+C302+C303+C304</f>
        <v>126500</v>
      </c>
      <c r="D300" s="1199">
        <f t="shared" ref="D300:F300" si="15">D301+D302+D303+D304</f>
        <v>120000</v>
      </c>
      <c r="E300" s="1199">
        <f t="shared" si="15"/>
        <v>105780</v>
      </c>
      <c r="F300" s="1199">
        <f t="shared" si="15"/>
        <v>111780</v>
      </c>
      <c r="G300" s="1166"/>
      <c r="H300" s="1266"/>
      <c r="I300" s="1192"/>
    </row>
    <row r="301" spans="1:9" ht="21.75" customHeight="1" thickBot="1">
      <c r="A301" s="1166"/>
      <c r="B301" s="1200" t="s">
        <v>538</v>
      </c>
      <c r="C301" s="1201">
        <f>C160</f>
        <v>1000</v>
      </c>
      <c r="D301" s="1201">
        <f t="shared" ref="D301:F301" si="16">D160</f>
        <v>0</v>
      </c>
      <c r="E301" s="1201">
        <f t="shared" si="16"/>
        <v>0</v>
      </c>
      <c r="F301" s="1201">
        <f t="shared" si="16"/>
        <v>0</v>
      </c>
      <c r="G301" s="1166"/>
      <c r="H301" s="1267"/>
    </row>
    <row r="302" spans="1:9" ht="19.5" customHeight="1" thickBot="1">
      <c r="A302" s="1166"/>
      <c r="B302" s="1200" t="s">
        <v>592</v>
      </c>
      <c r="C302" s="1201">
        <f>C214</f>
        <v>80000</v>
      </c>
      <c r="D302" s="1201">
        <f t="shared" ref="D302:F304" si="17">D214</f>
        <v>80000</v>
      </c>
      <c r="E302" s="1201">
        <f t="shared" si="17"/>
        <v>80780</v>
      </c>
      <c r="F302" s="1201">
        <f t="shared" si="17"/>
        <v>80780</v>
      </c>
      <c r="G302" s="1262"/>
      <c r="H302" s="1262"/>
      <c r="I302" s="1262"/>
    </row>
    <row r="303" spans="1:9" ht="17.25" customHeight="1" thickBot="1">
      <c r="A303" s="1166"/>
      <c r="B303" s="1200" t="s">
        <v>585</v>
      </c>
      <c r="C303" s="1201">
        <f>C215</f>
        <v>43980</v>
      </c>
      <c r="D303" s="1201">
        <f t="shared" si="17"/>
        <v>40000</v>
      </c>
      <c r="E303" s="1201">
        <f t="shared" si="17"/>
        <v>25000</v>
      </c>
      <c r="F303" s="1201">
        <f t="shared" si="17"/>
        <v>31000</v>
      </c>
      <c r="G303" s="1166"/>
      <c r="H303" s="1192"/>
    </row>
    <row r="304" spans="1:9" ht="16.5" thickBot="1">
      <c r="A304" s="1166"/>
      <c r="B304" s="1200" t="s">
        <v>586</v>
      </c>
      <c r="C304" s="1201">
        <f>C216</f>
        <v>1520</v>
      </c>
      <c r="D304" s="1201">
        <f t="shared" si="17"/>
        <v>0</v>
      </c>
      <c r="E304" s="1201">
        <f t="shared" si="17"/>
        <v>0</v>
      </c>
      <c r="F304" s="1201">
        <f t="shared" si="17"/>
        <v>0</v>
      </c>
      <c r="G304" s="1166"/>
      <c r="H304" s="1192"/>
    </row>
    <row r="305" spans="1:8" ht="16.5" thickBot="1">
      <c r="A305" s="1166"/>
      <c r="B305" s="1212" t="s">
        <v>556</v>
      </c>
      <c r="C305" s="1210">
        <f>IF(C273-C272=0,0,"Error")</f>
        <v>0</v>
      </c>
      <c r="D305" s="1210">
        <f>IF(D273-D272=0,0,"Error")</f>
        <v>0</v>
      </c>
      <c r="E305" s="1210">
        <f>IF(E273-E272=0,0,"Error")</f>
        <v>0</v>
      </c>
      <c r="F305" s="1210">
        <f>IF(F273-F272=0,0,"Error")</f>
        <v>0</v>
      </c>
      <c r="G305" s="1166"/>
      <c r="H305" s="1192"/>
    </row>
    <row r="306" spans="1:8" ht="16.5" thickBot="1">
      <c r="A306" s="1166"/>
      <c r="B306" s="1268"/>
      <c r="C306" s="1201"/>
      <c r="D306" s="1201"/>
      <c r="E306" s="1201"/>
      <c r="F306" s="1201"/>
      <c r="G306" s="1166"/>
    </row>
    <row r="312" spans="1:8" ht="15">
      <c r="B312" s="1458" t="s">
        <v>3066</v>
      </c>
    </row>
    <row r="323" spans="1:6">
      <c r="A323" s="2679"/>
      <c r="B323" s="1270"/>
    </row>
    <row r="324" spans="1:6">
      <c r="A324" s="2679"/>
      <c r="B324" s="1270"/>
    </row>
    <row r="325" spans="1:6">
      <c r="A325" s="2679"/>
      <c r="B325" s="1270"/>
    </row>
    <row r="327" spans="1:6" ht="15" thickBot="1"/>
    <row r="328" spans="1:6">
      <c r="B328" s="2680"/>
    </row>
    <row r="329" spans="1:6">
      <c r="B329" s="2681"/>
    </row>
    <row r="330" spans="1:6" ht="15" thickBot="1">
      <c r="B330" s="2682"/>
    </row>
    <row r="331" spans="1:6">
      <c r="C331" s="1270"/>
      <c r="D331" s="1271"/>
      <c r="E331" s="1269"/>
      <c r="F331" s="1270"/>
    </row>
  </sheetData>
  <mergeCells count="76">
    <mergeCell ref="B258:F258"/>
    <mergeCell ref="B259:B260"/>
    <mergeCell ref="A323:A325"/>
    <mergeCell ref="B328:B330"/>
    <mergeCell ref="C245:F245"/>
    <mergeCell ref="E246:F246"/>
    <mergeCell ref="C247:F247"/>
    <mergeCell ref="C248:F248"/>
    <mergeCell ref="C249:F249"/>
    <mergeCell ref="B250:B251"/>
    <mergeCell ref="B232:B233"/>
    <mergeCell ref="C195:F195"/>
    <mergeCell ref="B196:B197"/>
    <mergeCell ref="B204:F204"/>
    <mergeCell ref="B205:B206"/>
    <mergeCell ref="C218:F218"/>
    <mergeCell ref="E219:F219"/>
    <mergeCell ref="C220:F220"/>
    <mergeCell ref="C221:F221"/>
    <mergeCell ref="C222:F222"/>
    <mergeCell ref="B223:B224"/>
    <mergeCell ref="B231:F231"/>
    <mergeCell ref="C194:F194"/>
    <mergeCell ref="B152:B153"/>
    <mergeCell ref="C165:F165"/>
    <mergeCell ref="E166:F166"/>
    <mergeCell ref="C167:F167"/>
    <mergeCell ref="C168:F168"/>
    <mergeCell ref="B169:B170"/>
    <mergeCell ref="B177:F177"/>
    <mergeCell ref="B178:B179"/>
    <mergeCell ref="B191:F191"/>
    <mergeCell ref="C192:F192"/>
    <mergeCell ref="E193:F193"/>
    <mergeCell ref="B151:F151"/>
    <mergeCell ref="C102:F102"/>
    <mergeCell ref="B103:B104"/>
    <mergeCell ref="B111:F111"/>
    <mergeCell ref="B112:B113"/>
    <mergeCell ref="B137:F137"/>
    <mergeCell ref="B138:F138"/>
    <mergeCell ref="C139:F139"/>
    <mergeCell ref="E140:F140"/>
    <mergeCell ref="C141:F141"/>
    <mergeCell ref="C142:F142"/>
    <mergeCell ref="B143:B144"/>
    <mergeCell ref="C101:F101"/>
    <mergeCell ref="B35:F35"/>
    <mergeCell ref="B36:B37"/>
    <mergeCell ref="C61:F61"/>
    <mergeCell ref="C62:F62"/>
    <mergeCell ref="C63:F63"/>
    <mergeCell ref="C64:F64"/>
    <mergeCell ref="B65:B66"/>
    <mergeCell ref="B73:F73"/>
    <mergeCell ref="B74:B75"/>
    <mergeCell ref="C99:F99"/>
    <mergeCell ref="C100:F100"/>
    <mergeCell ref="B27:B28"/>
    <mergeCell ref="B9:F11"/>
    <mergeCell ref="C12:F12"/>
    <mergeCell ref="B13:B14"/>
    <mergeCell ref="C17:F17"/>
    <mergeCell ref="B18:F18"/>
    <mergeCell ref="B21:F21"/>
    <mergeCell ref="B22:F22"/>
    <mergeCell ref="C23:F23"/>
    <mergeCell ref="C24:F24"/>
    <mergeCell ref="C25:F25"/>
    <mergeCell ref="C26:F26"/>
    <mergeCell ref="B8:F8"/>
    <mergeCell ref="A2:G2"/>
    <mergeCell ref="B3:F3"/>
    <mergeCell ref="C5:F5"/>
    <mergeCell ref="C6:F6"/>
    <mergeCell ref="C7:F7"/>
  </mergeCells>
  <pageMargins left="0.7" right="0.7" top="0.75" bottom="0.75" header="0.3" footer="0.3"/>
  <pageSetup paperSize="9" scale="71" fitToHeight="0"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K424"/>
  <sheetViews>
    <sheetView zoomScale="90" zoomScaleNormal="90" zoomScaleSheetLayoutView="62" workbookViewId="0">
      <selection activeCell="D395" sqref="D395"/>
    </sheetView>
  </sheetViews>
  <sheetFormatPr defaultColWidth="9.125" defaultRowHeight="15.75"/>
  <cols>
    <col min="1" max="1" width="27.625" style="361" customWidth="1"/>
    <col min="2" max="2" width="18.75" style="361" customWidth="1"/>
    <col min="3" max="3" width="19" style="361" customWidth="1"/>
    <col min="4" max="4" width="18.875" style="361" customWidth="1"/>
    <col min="5" max="5" width="22.25" style="361" customWidth="1"/>
    <col min="6" max="6" width="13.125" style="361" customWidth="1"/>
    <col min="7" max="7" width="18.375" style="361" customWidth="1"/>
    <col min="8" max="8" width="11" style="361" customWidth="1"/>
    <col min="9" max="9" width="11" style="361" bestFit="1" customWidth="1"/>
    <col min="10" max="16384" width="9.125" style="361"/>
  </cols>
  <sheetData>
    <row r="2" spans="1:6" ht="18" customHeight="1">
      <c r="A2" s="2683"/>
      <c r="B2" s="2684"/>
      <c r="C2" s="2684"/>
      <c r="D2" s="2684"/>
      <c r="E2" s="2684"/>
      <c r="F2" s="360"/>
    </row>
    <row r="3" spans="1:6">
      <c r="A3" s="2685" t="s">
        <v>496</v>
      </c>
      <c r="B3" s="2685"/>
      <c r="C3" s="2685"/>
      <c r="D3" s="2685"/>
      <c r="E3" s="2685"/>
    </row>
    <row r="4" spans="1:6" ht="16.5" thickBot="1"/>
    <row r="5" spans="1:6" ht="16.5" thickBot="1">
      <c r="A5" s="362" t="s">
        <v>6</v>
      </c>
      <c r="B5" s="2686" t="s">
        <v>837</v>
      </c>
      <c r="C5" s="2686"/>
      <c r="D5" s="2686"/>
      <c r="E5" s="2686"/>
    </row>
    <row r="6" spans="1:6" ht="16.5" thickBot="1">
      <c r="A6" s="362" t="s">
        <v>8</v>
      </c>
      <c r="B6" s="2687" t="s">
        <v>838</v>
      </c>
      <c r="C6" s="2688"/>
      <c r="D6" s="2688"/>
      <c r="E6" s="2689"/>
    </row>
    <row r="7" spans="1:6" ht="32.25" thickBot="1">
      <c r="A7" s="362" t="s">
        <v>10</v>
      </c>
      <c r="B7" s="2690" t="s">
        <v>499</v>
      </c>
      <c r="C7" s="2691"/>
      <c r="D7" s="2691"/>
      <c r="E7" s="2692"/>
    </row>
    <row r="8" spans="1:6" ht="20.25" customHeight="1" thickBot="1">
      <c r="A8" s="2693" t="s">
        <v>12</v>
      </c>
      <c r="B8" s="2694"/>
      <c r="C8" s="2694"/>
      <c r="D8" s="2694"/>
      <c r="E8" s="2695"/>
    </row>
    <row r="9" spans="1:6" ht="68.25" customHeight="1" thickBot="1">
      <c r="A9" s="2712" t="s">
        <v>839</v>
      </c>
      <c r="B9" s="2713"/>
      <c r="C9" s="2713"/>
      <c r="D9" s="2713"/>
      <c r="E9" s="2714"/>
    </row>
    <row r="10" spans="1:6" ht="23.25" hidden="1" customHeight="1" thickBot="1">
      <c r="A10" s="2712"/>
      <c r="B10" s="2713"/>
      <c r="C10" s="2713"/>
      <c r="D10" s="2713"/>
      <c r="E10" s="2714"/>
    </row>
    <row r="11" spans="1:6" ht="16.5" hidden="1" thickBot="1">
      <c r="A11" s="2712"/>
      <c r="B11" s="2713"/>
      <c r="C11" s="2713"/>
      <c r="D11" s="2713"/>
      <c r="E11" s="2714"/>
    </row>
    <row r="12" spans="1:6" ht="409.5" customHeight="1" thickBot="1">
      <c r="A12" s="363" t="s">
        <v>14</v>
      </c>
      <c r="B12" s="2715" t="s">
        <v>840</v>
      </c>
      <c r="C12" s="2716"/>
      <c r="D12" s="2716"/>
      <c r="E12" s="2717"/>
    </row>
    <row r="13" spans="1:6" ht="17.25" customHeight="1">
      <c r="A13" s="2710" t="s">
        <v>841</v>
      </c>
      <c r="B13" s="364">
        <v>2024</v>
      </c>
      <c r="C13" s="364">
        <v>2025</v>
      </c>
      <c r="D13" s="364">
        <v>2026</v>
      </c>
      <c r="E13" s="364">
        <v>2027</v>
      </c>
    </row>
    <row r="14" spans="1:6" ht="28.5" customHeight="1" thickBot="1">
      <c r="A14" s="2711"/>
      <c r="B14" s="366" t="s">
        <v>22</v>
      </c>
      <c r="C14" s="366" t="s">
        <v>23</v>
      </c>
      <c r="D14" s="366" t="s">
        <v>23</v>
      </c>
      <c r="E14" s="366" t="s">
        <v>23</v>
      </c>
    </row>
    <row r="15" spans="1:6" ht="48" customHeight="1" thickBot="1">
      <c r="A15" s="367" t="s">
        <v>842</v>
      </c>
      <c r="B15" s="368">
        <v>600</v>
      </c>
      <c r="C15" s="368">
        <v>600</v>
      </c>
      <c r="D15" s="368">
        <v>600</v>
      </c>
      <c r="E15" s="368">
        <v>600</v>
      </c>
    </row>
    <row r="16" spans="1:6" ht="63.75" customHeight="1" thickBot="1">
      <c r="A16" s="369" t="s">
        <v>843</v>
      </c>
      <c r="B16" s="370">
        <v>300</v>
      </c>
      <c r="C16" s="370">
        <v>300</v>
      </c>
      <c r="D16" s="370">
        <v>300</v>
      </c>
      <c r="E16" s="370">
        <v>300</v>
      </c>
    </row>
    <row r="17" spans="1:5" ht="63" customHeight="1" thickBot="1">
      <c r="A17" s="367" t="s">
        <v>844</v>
      </c>
      <c r="B17" s="371">
        <v>24</v>
      </c>
      <c r="C17" s="371">
        <v>26</v>
      </c>
      <c r="D17" s="371">
        <v>28</v>
      </c>
      <c r="E17" s="371">
        <v>29</v>
      </c>
    </row>
    <row r="18" spans="1:5" ht="67.5" customHeight="1" thickBot="1">
      <c r="A18" s="372" t="s">
        <v>845</v>
      </c>
      <c r="B18" s="371">
        <v>7300</v>
      </c>
      <c r="C18" s="371">
        <v>7600</v>
      </c>
      <c r="D18" s="371">
        <v>8000</v>
      </c>
      <c r="E18" s="371">
        <v>8300</v>
      </c>
    </row>
    <row r="19" spans="1:5" ht="65.25" customHeight="1" thickBot="1">
      <c r="A19" s="373" t="s">
        <v>846</v>
      </c>
      <c r="B19" s="374">
        <v>4150</v>
      </c>
      <c r="C19" s="374">
        <v>4500</v>
      </c>
      <c r="D19" s="374">
        <v>4600</v>
      </c>
      <c r="E19" s="374">
        <v>5000</v>
      </c>
    </row>
    <row r="20" spans="1:5" ht="56.25" customHeight="1" thickBot="1">
      <c r="A20" s="367" t="s">
        <v>847</v>
      </c>
      <c r="B20" s="371">
        <v>6</v>
      </c>
      <c r="C20" s="371">
        <v>6</v>
      </c>
      <c r="D20" s="371">
        <v>6</v>
      </c>
      <c r="E20" s="371">
        <v>6</v>
      </c>
    </row>
    <row r="21" spans="1:5" ht="53.25" customHeight="1" thickBot="1">
      <c r="A21" s="372" t="s">
        <v>848</v>
      </c>
      <c r="B21" s="371">
        <v>108233</v>
      </c>
      <c r="C21" s="371">
        <v>110000</v>
      </c>
      <c r="D21" s="371">
        <v>110500</v>
      </c>
      <c r="E21" s="371">
        <v>110800</v>
      </c>
    </row>
    <row r="22" spans="1:5" ht="53.25" customHeight="1" thickBot="1">
      <c r="A22" s="373" t="s">
        <v>849</v>
      </c>
      <c r="B22" s="371">
        <v>54117</v>
      </c>
      <c r="C22" s="371">
        <f>C21*0.5</f>
        <v>55000</v>
      </c>
      <c r="D22" s="371">
        <f>D21*0.5</f>
        <v>55250</v>
      </c>
      <c r="E22" s="371">
        <f>E21*0.5</f>
        <v>55400</v>
      </c>
    </row>
    <row r="23" spans="1:5" ht="80.25" customHeight="1" thickBot="1">
      <c r="A23" s="367" t="s">
        <v>850</v>
      </c>
      <c r="B23" s="371">
        <v>900</v>
      </c>
      <c r="C23" s="371">
        <v>950</v>
      </c>
      <c r="D23" s="371">
        <v>1000</v>
      </c>
      <c r="E23" s="371">
        <v>1000</v>
      </c>
    </row>
    <row r="24" spans="1:5" ht="72.75" customHeight="1" thickBot="1">
      <c r="A24" s="373" t="s">
        <v>851</v>
      </c>
      <c r="B24" s="371">
        <v>450</v>
      </c>
      <c r="C24" s="371">
        <v>500</v>
      </c>
      <c r="D24" s="371">
        <v>520</v>
      </c>
      <c r="E24" s="371">
        <v>550</v>
      </c>
    </row>
    <row r="25" spans="1:5" ht="62.25" customHeight="1" thickBot="1">
      <c r="A25" s="367" t="s">
        <v>852</v>
      </c>
      <c r="B25" s="371">
        <v>60</v>
      </c>
      <c r="C25" s="371">
        <v>80</v>
      </c>
      <c r="D25" s="371">
        <v>90</v>
      </c>
      <c r="E25" s="371">
        <v>100</v>
      </c>
    </row>
    <row r="26" spans="1:5" ht="42.75" customHeight="1" thickBot="1">
      <c r="A26" s="373" t="s">
        <v>853</v>
      </c>
      <c r="B26" s="371">
        <v>35</v>
      </c>
      <c r="C26" s="371">
        <v>45</v>
      </c>
      <c r="D26" s="371">
        <v>50</v>
      </c>
      <c r="E26" s="371">
        <v>60</v>
      </c>
    </row>
    <row r="27" spans="1:5" ht="59.25" customHeight="1">
      <c r="A27" s="375" t="s">
        <v>854</v>
      </c>
      <c r="B27" s="370">
        <v>1000</v>
      </c>
      <c r="C27" s="370">
        <v>2000</v>
      </c>
      <c r="D27" s="370">
        <v>2500</v>
      </c>
      <c r="E27" s="370">
        <v>3000</v>
      </c>
    </row>
    <row r="28" spans="1:5" ht="59.25" customHeight="1">
      <c r="A28" s="376" t="s">
        <v>855</v>
      </c>
      <c r="B28" s="370">
        <v>600</v>
      </c>
      <c r="C28" s="370">
        <v>1100</v>
      </c>
      <c r="D28" s="370">
        <v>1300</v>
      </c>
      <c r="E28" s="370">
        <v>1700</v>
      </c>
    </row>
    <row r="29" spans="1:5" ht="16.5" thickBot="1">
      <c r="A29" s="2706" t="s">
        <v>505</v>
      </c>
      <c r="B29" s="2718"/>
      <c r="C29" s="2718"/>
      <c r="D29" s="2718"/>
      <c r="E29" s="2719"/>
    </row>
    <row r="30" spans="1:5" ht="16.5" thickBot="1">
      <c r="A30" s="2720" t="s">
        <v>511</v>
      </c>
      <c r="B30" s="2721"/>
      <c r="C30" s="2721"/>
      <c r="D30" s="2721"/>
      <c r="E30" s="2722"/>
    </row>
    <row r="31" spans="1:5" ht="21.75" customHeight="1" thickBot="1">
      <c r="A31" s="2723" t="s">
        <v>512</v>
      </c>
      <c r="B31" s="2724"/>
      <c r="C31" s="2724"/>
      <c r="D31" s="2724"/>
      <c r="E31" s="2725"/>
    </row>
    <row r="32" spans="1:5" ht="19.5" customHeight="1" thickBot="1">
      <c r="A32" s="377" t="s">
        <v>515</v>
      </c>
      <c r="B32" s="2696" t="s">
        <v>856</v>
      </c>
      <c r="C32" s="2697"/>
      <c r="D32" s="2697"/>
      <c r="E32" s="2698"/>
    </row>
    <row r="33" spans="1:11" ht="58.5" customHeight="1" thickBot="1">
      <c r="A33" s="378" t="s">
        <v>517</v>
      </c>
      <c r="B33" s="2699" t="s">
        <v>857</v>
      </c>
      <c r="C33" s="2700"/>
      <c r="D33" s="2700"/>
      <c r="E33" s="2701"/>
    </row>
    <row r="34" spans="1:11" ht="16.5" thickBot="1">
      <c r="A34" s="372" t="s">
        <v>21</v>
      </c>
      <c r="B34" s="2702" t="s">
        <v>858</v>
      </c>
      <c r="C34" s="2703"/>
      <c r="D34" s="2703"/>
      <c r="E34" s="2704"/>
    </row>
    <row r="35" spans="1:11">
      <c r="A35" s="2705"/>
      <c r="B35" s="379"/>
      <c r="C35" s="379"/>
      <c r="D35" s="379"/>
      <c r="E35" s="379"/>
    </row>
    <row r="36" spans="1:11" ht="16.5" thickBot="1">
      <c r="A36" s="2706"/>
      <c r="B36" s="380" t="s">
        <v>22</v>
      </c>
      <c r="C36" s="380" t="s">
        <v>23</v>
      </c>
      <c r="D36" s="380" t="s">
        <v>23</v>
      </c>
      <c r="E36" s="380" t="s">
        <v>23</v>
      </c>
      <c r="G36" s="381"/>
      <c r="H36" s="381"/>
      <c r="I36" s="381"/>
      <c r="J36" s="381"/>
      <c r="K36" s="381"/>
    </row>
    <row r="37" spans="1:11" ht="16.5" thickBot="1">
      <c r="A37" s="372" t="s">
        <v>33</v>
      </c>
      <c r="B37" s="382">
        <v>80</v>
      </c>
      <c r="C37" s="382">
        <v>80</v>
      </c>
      <c r="D37" s="382">
        <v>80</v>
      </c>
      <c r="E37" s="382">
        <v>80</v>
      </c>
    </row>
    <row r="38" spans="1:11" ht="16.5" thickBot="1">
      <c r="A38" s="372" t="s">
        <v>529</v>
      </c>
      <c r="B38" s="383">
        <f>B67</f>
        <v>165954</v>
      </c>
      <c r="C38" s="383">
        <f>C67</f>
        <v>176854</v>
      </c>
      <c r="D38" s="383">
        <f>D67</f>
        <v>177854</v>
      </c>
      <c r="E38" s="383">
        <f>E67</f>
        <v>178854</v>
      </c>
    </row>
    <row r="39" spans="1:11" ht="26.25" customHeight="1" thickBot="1">
      <c r="A39" s="372" t="s">
        <v>530</v>
      </c>
      <c r="B39" s="383">
        <f>B38/B37</f>
        <v>2074.4250000000002</v>
      </c>
      <c r="C39" s="383">
        <f>C38/C37</f>
        <v>2210.6750000000002</v>
      </c>
      <c r="D39" s="383">
        <f>D38/D37</f>
        <v>2223.1750000000002</v>
      </c>
      <c r="E39" s="383">
        <f>E38/E37</f>
        <v>2235.6750000000002</v>
      </c>
    </row>
    <row r="40" spans="1:11" ht="21" customHeight="1" thickBot="1">
      <c r="A40" s="372" t="s">
        <v>532</v>
      </c>
      <c r="B40" s="365" t="s">
        <v>533</v>
      </c>
      <c r="C40" s="384">
        <f>C37/B37-1</f>
        <v>0</v>
      </c>
      <c r="D40" s="384">
        <f t="shared" ref="D40:E42" si="0">D37/C37-1</f>
        <v>0</v>
      </c>
      <c r="E40" s="384">
        <f t="shared" si="0"/>
        <v>0</v>
      </c>
    </row>
    <row r="41" spans="1:11" ht="39.75" customHeight="1" thickBot="1">
      <c r="A41" s="372" t="s">
        <v>534</v>
      </c>
      <c r="B41" s="365" t="s">
        <v>533</v>
      </c>
      <c r="C41" s="384">
        <f>C38/B38-1</f>
        <v>6.568085132024537E-2</v>
      </c>
      <c r="D41" s="384">
        <f t="shared" si="0"/>
        <v>5.6543815802865272E-3</v>
      </c>
      <c r="E41" s="384">
        <f t="shared" si="0"/>
        <v>5.6225893148311723E-3</v>
      </c>
    </row>
    <row r="42" spans="1:11" ht="16.5" thickBot="1">
      <c r="A42" s="372" t="s">
        <v>47</v>
      </c>
      <c r="B42" s="365" t="s">
        <v>533</v>
      </c>
      <c r="C42" s="384">
        <f>C39/B39-1</f>
        <v>6.568085132024537E-2</v>
      </c>
      <c r="D42" s="384">
        <f t="shared" si="0"/>
        <v>5.6543815802865272E-3</v>
      </c>
      <c r="E42" s="384">
        <f t="shared" si="0"/>
        <v>5.6225893148311723E-3</v>
      </c>
    </row>
    <row r="43" spans="1:11" ht="27" customHeight="1" thickBot="1">
      <c r="A43" s="2707" t="s">
        <v>859</v>
      </c>
      <c r="B43" s="2708"/>
      <c r="C43" s="2708"/>
      <c r="D43" s="2708"/>
      <c r="E43" s="2709"/>
    </row>
    <row r="44" spans="1:11">
      <c r="A44" s="2710"/>
      <c r="B44" s="385">
        <v>2024</v>
      </c>
      <c r="C44" s="385">
        <v>2025</v>
      </c>
      <c r="D44" s="385">
        <v>2026</v>
      </c>
      <c r="E44" s="385">
        <v>2027</v>
      </c>
    </row>
    <row r="45" spans="1:11" ht="16.5" thickBot="1">
      <c r="A45" s="2711"/>
      <c r="B45" s="386" t="s">
        <v>22</v>
      </c>
      <c r="C45" s="386" t="s">
        <v>23</v>
      </c>
      <c r="D45" s="386" t="s">
        <v>23</v>
      </c>
      <c r="E45" s="386" t="s">
        <v>23</v>
      </c>
    </row>
    <row r="46" spans="1:11" ht="16.5" thickBot="1">
      <c r="A46" s="387" t="s">
        <v>537</v>
      </c>
      <c r="B46" s="388">
        <f>SUM(B47:B48)</f>
        <v>32649</v>
      </c>
      <c r="C46" s="388">
        <f>SUM(C47:C48)</f>
        <v>34049</v>
      </c>
      <c r="D46" s="388">
        <f>SUM(D47:D48)</f>
        <v>34049</v>
      </c>
      <c r="E46" s="388">
        <f>SUM(E47:E48)</f>
        <v>34049</v>
      </c>
    </row>
    <row r="47" spans="1:11" ht="16.5" thickBot="1">
      <c r="A47" s="389" t="s">
        <v>538</v>
      </c>
      <c r="B47" s="390">
        <v>32649</v>
      </c>
      <c r="C47" s="391">
        <v>34049</v>
      </c>
      <c r="D47" s="391">
        <v>34049</v>
      </c>
      <c r="E47" s="391">
        <v>34049</v>
      </c>
    </row>
    <row r="48" spans="1:11" ht="16.5" thickBot="1">
      <c r="A48" s="389" t="s">
        <v>539</v>
      </c>
      <c r="B48" s="391"/>
      <c r="C48" s="392"/>
      <c r="D48" s="392"/>
      <c r="E48" s="392"/>
    </row>
    <row r="49" spans="1:11" ht="32.25" thickBot="1">
      <c r="A49" s="387" t="s">
        <v>540</v>
      </c>
      <c r="B49" s="388">
        <f>SUM(B50:B51)</f>
        <v>6635</v>
      </c>
      <c r="C49" s="388">
        <f>SUM(C50:C51)</f>
        <v>5935</v>
      </c>
      <c r="D49" s="388">
        <f>SUM(D50:D51)</f>
        <v>5935</v>
      </c>
      <c r="E49" s="388">
        <f>SUM(E50:E51)</f>
        <v>5935</v>
      </c>
    </row>
    <row r="50" spans="1:11" ht="16.5" thickBot="1">
      <c r="A50" s="389" t="s">
        <v>538</v>
      </c>
      <c r="B50" s="390">
        <v>6635</v>
      </c>
      <c r="C50" s="388">
        <v>5935</v>
      </c>
      <c r="D50" s="388">
        <v>5935</v>
      </c>
      <c r="E50" s="388">
        <v>5935</v>
      </c>
    </row>
    <row r="51" spans="1:11" ht="16.5" thickBot="1">
      <c r="A51" s="389" t="s">
        <v>539</v>
      </c>
      <c r="B51" s="391"/>
      <c r="C51" s="388"/>
      <c r="D51" s="388"/>
      <c r="E51" s="388"/>
    </row>
    <row r="52" spans="1:11" ht="16.5" thickBot="1">
      <c r="A52" s="387" t="s">
        <v>542</v>
      </c>
      <c r="B52" s="388">
        <f>SUM(B53:B54)</f>
        <v>26270</v>
      </c>
      <c r="C52" s="388">
        <f>SUM(C53:C54)</f>
        <v>7270</v>
      </c>
      <c r="D52" s="388">
        <f>SUM(D53:D54)</f>
        <v>7270</v>
      </c>
      <c r="E52" s="388">
        <f>SUM(E53:E54)</f>
        <v>7270</v>
      </c>
    </row>
    <row r="53" spans="1:11" ht="16.5" thickBot="1">
      <c r="A53" s="389" t="s">
        <v>538</v>
      </c>
      <c r="B53" s="391">
        <v>26270</v>
      </c>
      <c r="C53" s="388">
        <v>7270</v>
      </c>
      <c r="D53" s="388">
        <v>7270</v>
      </c>
      <c r="E53" s="388">
        <v>7270</v>
      </c>
    </row>
    <row r="54" spans="1:11" ht="16.5" thickBot="1">
      <c r="A54" s="389" t="s">
        <v>539</v>
      </c>
      <c r="B54" s="391"/>
      <c r="C54" s="388"/>
      <c r="D54" s="388"/>
      <c r="E54" s="388"/>
    </row>
    <row r="55" spans="1:11" ht="24.75" customHeight="1" thickBot="1">
      <c r="A55" s="387" t="s">
        <v>543</v>
      </c>
      <c r="B55" s="391"/>
      <c r="C55" s="388"/>
      <c r="D55" s="388"/>
      <c r="E55" s="388"/>
    </row>
    <row r="56" spans="1:11" ht="16.5" thickBot="1">
      <c r="A56" s="389" t="s">
        <v>538</v>
      </c>
      <c r="B56" s="391"/>
      <c r="C56" s="388"/>
      <c r="D56" s="388"/>
      <c r="E56" s="388"/>
    </row>
    <row r="57" spans="1:11" ht="12.75" customHeight="1" thickBot="1">
      <c r="A57" s="389" t="s">
        <v>539</v>
      </c>
      <c r="B57" s="391"/>
      <c r="C57" s="388"/>
      <c r="D57" s="388"/>
      <c r="E57" s="388"/>
    </row>
    <row r="58" spans="1:11" ht="15" customHeight="1" thickBot="1">
      <c r="A58" s="387" t="s">
        <v>549</v>
      </c>
      <c r="B58" s="391">
        <f>SUM(B59:B60)</f>
        <v>80000</v>
      </c>
      <c r="C58" s="391">
        <f>SUM(C59:C60)</f>
        <v>109200</v>
      </c>
      <c r="D58" s="391">
        <f>SUM(D59:D60)</f>
        <v>108200</v>
      </c>
      <c r="E58" s="391">
        <f>SUM(E59:E60)</f>
        <v>109200</v>
      </c>
    </row>
    <row r="59" spans="1:11" ht="16.5" thickBot="1">
      <c r="A59" s="389" t="s">
        <v>538</v>
      </c>
      <c r="B59" s="391">
        <v>80000</v>
      </c>
      <c r="C59" s="388">
        <v>109200</v>
      </c>
      <c r="D59" s="388">
        <v>108200</v>
      </c>
      <c r="E59" s="388">
        <v>109200</v>
      </c>
      <c r="G59" s="381"/>
    </row>
    <row r="60" spans="1:11" ht="16.5" thickBot="1">
      <c r="A60" s="389" t="s">
        <v>539</v>
      </c>
      <c r="B60" s="391"/>
      <c r="C60" s="388"/>
      <c r="D60" s="388"/>
      <c r="E60" s="388"/>
    </row>
    <row r="61" spans="1:11" ht="16.5" thickBot="1">
      <c r="A61" s="387" t="s">
        <v>553</v>
      </c>
      <c r="B61" s="391">
        <f>SUM(B62:B63)</f>
        <v>20400</v>
      </c>
      <c r="C61" s="391">
        <f>SUM(C62:C63)</f>
        <v>20400</v>
      </c>
      <c r="D61" s="391">
        <f>SUM(D62:D63)</f>
        <v>22400</v>
      </c>
      <c r="E61" s="391">
        <f>SUM(E62:E63)</f>
        <v>22400</v>
      </c>
    </row>
    <row r="62" spans="1:11" ht="16.5" thickBot="1">
      <c r="A62" s="389" t="s">
        <v>538</v>
      </c>
      <c r="B62" s="391">
        <v>20400</v>
      </c>
      <c r="C62" s="388">
        <v>20400</v>
      </c>
      <c r="D62" s="388">
        <v>22400</v>
      </c>
      <c r="E62" s="388">
        <v>22400</v>
      </c>
      <c r="G62" s="381"/>
      <c r="H62" s="381"/>
      <c r="I62" s="381"/>
      <c r="J62" s="381"/>
      <c r="K62" s="381"/>
    </row>
    <row r="63" spans="1:11" ht="16.5" thickBot="1">
      <c r="A63" s="389" t="s">
        <v>539</v>
      </c>
      <c r="B63" s="391"/>
      <c r="C63" s="388"/>
      <c r="D63" s="388"/>
      <c r="E63" s="388"/>
    </row>
    <row r="64" spans="1:11" ht="22.5" customHeight="1" thickBot="1">
      <c r="A64" s="387" t="s">
        <v>554</v>
      </c>
      <c r="B64" s="391"/>
      <c r="C64" s="388"/>
      <c r="D64" s="388"/>
      <c r="E64" s="388"/>
    </row>
    <row r="65" spans="1:5" ht="15.75" customHeight="1" thickBot="1">
      <c r="A65" s="389" t="s">
        <v>538</v>
      </c>
      <c r="B65" s="391"/>
      <c r="C65" s="393"/>
      <c r="D65" s="393"/>
      <c r="E65" s="393"/>
    </row>
    <row r="66" spans="1:5" ht="18" customHeight="1" thickBot="1">
      <c r="A66" s="389" t="s">
        <v>539</v>
      </c>
      <c r="B66" s="391"/>
      <c r="C66" s="394"/>
      <c r="D66" s="393"/>
      <c r="E66" s="393"/>
    </row>
    <row r="67" spans="1:5" ht="36.75" customHeight="1" thickBot="1">
      <c r="A67" s="395" t="s">
        <v>555</v>
      </c>
      <c r="B67" s="391">
        <f>B64+B61+B58+B55+B52+B49+B46</f>
        <v>165954</v>
      </c>
      <c r="C67" s="390">
        <f>C64+C61+C58+C55+C52+C49+C46</f>
        <v>176854</v>
      </c>
      <c r="D67" s="391">
        <f>D64+D61+D58+D55+D52+D49+D46</f>
        <v>177854</v>
      </c>
      <c r="E67" s="391">
        <f>E64+E61+E58+E55+E52+E49+E46</f>
        <v>178854</v>
      </c>
    </row>
    <row r="68" spans="1:5" ht="22.5" customHeight="1" thickBot="1">
      <c r="A68" s="396" t="s">
        <v>556</v>
      </c>
      <c r="B68" s="397">
        <f>IF(B67-B38=0,0,"Error")</f>
        <v>0</v>
      </c>
      <c r="C68" s="397">
        <f>IF(C67-C38=0,0,"Error")</f>
        <v>0</v>
      </c>
      <c r="D68" s="397">
        <f>IF(D67-D38=0,0,"Error")</f>
        <v>0</v>
      </c>
      <c r="E68" s="397">
        <f>IF(E67-E38=0,0,"Error")</f>
        <v>0</v>
      </c>
    </row>
    <row r="69" spans="1:5" ht="22.5" customHeight="1" thickBot="1">
      <c r="A69" s="2720" t="s">
        <v>860</v>
      </c>
      <c r="B69" s="2721"/>
      <c r="C69" s="2721"/>
      <c r="D69" s="2721"/>
      <c r="E69" s="2722"/>
    </row>
    <row r="70" spans="1:5" ht="22.5" customHeight="1" thickBot="1">
      <c r="A70" s="2723" t="s">
        <v>512</v>
      </c>
      <c r="B70" s="2724"/>
      <c r="C70" s="2724"/>
      <c r="D70" s="2724"/>
      <c r="E70" s="2725"/>
    </row>
    <row r="71" spans="1:5" ht="22.5" customHeight="1" thickBot="1">
      <c r="A71" s="377" t="s">
        <v>558</v>
      </c>
      <c r="B71" s="2696" t="s">
        <v>861</v>
      </c>
      <c r="C71" s="2697"/>
      <c r="D71" s="2697"/>
      <c r="E71" s="2698"/>
    </row>
    <row r="72" spans="1:5" ht="44.25" customHeight="1" thickBot="1">
      <c r="A72" s="378" t="s">
        <v>517</v>
      </c>
      <c r="B72" s="2699" t="s">
        <v>862</v>
      </c>
      <c r="C72" s="2700"/>
      <c r="D72" s="2700"/>
      <c r="E72" s="2701"/>
    </row>
    <row r="73" spans="1:5" ht="22.5" customHeight="1" thickBot="1">
      <c r="A73" s="372" t="s">
        <v>21</v>
      </c>
      <c r="B73" s="2726"/>
      <c r="C73" s="2727"/>
      <c r="D73" s="2727"/>
      <c r="E73" s="2728"/>
    </row>
    <row r="74" spans="1:5" ht="22.5" customHeight="1">
      <c r="A74" s="2710"/>
      <c r="B74" s="385">
        <v>2024</v>
      </c>
      <c r="C74" s="385">
        <v>2025</v>
      </c>
      <c r="D74" s="385">
        <v>2026</v>
      </c>
      <c r="E74" s="385">
        <v>2027</v>
      </c>
    </row>
    <row r="75" spans="1:5" ht="22.5" customHeight="1" thickBot="1">
      <c r="A75" s="2711"/>
      <c r="B75" s="398" t="s">
        <v>22</v>
      </c>
      <c r="C75" s="398" t="s">
        <v>23</v>
      </c>
      <c r="D75" s="398" t="s">
        <v>23</v>
      </c>
      <c r="E75" s="398" t="s">
        <v>23</v>
      </c>
    </row>
    <row r="76" spans="1:5" ht="22.5" customHeight="1" thickBot="1">
      <c r="A76" s="372" t="s">
        <v>33</v>
      </c>
      <c r="B76" s="382">
        <v>600</v>
      </c>
      <c r="C76" s="382">
        <v>600</v>
      </c>
      <c r="D76" s="382">
        <v>600</v>
      </c>
      <c r="E76" s="382">
        <v>600</v>
      </c>
    </row>
    <row r="77" spans="1:5" ht="22.5" customHeight="1" thickBot="1">
      <c r="A77" s="372" t="s">
        <v>529</v>
      </c>
      <c r="B77" s="383">
        <f>B106</f>
        <v>0</v>
      </c>
      <c r="C77" s="383">
        <f>C106</f>
        <v>1000</v>
      </c>
      <c r="D77" s="383">
        <f>D106</f>
        <v>1000</v>
      </c>
      <c r="E77" s="383">
        <f>E106</f>
        <v>1000</v>
      </c>
    </row>
    <row r="78" spans="1:5" ht="22.5" customHeight="1" thickBot="1">
      <c r="A78" s="372" t="s">
        <v>530</v>
      </c>
      <c r="B78" s="383">
        <f>B77/B76</f>
        <v>0</v>
      </c>
      <c r="C78" s="383">
        <f>C77/C76</f>
        <v>1.6666666666666667</v>
      </c>
      <c r="D78" s="383">
        <f>D77/D76</f>
        <v>1.6666666666666667</v>
      </c>
      <c r="E78" s="383">
        <f>E77/E76</f>
        <v>1.6666666666666667</v>
      </c>
    </row>
    <row r="79" spans="1:5" ht="22.5" customHeight="1" thickBot="1">
      <c r="A79" s="372" t="s">
        <v>532</v>
      </c>
      <c r="B79" s="365" t="s">
        <v>533</v>
      </c>
      <c r="C79" s="384">
        <f>C76/B76-1</f>
        <v>0</v>
      </c>
      <c r="D79" s="384">
        <f t="shared" ref="D79:E81" si="1">D76/C76-1</f>
        <v>0</v>
      </c>
      <c r="E79" s="384">
        <f t="shared" si="1"/>
        <v>0</v>
      </c>
    </row>
    <row r="80" spans="1:5" ht="22.5" customHeight="1" thickBot="1">
      <c r="A80" s="372" t="s">
        <v>534</v>
      </c>
      <c r="B80" s="365" t="s">
        <v>533</v>
      </c>
      <c r="C80" s="384" t="e">
        <f>C77/B77-1</f>
        <v>#DIV/0!</v>
      </c>
      <c r="D80" s="384">
        <f t="shared" si="1"/>
        <v>0</v>
      </c>
      <c r="E80" s="384">
        <f t="shared" si="1"/>
        <v>0</v>
      </c>
    </row>
    <row r="81" spans="1:5" ht="22.5" customHeight="1" thickBot="1">
      <c r="A81" s="372" t="s">
        <v>47</v>
      </c>
      <c r="B81" s="365" t="s">
        <v>533</v>
      </c>
      <c r="C81" s="384" t="e">
        <f>C78/B78-1</f>
        <v>#DIV/0!</v>
      </c>
      <c r="D81" s="384">
        <f t="shared" si="1"/>
        <v>0</v>
      </c>
      <c r="E81" s="384">
        <f t="shared" si="1"/>
        <v>0</v>
      </c>
    </row>
    <row r="82" spans="1:5" ht="22.5" customHeight="1" thickBot="1">
      <c r="A82" s="2707" t="s">
        <v>863</v>
      </c>
      <c r="B82" s="2708"/>
      <c r="C82" s="2708"/>
      <c r="D82" s="2708"/>
      <c r="E82" s="2709"/>
    </row>
    <row r="83" spans="1:5" ht="22.5" customHeight="1">
      <c r="A83" s="2710"/>
      <c r="B83" s="385">
        <v>2024</v>
      </c>
      <c r="C83" s="385">
        <v>2025</v>
      </c>
      <c r="D83" s="385">
        <v>2026</v>
      </c>
      <c r="E83" s="385">
        <v>2027</v>
      </c>
    </row>
    <row r="84" spans="1:5" ht="22.5" customHeight="1" thickBot="1">
      <c r="A84" s="2711"/>
      <c r="B84" s="398" t="s">
        <v>22</v>
      </c>
      <c r="C84" s="398" t="s">
        <v>23</v>
      </c>
      <c r="D84" s="398" t="s">
        <v>23</v>
      </c>
      <c r="E84" s="398" t="s">
        <v>23</v>
      </c>
    </row>
    <row r="85" spans="1:5" ht="22.5" customHeight="1" thickBot="1">
      <c r="A85" s="387" t="s">
        <v>537</v>
      </c>
      <c r="B85" s="388">
        <f>SUM(B86:B87)</f>
        <v>0</v>
      </c>
      <c r="C85" s="388">
        <f>SUM(C86:C87)</f>
        <v>0</v>
      </c>
      <c r="D85" s="388">
        <f>SUM(D86:D87)</f>
        <v>0</v>
      </c>
      <c r="E85" s="388">
        <f>SUM(E86:E87)</f>
        <v>0</v>
      </c>
    </row>
    <row r="86" spans="1:5" ht="22.5" customHeight="1" thickBot="1">
      <c r="A86" s="389" t="s">
        <v>538</v>
      </c>
      <c r="B86" s="390"/>
      <c r="C86" s="391"/>
      <c r="D86" s="391"/>
      <c r="E86" s="391"/>
    </row>
    <row r="87" spans="1:5" ht="22.5" customHeight="1" thickBot="1">
      <c r="A87" s="389" t="s">
        <v>539</v>
      </c>
      <c r="B87" s="391"/>
      <c r="C87" s="392"/>
      <c r="D87" s="392"/>
      <c r="E87" s="392"/>
    </row>
    <row r="88" spans="1:5" ht="22.5" customHeight="1" thickBot="1">
      <c r="A88" s="387" t="s">
        <v>540</v>
      </c>
      <c r="B88" s="388">
        <f>SUM(B89:B90)</f>
        <v>0</v>
      </c>
      <c r="C88" s="388">
        <f>SUM(C89:C90)</f>
        <v>0</v>
      </c>
      <c r="D88" s="388">
        <f>SUM(D89:D90)</f>
        <v>0</v>
      </c>
      <c r="E88" s="388">
        <f>SUM(E89:E90)</f>
        <v>0</v>
      </c>
    </row>
    <row r="89" spans="1:5" ht="22.5" customHeight="1" thickBot="1">
      <c r="A89" s="389" t="s">
        <v>538</v>
      </c>
      <c r="B89" s="390"/>
      <c r="C89" s="388"/>
      <c r="D89" s="388"/>
      <c r="E89" s="388"/>
    </row>
    <row r="90" spans="1:5" ht="22.5" customHeight="1" thickBot="1">
      <c r="A90" s="389" t="s">
        <v>539</v>
      </c>
      <c r="B90" s="391"/>
      <c r="C90" s="388"/>
      <c r="D90" s="388"/>
      <c r="E90" s="388"/>
    </row>
    <row r="91" spans="1:5" ht="22.5" customHeight="1" thickBot="1">
      <c r="A91" s="387" t="s">
        <v>542</v>
      </c>
      <c r="B91" s="388">
        <f>SUM(B92:B93)</f>
        <v>0</v>
      </c>
      <c r="C91" s="388">
        <f>SUM(C92:C93)</f>
        <v>0</v>
      </c>
      <c r="D91" s="388">
        <f>SUM(D92:D93)</f>
        <v>0</v>
      </c>
      <c r="E91" s="388">
        <f>SUM(E92:E93)</f>
        <v>0</v>
      </c>
    </row>
    <row r="92" spans="1:5" ht="22.5" customHeight="1" thickBot="1">
      <c r="A92" s="389" t="s">
        <v>538</v>
      </c>
      <c r="B92" s="391"/>
      <c r="C92" s="388"/>
      <c r="D92" s="388"/>
      <c r="E92" s="388"/>
    </row>
    <row r="93" spans="1:5" ht="22.5" customHeight="1" thickBot="1">
      <c r="A93" s="389" t="s">
        <v>539</v>
      </c>
      <c r="B93" s="391"/>
      <c r="C93" s="388"/>
      <c r="D93" s="388"/>
      <c r="E93" s="388"/>
    </row>
    <row r="94" spans="1:5" ht="22.5" customHeight="1" thickBot="1">
      <c r="A94" s="387" t="s">
        <v>543</v>
      </c>
      <c r="B94" s="391"/>
      <c r="C94" s="388"/>
      <c r="D94" s="388"/>
      <c r="E94" s="388"/>
    </row>
    <row r="95" spans="1:5" ht="22.5" customHeight="1" thickBot="1">
      <c r="A95" s="389" t="s">
        <v>538</v>
      </c>
      <c r="B95" s="391"/>
      <c r="C95" s="388"/>
      <c r="D95" s="388"/>
      <c r="E95" s="388"/>
    </row>
    <row r="96" spans="1:5" ht="22.5" customHeight="1" thickBot="1">
      <c r="A96" s="389" t="s">
        <v>539</v>
      </c>
      <c r="B96" s="391"/>
      <c r="C96" s="388"/>
      <c r="D96" s="388"/>
      <c r="E96" s="388"/>
    </row>
    <row r="97" spans="1:5" ht="22.5" customHeight="1" thickBot="1">
      <c r="A97" s="387" t="s">
        <v>549</v>
      </c>
      <c r="B97" s="391">
        <f>SUM(B98:B99)</f>
        <v>0</v>
      </c>
      <c r="C97" s="391">
        <f>SUM(C98:C99)</f>
        <v>1000</v>
      </c>
      <c r="D97" s="391">
        <f>SUM(D98:D99)</f>
        <v>1000</v>
      </c>
      <c r="E97" s="391">
        <f>SUM(E98:E99)</f>
        <v>1000</v>
      </c>
    </row>
    <row r="98" spans="1:5" ht="22.5" customHeight="1" thickBot="1">
      <c r="A98" s="389" t="s">
        <v>538</v>
      </c>
      <c r="B98" s="391"/>
      <c r="C98" s="391">
        <v>1000</v>
      </c>
      <c r="D98" s="391">
        <v>1000</v>
      </c>
      <c r="E98" s="391">
        <v>1000</v>
      </c>
    </row>
    <row r="99" spans="1:5" ht="22.5" customHeight="1" thickBot="1">
      <c r="A99" s="389" t="s">
        <v>539</v>
      </c>
      <c r="B99" s="391"/>
      <c r="C99" s="388"/>
      <c r="D99" s="388"/>
      <c r="E99" s="388"/>
    </row>
    <row r="100" spans="1:5" ht="22.5" customHeight="1" thickBot="1">
      <c r="A100" s="387" t="s">
        <v>553</v>
      </c>
      <c r="B100" s="391">
        <f>SUM(B101:B102)</f>
        <v>0</v>
      </c>
      <c r="C100" s="391">
        <f>SUM(C101:C102)</f>
        <v>0</v>
      </c>
      <c r="D100" s="391">
        <f>SUM(D101:D102)</f>
        <v>0</v>
      </c>
      <c r="E100" s="391">
        <f>SUM(E101:E102)</f>
        <v>0</v>
      </c>
    </row>
    <row r="101" spans="1:5" ht="22.5" customHeight="1" thickBot="1">
      <c r="A101" s="389" t="s">
        <v>538</v>
      </c>
      <c r="B101" s="391">
        <v>0</v>
      </c>
      <c r="C101" s="388">
        <v>0</v>
      </c>
      <c r="D101" s="388">
        <v>0</v>
      </c>
      <c r="E101" s="388">
        <v>0</v>
      </c>
    </row>
    <row r="102" spans="1:5" ht="22.5" customHeight="1" thickBot="1">
      <c r="A102" s="389" t="s">
        <v>539</v>
      </c>
      <c r="B102" s="391"/>
      <c r="C102" s="388"/>
      <c r="D102" s="388"/>
      <c r="E102" s="388"/>
    </row>
    <row r="103" spans="1:5" ht="22.5" customHeight="1" thickBot="1">
      <c r="A103" s="387" t="s">
        <v>554</v>
      </c>
      <c r="B103" s="391"/>
      <c r="C103" s="388"/>
      <c r="D103" s="388"/>
      <c r="E103" s="388"/>
    </row>
    <row r="104" spans="1:5" ht="22.5" customHeight="1" thickBot="1">
      <c r="A104" s="389" t="s">
        <v>538</v>
      </c>
      <c r="B104" s="391"/>
      <c r="C104" s="393"/>
      <c r="D104" s="393"/>
      <c r="E104" s="393"/>
    </row>
    <row r="105" spans="1:5" ht="22.5" customHeight="1" thickBot="1">
      <c r="A105" s="399" t="s">
        <v>539</v>
      </c>
      <c r="B105" s="391"/>
      <c r="C105" s="394"/>
      <c r="D105" s="393"/>
      <c r="E105" s="393"/>
    </row>
    <row r="106" spans="1:5" ht="35.25" customHeight="1" thickBot="1">
      <c r="A106" s="400" t="s">
        <v>563</v>
      </c>
      <c r="B106" s="391">
        <f>B103+B100+B97+B94+B91+B88+B85</f>
        <v>0</v>
      </c>
      <c r="C106" s="390">
        <f>C103+C100+C97+C94+C91+C88+C85</f>
        <v>1000</v>
      </c>
      <c r="D106" s="391">
        <f>D103+D100+D97+D94+D91+D88+D85</f>
        <v>1000</v>
      </c>
      <c r="E106" s="391">
        <f>E103+E100+E97+E94+E91+E88+E85</f>
        <v>1000</v>
      </c>
    </row>
    <row r="107" spans="1:5" ht="22.5" customHeight="1" thickBot="1">
      <c r="A107" s="396" t="s">
        <v>556</v>
      </c>
      <c r="B107" s="397">
        <f>IF(B106-B77=0,0,"Error")</f>
        <v>0</v>
      </c>
      <c r="C107" s="397">
        <f>IF(C106-C77=0,0,"Error")</f>
        <v>0</v>
      </c>
      <c r="D107" s="397">
        <f>IF(D106-D77=0,0,"Error")</f>
        <v>0</v>
      </c>
      <c r="E107" s="397">
        <f>IF(E106-E77=0,0,"Error")</f>
        <v>0</v>
      </c>
    </row>
    <row r="108" spans="1:5" ht="22.5" customHeight="1" thickBot="1">
      <c r="A108" s="2720" t="s">
        <v>511</v>
      </c>
      <c r="B108" s="2721"/>
      <c r="C108" s="2721"/>
      <c r="D108" s="2721"/>
      <c r="E108" s="2722"/>
    </row>
    <row r="109" spans="1:5" ht="22.5" customHeight="1" thickBot="1">
      <c r="A109" s="2723" t="s">
        <v>512</v>
      </c>
      <c r="B109" s="2724"/>
      <c r="C109" s="2724"/>
      <c r="D109" s="2724"/>
      <c r="E109" s="2725"/>
    </row>
    <row r="110" spans="1:5" ht="22.5" customHeight="1" thickBot="1">
      <c r="A110" s="377" t="s">
        <v>566</v>
      </c>
      <c r="B110" s="2696" t="s">
        <v>864</v>
      </c>
      <c r="C110" s="2697"/>
      <c r="D110" s="2697"/>
      <c r="E110" s="2698"/>
    </row>
    <row r="111" spans="1:5" ht="22.5" customHeight="1" thickBot="1">
      <c r="A111" s="378" t="s">
        <v>517</v>
      </c>
      <c r="B111" s="2699"/>
      <c r="C111" s="2700"/>
      <c r="D111" s="2700"/>
      <c r="E111" s="2701"/>
    </row>
    <row r="112" spans="1:5" ht="22.5" customHeight="1" thickBot="1">
      <c r="A112" s="372" t="s">
        <v>21</v>
      </c>
      <c r="B112" s="2726"/>
      <c r="C112" s="2727"/>
      <c r="D112" s="2727"/>
      <c r="E112" s="2728"/>
    </row>
    <row r="113" spans="1:5" ht="22.5" customHeight="1">
      <c r="A113" s="2710"/>
      <c r="B113" s="385">
        <v>2024</v>
      </c>
      <c r="C113" s="385">
        <v>2025</v>
      </c>
      <c r="D113" s="385">
        <v>2026</v>
      </c>
      <c r="E113" s="385">
        <v>2027</v>
      </c>
    </row>
    <row r="114" spans="1:5" ht="22.5" customHeight="1" thickBot="1">
      <c r="A114" s="2711"/>
      <c r="B114" s="398" t="s">
        <v>22</v>
      </c>
      <c r="C114" s="398" t="s">
        <v>23</v>
      </c>
      <c r="D114" s="398" t="s">
        <v>23</v>
      </c>
      <c r="E114" s="398" t="s">
        <v>23</v>
      </c>
    </row>
    <row r="115" spans="1:5" ht="22.5" customHeight="1" thickBot="1">
      <c r="A115" s="372" t="s">
        <v>33</v>
      </c>
      <c r="B115" s="382">
        <v>5</v>
      </c>
      <c r="C115" s="382">
        <v>5</v>
      </c>
      <c r="D115" s="382">
        <v>5</v>
      </c>
      <c r="E115" s="382">
        <v>5</v>
      </c>
    </row>
    <row r="116" spans="1:5" ht="22.5" customHeight="1" thickBot="1">
      <c r="A116" s="372" t="s">
        <v>529</v>
      </c>
      <c r="B116" s="383">
        <f>B145</f>
        <v>0</v>
      </c>
      <c r="C116" s="383">
        <f>C145</f>
        <v>500</v>
      </c>
      <c r="D116" s="383">
        <f>D145</f>
        <v>500</v>
      </c>
      <c r="E116" s="383">
        <f>E145</f>
        <v>500</v>
      </c>
    </row>
    <row r="117" spans="1:5" ht="22.5" customHeight="1" thickBot="1">
      <c r="A117" s="372" t="s">
        <v>530</v>
      </c>
      <c r="B117" s="383">
        <f>B116/B115</f>
        <v>0</v>
      </c>
      <c r="C117" s="383">
        <f>C116/C115</f>
        <v>100</v>
      </c>
      <c r="D117" s="383">
        <f>D116/D115</f>
        <v>100</v>
      </c>
      <c r="E117" s="383">
        <f>E116/E115</f>
        <v>100</v>
      </c>
    </row>
    <row r="118" spans="1:5" ht="22.5" customHeight="1" thickBot="1">
      <c r="A118" s="372" t="s">
        <v>532</v>
      </c>
      <c r="B118" s="365" t="s">
        <v>533</v>
      </c>
      <c r="C118" s="384">
        <f>C115/B115-1</f>
        <v>0</v>
      </c>
      <c r="D118" s="384">
        <f t="shared" ref="D118:E120" si="2">D115/C115-1</f>
        <v>0</v>
      </c>
      <c r="E118" s="384">
        <f t="shared" si="2"/>
        <v>0</v>
      </c>
    </row>
    <row r="119" spans="1:5" ht="22.5" customHeight="1" thickBot="1">
      <c r="A119" s="372" t="s">
        <v>534</v>
      </c>
      <c r="B119" s="365" t="s">
        <v>533</v>
      </c>
      <c r="C119" s="384" t="e">
        <f>C116/B116-1</f>
        <v>#DIV/0!</v>
      </c>
      <c r="D119" s="384">
        <f t="shared" si="2"/>
        <v>0</v>
      </c>
      <c r="E119" s="384">
        <f t="shared" si="2"/>
        <v>0</v>
      </c>
    </row>
    <row r="120" spans="1:5" ht="22.5" customHeight="1" thickBot="1">
      <c r="A120" s="372" t="s">
        <v>47</v>
      </c>
      <c r="B120" s="365" t="s">
        <v>533</v>
      </c>
      <c r="C120" s="384" t="e">
        <f>C117/B117-1</f>
        <v>#DIV/0!</v>
      </c>
      <c r="D120" s="384">
        <f t="shared" si="2"/>
        <v>0</v>
      </c>
      <c r="E120" s="384">
        <f t="shared" si="2"/>
        <v>0</v>
      </c>
    </row>
    <row r="121" spans="1:5" ht="22.5" customHeight="1" thickBot="1">
      <c r="A121" s="2707" t="s">
        <v>865</v>
      </c>
      <c r="B121" s="2708"/>
      <c r="C121" s="2708"/>
      <c r="D121" s="2708"/>
      <c r="E121" s="2709"/>
    </row>
    <row r="122" spans="1:5" ht="22.5" customHeight="1">
      <c r="A122" s="2710"/>
      <c r="B122" s="385">
        <v>2024</v>
      </c>
      <c r="C122" s="385">
        <v>2025</v>
      </c>
      <c r="D122" s="385">
        <v>2026</v>
      </c>
      <c r="E122" s="385">
        <v>2027</v>
      </c>
    </row>
    <row r="123" spans="1:5" ht="22.5" customHeight="1" thickBot="1">
      <c r="A123" s="2711"/>
      <c r="B123" s="398" t="s">
        <v>22</v>
      </c>
      <c r="C123" s="398" t="s">
        <v>23</v>
      </c>
      <c r="D123" s="398" t="s">
        <v>23</v>
      </c>
      <c r="E123" s="398" t="s">
        <v>23</v>
      </c>
    </row>
    <row r="124" spans="1:5" ht="22.5" customHeight="1" thickBot="1">
      <c r="A124" s="387" t="s">
        <v>537</v>
      </c>
      <c r="B124" s="388">
        <f>SUM(B125:B126)</f>
        <v>0</v>
      </c>
      <c r="C124" s="388">
        <f>SUM(C125:C126)</f>
        <v>0</v>
      </c>
      <c r="D124" s="388">
        <f>SUM(D125:D126)</f>
        <v>0</v>
      </c>
      <c r="E124" s="388">
        <f>SUM(E125:E126)</f>
        <v>0</v>
      </c>
    </row>
    <row r="125" spans="1:5" ht="22.5" customHeight="1" thickBot="1">
      <c r="A125" s="389" t="s">
        <v>538</v>
      </c>
      <c r="B125" s="390"/>
      <c r="C125" s="391"/>
      <c r="D125" s="391"/>
      <c r="E125" s="391"/>
    </row>
    <row r="126" spans="1:5" ht="22.5" customHeight="1" thickBot="1">
      <c r="A126" s="389" t="s">
        <v>539</v>
      </c>
      <c r="B126" s="391"/>
      <c r="C126" s="392"/>
      <c r="D126" s="392"/>
      <c r="E126" s="392"/>
    </row>
    <row r="127" spans="1:5" ht="22.5" customHeight="1" thickBot="1">
      <c r="A127" s="387" t="s">
        <v>540</v>
      </c>
      <c r="B127" s="388">
        <f>SUM(B128:B129)</f>
        <v>0</v>
      </c>
      <c r="C127" s="388">
        <f>SUM(C128:C129)</f>
        <v>0</v>
      </c>
      <c r="D127" s="388">
        <f>SUM(D128:D129)</f>
        <v>0</v>
      </c>
      <c r="E127" s="388">
        <f>SUM(E128:E129)</f>
        <v>0</v>
      </c>
    </row>
    <row r="128" spans="1:5" ht="22.5" customHeight="1" thickBot="1">
      <c r="A128" s="389" t="s">
        <v>538</v>
      </c>
      <c r="B128" s="390"/>
      <c r="C128" s="388"/>
      <c r="D128" s="388"/>
      <c r="E128" s="388"/>
    </row>
    <row r="129" spans="1:5" ht="22.5" customHeight="1" thickBot="1">
      <c r="A129" s="389" t="s">
        <v>539</v>
      </c>
      <c r="B129" s="391"/>
      <c r="C129" s="388"/>
      <c r="D129" s="388"/>
      <c r="E129" s="388"/>
    </row>
    <row r="130" spans="1:5" ht="22.5" customHeight="1" thickBot="1">
      <c r="A130" s="387" t="s">
        <v>542</v>
      </c>
      <c r="B130" s="388">
        <f>SUM(B131:B132)</f>
        <v>0</v>
      </c>
      <c r="C130" s="388">
        <f>SUM(C131:C132)</f>
        <v>0</v>
      </c>
      <c r="D130" s="388">
        <f>SUM(D131:D132)</f>
        <v>0</v>
      </c>
      <c r="E130" s="388">
        <f>SUM(E131:E132)</f>
        <v>0</v>
      </c>
    </row>
    <row r="131" spans="1:5" ht="22.5" customHeight="1" thickBot="1">
      <c r="A131" s="389" t="s">
        <v>538</v>
      </c>
      <c r="B131" s="391"/>
      <c r="C131" s="388"/>
      <c r="D131" s="388"/>
      <c r="E131" s="388"/>
    </row>
    <row r="132" spans="1:5" ht="22.5" customHeight="1" thickBot="1">
      <c r="A132" s="389" t="s">
        <v>539</v>
      </c>
      <c r="B132" s="391"/>
      <c r="C132" s="388"/>
      <c r="D132" s="388"/>
      <c r="E132" s="388"/>
    </row>
    <row r="133" spans="1:5" ht="22.5" customHeight="1" thickBot="1">
      <c r="A133" s="387" t="s">
        <v>543</v>
      </c>
      <c r="B133" s="391"/>
      <c r="C133" s="388"/>
      <c r="D133" s="388"/>
      <c r="E133" s="388"/>
    </row>
    <row r="134" spans="1:5" ht="22.5" customHeight="1" thickBot="1">
      <c r="A134" s="389" t="s">
        <v>538</v>
      </c>
      <c r="B134" s="391"/>
      <c r="C134" s="388"/>
      <c r="D134" s="388"/>
      <c r="E134" s="388"/>
    </row>
    <row r="135" spans="1:5" ht="22.5" customHeight="1" thickBot="1">
      <c r="A135" s="389" t="s">
        <v>539</v>
      </c>
      <c r="B135" s="391"/>
      <c r="C135" s="388"/>
      <c r="D135" s="388"/>
      <c r="E135" s="388"/>
    </row>
    <row r="136" spans="1:5" ht="22.5" customHeight="1" thickBot="1">
      <c r="A136" s="387" t="s">
        <v>549</v>
      </c>
      <c r="B136" s="391">
        <f>SUM(B137:B138)</f>
        <v>0</v>
      </c>
      <c r="C136" s="391">
        <f>SUM(C137:C138)</f>
        <v>500</v>
      </c>
      <c r="D136" s="391">
        <f>SUM(D137:D138)</f>
        <v>500</v>
      </c>
      <c r="E136" s="391">
        <f>SUM(E137:E138)</f>
        <v>500</v>
      </c>
    </row>
    <row r="137" spans="1:5" ht="22.5" customHeight="1" thickBot="1">
      <c r="A137" s="389" t="s">
        <v>538</v>
      </c>
      <c r="B137" s="391"/>
      <c r="C137" s="391">
        <v>500</v>
      </c>
      <c r="D137" s="391">
        <v>500</v>
      </c>
      <c r="E137" s="391">
        <v>500</v>
      </c>
    </row>
    <row r="138" spans="1:5" ht="22.5" customHeight="1" thickBot="1">
      <c r="A138" s="389" t="s">
        <v>539</v>
      </c>
      <c r="B138" s="391"/>
      <c r="C138" s="388"/>
      <c r="D138" s="388"/>
      <c r="E138" s="388"/>
    </row>
    <row r="139" spans="1:5" ht="22.5" customHeight="1" thickBot="1">
      <c r="A139" s="387" t="s">
        <v>553</v>
      </c>
      <c r="B139" s="391">
        <f>SUM(B140:B141)</f>
        <v>0</v>
      </c>
      <c r="C139" s="391">
        <f>SUM(C140:C141)</f>
        <v>0</v>
      </c>
      <c r="D139" s="391">
        <f>SUM(D140:D141)</f>
        <v>0</v>
      </c>
      <c r="E139" s="391">
        <f>SUM(E140:E141)</f>
        <v>0</v>
      </c>
    </row>
    <row r="140" spans="1:5" ht="22.5" customHeight="1" thickBot="1">
      <c r="A140" s="389" t="s">
        <v>538</v>
      </c>
      <c r="B140" s="391"/>
      <c r="C140" s="388"/>
      <c r="D140" s="388"/>
      <c r="E140" s="388"/>
    </row>
    <row r="141" spans="1:5" ht="22.5" customHeight="1" thickBot="1">
      <c r="A141" s="389" t="s">
        <v>539</v>
      </c>
      <c r="B141" s="391"/>
      <c r="C141" s="388"/>
      <c r="D141" s="388"/>
      <c r="E141" s="388"/>
    </row>
    <row r="142" spans="1:5" ht="22.5" customHeight="1" thickBot="1">
      <c r="A142" s="387" t="s">
        <v>554</v>
      </c>
      <c r="B142" s="391"/>
      <c r="C142" s="388"/>
      <c r="D142" s="388"/>
      <c r="E142" s="388"/>
    </row>
    <row r="143" spans="1:5" ht="22.5" customHeight="1" thickBot="1">
      <c r="A143" s="389" t="s">
        <v>538</v>
      </c>
      <c r="B143" s="391"/>
      <c r="C143" s="393"/>
      <c r="D143" s="393"/>
      <c r="E143" s="393"/>
    </row>
    <row r="144" spans="1:5" ht="22.5" customHeight="1" thickBot="1">
      <c r="A144" s="389" t="s">
        <v>539</v>
      </c>
      <c r="B144" s="391"/>
      <c r="C144" s="394"/>
      <c r="D144" s="393"/>
      <c r="E144" s="393"/>
    </row>
    <row r="145" spans="1:5" ht="22.5" customHeight="1" thickBot="1">
      <c r="A145" s="395" t="s">
        <v>571</v>
      </c>
      <c r="B145" s="391">
        <f>B142+B139+B136+B133+B130+B127+B124</f>
        <v>0</v>
      </c>
      <c r="C145" s="390">
        <f>C142+C139+C136+C133+C130+C127+C124</f>
        <v>500</v>
      </c>
      <c r="D145" s="391">
        <f>D142+D139+D136+D133+D130+D127+D124</f>
        <v>500</v>
      </c>
      <c r="E145" s="391">
        <f>E142+E139+E136+E133+E130+E127+E124</f>
        <v>500</v>
      </c>
    </row>
    <row r="146" spans="1:5" ht="22.5" customHeight="1" thickBot="1">
      <c r="A146" s="396" t="s">
        <v>556</v>
      </c>
      <c r="B146" s="397">
        <f>IF(B145-B116=0,0,"Error")</f>
        <v>0</v>
      </c>
      <c r="C146" s="397">
        <f>IF(C145-C116=0,0,"Error")</f>
        <v>0</v>
      </c>
      <c r="D146" s="397">
        <f>IF(D145-D116=0,0,"Error")</f>
        <v>0</v>
      </c>
      <c r="E146" s="397">
        <f>IF(E145-E116=0,0,"Error")</f>
        <v>0</v>
      </c>
    </row>
    <row r="147" spans="1:5" ht="16.5" thickBot="1">
      <c r="A147" s="2723" t="s">
        <v>572</v>
      </c>
      <c r="B147" s="2724"/>
      <c r="C147" s="2724"/>
      <c r="D147" s="2724"/>
      <c r="E147" s="2725"/>
    </row>
    <row r="148" spans="1:5" ht="34.5" customHeight="1" thickBot="1">
      <c r="A148" s="2723" t="s">
        <v>573</v>
      </c>
      <c r="B148" s="2724"/>
      <c r="C148" s="2724"/>
      <c r="D148" s="2724"/>
      <c r="E148" s="2725"/>
    </row>
    <row r="149" spans="1:5" ht="33.75" customHeight="1" thickBot="1">
      <c r="A149" s="401" t="s">
        <v>574</v>
      </c>
      <c r="B149" s="2729" t="s">
        <v>866</v>
      </c>
      <c r="C149" s="2730"/>
      <c r="D149" s="2730"/>
      <c r="E149" s="2731"/>
    </row>
    <row r="150" spans="1:5" ht="42" customHeight="1" thickBot="1">
      <c r="A150" s="377" t="s">
        <v>576</v>
      </c>
      <c r="B150" s="402" t="s">
        <v>867</v>
      </c>
      <c r="C150" s="403" t="s">
        <v>578</v>
      </c>
      <c r="D150" s="2732"/>
      <c r="E150" s="2733"/>
    </row>
    <row r="151" spans="1:5" ht="16.5" thickBot="1">
      <c r="A151" s="404"/>
      <c r="B151" s="2729"/>
      <c r="C151" s="2730"/>
      <c r="D151" s="2730"/>
      <c r="E151" s="2731"/>
    </row>
    <row r="152" spans="1:5" ht="23.25" customHeight="1" thickBot="1">
      <c r="A152" s="372" t="s">
        <v>517</v>
      </c>
      <c r="B152" s="2690"/>
      <c r="C152" s="2691"/>
      <c r="D152" s="2691"/>
      <c r="E152" s="2692"/>
    </row>
    <row r="153" spans="1:5" ht="18" customHeight="1" thickBot="1">
      <c r="A153" s="372" t="s">
        <v>21</v>
      </c>
      <c r="B153" s="2726"/>
      <c r="C153" s="2727"/>
      <c r="D153" s="2727"/>
      <c r="E153" s="2728"/>
    </row>
    <row r="154" spans="1:5" ht="26.25" customHeight="1">
      <c r="A154" s="2710"/>
      <c r="B154" s="385">
        <v>2024</v>
      </c>
      <c r="C154" s="385">
        <v>2025</v>
      </c>
      <c r="D154" s="385">
        <v>2026</v>
      </c>
      <c r="E154" s="385">
        <v>2027</v>
      </c>
    </row>
    <row r="155" spans="1:5" ht="26.25" customHeight="1" thickBot="1">
      <c r="A155" s="2711"/>
      <c r="B155" s="398" t="s">
        <v>22</v>
      </c>
      <c r="C155" s="398" t="s">
        <v>23</v>
      </c>
      <c r="D155" s="398" t="s">
        <v>23</v>
      </c>
      <c r="E155" s="398" t="s">
        <v>23</v>
      </c>
    </row>
    <row r="156" spans="1:5" ht="22.5" customHeight="1" thickBot="1">
      <c r="A156" s="372" t="s">
        <v>33</v>
      </c>
      <c r="B156" s="383">
        <v>15</v>
      </c>
      <c r="C156" s="383">
        <v>10</v>
      </c>
      <c r="D156" s="383">
        <v>10</v>
      </c>
      <c r="E156" s="383">
        <v>10</v>
      </c>
    </row>
    <row r="157" spans="1:5" ht="15.75" customHeight="1" thickBot="1">
      <c r="A157" s="372" t="s">
        <v>529</v>
      </c>
      <c r="B157" s="1386">
        <v>3000</v>
      </c>
      <c r="C157" s="383">
        <f>C175</f>
        <v>2000</v>
      </c>
      <c r="D157" s="383">
        <f>D175</f>
        <v>2000</v>
      </c>
      <c r="E157" s="383">
        <f>E175</f>
        <v>2000</v>
      </c>
    </row>
    <row r="158" spans="1:5" ht="16.5" thickBot="1">
      <c r="A158" s="372" t="s">
        <v>530</v>
      </c>
      <c r="B158" s="383">
        <f>B157/B156</f>
        <v>200</v>
      </c>
      <c r="C158" s="383">
        <f>C157/C156</f>
        <v>200</v>
      </c>
      <c r="D158" s="383">
        <f>D157/D156</f>
        <v>200</v>
      </c>
      <c r="E158" s="383">
        <f>E157/E156</f>
        <v>200</v>
      </c>
    </row>
    <row r="159" spans="1:5" ht="15.75" customHeight="1" thickBot="1">
      <c r="A159" s="372" t="s">
        <v>532</v>
      </c>
      <c r="B159" s="365" t="s">
        <v>533</v>
      </c>
      <c r="C159" s="384">
        <f>C156/B156-1</f>
        <v>-0.33333333333333337</v>
      </c>
      <c r="D159" s="384">
        <f t="shared" ref="D159:E161" si="3">D156/C156-1</f>
        <v>0</v>
      </c>
      <c r="E159" s="384">
        <f t="shared" si="3"/>
        <v>0</v>
      </c>
    </row>
    <row r="160" spans="1:5" ht="16.5" thickBot="1">
      <c r="A160" s="372" t="s">
        <v>534</v>
      </c>
      <c r="B160" s="365" t="s">
        <v>533</v>
      </c>
      <c r="C160" s="384">
        <f>C157/B157-1</f>
        <v>-0.33333333333333337</v>
      </c>
      <c r="D160" s="384">
        <f t="shared" si="3"/>
        <v>0</v>
      </c>
      <c r="E160" s="384">
        <f t="shared" si="3"/>
        <v>0</v>
      </c>
    </row>
    <row r="161" spans="1:5" ht="16.5" thickBot="1">
      <c r="A161" s="372" t="s">
        <v>47</v>
      </c>
      <c r="B161" s="365" t="s">
        <v>533</v>
      </c>
      <c r="C161" s="384">
        <f>C158/B158-1</f>
        <v>0</v>
      </c>
      <c r="D161" s="384">
        <f t="shared" si="3"/>
        <v>0</v>
      </c>
      <c r="E161" s="384">
        <f t="shared" si="3"/>
        <v>0</v>
      </c>
    </row>
    <row r="162" spans="1:5" ht="16.5" thickBot="1">
      <c r="A162" s="2707" t="s">
        <v>859</v>
      </c>
      <c r="B162" s="2708"/>
      <c r="C162" s="2708"/>
      <c r="D162" s="2708"/>
      <c r="E162" s="2709"/>
    </row>
    <row r="163" spans="1:5">
      <c r="A163" s="2710"/>
      <c r="B163" s="385">
        <v>2024</v>
      </c>
      <c r="C163" s="385">
        <v>2025</v>
      </c>
      <c r="D163" s="385">
        <v>2026</v>
      </c>
      <c r="E163" s="385">
        <v>2027</v>
      </c>
    </row>
    <row r="164" spans="1:5" ht="16.5" thickBot="1">
      <c r="A164" s="2711"/>
      <c r="B164" s="398" t="s">
        <v>22</v>
      </c>
      <c r="C164" s="398" t="s">
        <v>23</v>
      </c>
      <c r="D164" s="398" t="s">
        <v>23</v>
      </c>
      <c r="E164" s="398" t="s">
        <v>23</v>
      </c>
    </row>
    <row r="165" spans="1:5" ht="20.25" customHeight="1" thickBot="1">
      <c r="A165" s="387" t="s">
        <v>583</v>
      </c>
      <c r="B165" s="388">
        <f>SUM(B166:B169)</f>
        <v>0</v>
      </c>
      <c r="C165" s="388">
        <f>SUM(C166:C169)</f>
        <v>0</v>
      </c>
      <c r="D165" s="388">
        <f>SUM(D166:D169)</f>
        <v>0</v>
      </c>
      <c r="E165" s="388">
        <f>SUM(E166:E169)</f>
        <v>0</v>
      </c>
    </row>
    <row r="166" spans="1:5" ht="23.25" customHeight="1" thickBot="1">
      <c r="A166" s="389" t="s">
        <v>538</v>
      </c>
      <c r="B166" s="388"/>
      <c r="C166" s="388"/>
      <c r="D166" s="388"/>
      <c r="E166" s="388"/>
    </row>
    <row r="167" spans="1:5" ht="16.5" thickBot="1">
      <c r="A167" s="389" t="s">
        <v>592</v>
      </c>
      <c r="B167" s="391"/>
      <c r="C167" s="392"/>
      <c r="D167" s="392"/>
      <c r="E167" s="392"/>
    </row>
    <row r="168" spans="1:5" ht="16.5" thickBot="1">
      <c r="A168" s="389" t="s">
        <v>585</v>
      </c>
      <c r="B168" s="388"/>
      <c r="C168" s="388"/>
      <c r="D168" s="388"/>
      <c r="E168" s="388"/>
    </row>
    <row r="169" spans="1:5" ht="15.75" customHeight="1" thickBot="1">
      <c r="A169" s="389" t="s">
        <v>586</v>
      </c>
      <c r="B169" s="391"/>
      <c r="C169" s="392"/>
      <c r="D169" s="392"/>
      <c r="E169" s="392"/>
    </row>
    <row r="170" spans="1:5" ht="16.5" thickBot="1">
      <c r="A170" s="387" t="s">
        <v>587</v>
      </c>
      <c r="B170" s="1387">
        <f>SUM(B171:B174)</f>
        <v>3000</v>
      </c>
      <c r="C170" s="391">
        <f>SUM(C171:C174)</f>
        <v>2000</v>
      </c>
      <c r="D170" s="391">
        <f>SUM(D171:D174)</f>
        <v>2000</v>
      </c>
      <c r="E170" s="391">
        <f>SUM(E171:E174)</f>
        <v>2000</v>
      </c>
    </row>
    <row r="171" spans="1:5" ht="16.5" thickBot="1">
      <c r="A171" s="389" t="s">
        <v>538</v>
      </c>
      <c r="B171" s="1388">
        <v>3000</v>
      </c>
      <c r="C171" s="388">
        <v>2000</v>
      </c>
      <c r="D171" s="388">
        <v>2000</v>
      </c>
      <c r="E171" s="388">
        <v>2000</v>
      </c>
    </row>
    <row r="172" spans="1:5" ht="16.5" thickBot="1">
      <c r="A172" s="389" t="s">
        <v>592</v>
      </c>
      <c r="B172" s="391"/>
      <c r="C172" s="392"/>
      <c r="D172" s="392"/>
      <c r="E172" s="392"/>
    </row>
    <row r="173" spans="1:5" ht="16.5" thickBot="1">
      <c r="A173" s="389" t="s">
        <v>585</v>
      </c>
      <c r="B173" s="388"/>
      <c r="C173" s="388"/>
      <c r="D173" s="388"/>
      <c r="E173" s="388"/>
    </row>
    <row r="174" spans="1:5" ht="16.5" thickBot="1">
      <c r="A174" s="399" t="s">
        <v>586</v>
      </c>
      <c r="B174" s="405"/>
      <c r="C174" s="406"/>
      <c r="D174" s="406"/>
      <c r="E174" s="406"/>
    </row>
    <row r="175" spans="1:5" ht="16.5" thickBot="1">
      <c r="A175" s="407" t="s">
        <v>555</v>
      </c>
      <c r="B175" s="408">
        <f>B170+B165</f>
        <v>3000</v>
      </c>
      <c r="C175" s="408">
        <f>C170+C165</f>
        <v>2000</v>
      </c>
      <c r="D175" s="408">
        <f>D170+D165</f>
        <v>2000</v>
      </c>
      <c r="E175" s="408">
        <f>E170+E165</f>
        <v>2000</v>
      </c>
    </row>
    <row r="176" spans="1:5" ht="32.25" thickBot="1">
      <c r="A176" s="401" t="s">
        <v>574</v>
      </c>
      <c r="B176" s="2729" t="s">
        <v>868</v>
      </c>
      <c r="C176" s="2730"/>
      <c r="D176" s="2730"/>
      <c r="E176" s="2731"/>
    </row>
    <row r="177" spans="1:5" ht="32.25" thickBot="1">
      <c r="A177" s="377" t="s">
        <v>832</v>
      </c>
      <c r="B177" s="402" t="s">
        <v>692</v>
      </c>
      <c r="C177" s="403" t="s">
        <v>578</v>
      </c>
      <c r="D177" s="2732"/>
      <c r="E177" s="2733"/>
    </row>
    <row r="178" spans="1:5" ht="16.5" thickBot="1">
      <c r="A178" s="404"/>
      <c r="B178" s="2729"/>
      <c r="C178" s="2730"/>
      <c r="D178" s="2730"/>
      <c r="E178" s="2731"/>
    </row>
    <row r="179" spans="1:5" ht="16.5" thickBot="1">
      <c r="A179" s="372" t="s">
        <v>517</v>
      </c>
      <c r="B179" s="2690"/>
      <c r="C179" s="2691"/>
      <c r="D179" s="2691"/>
      <c r="E179" s="2692"/>
    </row>
    <row r="180" spans="1:5" ht="16.5" thickBot="1">
      <c r="A180" s="372" t="s">
        <v>21</v>
      </c>
      <c r="B180" s="2726"/>
      <c r="C180" s="2727"/>
      <c r="D180" s="2727"/>
      <c r="E180" s="2728"/>
    </row>
    <row r="181" spans="1:5">
      <c r="A181" s="2710"/>
      <c r="B181" s="385">
        <v>2024</v>
      </c>
      <c r="C181" s="385">
        <v>2025</v>
      </c>
      <c r="D181" s="385">
        <v>2026</v>
      </c>
      <c r="E181" s="385">
        <v>2027</v>
      </c>
    </row>
    <row r="182" spans="1:5" ht="16.5" thickBot="1">
      <c r="A182" s="2711"/>
      <c r="B182" s="398" t="s">
        <v>22</v>
      </c>
      <c r="C182" s="398" t="s">
        <v>23</v>
      </c>
      <c r="D182" s="398" t="s">
        <v>23</v>
      </c>
      <c r="E182" s="398" t="s">
        <v>23</v>
      </c>
    </row>
    <row r="183" spans="1:5" ht="16.5" thickBot="1">
      <c r="A183" s="372" t="s">
        <v>33</v>
      </c>
      <c r="B183" s="409">
        <v>6</v>
      </c>
      <c r="C183" s="383">
        <v>7</v>
      </c>
      <c r="D183" s="383">
        <v>7</v>
      </c>
      <c r="E183" s="383">
        <v>7</v>
      </c>
    </row>
    <row r="184" spans="1:5" ht="16.5" thickBot="1">
      <c r="A184" s="372" t="s">
        <v>529</v>
      </c>
      <c r="B184" s="383">
        <v>2000</v>
      </c>
      <c r="C184" s="383">
        <f>C202</f>
        <v>48000</v>
      </c>
      <c r="D184" s="383">
        <f>D202</f>
        <v>48000</v>
      </c>
      <c r="E184" s="383">
        <f>E202</f>
        <v>48000</v>
      </c>
    </row>
    <row r="185" spans="1:5" ht="16.5" thickBot="1">
      <c r="A185" s="372" t="s">
        <v>530</v>
      </c>
      <c r="B185" s="383">
        <f>B184/B183</f>
        <v>333.33333333333331</v>
      </c>
      <c r="C185" s="383">
        <f>C184/C183</f>
        <v>6857.1428571428569</v>
      </c>
      <c r="D185" s="383">
        <f>D184/D183</f>
        <v>6857.1428571428569</v>
      </c>
      <c r="E185" s="383">
        <f>E184/E183</f>
        <v>6857.1428571428569</v>
      </c>
    </row>
    <row r="186" spans="1:5" ht="16.5" thickBot="1">
      <c r="A186" s="372" t="s">
        <v>532</v>
      </c>
      <c r="B186" s="365" t="s">
        <v>533</v>
      </c>
      <c r="C186" s="384">
        <f>C183/B183-1</f>
        <v>0.16666666666666674</v>
      </c>
      <c r="D186" s="384">
        <f t="shared" ref="D186:E188" si="4">D183/C183-1</f>
        <v>0</v>
      </c>
      <c r="E186" s="384">
        <f t="shared" si="4"/>
        <v>0</v>
      </c>
    </row>
    <row r="187" spans="1:5" ht="16.5" thickBot="1">
      <c r="A187" s="372" t="s">
        <v>534</v>
      </c>
      <c r="B187" s="365" t="s">
        <v>533</v>
      </c>
      <c r="C187" s="384">
        <f>C184/B184-1</f>
        <v>23</v>
      </c>
      <c r="D187" s="384">
        <f t="shared" si="4"/>
        <v>0</v>
      </c>
      <c r="E187" s="384">
        <f t="shared" si="4"/>
        <v>0</v>
      </c>
    </row>
    <row r="188" spans="1:5" ht="16.5" thickBot="1">
      <c r="A188" s="372" t="s">
        <v>47</v>
      </c>
      <c r="B188" s="365" t="s">
        <v>533</v>
      </c>
      <c r="C188" s="384">
        <f>C185/B185-1</f>
        <v>19.571428571428573</v>
      </c>
      <c r="D188" s="384">
        <f t="shared" si="4"/>
        <v>0</v>
      </c>
      <c r="E188" s="384">
        <f t="shared" si="4"/>
        <v>0</v>
      </c>
    </row>
    <row r="189" spans="1:5" ht="16.5" thickBot="1">
      <c r="A189" s="2707" t="s">
        <v>859</v>
      </c>
      <c r="B189" s="2708"/>
      <c r="C189" s="2708"/>
      <c r="D189" s="2708"/>
      <c r="E189" s="2709"/>
    </row>
    <row r="190" spans="1:5">
      <c r="A190" s="2710"/>
      <c r="B190" s="385">
        <v>2024</v>
      </c>
      <c r="C190" s="385">
        <v>2025</v>
      </c>
      <c r="D190" s="385">
        <v>2026</v>
      </c>
      <c r="E190" s="385">
        <v>2027</v>
      </c>
    </row>
    <row r="191" spans="1:5" ht="16.5" thickBot="1">
      <c r="A191" s="2711"/>
      <c r="B191" s="398" t="s">
        <v>22</v>
      </c>
      <c r="C191" s="398" t="s">
        <v>23</v>
      </c>
      <c r="D191" s="398" t="s">
        <v>23</v>
      </c>
      <c r="E191" s="398" t="s">
        <v>23</v>
      </c>
    </row>
    <row r="192" spans="1:5" ht="16.5" thickBot="1">
      <c r="A192" s="387" t="s">
        <v>583</v>
      </c>
      <c r="B192" s="388">
        <f>SUM(B193:B196)</f>
        <v>0</v>
      </c>
      <c r="C192" s="388">
        <f>SUM(C193:C196)</f>
        <v>0</v>
      </c>
      <c r="D192" s="388">
        <f>SUM(D193:D196)</f>
        <v>0</v>
      </c>
      <c r="E192" s="388">
        <f>SUM(E193:E196)</f>
        <v>0</v>
      </c>
    </row>
    <row r="193" spans="1:5" ht="16.5" thickBot="1">
      <c r="A193" s="389" t="s">
        <v>538</v>
      </c>
      <c r="B193" s="388"/>
      <c r="C193" s="388"/>
      <c r="D193" s="388"/>
      <c r="E193" s="388"/>
    </row>
    <row r="194" spans="1:5" ht="16.5" thickBot="1">
      <c r="A194" s="389" t="s">
        <v>592</v>
      </c>
      <c r="B194" s="391"/>
      <c r="C194" s="392"/>
      <c r="D194" s="392"/>
      <c r="E194" s="392"/>
    </row>
    <row r="195" spans="1:5" ht="16.5" thickBot="1">
      <c r="A195" s="389" t="s">
        <v>585</v>
      </c>
      <c r="B195" s="388"/>
      <c r="C195" s="388"/>
      <c r="D195" s="388"/>
      <c r="E195" s="388"/>
    </row>
    <row r="196" spans="1:5" ht="16.5" thickBot="1">
      <c r="A196" s="389" t="s">
        <v>586</v>
      </c>
      <c r="B196" s="391"/>
      <c r="C196" s="392"/>
      <c r="D196" s="392"/>
      <c r="E196" s="392"/>
    </row>
    <row r="197" spans="1:5" ht="16.5" thickBot="1">
      <c r="A197" s="387" t="s">
        <v>587</v>
      </c>
      <c r="B197" s="391">
        <f>SUM(B198:B201)</f>
        <v>2000</v>
      </c>
      <c r="C197" s="391">
        <f>SUM(C198:C201)</f>
        <v>48000</v>
      </c>
      <c r="D197" s="391">
        <f>SUM(D198:D201)</f>
        <v>48000</v>
      </c>
      <c r="E197" s="391">
        <f>SUM(E198:E201)</f>
        <v>48000</v>
      </c>
    </row>
    <row r="198" spans="1:5" ht="16.5" thickBot="1">
      <c r="A198" s="389" t="s">
        <v>538</v>
      </c>
      <c r="B198" s="391">
        <v>2000</v>
      </c>
      <c r="C198" s="410">
        <v>48000</v>
      </c>
      <c r="D198" s="410">
        <v>48000</v>
      </c>
      <c r="E198" s="410">
        <v>48000</v>
      </c>
    </row>
    <row r="199" spans="1:5" ht="16.5" thickBot="1">
      <c r="A199" s="389" t="s">
        <v>592</v>
      </c>
      <c r="B199" s="391"/>
      <c r="C199" s="392"/>
      <c r="D199" s="392"/>
      <c r="E199" s="392"/>
    </row>
    <row r="200" spans="1:5" ht="16.5" thickBot="1">
      <c r="A200" s="389" t="s">
        <v>585</v>
      </c>
      <c r="B200" s="388"/>
      <c r="C200" s="388"/>
      <c r="D200" s="388"/>
      <c r="E200" s="388"/>
    </row>
    <row r="201" spans="1:5" ht="16.5" thickBot="1">
      <c r="A201" s="399" t="s">
        <v>586</v>
      </c>
      <c r="B201" s="405"/>
      <c r="C201" s="406"/>
      <c r="D201" s="406"/>
      <c r="E201" s="406"/>
    </row>
    <row r="202" spans="1:5" ht="16.5" thickBot="1">
      <c r="A202" s="407" t="s">
        <v>563</v>
      </c>
      <c r="B202" s="408">
        <f>B198+B192</f>
        <v>2000</v>
      </c>
      <c r="C202" s="408">
        <f>C198+C192</f>
        <v>48000</v>
      </c>
      <c r="D202" s="408">
        <f>D198+D192</f>
        <v>48000</v>
      </c>
      <c r="E202" s="408">
        <f>E198+E192</f>
        <v>48000</v>
      </c>
    </row>
    <row r="203" spans="1:5" ht="32.25" thickBot="1">
      <c r="A203" s="401" t="s">
        <v>574</v>
      </c>
      <c r="B203" s="2729" t="s">
        <v>869</v>
      </c>
      <c r="C203" s="2730"/>
      <c r="D203" s="2730"/>
      <c r="E203" s="2731"/>
    </row>
    <row r="204" spans="1:5" ht="32.25" thickBot="1">
      <c r="A204" s="377" t="s">
        <v>870</v>
      </c>
      <c r="B204" s="402" t="s">
        <v>871</v>
      </c>
      <c r="C204" s="403" t="s">
        <v>578</v>
      </c>
      <c r="D204" s="2732"/>
      <c r="E204" s="2733"/>
    </row>
    <row r="205" spans="1:5" ht="16.5" thickBot="1">
      <c r="A205" s="404"/>
      <c r="B205" s="2729"/>
      <c r="C205" s="2730"/>
      <c r="D205" s="2730"/>
      <c r="E205" s="2731"/>
    </row>
    <row r="206" spans="1:5" ht="16.5" thickBot="1">
      <c r="A206" s="372" t="s">
        <v>517</v>
      </c>
      <c r="B206" s="2690"/>
      <c r="C206" s="2691"/>
      <c r="D206" s="2691"/>
      <c r="E206" s="2692"/>
    </row>
    <row r="207" spans="1:5" ht="16.5" thickBot="1">
      <c r="A207" s="372" t="s">
        <v>21</v>
      </c>
      <c r="B207" s="2726"/>
      <c r="C207" s="2727"/>
      <c r="D207" s="2727"/>
      <c r="E207" s="2728"/>
    </row>
    <row r="208" spans="1:5">
      <c r="A208" s="2710"/>
      <c r="B208" s="385">
        <v>2024</v>
      </c>
      <c r="C208" s="385">
        <v>2025</v>
      </c>
      <c r="D208" s="385">
        <v>2026</v>
      </c>
      <c r="E208" s="385">
        <v>2027</v>
      </c>
    </row>
    <row r="209" spans="1:5" ht="16.5" thickBot="1">
      <c r="A209" s="2711"/>
      <c r="B209" s="398" t="s">
        <v>22</v>
      </c>
      <c r="C209" s="398" t="s">
        <v>23</v>
      </c>
      <c r="D209" s="398" t="s">
        <v>23</v>
      </c>
      <c r="E209" s="398" t="s">
        <v>23</v>
      </c>
    </row>
    <row r="210" spans="1:5" ht="16.5" thickBot="1">
      <c r="A210" s="372" t="s">
        <v>33</v>
      </c>
      <c r="B210" s="383">
        <v>1</v>
      </c>
      <c r="C210" s="383">
        <v>0</v>
      </c>
      <c r="D210" s="383">
        <v>0</v>
      </c>
      <c r="E210" s="383">
        <v>0</v>
      </c>
    </row>
    <row r="211" spans="1:5" ht="16.5" thickBot="1">
      <c r="A211" s="372" t="s">
        <v>529</v>
      </c>
      <c r="B211" s="383">
        <f>B229</f>
        <v>9000</v>
      </c>
      <c r="C211" s="383">
        <f>C229</f>
        <v>0</v>
      </c>
      <c r="D211" s="383">
        <f>D229</f>
        <v>0</v>
      </c>
      <c r="E211" s="383">
        <f>E229</f>
        <v>0</v>
      </c>
    </row>
    <row r="212" spans="1:5" ht="16.5" thickBot="1">
      <c r="A212" s="372" t="s">
        <v>530</v>
      </c>
      <c r="B212" s="383"/>
      <c r="C212" s="383"/>
      <c r="D212" s="383"/>
      <c r="E212" s="383"/>
    </row>
    <row r="213" spans="1:5" ht="16.5" thickBot="1">
      <c r="A213" s="372" t="s">
        <v>532</v>
      </c>
      <c r="B213" s="365" t="s">
        <v>533</v>
      </c>
      <c r="C213" s="384">
        <f>C210/B210-1</f>
        <v>-1</v>
      </c>
      <c r="D213" s="384" t="e">
        <f t="shared" ref="D213:E215" si="5">D210/C210-1</f>
        <v>#DIV/0!</v>
      </c>
      <c r="E213" s="384" t="e">
        <f t="shared" si="5"/>
        <v>#DIV/0!</v>
      </c>
    </row>
    <row r="214" spans="1:5" ht="16.5" thickBot="1">
      <c r="A214" s="372" t="s">
        <v>534</v>
      </c>
      <c r="B214" s="365" t="s">
        <v>533</v>
      </c>
      <c r="C214" s="384">
        <f>C211/B211-1</f>
        <v>-1</v>
      </c>
      <c r="D214" s="384" t="e">
        <f t="shared" si="5"/>
        <v>#DIV/0!</v>
      </c>
      <c r="E214" s="384" t="e">
        <f t="shared" si="5"/>
        <v>#DIV/0!</v>
      </c>
    </row>
    <row r="215" spans="1:5" ht="16.5" thickBot="1">
      <c r="A215" s="372" t="s">
        <v>47</v>
      </c>
      <c r="B215" s="365" t="s">
        <v>533</v>
      </c>
      <c r="C215" s="384" t="e">
        <f>C212/B212-1</f>
        <v>#DIV/0!</v>
      </c>
      <c r="D215" s="384" t="e">
        <f t="shared" si="5"/>
        <v>#DIV/0!</v>
      </c>
      <c r="E215" s="384" t="e">
        <f t="shared" si="5"/>
        <v>#DIV/0!</v>
      </c>
    </row>
    <row r="216" spans="1:5" ht="16.5" customHeight="1" thickBot="1">
      <c r="A216" s="2707" t="s">
        <v>859</v>
      </c>
      <c r="B216" s="2708"/>
      <c r="C216" s="2708"/>
      <c r="D216" s="2708"/>
      <c r="E216" s="2709"/>
    </row>
    <row r="217" spans="1:5">
      <c r="A217" s="2710"/>
      <c r="B217" s="385">
        <v>2024</v>
      </c>
      <c r="C217" s="385">
        <v>2025</v>
      </c>
      <c r="D217" s="385">
        <v>2026</v>
      </c>
      <c r="E217" s="385">
        <v>2027</v>
      </c>
    </row>
    <row r="218" spans="1:5" ht="16.5" thickBot="1">
      <c r="A218" s="2711"/>
      <c r="B218" s="398" t="s">
        <v>22</v>
      </c>
      <c r="C218" s="398" t="s">
        <v>23</v>
      </c>
      <c r="D218" s="398" t="s">
        <v>23</v>
      </c>
      <c r="E218" s="398" t="s">
        <v>23</v>
      </c>
    </row>
    <row r="219" spans="1:5" ht="16.5" thickBot="1">
      <c r="A219" s="387" t="s">
        <v>583</v>
      </c>
      <c r="B219" s="388">
        <f>SUM(B220:B223)</f>
        <v>0</v>
      </c>
      <c r="C219" s="388">
        <f>SUM(C220:C223)</f>
        <v>0</v>
      </c>
      <c r="D219" s="388">
        <f>SUM(D220:D223)</f>
        <v>0</v>
      </c>
      <c r="E219" s="388">
        <f>SUM(E220:E223)</f>
        <v>0</v>
      </c>
    </row>
    <row r="220" spans="1:5" ht="16.5" thickBot="1">
      <c r="A220" s="389" t="s">
        <v>538</v>
      </c>
      <c r="B220" s="388"/>
      <c r="C220" s="388"/>
      <c r="D220" s="388"/>
      <c r="E220" s="388"/>
    </row>
    <row r="221" spans="1:5" ht="16.5" thickBot="1">
      <c r="A221" s="389" t="s">
        <v>592</v>
      </c>
      <c r="B221" s="391"/>
      <c r="C221" s="392"/>
      <c r="D221" s="392"/>
      <c r="E221" s="392"/>
    </row>
    <row r="222" spans="1:5" ht="16.5" thickBot="1">
      <c r="A222" s="389" t="s">
        <v>585</v>
      </c>
      <c r="B222" s="388"/>
      <c r="C222" s="388"/>
      <c r="D222" s="388"/>
      <c r="E222" s="388"/>
    </row>
    <row r="223" spans="1:5" ht="16.5" thickBot="1">
      <c r="A223" s="389" t="s">
        <v>586</v>
      </c>
      <c r="B223" s="391"/>
      <c r="C223" s="392"/>
      <c r="D223" s="392"/>
      <c r="E223" s="392"/>
    </row>
    <row r="224" spans="1:5" ht="16.5" thickBot="1">
      <c r="A224" s="387" t="s">
        <v>587</v>
      </c>
      <c r="B224" s="391">
        <f>SUM(B225:B228)</f>
        <v>9000</v>
      </c>
      <c r="C224" s="391">
        <f>SUM(C225:C228)</f>
        <v>0</v>
      </c>
      <c r="D224" s="391">
        <f>SUM(D225:D228)</f>
        <v>0</v>
      </c>
      <c r="E224" s="391">
        <f>SUM(E225:E228)</f>
        <v>0</v>
      </c>
    </row>
    <row r="225" spans="1:5" ht="16.5" thickBot="1">
      <c r="A225" s="389" t="s">
        <v>538</v>
      </c>
      <c r="B225" s="388">
        <v>9000</v>
      </c>
      <c r="C225" s="410"/>
      <c r="D225" s="410"/>
      <c r="E225" s="410"/>
    </row>
    <row r="226" spans="1:5" ht="16.5" thickBot="1">
      <c r="A226" s="389" t="s">
        <v>592</v>
      </c>
      <c r="B226" s="391"/>
      <c r="C226" s="392"/>
      <c r="D226" s="392"/>
      <c r="E226" s="392"/>
    </row>
    <row r="227" spans="1:5" ht="16.5" thickBot="1">
      <c r="A227" s="389" t="s">
        <v>585</v>
      </c>
      <c r="B227" s="388"/>
      <c r="C227" s="388"/>
      <c r="D227" s="388"/>
      <c r="E227" s="388"/>
    </row>
    <row r="228" spans="1:5" ht="16.5" thickBot="1">
      <c r="A228" s="399" t="s">
        <v>586</v>
      </c>
      <c r="B228" s="405"/>
      <c r="C228" s="406"/>
      <c r="D228" s="406"/>
      <c r="E228" s="406"/>
    </row>
    <row r="229" spans="1:5" ht="16.5" thickBot="1">
      <c r="A229" s="407" t="s">
        <v>571</v>
      </c>
      <c r="B229" s="408">
        <f>B225+B219</f>
        <v>9000</v>
      </c>
      <c r="C229" s="408">
        <f>C225+C219</f>
        <v>0</v>
      </c>
      <c r="D229" s="408">
        <f>D225+D219</f>
        <v>0</v>
      </c>
      <c r="E229" s="408">
        <f>E225+E219</f>
        <v>0</v>
      </c>
    </row>
    <row r="230" spans="1:5" ht="32.25" thickBot="1">
      <c r="A230" s="401" t="s">
        <v>574</v>
      </c>
      <c r="B230" s="2729" t="s">
        <v>872</v>
      </c>
      <c r="C230" s="2730"/>
      <c r="D230" s="2730"/>
      <c r="E230" s="2731"/>
    </row>
    <row r="231" spans="1:5" ht="32.25" thickBot="1">
      <c r="A231" s="377" t="s">
        <v>873</v>
      </c>
      <c r="B231" s="402" t="s">
        <v>874</v>
      </c>
      <c r="C231" s="403" t="s">
        <v>578</v>
      </c>
      <c r="D231" s="2732"/>
      <c r="E231" s="2733"/>
    </row>
    <row r="232" spans="1:5" ht="16.5" thickBot="1">
      <c r="A232" s="404"/>
      <c r="B232" s="2729"/>
      <c r="C232" s="2730"/>
      <c r="D232" s="2730"/>
      <c r="E232" s="2731"/>
    </row>
    <row r="233" spans="1:5" ht="16.5" thickBot="1">
      <c r="A233" s="372" t="s">
        <v>517</v>
      </c>
      <c r="B233" s="2690"/>
      <c r="C233" s="2691"/>
      <c r="D233" s="2691"/>
      <c r="E233" s="2692"/>
    </row>
    <row r="234" spans="1:5" ht="16.5" thickBot="1">
      <c r="A234" s="372" t="s">
        <v>21</v>
      </c>
      <c r="B234" s="2726"/>
      <c r="C234" s="2727"/>
      <c r="D234" s="2727"/>
      <c r="E234" s="2728"/>
    </row>
    <row r="235" spans="1:5">
      <c r="A235" s="2710"/>
      <c r="B235" s="385">
        <v>2024</v>
      </c>
      <c r="C235" s="385">
        <v>2025</v>
      </c>
      <c r="D235" s="385">
        <v>2026</v>
      </c>
      <c r="E235" s="385">
        <v>2027</v>
      </c>
    </row>
    <row r="236" spans="1:5" ht="16.5" thickBot="1">
      <c r="A236" s="2711"/>
      <c r="B236" s="398" t="s">
        <v>22</v>
      </c>
      <c r="C236" s="398" t="s">
        <v>23</v>
      </c>
      <c r="D236" s="398" t="s">
        <v>23</v>
      </c>
      <c r="E236" s="398" t="s">
        <v>23</v>
      </c>
    </row>
    <row r="237" spans="1:5" ht="16.5" thickBot="1">
      <c r="A237" s="372" t="s">
        <v>33</v>
      </c>
      <c r="B237" s="383">
        <v>1</v>
      </c>
      <c r="C237" s="383">
        <v>0</v>
      </c>
      <c r="D237" s="383">
        <v>0</v>
      </c>
      <c r="E237" s="383">
        <v>0</v>
      </c>
    </row>
    <row r="238" spans="1:5" ht="16.5" thickBot="1">
      <c r="A238" s="372" t="s">
        <v>529</v>
      </c>
      <c r="B238" s="383">
        <f>B256</f>
        <v>9000</v>
      </c>
      <c r="C238" s="383">
        <f>C256</f>
        <v>0</v>
      </c>
      <c r="D238" s="383">
        <f>D256</f>
        <v>0</v>
      </c>
      <c r="E238" s="383">
        <f>E256</f>
        <v>0</v>
      </c>
    </row>
    <row r="239" spans="1:5" ht="16.5" thickBot="1">
      <c r="A239" s="372" t="s">
        <v>530</v>
      </c>
      <c r="B239" s="383"/>
      <c r="C239" s="383"/>
      <c r="D239" s="383"/>
      <c r="E239" s="383"/>
    </row>
    <row r="240" spans="1:5" ht="16.5" thickBot="1">
      <c r="A240" s="372" t="s">
        <v>532</v>
      </c>
      <c r="B240" s="365" t="s">
        <v>533</v>
      </c>
      <c r="C240" s="384">
        <f>C237/B237-1</f>
        <v>-1</v>
      </c>
      <c r="D240" s="384" t="e">
        <f t="shared" ref="D240:E242" si="6">D237/C237-1</f>
        <v>#DIV/0!</v>
      </c>
      <c r="E240" s="384" t="e">
        <f t="shared" si="6"/>
        <v>#DIV/0!</v>
      </c>
    </row>
    <row r="241" spans="1:5" ht="16.5" thickBot="1">
      <c r="A241" s="372" t="s">
        <v>534</v>
      </c>
      <c r="B241" s="365" t="s">
        <v>533</v>
      </c>
      <c r="C241" s="384">
        <f>C238/B238-1</f>
        <v>-1</v>
      </c>
      <c r="D241" s="384" t="e">
        <f t="shared" si="6"/>
        <v>#DIV/0!</v>
      </c>
      <c r="E241" s="384" t="e">
        <f t="shared" si="6"/>
        <v>#DIV/0!</v>
      </c>
    </row>
    <row r="242" spans="1:5" ht="16.5" thickBot="1">
      <c r="A242" s="372" t="s">
        <v>47</v>
      </c>
      <c r="B242" s="365" t="s">
        <v>533</v>
      </c>
      <c r="C242" s="384" t="e">
        <f>C239/B239-1</f>
        <v>#DIV/0!</v>
      </c>
      <c r="D242" s="384" t="e">
        <f t="shared" si="6"/>
        <v>#DIV/0!</v>
      </c>
      <c r="E242" s="384" t="e">
        <f t="shared" si="6"/>
        <v>#DIV/0!</v>
      </c>
    </row>
    <row r="243" spans="1:5" ht="16.5" thickBot="1">
      <c r="A243" s="2707" t="s">
        <v>859</v>
      </c>
      <c r="B243" s="2708"/>
      <c r="C243" s="2708"/>
      <c r="D243" s="2708"/>
      <c r="E243" s="2709"/>
    </row>
    <row r="244" spans="1:5">
      <c r="A244" s="2710"/>
      <c r="B244" s="385">
        <v>2024</v>
      </c>
      <c r="C244" s="385">
        <v>2025</v>
      </c>
      <c r="D244" s="385">
        <v>2026</v>
      </c>
      <c r="E244" s="385">
        <v>2027</v>
      </c>
    </row>
    <row r="245" spans="1:5" ht="16.5" thickBot="1">
      <c r="A245" s="2711"/>
      <c r="B245" s="398" t="s">
        <v>22</v>
      </c>
      <c r="C245" s="398" t="s">
        <v>23</v>
      </c>
      <c r="D245" s="398" t="s">
        <v>23</v>
      </c>
      <c r="E245" s="398" t="s">
        <v>23</v>
      </c>
    </row>
    <row r="246" spans="1:5" ht="16.5" thickBot="1">
      <c r="A246" s="387" t="s">
        <v>583</v>
      </c>
      <c r="B246" s="388">
        <f>SUM(B247:B250)</f>
        <v>0</v>
      </c>
      <c r="C246" s="388">
        <f>SUM(C247:C250)</f>
        <v>0</v>
      </c>
      <c r="D246" s="388">
        <f>SUM(D247:D250)</f>
        <v>0</v>
      </c>
      <c r="E246" s="388">
        <f>SUM(E247:E250)</f>
        <v>0</v>
      </c>
    </row>
    <row r="247" spans="1:5" ht="16.5" thickBot="1">
      <c r="A247" s="389" t="s">
        <v>538</v>
      </c>
      <c r="B247" s="388"/>
      <c r="C247" s="388"/>
      <c r="D247" s="388"/>
      <c r="E247" s="388"/>
    </row>
    <row r="248" spans="1:5" ht="16.5" thickBot="1">
      <c r="A248" s="389" t="s">
        <v>592</v>
      </c>
      <c r="B248" s="391"/>
      <c r="C248" s="392"/>
      <c r="D248" s="392"/>
      <c r="E248" s="392"/>
    </row>
    <row r="249" spans="1:5" ht="16.5" thickBot="1">
      <c r="A249" s="389" t="s">
        <v>585</v>
      </c>
      <c r="B249" s="388"/>
      <c r="C249" s="388"/>
      <c r="D249" s="388"/>
      <c r="E249" s="388"/>
    </row>
    <row r="250" spans="1:5" ht="16.5" thickBot="1">
      <c r="A250" s="389" t="s">
        <v>586</v>
      </c>
      <c r="B250" s="391"/>
      <c r="C250" s="392"/>
      <c r="D250" s="392"/>
      <c r="E250" s="392"/>
    </row>
    <row r="251" spans="1:5" ht="16.5" thickBot="1">
      <c r="A251" s="387" t="s">
        <v>587</v>
      </c>
      <c r="B251" s="391">
        <f>SUM(B252:B255)</f>
        <v>9000</v>
      </c>
      <c r="C251" s="391">
        <f>SUM(C252:C255)</f>
        <v>0</v>
      </c>
      <c r="D251" s="391">
        <f>SUM(D252:D255)</f>
        <v>0</v>
      </c>
      <c r="E251" s="391">
        <f>SUM(E252:E255)</f>
        <v>0</v>
      </c>
    </row>
    <row r="252" spans="1:5" ht="16.5" thickBot="1">
      <c r="A252" s="389" t="s">
        <v>538</v>
      </c>
      <c r="B252" s="388">
        <v>9000</v>
      </c>
      <c r="C252" s="410"/>
      <c r="D252" s="410"/>
      <c r="E252" s="410"/>
    </row>
    <row r="253" spans="1:5" ht="16.5" thickBot="1">
      <c r="A253" s="389" t="s">
        <v>592</v>
      </c>
      <c r="B253" s="391"/>
      <c r="C253" s="392"/>
      <c r="D253" s="392"/>
      <c r="E253" s="392"/>
    </row>
    <row r="254" spans="1:5" ht="16.5" thickBot="1">
      <c r="A254" s="389" t="s">
        <v>585</v>
      </c>
      <c r="B254" s="388"/>
      <c r="C254" s="388"/>
      <c r="D254" s="388"/>
      <c r="E254" s="388"/>
    </row>
    <row r="255" spans="1:5" ht="16.5" thickBot="1">
      <c r="A255" s="399" t="s">
        <v>586</v>
      </c>
      <c r="B255" s="405"/>
      <c r="C255" s="406"/>
      <c r="D255" s="406"/>
      <c r="E255" s="406"/>
    </row>
    <row r="256" spans="1:5" ht="16.5" thickBot="1">
      <c r="A256" s="407" t="s">
        <v>670</v>
      </c>
      <c r="B256" s="408">
        <f>B252+B246</f>
        <v>9000</v>
      </c>
      <c r="C256" s="408">
        <f>C252+C246</f>
        <v>0</v>
      </c>
      <c r="D256" s="408">
        <f>D252+D246</f>
        <v>0</v>
      </c>
      <c r="E256" s="408">
        <f>E252+E246</f>
        <v>0</v>
      </c>
    </row>
    <row r="257" spans="1:5" ht="32.25" thickBot="1">
      <c r="A257" s="401" t="s">
        <v>574</v>
      </c>
      <c r="B257" s="2729" t="s">
        <v>875</v>
      </c>
      <c r="C257" s="2730"/>
      <c r="D257" s="2730"/>
      <c r="E257" s="2731"/>
    </row>
    <row r="258" spans="1:5" ht="32.25" thickBot="1">
      <c r="A258" s="377" t="s">
        <v>876</v>
      </c>
      <c r="B258" s="402" t="s">
        <v>877</v>
      </c>
      <c r="C258" s="403" t="s">
        <v>578</v>
      </c>
      <c r="D258" s="2732"/>
      <c r="E258" s="2733"/>
    </row>
    <row r="259" spans="1:5" ht="16.5" thickBot="1">
      <c r="A259" s="404"/>
      <c r="B259" s="2729"/>
      <c r="C259" s="2730"/>
      <c r="D259" s="2730"/>
      <c r="E259" s="2731"/>
    </row>
    <row r="260" spans="1:5" ht="16.5" thickBot="1">
      <c r="A260" s="372" t="s">
        <v>517</v>
      </c>
      <c r="B260" s="2690"/>
      <c r="C260" s="2691"/>
      <c r="D260" s="2691"/>
      <c r="E260" s="2692"/>
    </row>
    <row r="261" spans="1:5" ht="16.5" thickBot="1">
      <c r="A261" s="372" t="s">
        <v>21</v>
      </c>
      <c r="B261" s="2726"/>
      <c r="C261" s="2727"/>
      <c r="D261" s="2727"/>
      <c r="E261" s="2728"/>
    </row>
    <row r="262" spans="1:5">
      <c r="A262" s="2710"/>
      <c r="B262" s="385">
        <v>2024</v>
      </c>
      <c r="C262" s="385">
        <v>2025</v>
      </c>
      <c r="D262" s="385">
        <v>2026</v>
      </c>
      <c r="E262" s="385">
        <v>2027</v>
      </c>
    </row>
    <row r="263" spans="1:5" ht="16.5" thickBot="1">
      <c r="A263" s="2711"/>
      <c r="B263" s="398" t="s">
        <v>22</v>
      </c>
      <c r="C263" s="398" t="s">
        <v>23</v>
      </c>
      <c r="D263" s="398" t="s">
        <v>23</v>
      </c>
      <c r="E263" s="398" t="s">
        <v>23</v>
      </c>
    </row>
    <row r="264" spans="1:5" ht="16.5" thickBot="1">
      <c r="A264" s="372" t="s">
        <v>33</v>
      </c>
      <c r="B264" s="383">
        <v>1</v>
      </c>
      <c r="C264" s="383">
        <v>0</v>
      </c>
      <c r="D264" s="383">
        <v>0</v>
      </c>
      <c r="E264" s="383">
        <v>0</v>
      </c>
    </row>
    <row r="265" spans="1:5" ht="16.5" thickBot="1">
      <c r="A265" s="372" t="s">
        <v>529</v>
      </c>
      <c r="B265" s="383">
        <f>B283</f>
        <v>9000</v>
      </c>
      <c r="C265" s="383">
        <f>C283</f>
        <v>0</v>
      </c>
      <c r="D265" s="383">
        <f>D283</f>
        <v>0</v>
      </c>
      <c r="E265" s="383">
        <f>E283</f>
        <v>0</v>
      </c>
    </row>
    <row r="266" spans="1:5" ht="16.5" thickBot="1">
      <c r="A266" s="372" t="s">
        <v>530</v>
      </c>
      <c r="B266" s="383"/>
      <c r="C266" s="383"/>
      <c r="D266" s="383"/>
      <c r="E266" s="383"/>
    </row>
    <row r="267" spans="1:5" ht="16.5" thickBot="1">
      <c r="A267" s="372" t="s">
        <v>532</v>
      </c>
      <c r="B267" s="365" t="s">
        <v>533</v>
      </c>
      <c r="C267" s="384">
        <f>C264/B264-1</f>
        <v>-1</v>
      </c>
      <c r="D267" s="384" t="e">
        <f t="shared" ref="D267:E269" si="7">D264/C264-1</f>
        <v>#DIV/0!</v>
      </c>
      <c r="E267" s="384" t="e">
        <f t="shared" si="7"/>
        <v>#DIV/0!</v>
      </c>
    </row>
    <row r="268" spans="1:5" ht="16.5" thickBot="1">
      <c r="A268" s="372" t="s">
        <v>534</v>
      </c>
      <c r="B268" s="365" t="s">
        <v>533</v>
      </c>
      <c r="C268" s="384">
        <f>C265/B265-1</f>
        <v>-1</v>
      </c>
      <c r="D268" s="384" t="e">
        <f t="shared" si="7"/>
        <v>#DIV/0!</v>
      </c>
      <c r="E268" s="384" t="e">
        <f t="shared" si="7"/>
        <v>#DIV/0!</v>
      </c>
    </row>
    <row r="269" spans="1:5" ht="16.5" thickBot="1">
      <c r="A269" s="372" t="s">
        <v>47</v>
      </c>
      <c r="B269" s="365" t="s">
        <v>533</v>
      </c>
      <c r="C269" s="384" t="e">
        <f>C266/B266-1</f>
        <v>#DIV/0!</v>
      </c>
      <c r="D269" s="384" t="e">
        <f t="shared" si="7"/>
        <v>#DIV/0!</v>
      </c>
      <c r="E269" s="384" t="e">
        <f t="shared" si="7"/>
        <v>#DIV/0!</v>
      </c>
    </row>
    <row r="270" spans="1:5" ht="16.5" thickBot="1">
      <c r="A270" s="2707" t="s">
        <v>878</v>
      </c>
      <c r="B270" s="2708"/>
      <c r="C270" s="2708"/>
      <c r="D270" s="2708"/>
      <c r="E270" s="2709"/>
    </row>
    <row r="271" spans="1:5">
      <c r="A271" s="2710"/>
      <c r="B271" s="385">
        <v>2024</v>
      </c>
      <c r="C271" s="385">
        <v>2025</v>
      </c>
      <c r="D271" s="385">
        <v>2026</v>
      </c>
      <c r="E271" s="385">
        <v>2027</v>
      </c>
    </row>
    <row r="272" spans="1:5" ht="16.5" thickBot="1">
      <c r="A272" s="2711"/>
      <c r="B272" s="398" t="s">
        <v>22</v>
      </c>
      <c r="C272" s="398" t="s">
        <v>23</v>
      </c>
      <c r="D272" s="398" t="s">
        <v>23</v>
      </c>
      <c r="E272" s="398" t="s">
        <v>23</v>
      </c>
    </row>
    <row r="273" spans="1:5" ht="16.5" thickBot="1">
      <c r="A273" s="387" t="s">
        <v>583</v>
      </c>
      <c r="B273" s="388">
        <f>SUM(B274:B277)</f>
        <v>0</v>
      </c>
      <c r="C273" s="388">
        <f>SUM(C274:C277)</f>
        <v>0</v>
      </c>
      <c r="D273" s="388">
        <f>SUM(D274:D277)</f>
        <v>0</v>
      </c>
      <c r="E273" s="388">
        <f>SUM(E274:E277)</f>
        <v>0</v>
      </c>
    </row>
    <row r="274" spans="1:5" ht="16.5" thickBot="1">
      <c r="A274" s="389" t="s">
        <v>538</v>
      </c>
      <c r="B274" s="388"/>
      <c r="C274" s="388"/>
      <c r="D274" s="388"/>
      <c r="E274" s="388"/>
    </row>
    <row r="275" spans="1:5" ht="16.5" thickBot="1">
      <c r="A275" s="389" t="s">
        <v>592</v>
      </c>
      <c r="B275" s="391"/>
      <c r="C275" s="392"/>
      <c r="D275" s="392"/>
      <c r="E275" s="392"/>
    </row>
    <row r="276" spans="1:5" ht="16.5" thickBot="1">
      <c r="A276" s="389" t="s">
        <v>585</v>
      </c>
      <c r="B276" s="388"/>
      <c r="C276" s="388"/>
      <c r="D276" s="388"/>
      <c r="E276" s="388"/>
    </row>
    <row r="277" spans="1:5" ht="16.5" thickBot="1">
      <c r="A277" s="389" t="s">
        <v>586</v>
      </c>
      <c r="B277" s="391"/>
      <c r="C277" s="392"/>
      <c r="D277" s="392"/>
      <c r="E277" s="392"/>
    </row>
    <row r="278" spans="1:5" ht="16.5" thickBot="1">
      <c r="A278" s="387" t="s">
        <v>587</v>
      </c>
      <c r="B278" s="391">
        <f>SUM(B279:B282)</f>
        <v>9000</v>
      </c>
      <c r="C278" s="391">
        <f>SUM(C279:C282)</f>
        <v>0</v>
      </c>
      <c r="D278" s="391">
        <f>SUM(D279:D282)</f>
        <v>0</v>
      </c>
      <c r="E278" s="391">
        <f>SUM(E279:E282)</f>
        <v>0</v>
      </c>
    </row>
    <row r="279" spans="1:5" ht="16.5" thickBot="1">
      <c r="A279" s="389" t="s">
        <v>538</v>
      </c>
      <c r="B279" s="388">
        <v>9000</v>
      </c>
      <c r="C279" s="410"/>
      <c r="D279" s="410"/>
      <c r="E279" s="410"/>
    </row>
    <row r="280" spans="1:5" ht="16.5" thickBot="1">
      <c r="A280" s="389" t="s">
        <v>592</v>
      </c>
      <c r="B280" s="391"/>
      <c r="C280" s="392"/>
      <c r="D280" s="392"/>
      <c r="E280" s="392"/>
    </row>
    <row r="281" spans="1:5" ht="16.5" thickBot="1">
      <c r="A281" s="389" t="s">
        <v>585</v>
      </c>
      <c r="B281" s="388"/>
      <c r="C281" s="388"/>
      <c r="D281" s="388"/>
      <c r="E281" s="388"/>
    </row>
    <row r="282" spans="1:5" ht="16.5" thickBot="1">
      <c r="A282" s="399" t="s">
        <v>586</v>
      </c>
      <c r="B282" s="405"/>
      <c r="C282" s="406"/>
      <c r="D282" s="406"/>
      <c r="E282" s="406"/>
    </row>
    <row r="283" spans="1:5" ht="16.5" thickBot="1">
      <c r="A283" s="407" t="s">
        <v>555</v>
      </c>
      <c r="B283" s="408">
        <f>B279+B273</f>
        <v>9000</v>
      </c>
      <c r="C283" s="408">
        <f>C279+C273</f>
        <v>0</v>
      </c>
      <c r="D283" s="408">
        <f>D279+D273</f>
        <v>0</v>
      </c>
      <c r="E283" s="408">
        <f>E279+E273</f>
        <v>0</v>
      </c>
    </row>
    <row r="284" spans="1:5" ht="32.25" thickBot="1">
      <c r="A284" s="401" t="s">
        <v>574</v>
      </c>
      <c r="B284" s="2729" t="s">
        <v>879</v>
      </c>
      <c r="C284" s="2730"/>
      <c r="D284" s="2730"/>
      <c r="E284" s="2731"/>
    </row>
    <row r="285" spans="1:5" ht="47.25" customHeight="1" thickBot="1">
      <c r="A285" s="377" t="s">
        <v>676</v>
      </c>
      <c r="B285" s="402" t="s">
        <v>880</v>
      </c>
      <c r="C285" s="403" t="s">
        <v>578</v>
      </c>
      <c r="D285" s="2732"/>
      <c r="E285" s="2733"/>
    </row>
    <row r="286" spans="1:5" ht="16.5" thickBot="1">
      <c r="A286" s="404"/>
      <c r="B286" s="2729"/>
      <c r="C286" s="2730"/>
      <c r="D286" s="2730"/>
      <c r="E286" s="2731"/>
    </row>
    <row r="287" spans="1:5" ht="16.5" thickBot="1">
      <c r="A287" s="372" t="s">
        <v>517</v>
      </c>
      <c r="B287" s="2690"/>
      <c r="C287" s="2691"/>
      <c r="D287" s="2691"/>
      <c r="E287" s="2692"/>
    </row>
    <row r="288" spans="1:5" ht="16.5" thickBot="1">
      <c r="A288" s="372" t="s">
        <v>21</v>
      </c>
      <c r="B288" s="2726"/>
      <c r="C288" s="2727"/>
      <c r="D288" s="2727"/>
      <c r="E288" s="2728"/>
    </row>
    <row r="289" spans="1:5">
      <c r="A289" s="2710"/>
      <c r="B289" s="385">
        <v>2024</v>
      </c>
      <c r="C289" s="385">
        <v>2025</v>
      </c>
      <c r="D289" s="385">
        <v>2026</v>
      </c>
      <c r="E289" s="385">
        <v>2027</v>
      </c>
    </row>
    <row r="290" spans="1:5" ht="16.5" thickBot="1">
      <c r="A290" s="2711"/>
      <c r="B290" s="398" t="s">
        <v>22</v>
      </c>
      <c r="C290" s="398" t="s">
        <v>23</v>
      </c>
      <c r="D290" s="398" t="s">
        <v>23</v>
      </c>
      <c r="E290" s="398" t="s">
        <v>23</v>
      </c>
    </row>
    <row r="291" spans="1:5" ht="16.5" thickBot="1">
      <c r="A291" s="372" t="s">
        <v>33</v>
      </c>
      <c r="B291" s="383">
        <v>1</v>
      </c>
      <c r="C291" s="383">
        <v>0</v>
      </c>
      <c r="D291" s="383">
        <v>0</v>
      </c>
      <c r="E291" s="383">
        <v>0</v>
      </c>
    </row>
    <row r="292" spans="1:5" ht="16.5" thickBot="1">
      <c r="A292" s="372" t="s">
        <v>529</v>
      </c>
      <c r="B292" s="383">
        <f>B310</f>
        <v>4500</v>
      </c>
      <c r="C292" s="383">
        <f>C310</f>
        <v>0</v>
      </c>
      <c r="D292" s="383">
        <f>D310</f>
        <v>0</v>
      </c>
      <c r="E292" s="383">
        <f>E310</f>
        <v>0</v>
      </c>
    </row>
    <row r="293" spans="1:5" ht="16.5" thickBot="1">
      <c r="A293" s="372" t="s">
        <v>530</v>
      </c>
      <c r="B293" s="383"/>
      <c r="C293" s="383"/>
      <c r="D293" s="383"/>
      <c r="E293" s="383"/>
    </row>
    <row r="294" spans="1:5" ht="16.5" thickBot="1">
      <c r="A294" s="372" t="s">
        <v>532</v>
      </c>
      <c r="B294" s="365" t="s">
        <v>533</v>
      </c>
      <c r="C294" s="384">
        <f>C291/B291-1</f>
        <v>-1</v>
      </c>
      <c r="D294" s="384" t="e">
        <f t="shared" ref="D294:E296" si="8">D291/C291-1</f>
        <v>#DIV/0!</v>
      </c>
      <c r="E294" s="384" t="e">
        <f t="shared" si="8"/>
        <v>#DIV/0!</v>
      </c>
    </row>
    <row r="295" spans="1:5" ht="16.5" thickBot="1">
      <c r="A295" s="372" t="s">
        <v>534</v>
      </c>
      <c r="B295" s="365" t="s">
        <v>533</v>
      </c>
      <c r="C295" s="384">
        <f>C292/B292-1</f>
        <v>-1</v>
      </c>
      <c r="D295" s="384" t="e">
        <f t="shared" si="8"/>
        <v>#DIV/0!</v>
      </c>
      <c r="E295" s="384" t="e">
        <f t="shared" si="8"/>
        <v>#DIV/0!</v>
      </c>
    </row>
    <row r="296" spans="1:5" ht="16.5" thickBot="1">
      <c r="A296" s="372" t="s">
        <v>47</v>
      </c>
      <c r="B296" s="365" t="s">
        <v>533</v>
      </c>
      <c r="C296" s="384" t="e">
        <f>C293/B293-1</f>
        <v>#DIV/0!</v>
      </c>
      <c r="D296" s="384" t="e">
        <f t="shared" si="8"/>
        <v>#DIV/0!</v>
      </c>
      <c r="E296" s="384" t="e">
        <f t="shared" si="8"/>
        <v>#DIV/0!</v>
      </c>
    </row>
    <row r="297" spans="1:5" ht="16.5" thickBot="1">
      <c r="A297" s="2707" t="s">
        <v>878</v>
      </c>
      <c r="B297" s="2708"/>
      <c r="C297" s="2708"/>
      <c r="D297" s="2708"/>
      <c r="E297" s="2709"/>
    </row>
    <row r="298" spans="1:5">
      <c r="A298" s="2710"/>
      <c r="B298" s="385">
        <v>2024</v>
      </c>
      <c r="C298" s="385">
        <v>2025</v>
      </c>
      <c r="D298" s="385">
        <v>2026</v>
      </c>
      <c r="E298" s="385">
        <v>2027</v>
      </c>
    </row>
    <row r="299" spans="1:5" ht="16.5" thickBot="1">
      <c r="A299" s="2711"/>
      <c r="B299" s="398" t="s">
        <v>22</v>
      </c>
      <c r="C299" s="398" t="s">
        <v>23</v>
      </c>
      <c r="D299" s="398" t="s">
        <v>23</v>
      </c>
      <c r="E299" s="398" t="s">
        <v>23</v>
      </c>
    </row>
    <row r="300" spans="1:5" ht="16.5" thickBot="1">
      <c r="A300" s="387" t="s">
        <v>583</v>
      </c>
      <c r="B300" s="388">
        <f>SUM(B301:B304)</f>
        <v>0</v>
      </c>
      <c r="C300" s="388">
        <f>SUM(C301:C304)</f>
        <v>0</v>
      </c>
      <c r="D300" s="388">
        <f>SUM(D301:D304)</f>
        <v>0</v>
      </c>
      <c r="E300" s="388">
        <f>SUM(E301:E304)</f>
        <v>0</v>
      </c>
    </row>
    <row r="301" spans="1:5" ht="16.5" thickBot="1">
      <c r="A301" s="389" t="s">
        <v>538</v>
      </c>
      <c r="B301" s="388"/>
      <c r="C301" s="388"/>
      <c r="D301" s="388"/>
      <c r="E301" s="388"/>
    </row>
    <row r="302" spans="1:5" ht="16.5" thickBot="1">
      <c r="A302" s="389" t="s">
        <v>592</v>
      </c>
      <c r="B302" s="391"/>
      <c r="C302" s="392"/>
      <c r="D302" s="392"/>
      <c r="E302" s="392"/>
    </row>
    <row r="303" spans="1:5" ht="16.5" thickBot="1">
      <c r="A303" s="389" t="s">
        <v>585</v>
      </c>
      <c r="B303" s="388"/>
      <c r="C303" s="388"/>
      <c r="D303" s="388"/>
      <c r="E303" s="388"/>
    </row>
    <row r="304" spans="1:5" ht="16.5" thickBot="1">
      <c r="A304" s="389" t="s">
        <v>586</v>
      </c>
      <c r="B304" s="391"/>
      <c r="C304" s="392"/>
      <c r="D304" s="392"/>
      <c r="E304" s="392"/>
    </row>
    <row r="305" spans="1:5" ht="16.5" thickBot="1">
      <c r="A305" s="387" t="s">
        <v>587</v>
      </c>
      <c r="B305" s="391">
        <f>SUM(B306:B309)</f>
        <v>4500</v>
      </c>
      <c r="C305" s="391">
        <f>SUM(C306:C309)</f>
        <v>0</v>
      </c>
      <c r="D305" s="391">
        <f>SUM(D306:D309)</f>
        <v>0</v>
      </c>
      <c r="E305" s="391">
        <f>SUM(E306:E309)</f>
        <v>0</v>
      </c>
    </row>
    <row r="306" spans="1:5" ht="16.5" thickBot="1">
      <c r="A306" s="389" t="s">
        <v>538</v>
      </c>
      <c r="B306" s="388">
        <v>4500</v>
      </c>
      <c r="C306" s="410"/>
      <c r="D306" s="410"/>
      <c r="E306" s="410"/>
    </row>
    <row r="307" spans="1:5" ht="16.5" thickBot="1">
      <c r="A307" s="389" t="s">
        <v>592</v>
      </c>
      <c r="B307" s="391"/>
      <c r="C307" s="392"/>
      <c r="D307" s="392"/>
      <c r="E307" s="392"/>
    </row>
    <row r="308" spans="1:5" ht="16.5" thickBot="1">
      <c r="A308" s="389" t="s">
        <v>585</v>
      </c>
      <c r="B308" s="388"/>
      <c r="C308" s="388"/>
      <c r="D308" s="388"/>
      <c r="E308" s="388"/>
    </row>
    <row r="309" spans="1:5" ht="16.5" thickBot="1">
      <c r="A309" s="399" t="s">
        <v>586</v>
      </c>
      <c r="B309" s="405"/>
      <c r="C309" s="406"/>
      <c r="D309" s="406"/>
      <c r="E309" s="406"/>
    </row>
    <row r="310" spans="1:5" ht="16.5" thickBot="1">
      <c r="A310" s="407" t="s">
        <v>555</v>
      </c>
      <c r="B310" s="408">
        <f>B306+B300</f>
        <v>4500</v>
      </c>
      <c r="C310" s="408">
        <f>C306+C300</f>
        <v>0</v>
      </c>
      <c r="D310" s="408">
        <f>D306+D300</f>
        <v>0</v>
      </c>
      <c r="E310" s="408">
        <f>E306+E300</f>
        <v>0</v>
      </c>
    </row>
    <row r="311" spans="1:5" ht="32.25" thickBot="1">
      <c r="A311" s="401" t="s">
        <v>574</v>
      </c>
      <c r="B311" s="2729" t="s">
        <v>881</v>
      </c>
      <c r="C311" s="2730"/>
      <c r="D311" s="2730"/>
      <c r="E311" s="2731"/>
    </row>
    <row r="312" spans="1:5" ht="32.25" thickBot="1">
      <c r="A312" s="377" t="s">
        <v>681</v>
      </c>
      <c r="B312" s="402" t="s">
        <v>882</v>
      </c>
      <c r="C312" s="403" t="s">
        <v>578</v>
      </c>
      <c r="D312" s="2732"/>
      <c r="E312" s="2733"/>
    </row>
    <row r="313" spans="1:5" ht="16.5" thickBot="1">
      <c r="A313" s="404"/>
      <c r="B313" s="2729"/>
      <c r="C313" s="2730"/>
      <c r="D313" s="2730"/>
      <c r="E313" s="2731"/>
    </row>
    <row r="314" spans="1:5" ht="16.5" thickBot="1">
      <c r="A314" s="372" t="s">
        <v>517</v>
      </c>
      <c r="B314" s="2690"/>
      <c r="C314" s="2691"/>
      <c r="D314" s="2691"/>
      <c r="E314" s="2692"/>
    </row>
    <row r="315" spans="1:5" ht="16.5" thickBot="1">
      <c r="A315" s="372" t="s">
        <v>21</v>
      </c>
      <c r="B315" s="2726"/>
      <c r="C315" s="2727"/>
      <c r="D315" s="2727"/>
      <c r="E315" s="2728"/>
    </row>
    <row r="316" spans="1:5">
      <c r="A316" s="2710"/>
      <c r="B316" s="385">
        <v>2024</v>
      </c>
      <c r="C316" s="385">
        <v>2025</v>
      </c>
      <c r="D316" s="385">
        <v>2026</v>
      </c>
      <c r="E316" s="385">
        <v>2027</v>
      </c>
    </row>
    <row r="317" spans="1:5" ht="16.5" thickBot="1">
      <c r="A317" s="2711"/>
      <c r="B317" s="398" t="s">
        <v>22</v>
      </c>
      <c r="C317" s="398" t="s">
        <v>23</v>
      </c>
      <c r="D317" s="398" t="s">
        <v>23</v>
      </c>
      <c r="E317" s="398" t="s">
        <v>23</v>
      </c>
    </row>
    <row r="318" spans="1:5" ht="16.5" thickBot="1">
      <c r="A318" s="372" t="s">
        <v>33</v>
      </c>
      <c r="B318" s="383">
        <v>1</v>
      </c>
      <c r="C318" s="383">
        <v>0</v>
      </c>
      <c r="D318" s="383">
        <v>0</v>
      </c>
      <c r="E318" s="383">
        <v>0</v>
      </c>
    </row>
    <row r="319" spans="1:5" ht="16.5" thickBot="1">
      <c r="A319" s="372" t="s">
        <v>529</v>
      </c>
      <c r="B319" s="383">
        <f>B337</f>
        <v>6750</v>
      </c>
      <c r="C319" s="383">
        <f>C337</f>
        <v>0</v>
      </c>
      <c r="D319" s="383">
        <f>D337</f>
        <v>0</v>
      </c>
      <c r="E319" s="383">
        <f>E337</f>
        <v>0</v>
      </c>
    </row>
    <row r="320" spans="1:5" ht="16.5" thickBot="1">
      <c r="A320" s="372" t="s">
        <v>530</v>
      </c>
      <c r="B320" s="383"/>
      <c r="C320" s="383"/>
      <c r="D320" s="383"/>
      <c r="E320" s="383"/>
    </row>
    <row r="321" spans="1:5" ht="16.5" thickBot="1">
      <c r="A321" s="372" t="s">
        <v>532</v>
      </c>
      <c r="B321" s="365" t="s">
        <v>533</v>
      </c>
      <c r="C321" s="384">
        <f>C318/B318-1</f>
        <v>-1</v>
      </c>
      <c r="D321" s="384" t="e">
        <f t="shared" ref="D321:E323" si="9">D318/C318-1</f>
        <v>#DIV/0!</v>
      </c>
      <c r="E321" s="384" t="e">
        <f t="shared" si="9"/>
        <v>#DIV/0!</v>
      </c>
    </row>
    <row r="322" spans="1:5" ht="16.5" thickBot="1">
      <c r="A322" s="372" t="s">
        <v>534</v>
      </c>
      <c r="B322" s="365" t="s">
        <v>533</v>
      </c>
      <c r="C322" s="384">
        <f>C319/B319-1</f>
        <v>-1</v>
      </c>
      <c r="D322" s="384" t="e">
        <f t="shared" si="9"/>
        <v>#DIV/0!</v>
      </c>
      <c r="E322" s="384" t="e">
        <f t="shared" si="9"/>
        <v>#DIV/0!</v>
      </c>
    </row>
    <row r="323" spans="1:5" ht="16.5" customHeight="1" thickBot="1">
      <c r="A323" s="372" t="s">
        <v>47</v>
      </c>
      <c r="B323" s="365" t="s">
        <v>533</v>
      </c>
      <c r="C323" s="384" t="e">
        <f>C320/B320-1</f>
        <v>#DIV/0!</v>
      </c>
      <c r="D323" s="384" t="e">
        <f t="shared" si="9"/>
        <v>#DIV/0!</v>
      </c>
      <c r="E323" s="384" t="e">
        <f t="shared" si="9"/>
        <v>#DIV/0!</v>
      </c>
    </row>
    <row r="324" spans="1:5" ht="16.5" thickBot="1">
      <c r="A324" s="2707" t="s">
        <v>878</v>
      </c>
      <c r="B324" s="2708"/>
      <c r="C324" s="2708"/>
      <c r="D324" s="2708"/>
      <c r="E324" s="2709"/>
    </row>
    <row r="325" spans="1:5">
      <c r="A325" s="2710"/>
      <c r="B325" s="385">
        <v>2024</v>
      </c>
      <c r="C325" s="385">
        <v>2025</v>
      </c>
      <c r="D325" s="385">
        <v>2026</v>
      </c>
      <c r="E325" s="385">
        <v>2027</v>
      </c>
    </row>
    <row r="326" spans="1:5" ht="16.5" thickBot="1">
      <c r="A326" s="2711"/>
      <c r="B326" s="398" t="s">
        <v>22</v>
      </c>
      <c r="C326" s="398" t="s">
        <v>23</v>
      </c>
      <c r="D326" s="398" t="s">
        <v>23</v>
      </c>
      <c r="E326" s="398" t="s">
        <v>23</v>
      </c>
    </row>
    <row r="327" spans="1:5" ht="16.5" thickBot="1">
      <c r="A327" s="387" t="s">
        <v>583</v>
      </c>
      <c r="B327" s="388">
        <f>SUM(B328:B331)</f>
        <v>0</v>
      </c>
      <c r="C327" s="388">
        <f>SUM(C328:C331)</f>
        <v>0</v>
      </c>
      <c r="D327" s="388">
        <f>SUM(D328:D331)</f>
        <v>0</v>
      </c>
      <c r="E327" s="388">
        <f>SUM(E328:E331)</f>
        <v>0</v>
      </c>
    </row>
    <row r="328" spans="1:5" ht="16.5" thickBot="1">
      <c r="A328" s="389" t="s">
        <v>538</v>
      </c>
      <c r="B328" s="388"/>
      <c r="C328" s="388"/>
      <c r="D328" s="388"/>
      <c r="E328" s="388"/>
    </row>
    <row r="329" spans="1:5" ht="16.5" thickBot="1">
      <c r="A329" s="389" t="s">
        <v>592</v>
      </c>
      <c r="B329" s="391"/>
      <c r="C329" s="392"/>
      <c r="D329" s="392"/>
      <c r="E329" s="392"/>
    </row>
    <row r="330" spans="1:5" ht="16.5" thickBot="1">
      <c r="A330" s="389" t="s">
        <v>585</v>
      </c>
      <c r="B330" s="388"/>
      <c r="C330" s="388"/>
      <c r="D330" s="388"/>
      <c r="E330" s="388"/>
    </row>
    <row r="331" spans="1:5" ht="16.5" thickBot="1">
      <c r="A331" s="389" t="s">
        <v>586</v>
      </c>
      <c r="B331" s="391"/>
      <c r="C331" s="392"/>
      <c r="D331" s="392"/>
      <c r="E331" s="392"/>
    </row>
    <row r="332" spans="1:5" ht="16.5" thickBot="1">
      <c r="A332" s="387" t="s">
        <v>587</v>
      </c>
      <c r="B332" s="391">
        <f>SUM(B333:B336)</f>
        <v>6750</v>
      </c>
      <c r="C332" s="391">
        <f>SUM(C333:C336)</f>
        <v>0</v>
      </c>
      <c r="D332" s="391">
        <f>SUM(D333:D336)</f>
        <v>0</v>
      </c>
      <c r="E332" s="391">
        <f>SUM(E333:E336)</f>
        <v>0</v>
      </c>
    </row>
    <row r="333" spans="1:5" ht="16.5" thickBot="1">
      <c r="A333" s="389" t="s">
        <v>538</v>
      </c>
      <c r="B333" s="388">
        <v>6750</v>
      </c>
      <c r="C333" s="410"/>
      <c r="D333" s="410"/>
      <c r="E333" s="410"/>
    </row>
    <row r="334" spans="1:5" ht="16.5" thickBot="1">
      <c r="A334" s="389" t="s">
        <v>592</v>
      </c>
      <c r="B334" s="391"/>
      <c r="C334" s="392"/>
      <c r="D334" s="392"/>
      <c r="E334" s="392"/>
    </row>
    <row r="335" spans="1:5" ht="16.5" thickBot="1">
      <c r="A335" s="389" t="s">
        <v>585</v>
      </c>
      <c r="B335" s="388"/>
      <c r="C335" s="388"/>
      <c r="D335" s="388"/>
      <c r="E335" s="388"/>
    </row>
    <row r="336" spans="1:5" ht="16.5" thickBot="1">
      <c r="A336" s="399" t="s">
        <v>586</v>
      </c>
      <c r="B336" s="405"/>
      <c r="C336" s="406"/>
      <c r="D336" s="406"/>
      <c r="E336" s="406"/>
    </row>
    <row r="337" spans="1:5" ht="16.5" thickBot="1">
      <c r="A337" s="407" t="s">
        <v>555</v>
      </c>
      <c r="B337" s="408">
        <f>B333+B327</f>
        <v>6750</v>
      </c>
      <c r="C337" s="408">
        <f>C333+C327</f>
        <v>0</v>
      </c>
      <c r="D337" s="408">
        <f>D333+D327</f>
        <v>0</v>
      </c>
      <c r="E337" s="408">
        <f>E333+E327</f>
        <v>0</v>
      </c>
    </row>
    <row r="338" spans="1:5" ht="32.25" thickBot="1">
      <c r="A338" s="401" t="s">
        <v>574</v>
      </c>
      <c r="B338" s="2729" t="s">
        <v>883</v>
      </c>
      <c r="C338" s="2730"/>
      <c r="D338" s="2730"/>
      <c r="E338" s="2731"/>
    </row>
    <row r="339" spans="1:5" ht="32.25" thickBot="1">
      <c r="A339" s="377" t="s">
        <v>681</v>
      </c>
      <c r="B339" s="402" t="s">
        <v>884</v>
      </c>
      <c r="C339" s="403" t="s">
        <v>578</v>
      </c>
      <c r="D339" s="2732"/>
      <c r="E339" s="2733"/>
    </row>
    <row r="340" spans="1:5" ht="16.5" thickBot="1">
      <c r="A340" s="404"/>
      <c r="B340" s="2729"/>
      <c r="C340" s="2730"/>
      <c r="D340" s="2730"/>
      <c r="E340" s="2731"/>
    </row>
    <row r="341" spans="1:5" ht="16.5" thickBot="1">
      <c r="A341" s="372" t="s">
        <v>517</v>
      </c>
      <c r="B341" s="2690"/>
      <c r="C341" s="2691"/>
      <c r="D341" s="2691"/>
      <c r="E341" s="2692"/>
    </row>
    <row r="342" spans="1:5" ht="16.5" thickBot="1">
      <c r="A342" s="372" t="s">
        <v>21</v>
      </c>
      <c r="B342" s="2726"/>
      <c r="C342" s="2727"/>
      <c r="D342" s="2727"/>
      <c r="E342" s="2728"/>
    </row>
    <row r="343" spans="1:5">
      <c r="A343" s="2710"/>
      <c r="B343" s="385">
        <v>2024</v>
      </c>
      <c r="C343" s="385">
        <v>2025</v>
      </c>
      <c r="D343" s="385">
        <v>2026</v>
      </c>
      <c r="E343" s="385">
        <v>2027</v>
      </c>
    </row>
    <row r="344" spans="1:5" ht="16.5" thickBot="1">
      <c r="A344" s="2711"/>
      <c r="B344" s="398" t="s">
        <v>22</v>
      </c>
      <c r="C344" s="398" t="s">
        <v>23</v>
      </c>
      <c r="D344" s="398" t="s">
        <v>23</v>
      </c>
      <c r="E344" s="398" t="s">
        <v>23</v>
      </c>
    </row>
    <row r="345" spans="1:5" ht="16.5" thickBot="1">
      <c r="A345" s="372" t="s">
        <v>33</v>
      </c>
      <c r="B345" s="383">
        <v>1</v>
      </c>
      <c r="C345" s="383">
        <v>0</v>
      </c>
      <c r="D345" s="383">
        <v>0</v>
      </c>
      <c r="E345" s="383">
        <v>0</v>
      </c>
    </row>
    <row r="346" spans="1:5" ht="16.5" thickBot="1">
      <c r="A346" s="372" t="s">
        <v>529</v>
      </c>
      <c r="B346" s="383">
        <f>B364</f>
        <v>6750</v>
      </c>
      <c r="C346" s="383">
        <f>C364</f>
        <v>0</v>
      </c>
      <c r="D346" s="383">
        <f>D364</f>
        <v>0</v>
      </c>
      <c r="E346" s="383">
        <f>E364</f>
        <v>0</v>
      </c>
    </row>
    <row r="347" spans="1:5" ht="16.5" thickBot="1">
      <c r="A347" s="372" t="s">
        <v>530</v>
      </c>
      <c r="B347" s="383"/>
      <c r="C347" s="383"/>
      <c r="D347" s="383"/>
      <c r="E347" s="383"/>
    </row>
    <row r="348" spans="1:5" ht="16.5" thickBot="1">
      <c r="A348" s="372" t="s">
        <v>532</v>
      </c>
      <c r="B348" s="365" t="s">
        <v>533</v>
      </c>
      <c r="C348" s="384">
        <f>C345/B345-1</f>
        <v>-1</v>
      </c>
      <c r="D348" s="384" t="e">
        <f t="shared" ref="D348:E350" si="10">D345/C345-1</f>
        <v>#DIV/0!</v>
      </c>
      <c r="E348" s="384" t="e">
        <f t="shared" si="10"/>
        <v>#DIV/0!</v>
      </c>
    </row>
    <row r="349" spans="1:5" ht="16.5" thickBot="1">
      <c r="A349" s="372" t="s">
        <v>534</v>
      </c>
      <c r="B349" s="365" t="s">
        <v>533</v>
      </c>
      <c r="C349" s="384">
        <f>C346/B346-1</f>
        <v>-1</v>
      </c>
      <c r="D349" s="384" t="e">
        <f t="shared" si="10"/>
        <v>#DIV/0!</v>
      </c>
      <c r="E349" s="384" t="e">
        <f t="shared" si="10"/>
        <v>#DIV/0!</v>
      </c>
    </row>
    <row r="350" spans="1:5" ht="16.5" thickBot="1">
      <c r="A350" s="372" t="s">
        <v>47</v>
      </c>
      <c r="B350" s="365" t="s">
        <v>533</v>
      </c>
      <c r="C350" s="384" t="e">
        <f>C347/B347-1</f>
        <v>#DIV/0!</v>
      </c>
      <c r="D350" s="384" t="e">
        <f t="shared" si="10"/>
        <v>#DIV/0!</v>
      </c>
      <c r="E350" s="384" t="e">
        <f t="shared" si="10"/>
        <v>#DIV/0!</v>
      </c>
    </row>
    <row r="351" spans="1:5" ht="16.5" thickBot="1">
      <c r="A351" s="2707" t="s">
        <v>878</v>
      </c>
      <c r="B351" s="2708"/>
      <c r="C351" s="2708"/>
      <c r="D351" s="2708"/>
      <c r="E351" s="2709"/>
    </row>
    <row r="352" spans="1:5">
      <c r="A352" s="2710"/>
      <c r="B352" s="385">
        <v>2024</v>
      </c>
      <c r="C352" s="385">
        <v>2025</v>
      </c>
      <c r="D352" s="385">
        <v>2026</v>
      </c>
      <c r="E352" s="385">
        <v>2027</v>
      </c>
    </row>
    <row r="353" spans="1:7" ht="16.5" thickBot="1">
      <c r="A353" s="2711"/>
      <c r="B353" s="398" t="s">
        <v>22</v>
      </c>
      <c r="C353" s="398" t="s">
        <v>23</v>
      </c>
      <c r="D353" s="398" t="s">
        <v>23</v>
      </c>
      <c r="E353" s="398" t="s">
        <v>23</v>
      </c>
    </row>
    <row r="354" spans="1:7" ht="16.5" thickBot="1">
      <c r="A354" s="387" t="s">
        <v>583</v>
      </c>
      <c r="B354" s="388">
        <f>SUM(B355:B358)</f>
        <v>0</v>
      </c>
      <c r="C354" s="388">
        <f>SUM(C355:C358)</f>
        <v>0</v>
      </c>
      <c r="D354" s="388">
        <f>SUM(D355:D358)</f>
        <v>0</v>
      </c>
      <c r="E354" s="388">
        <f>SUM(E355:E358)</f>
        <v>0</v>
      </c>
    </row>
    <row r="355" spans="1:7" ht="16.5" thickBot="1">
      <c r="A355" s="389" t="s">
        <v>538</v>
      </c>
      <c r="B355" s="388"/>
      <c r="C355" s="388"/>
      <c r="D355" s="388"/>
      <c r="E355" s="388"/>
    </row>
    <row r="356" spans="1:7" ht="16.5" thickBot="1">
      <c r="A356" s="389" t="s">
        <v>592</v>
      </c>
      <c r="B356" s="391"/>
      <c r="C356" s="392"/>
      <c r="D356" s="392"/>
      <c r="E356" s="392"/>
    </row>
    <row r="357" spans="1:7" ht="16.5" thickBot="1">
      <c r="A357" s="389" t="s">
        <v>585</v>
      </c>
      <c r="B357" s="388"/>
      <c r="C357" s="388"/>
      <c r="D357" s="388"/>
      <c r="E357" s="388"/>
    </row>
    <row r="358" spans="1:7" ht="16.5" thickBot="1">
      <c r="A358" s="389" t="s">
        <v>586</v>
      </c>
      <c r="B358" s="391"/>
      <c r="C358" s="392"/>
      <c r="D358" s="392"/>
      <c r="E358" s="392"/>
    </row>
    <row r="359" spans="1:7" ht="16.5" thickBot="1">
      <c r="A359" s="387" t="s">
        <v>587</v>
      </c>
      <c r="B359" s="391">
        <f>SUM(B360:B363)</f>
        <v>6750</v>
      </c>
      <c r="C359" s="391">
        <f>SUM(C360:C363)</f>
        <v>0</v>
      </c>
      <c r="D359" s="391">
        <f>SUM(D360:D363)</f>
        <v>0</v>
      </c>
      <c r="E359" s="391">
        <f>SUM(E360:E363)</f>
        <v>0</v>
      </c>
    </row>
    <row r="360" spans="1:7" ht="16.5" thickBot="1">
      <c r="A360" s="389" t="s">
        <v>538</v>
      </c>
      <c r="B360" s="388">
        <v>6750</v>
      </c>
      <c r="C360" s="410"/>
      <c r="D360" s="410"/>
      <c r="E360" s="410"/>
    </row>
    <row r="361" spans="1:7" ht="16.5" thickBot="1">
      <c r="A361" s="389" t="s">
        <v>592</v>
      </c>
      <c r="B361" s="391"/>
      <c r="C361" s="392"/>
      <c r="D361" s="392"/>
      <c r="E361" s="392"/>
    </row>
    <row r="362" spans="1:7" ht="16.5" thickBot="1">
      <c r="A362" s="389" t="s">
        <v>585</v>
      </c>
      <c r="B362" s="388"/>
      <c r="C362" s="388"/>
      <c r="D362" s="388"/>
      <c r="E362" s="388"/>
    </row>
    <row r="363" spans="1:7" ht="16.5" thickBot="1">
      <c r="A363" s="399" t="s">
        <v>586</v>
      </c>
      <c r="B363" s="405"/>
      <c r="C363" s="406"/>
      <c r="D363" s="406"/>
      <c r="E363" s="406"/>
    </row>
    <row r="364" spans="1:7" ht="16.5" thickBot="1">
      <c r="A364" s="407" t="s">
        <v>555</v>
      </c>
      <c r="B364" s="408">
        <f>B360+B354</f>
        <v>6750</v>
      </c>
      <c r="C364" s="408">
        <f>C360+C354</f>
        <v>0</v>
      </c>
      <c r="D364" s="408">
        <f>D360+D354</f>
        <v>0</v>
      </c>
      <c r="E364" s="408">
        <f>E360+E354</f>
        <v>0</v>
      </c>
    </row>
    <row r="365" spans="1:7" ht="51" customHeight="1" thickBot="1">
      <c r="A365" s="411" t="s">
        <v>588</v>
      </c>
      <c r="B365" s="412">
        <f>B364+B337+B310+B283+B256+B229+B202+B175+B145+B106+B67</f>
        <v>215954</v>
      </c>
      <c r="C365" s="412">
        <f>C364+C337+C310+C283+C256+C229+C202+C175+C145+C106+C67</f>
        <v>228354</v>
      </c>
      <c r="D365" s="412">
        <f>D364+D337+D310+D283+D256+D229+D202+D175+D145+D106+D67</f>
        <v>229354</v>
      </c>
      <c r="E365" s="412">
        <f>E364+E337+E310+E283+E256+E229+E202+E175+E145+E106+E67</f>
        <v>230354</v>
      </c>
    </row>
    <row r="366" spans="1:7" ht="47.25" customHeight="1" thickBot="1">
      <c r="A366" s="413" t="s">
        <v>589</v>
      </c>
      <c r="B366" s="414">
        <f>B367+B370+B373+B379+B393+B382</f>
        <v>215954</v>
      </c>
      <c r="C366" s="414">
        <f>C367+C370+C373+C379+C393+C382</f>
        <v>228354</v>
      </c>
      <c r="D366" s="414">
        <f>D367+D370+D373+D379+D393+D382</f>
        <v>229354</v>
      </c>
      <c r="E366" s="414">
        <f>E367+E370+E373+E379+E393+E382</f>
        <v>230354</v>
      </c>
      <c r="F366" s="381"/>
      <c r="G366" s="381"/>
    </row>
    <row r="367" spans="1:7" ht="16.5" thickBot="1">
      <c r="A367" s="387" t="s">
        <v>537</v>
      </c>
      <c r="B367" s="415">
        <f>B368+B369</f>
        <v>32649</v>
      </c>
      <c r="C367" s="416">
        <f>C368+C369</f>
        <v>34049</v>
      </c>
      <c r="D367" s="416">
        <f>D368+D369</f>
        <v>34049</v>
      </c>
      <c r="E367" s="416">
        <f>E368+E369</f>
        <v>34049</v>
      </c>
    </row>
    <row r="368" spans="1:7" ht="16.5" thickBot="1">
      <c r="A368" s="389" t="s">
        <v>538</v>
      </c>
      <c r="B368" s="391">
        <f t="shared" ref="B368:E369" si="11">B47</f>
        <v>32649</v>
      </c>
      <c r="C368" s="391">
        <f t="shared" si="11"/>
        <v>34049</v>
      </c>
      <c r="D368" s="391">
        <f t="shared" si="11"/>
        <v>34049</v>
      </c>
      <c r="E368" s="391">
        <f t="shared" si="11"/>
        <v>34049</v>
      </c>
    </row>
    <row r="369" spans="1:5" ht="24.75" customHeight="1" thickBot="1">
      <c r="A369" s="389" t="s">
        <v>590</v>
      </c>
      <c r="B369" s="391">
        <f t="shared" si="11"/>
        <v>0</v>
      </c>
      <c r="C369" s="391">
        <f t="shared" si="11"/>
        <v>0</v>
      </c>
      <c r="D369" s="391">
        <f t="shared" si="11"/>
        <v>0</v>
      </c>
      <c r="E369" s="391">
        <f t="shared" si="11"/>
        <v>0</v>
      </c>
    </row>
    <row r="370" spans="1:5" ht="15.75" customHeight="1" thickBot="1">
      <c r="A370" s="387" t="s">
        <v>540</v>
      </c>
      <c r="B370" s="415">
        <f>SUM(B371:B372)</f>
        <v>6635</v>
      </c>
      <c r="C370" s="415">
        <f>SUM(C371:C372)</f>
        <v>5935</v>
      </c>
      <c r="D370" s="415">
        <f>SUM(D371:D372)</f>
        <v>5935</v>
      </c>
      <c r="E370" s="415">
        <f>SUM(E371:E372)</f>
        <v>5935</v>
      </c>
    </row>
    <row r="371" spans="1:5" ht="16.5" thickBot="1">
      <c r="A371" s="389" t="s">
        <v>538</v>
      </c>
      <c r="B371" s="388">
        <f>B50</f>
        <v>6635</v>
      </c>
      <c r="C371" s="388">
        <f>C50</f>
        <v>5935</v>
      </c>
      <c r="D371" s="388">
        <f>D50</f>
        <v>5935</v>
      </c>
      <c r="E371" s="388">
        <f>E50</f>
        <v>5935</v>
      </c>
    </row>
    <row r="372" spans="1:5" ht="16.5" thickBot="1">
      <c r="A372" s="389" t="s">
        <v>590</v>
      </c>
      <c r="B372" s="391"/>
      <c r="C372" s="391"/>
      <c r="D372" s="391"/>
      <c r="E372" s="391"/>
    </row>
    <row r="373" spans="1:5" ht="16.5" thickBot="1">
      <c r="A373" s="387" t="s">
        <v>542</v>
      </c>
      <c r="B373" s="415">
        <f>SUM(B374:B375)</f>
        <v>26270</v>
      </c>
      <c r="C373" s="415">
        <f>SUM(C374:C375)</f>
        <v>7270</v>
      </c>
      <c r="D373" s="415">
        <f>SUM(D374:D375)</f>
        <v>7270</v>
      </c>
      <c r="E373" s="415">
        <f>SUM(E374:E375)</f>
        <v>7270</v>
      </c>
    </row>
    <row r="374" spans="1:5" ht="16.5" thickBot="1">
      <c r="A374" s="389" t="s">
        <v>538</v>
      </c>
      <c r="B374" s="391">
        <f>B53</f>
        <v>26270</v>
      </c>
      <c r="C374" s="391">
        <f>C53</f>
        <v>7270</v>
      </c>
      <c r="D374" s="391">
        <f>D53</f>
        <v>7270</v>
      </c>
      <c r="E374" s="391">
        <f>E53</f>
        <v>7270</v>
      </c>
    </row>
    <row r="375" spans="1:5" ht="16.5" thickBot="1">
      <c r="A375" s="389" t="s">
        <v>590</v>
      </c>
      <c r="B375" s="391"/>
      <c r="C375" s="391"/>
      <c r="D375" s="391"/>
      <c r="E375" s="391"/>
    </row>
    <row r="376" spans="1:5" ht="16.5" thickBot="1">
      <c r="A376" s="387" t="s">
        <v>543</v>
      </c>
      <c r="B376" s="415">
        <f>B377+B378</f>
        <v>0</v>
      </c>
      <c r="C376" s="415">
        <f>C377+C378</f>
        <v>0</v>
      </c>
      <c r="D376" s="415">
        <f>D377+D378</f>
        <v>0</v>
      </c>
      <c r="E376" s="415">
        <f>E377+E378</f>
        <v>0</v>
      </c>
    </row>
    <row r="377" spans="1:5" ht="16.5" thickBot="1">
      <c r="A377" s="389" t="s">
        <v>538</v>
      </c>
      <c r="B377" s="388">
        <f t="shared" ref="B377:E378" si="12">B56</f>
        <v>0</v>
      </c>
      <c r="C377" s="388">
        <f t="shared" si="12"/>
        <v>0</v>
      </c>
      <c r="D377" s="388">
        <f t="shared" si="12"/>
        <v>0</v>
      </c>
      <c r="E377" s="388">
        <f t="shared" si="12"/>
        <v>0</v>
      </c>
    </row>
    <row r="378" spans="1:5" ht="15.75" customHeight="1" thickBot="1">
      <c r="A378" s="389" t="s">
        <v>590</v>
      </c>
      <c r="B378" s="388">
        <f t="shared" si="12"/>
        <v>0</v>
      </c>
      <c r="C378" s="388">
        <f t="shared" si="12"/>
        <v>0</v>
      </c>
      <c r="D378" s="388">
        <f t="shared" si="12"/>
        <v>0</v>
      </c>
      <c r="E378" s="388">
        <f t="shared" si="12"/>
        <v>0</v>
      </c>
    </row>
    <row r="379" spans="1:5" ht="16.5" thickBot="1">
      <c r="A379" s="387" t="s">
        <v>549</v>
      </c>
      <c r="B379" s="415">
        <f>B380+B381</f>
        <v>80000</v>
      </c>
      <c r="C379" s="415">
        <f>C380+C381</f>
        <v>110700</v>
      </c>
      <c r="D379" s="415">
        <f>D380+D381</f>
        <v>109700</v>
      </c>
      <c r="E379" s="415">
        <f>E380+E381</f>
        <v>110700</v>
      </c>
    </row>
    <row r="380" spans="1:5" ht="16.5" thickBot="1">
      <c r="A380" s="389" t="s">
        <v>538</v>
      </c>
      <c r="B380" s="388">
        <f>B137+B98+B59</f>
        <v>80000</v>
      </c>
      <c r="C380" s="388">
        <f>C137+C98+C59</f>
        <v>110700</v>
      </c>
      <c r="D380" s="388">
        <f>D137+D98+D59</f>
        <v>109700</v>
      </c>
      <c r="E380" s="388">
        <f>E137+E98+E59</f>
        <v>110700</v>
      </c>
    </row>
    <row r="381" spans="1:5" ht="16.5" thickBot="1">
      <c r="A381" s="389" t="s">
        <v>590</v>
      </c>
      <c r="B381" s="388">
        <f t="shared" ref="B381:E387" si="13">B60</f>
        <v>0</v>
      </c>
      <c r="C381" s="388">
        <f t="shared" si="13"/>
        <v>0</v>
      </c>
      <c r="D381" s="388">
        <f t="shared" si="13"/>
        <v>0</v>
      </c>
      <c r="E381" s="388">
        <f t="shared" si="13"/>
        <v>0</v>
      </c>
    </row>
    <row r="382" spans="1:5" ht="16.5" thickBot="1">
      <c r="A382" s="387" t="s">
        <v>553</v>
      </c>
      <c r="B382" s="415">
        <f t="shared" si="13"/>
        <v>20400</v>
      </c>
      <c r="C382" s="415">
        <f t="shared" si="13"/>
        <v>20400</v>
      </c>
      <c r="D382" s="415">
        <f t="shared" si="13"/>
        <v>22400</v>
      </c>
      <c r="E382" s="415">
        <f t="shared" si="13"/>
        <v>22400</v>
      </c>
    </row>
    <row r="383" spans="1:5" ht="16.5" thickBot="1">
      <c r="A383" s="389" t="s">
        <v>538</v>
      </c>
      <c r="B383" s="388">
        <f t="shared" si="13"/>
        <v>20400</v>
      </c>
      <c r="C383" s="388">
        <f t="shared" si="13"/>
        <v>20400</v>
      </c>
      <c r="D383" s="388">
        <f t="shared" si="13"/>
        <v>22400</v>
      </c>
      <c r="E383" s="388">
        <f t="shared" si="13"/>
        <v>22400</v>
      </c>
    </row>
    <row r="384" spans="1:5" ht="16.5" thickBot="1">
      <c r="A384" s="389" t="s">
        <v>590</v>
      </c>
      <c r="B384" s="388">
        <f t="shared" si="13"/>
        <v>0</v>
      </c>
      <c r="C384" s="388">
        <f t="shared" si="13"/>
        <v>0</v>
      </c>
      <c r="D384" s="388">
        <f t="shared" si="13"/>
        <v>0</v>
      </c>
      <c r="E384" s="388">
        <f t="shared" si="13"/>
        <v>0</v>
      </c>
    </row>
    <row r="385" spans="1:6" ht="26.25" customHeight="1" thickBot="1">
      <c r="A385" s="387" t="s">
        <v>554</v>
      </c>
      <c r="B385" s="388">
        <f t="shared" si="13"/>
        <v>0</v>
      </c>
      <c r="C385" s="388">
        <f t="shared" si="13"/>
        <v>0</v>
      </c>
      <c r="D385" s="388">
        <f t="shared" si="13"/>
        <v>0</v>
      </c>
      <c r="E385" s="388">
        <f t="shared" si="13"/>
        <v>0</v>
      </c>
    </row>
    <row r="386" spans="1:6" ht="16.5" thickBot="1">
      <c r="A386" s="389" t="s">
        <v>538</v>
      </c>
      <c r="B386" s="388">
        <f t="shared" si="13"/>
        <v>0</v>
      </c>
      <c r="C386" s="388">
        <f t="shared" si="13"/>
        <v>0</v>
      </c>
      <c r="D386" s="388">
        <f t="shared" si="13"/>
        <v>0</v>
      </c>
      <c r="E386" s="388">
        <f t="shared" si="13"/>
        <v>0</v>
      </c>
    </row>
    <row r="387" spans="1:6" ht="16.5" thickBot="1">
      <c r="A387" s="389" t="s">
        <v>590</v>
      </c>
      <c r="B387" s="388">
        <f t="shared" si="13"/>
        <v>0</v>
      </c>
      <c r="C387" s="388">
        <f t="shared" si="13"/>
        <v>0</v>
      </c>
      <c r="D387" s="388">
        <f t="shared" si="13"/>
        <v>0</v>
      </c>
      <c r="E387" s="388">
        <f t="shared" si="13"/>
        <v>0</v>
      </c>
    </row>
    <row r="388" spans="1:6" ht="16.5" thickBot="1">
      <c r="A388" s="387" t="s">
        <v>591</v>
      </c>
      <c r="B388" s="388">
        <f>B165</f>
        <v>0</v>
      </c>
      <c r="C388" s="388">
        <f>C165</f>
        <v>0</v>
      </c>
      <c r="D388" s="388">
        <f>D165</f>
        <v>0</v>
      </c>
      <c r="E388" s="388">
        <f>E165</f>
        <v>0</v>
      </c>
    </row>
    <row r="389" spans="1:6" ht="15" customHeight="1" thickBot="1">
      <c r="A389" s="389" t="s">
        <v>538</v>
      </c>
      <c r="B389" s="388">
        <v>0</v>
      </c>
      <c r="C389" s="388">
        <v>0</v>
      </c>
      <c r="D389" s="388">
        <v>0</v>
      </c>
      <c r="E389" s="388">
        <v>0</v>
      </c>
    </row>
    <row r="390" spans="1:6" ht="15.75" customHeight="1" thickBot="1">
      <c r="A390" s="389" t="s">
        <v>592</v>
      </c>
      <c r="B390" s="391"/>
      <c r="C390" s="392"/>
      <c r="D390" s="392"/>
      <c r="E390" s="392"/>
    </row>
    <row r="391" spans="1:6" ht="19.5" customHeight="1" thickBot="1">
      <c r="A391" s="389" t="s">
        <v>585</v>
      </c>
      <c r="B391" s="388"/>
      <c r="C391" s="388"/>
      <c r="D391" s="388"/>
      <c r="E391" s="388"/>
    </row>
    <row r="392" spans="1:6" ht="16.5" thickBot="1">
      <c r="A392" s="389" t="s">
        <v>586</v>
      </c>
      <c r="B392" s="391"/>
      <c r="C392" s="392"/>
      <c r="D392" s="392"/>
      <c r="E392" s="392"/>
      <c r="F392" s="417"/>
    </row>
    <row r="393" spans="1:6" ht="16.5" thickBot="1">
      <c r="A393" s="387" t="s">
        <v>593</v>
      </c>
      <c r="B393" s="388">
        <f>SUM(B394:B397)</f>
        <v>50000</v>
      </c>
      <c r="C393" s="388">
        <f>SUM(C394:C397)</f>
        <v>50000</v>
      </c>
      <c r="D393" s="388">
        <f>SUM(D394:D397)</f>
        <v>50000</v>
      </c>
      <c r="E393" s="388">
        <f>SUM(E394:E397)</f>
        <v>50000</v>
      </c>
      <c r="F393" s="417"/>
    </row>
    <row r="394" spans="1:6" ht="21.75" customHeight="1" thickBot="1">
      <c r="A394" s="389" t="s">
        <v>538</v>
      </c>
      <c r="B394" s="388">
        <f>B360+B333+B306+B279+B252+B225+B198+B171</f>
        <v>50000</v>
      </c>
      <c r="C394" s="388">
        <f>C360+C333+C306+C279+C252+C225+C198+C171</f>
        <v>50000</v>
      </c>
      <c r="D394" s="388">
        <f>D360+D333+D306+D279+D252+D225+D198+D171</f>
        <v>50000</v>
      </c>
      <c r="E394" s="388">
        <f>E360+E333+E306+E279+E252+E225+E198+E171</f>
        <v>50000</v>
      </c>
      <c r="F394" s="418"/>
    </row>
    <row r="395" spans="1:6" ht="19.5" customHeight="1" thickBot="1">
      <c r="A395" s="389" t="s">
        <v>592</v>
      </c>
      <c r="B395" s="391"/>
      <c r="C395" s="392"/>
      <c r="D395" s="392"/>
      <c r="E395" s="392"/>
    </row>
    <row r="396" spans="1:6" ht="18" customHeight="1" thickBot="1">
      <c r="A396" s="389" t="s">
        <v>585</v>
      </c>
      <c r="B396" s="388"/>
      <c r="C396" s="388"/>
      <c r="D396" s="388"/>
      <c r="E396" s="388"/>
    </row>
    <row r="397" spans="1:6" ht="16.5" thickBot="1">
      <c r="A397" s="389" t="s">
        <v>586</v>
      </c>
      <c r="B397" s="391"/>
      <c r="C397" s="392"/>
      <c r="D397" s="392"/>
      <c r="E397" s="392"/>
    </row>
    <row r="398" spans="1:6" ht="16.5" thickBot="1">
      <c r="A398" s="396" t="s">
        <v>556</v>
      </c>
      <c r="B398" s="397">
        <f>IF(B366-B365=0,0,"Error")</f>
        <v>0</v>
      </c>
      <c r="C398" s="397">
        <f>IF(C366-C365=0,0,"Error")</f>
        <v>0</v>
      </c>
      <c r="D398" s="397">
        <f>IF(D366-D365=0,0,"Error")</f>
        <v>0</v>
      </c>
      <c r="E398" s="397">
        <f>IF(E366-E365=0,0,"Error")</f>
        <v>0</v>
      </c>
    </row>
    <row r="399" spans="1:6">
      <c r="A399" s="419"/>
      <c r="B399" s="420"/>
      <c r="C399" s="420"/>
      <c r="D399" s="420"/>
      <c r="E399" s="420"/>
    </row>
    <row r="406" spans="1:1">
      <c r="A406" s="1458" t="s">
        <v>3066</v>
      </c>
    </row>
    <row r="416" spans="1:1">
      <c r="A416" s="421"/>
    </row>
    <row r="417" spans="1:5">
      <c r="A417" s="421"/>
    </row>
    <row r="418" spans="1:5">
      <c r="A418" s="421"/>
    </row>
    <row r="420" spans="1:5" ht="16.5" thickBot="1"/>
    <row r="421" spans="1:5">
      <c r="A421" s="2734"/>
    </row>
    <row r="422" spans="1:5">
      <c r="A422" s="2735"/>
    </row>
    <row r="423" spans="1:5" ht="16.5" thickBot="1">
      <c r="A423" s="2736"/>
    </row>
    <row r="424" spans="1:5">
      <c r="B424" s="421"/>
      <c r="C424" s="360"/>
      <c r="D424" s="422"/>
      <c r="E424" s="421"/>
    </row>
  </sheetData>
  <mergeCells count="101">
    <mergeCell ref="B342:E342"/>
    <mergeCell ref="A343:A344"/>
    <mergeCell ref="A351:E351"/>
    <mergeCell ref="A352:A353"/>
    <mergeCell ref="A421:A423"/>
    <mergeCell ref="A324:E324"/>
    <mergeCell ref="A325:A326"/>
    <mergeCell ref="B338:E338"/>
    <mergeCell ref="D339:E339"/>
    <mergeCell ref="B340:E340"/>
    <mergeCell ref="B341:E341"/>
    <mergeCell ref="B311:E311"/>
    <mergeCell ref="D312:E312"/>
    <mergeCell ref="B313:E313"/>
    <mergeCell ref="B314:E314"/>
    <mergeCell ref="B315:E315"/>
    <mergeCell ref="A316:A317"/>
    <mergeCell ref="B286:E286"/>
    <mergeCell ref="B287:E287"/>
    <mergeCell ref="B288:E288"/>
    <mergeCell ref="A289:A290"/>
    <mergeCell ref="A297:E297"/>
    <mergeCell ref="A298:A299"/>
    <mergeCell ref="B261:E261"/>
    <mergeCell ref="A262:A263"/>
    <mergeCell ref="A270:E270"/>
    <mergeCell ref="A271:A272"/>
    <mergeCell ref="B284:E284"/>
    <mergeCell ref="D285:E285"/>
    <mergeCell ref="A243:E243"/>
    <mergeCell ref="A244:A245"/>
    <mergeCell ref="B257:E257"/>
    <mergeCell ref="D258:E258"/>
    <mergeCell ref="B259:E259"/>
    <mergeCell ref="B260:E260"/>
    <mergeCell ref="B230:E230"/>
    <mergeCell ref="D231:E231"/>
    <mergeCell ref="B232:E232"/>
    <mergeCell ref="B233:E233"/>
    <mergeCell ref="B234:E234"/>
    <mergeCell ref="A235:A236"/>
    <mergeCell ref="B205:E205"/>
    <mergeCell ref="B206:E206"/>
    <mergeCell ref="B207:E207"/>
    <mergeCell ref="A208:A209"/>
    <mergeCell ref="A216:E216"/>
    <mergeCell ref="A217:A218"/>
    <mergeCell ref="B180:E180"/>
    <mergeCell ref="A181:A182"/>
    <mergeCell ref="A189:E189"/>
    <mergeCell ref="A190:A191"/>
    <mergeCell ref="B203:E203"/>
    <mergeCell ref="D204:E204"/>
    <mergeCell ref="A162:E162"/>
    <mergeCell ref="A163:A164"/>
    <mergeCell ref="B176:E176"/>
    <mergeCell ref="D177:E177"/>
    <mergeCell ref="B178:E178"/>
    <mergeCell ref="B179:E179"/>
    <mergeCell ref="B149:E149"/>
    <mergeCell ref="D150:E150"/>
    <mergeCell ref="B151:E151"/>
    <mergeCell ref="B152:E152"/>
    <mergeCell ref="B153:E153"/>
    <mergeCell ref="A154:A155"/>
    <mergeCell ref="B112:E112"/>
    <mergeCell ref="A113:A114"/>
    <mergeCell ref="A121:E121"/>
    <mergeCell ref="A122:A123"/>
    <mergeCell ref="A147:E147"/>
    <mergeCell ref="A148:E148"/>
    <mergeCell ref="A82:E82"/>
    <mergeCell ref="A83:A84"/>
    <mergeCell ref="A108:E108"/>
    <mergeCell ref="A109:E109"/>
    <mergeCell ref="B110:E110"/>
    <mergeCell ref="B111:E111"/>
    <mergeCell ref="A69:E69"/>
    <mergeCell ref="A70:E70"/>
    <mergeCell ref="B71:E71"/>
    <mergeCell ref="B72:E72"/>
    <mergeCell ref="B73:E73"/>
    <mergeCell ref="A74:A75"/>
    <mergeCell ref="A35:A36"/>
    <mergeCell ref="A43:E43"/>
    <mergeCell ref="A44:A45"/>
    <mergeCell ref="A9:E11"/>
    <mergeCell ref="B12:E12"/>
    <mergeCell ref="A13:A14"/>
    <mergeCell ref="A29:E29"/>
    <mergeCell ref="A30:E30"/>
    <mergeCell ref="A31:E31"/>
    <mergeCell ref="A2:E2"/>
    <mergeCell ref="A3:E3"/>
    <mergeCell ref="B5:E5"/>
    <mergeCell ref="B6:E6"/>
    <mergeCell ref="B7:E7"/>
    <mergeCell ref="A8:E8"/>
    <mergeCell ref="B32:E32"/>
    <mergeCell ref="B33:E33"/>
    <mergeCell ref="B34:E34"/>
  </mergeCells>
  <printOptions horizontalCentered="1" verticalCentered="1"/>
  <pageMargins left="0.7" right="0.7" top="0.75" bottom="0.75" header="0.3" footer="0.3"/>
  <pageSetup paperSize="9" scale="67" fitToHeight="0" orientation="portrait" r:id="rId1"/>
  <rowBreaks count="2" manualBreakCount="2">
    <brk id="50" max="16383" man="1"/>
    <brk id="163"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2:N242"/>
  <sheetViews>
    <sheetView view="pageBreakPreview" topLeftCell="B1" zoomScale="73" zoomScaleNormal="100" zoomScaleSheetLayoutView="73" workbookViewId="0">
      <selection activeCell="E20" sqref="E20"/>
    </sheetView>
  </sheetViews>
  <sheetFormatPr defaultColWidth="9.125" defaultRowHeight="14.25"/>
  <cols>
    <col min="1" max="1" width="7.125" style="259" hidden="1" customWidth="1"/>
    <col min="2" max="2" width="12" style="259" customWidth="1"/>
    <col min="3" max="3" width="23.25" style="259" customWidth="1"/>
    <col min="4" max="7" width="11.75" style="259" customWidth="1"/>
    <col min="8" max="9" width="9.125" style="259"/>
    <col min="10" max="10" width="11" style="259" customWidth="1"/>
    <col min="11" max="11" width="11" style="259" bestFit="1" customWidth="1"/>
    <col min="12" max="16384" width="9.125" style="259"/>
  </cols>
  <sheetData>
    <row r="2" spans="2:8" ht="18" customHeight="1">
      <c r="B2" s="1927" t="s">
        <v>495</v>
      </c>
      <c r="C2" s="1927"/>
      <c r="D2" s="1927"/>
      <c r="E2" s="1927"/>
      <c r="F2" s="1927"/>
      <c r="G2" s="1927"/>
      <c r="H2" s="1927"/>
    </row>
    <row r="3" spans="2:8" ht="18" customHeight="1">
      <c r="B3" s="258"/>
      <c r="C3" s="1928" t="s">
        <v>496</v>
      </c>
      <c r="D3" s="1928"/>
      <c r="E3" s="1928"/>
      <c r="F3" s="1928"/>
      <c r="G3" s="1928"/>
      <c r="H3" s="258"/>
    </row>
    <row r="4" spans="2:8" ht="15" thickBot="1"/>
    <row r="5" spans="2:8" ht="26.25" thickBot="1">
      <c r="C5" s="260" t="s">
        <v>6</v>
      </c>
      <c r="D5" s="1929" t="s">
        <v>812</v>
      </c>
      <c r="E5" s="1929"/>
      <c r="F5" s="1929"/>
      <c r="G5" s="1929"/>
    </row>
    <row r="6" spans="2:8" ht="15" thickBot="1">
      <c r="C6" s="260" t="s">
        <v>8</v>
      </c>
      <c r="D6" s="1930" t="s">
        <v>813</v>
      </c>
      <c r="E6" s="1931"/>
      <c r="F6" s="1931"/>
      <c r="G6" s="1932"/>
    </row>
    <row r="7" spans="2:8" ht="15" thickBot="1">
      <c r="C7" s="260" t="s">
        <v>10</v>
      </c>
      <c r="D7" s="1933" t="s">
        <v>499</v>
      </c>
      <c r="E7" s="1934"/>
      <c r="F7" s="1934"/>
      <c r="G7" s="1935"/>
    </row>
    <row r="8" spans="2:8" ht="15" thickBot="1">
      <c r="C8" s="1924" t="s">
        <v>12</v>
      </c>
      <c r="D8" s="1925"/>
      <c r="E8" s="1925"/>
      <c r="F8" s="1925"/>
      <c r="G8" s="1926"/>
    </row>
    <row r="9" spans="2:8" ht="15" thickBot="1">
      <c r="C9" s="1939" t="s">
        <v>814</v>
      </c>
      <c r="D9" s="1940"/>
      <c r="E9" s="1940"/>
      <c r="F9" s="1940"/>
      <c r="G9" s="1941"/>
    </row>
    <row r="10" spans="2:8" ht="36.75" customHeight="1" thickBot="1">
      <c r="C10" s="1939"/>
      <c r="D10" s="1940"/>
      <c r="E10" s="1940"/>
      <c r="F10" s="1940"/>
      <c r="G10" s="1941"/>
    </row>
    <row r="11" spans="2:8" ht="15" thickBot="1">
      <c r="C11" s="1939"/>
      <c r="D11" s="1940"/>
      <c r="E11" s="1940"/>
      <c r="F11" s="1940"/>
      <c r="G11" s="1941"/>
    </row>
    <row r="12" spans="2:8" ht="38.25" customHeight="1" thickBot="1">
      <c r="C12" s="261" t="s">
        <v>14</v>
      </c>
      <c r="D12" s="1942" t="s">
        <v>815</v>
      </c>
      <c r="E12" s="1943"/>
      <c r="F12" s="1943"/>
      <c r="G12" s="1944"/>
    </row>
    <row r="13" spans="2:8" ht="23.25" customHeight="1">
      <c r="C13" s="1945" t="s">
        <v>176</v>
      </c>
      <c r="D13" s="263">
        <v>2024</v>
      </c>
      <c r="E13" s="263">
        <v>2025</v>
      </c>
      <c r="F13" s="263">
        <v>2026</v>
      </c>
      <c r="G13" s="263">
        <v>2027</v>
      </c>
    </row>
    <row r="14" spans="2:8" ht="15" thickBot="1">
      <c r="C14" s="1946"/>
      <c r="D14" s="265" t="s">
        <v>22</v>
      </c>
      <c r="E14" s="265" t="s">
        <v>23</v>
      </c>
      <c r="F14" s="265" t="s">
        <v>23</v>
      </c>
      <c r="G14" s="265" t="s">
        <v>23</v>
      </c>
    </row>
    <row r="15" spans="2:8" ht="18.75" customHeight="1" thickBot="1">
      <c r="C15" s="270" t="s">
        <v>772</v>
      </c>
      <c r="D15" s="339" t="s">
        <v>773</v>
      </c>
      <c r="E15" s="339" t="s">
        <v>601</v>
      </c>
      <c r="F15" s="339" t="s">
        <v>601</v>
      </c>
      <c r="G15" s="339" t="s">
        <v>601</v>
      </c>
    </row>
    <row r="16" spans="2:8" ht="15" thickBot="1">
      <c r="C16" s="270" t="s">
        <v>816</v>
      </c>
      <c r="D16" s="339" t="s">
        <v>817</v>
      </c>
      <c r="E16" s="339" t="s">
        <v>817</v>
      </c>
      <c r="F16" s="339" t="s">
        <v>817</v>
      </c>
      <c r="G16" s="339" t="s">
        <v>817</v>
      </c>
    </row>
    <row r="17" spans="3:13" ht="15" thickBot="1">
      <c r="C17" s="270"/>
      <c r="D17" s="339"/>
      <c r="E17" s="339"/>
      <c r="F17" s="339"/>
      <c r="G17" s="339"/>
    </row>
    <row r="18" spans="3:13" ht="32.25" customHeight="1" thickBot="1">
      <c r="C18" s="268" t="s">
        <v>503</v>
      </c>
      <c r="D18" s="1947" t="s">
        <v>818</v>
      </c>
      <c r="E18" s="1948"/>
      <c r="F18" s="1948"/>
      <c r="G18" s="1949"/>
    </row>
    <row r="19" spans="3:13" ht="23.25" customHeight="1" thickBot="1">
      <c r="C19" s="1950" t="s">
        <v>505</v>
      </c>
      <c r="D19" s="1951"/>
      <c r="E19" s="1951"/>
      <c r="F19" s="1951"/>
      <c r="G19" s="1952"/>
      <c r="J19" s="269"/>
      <c r="L19" s="269"/>
    </row>
    <row r="20" spans="3:13" ht="40.5" customHeight="1" thickBot="1">
      <c r="C20" s="270" t="s">
        <v>819</v>
      </c>
      <c r="D20" s="340" t="s">
        <v>820</v>
      </c>
      <c r="E20" s="340" t="s">
        <v>820</v>
      </c>
      <c r="F20" s="340" t="s">
        <v>820</v>
      </c>
      <c r="G20" s="340" t="s">
        <v>820</v>
      </c>
      <c r="I20" s="273"/>
    </row>
    <row r="21" spans="3:13" ht="30.75" customHeight="1" thickBot="1">
      <c r="C21" s="270" t="s">
        <v>774</v>
      </c>
      <c r="D21" s="341">
        <v>2</v>
      </c>
      <c r="E21" s="342">
        <v>2</v>
      </c>
      <c r="F21" s="342">
        <v>2</v>
      </c>
      <c r="G21" s="342">
        <v>2</v>
      </c>
    </row>
    <row r="22" spans="3:13" ht="24" customHeight="1" thickBot="1">
      <c r="C22" s="1953" t="s">
        <v>511</v>
      </c>
      <c r="D22" s="1954"/>
      <c r="E22" s="1954"/>
      <c r="F22" s="1954"/>
      <c r="G22" s="1955"/>
    </row>
    <row r="23" spans="3:13" ht="15" thickBot="1">
      <c r="C23" s="1956" t="s">
        <v>512</v>
      </c>
      <c r="D23" s="1957"/>
      <c r="E23" s="1957"/>
      <c r="F23" s="1957"/>
      <c r="G23" s="1958"/>
    </row>
    <row r="24" spans="3:13" ht="18.75" customHeight="1" thickBot="1">
      <c r="C24" s="276" t="s">
        <v>515</v>
      </c>
      <c r="D24" s="1959" t="s">
        <v>821</v>
      </c>
      <c r="E24" s="1960"/>
      <c r="F24" s="1960"/>
      <c r="G24" s="1961"/>
    </row>
    <row r="25" spans="3:13" ht="36.75" customHeight="1" thickBot="1">
      <c r="C25" s="270" t="s">
        <v>517</v>
      </c>
      <c r="D25" s="1962" t="s">
        <v>822</v>
      </c>
      <c r="E25" s="1963"/>
      <c r="F25" s="1963"/>
      <c r="G25" s="1964"/>
    </row>
    <row r="26" spans="3:13" ht="15" thickBot="1">
      <c r="C26" s="270" t="s">
        <v>21</v>
      </c>
      <c r="D26" s="1965" t="s">
        <v>823</v>
      </c>
      <c r="E26" s="1966"/>
      <c r="F26" s="1966"/>
      <c r="G26" s="1967"/>
    </row>
    <row r="27" spans="3:13" ht="12.75" customHeight="1">
      <c r="C27" s="1945"/>
      <c r="D27" s="263">
        <v>2024</v>
      </c>
      <c r="E27" s="263">
        <v>2025</v>
      </c>
      <c r="F27" s="263">
        <v>2026</v>
      </c>
      <c r="G27" s="263">
        <v>2027</v>
      </c>
    </row>
    <row r="28" spans="3:13" ht="9" customHeight="1" thickBot="1">
      <c r="C28" s="1946"/>
      <c r="D28" s="278" t="s">
        <v>22</v>
      </c>
      <c r="E28" s="278" t="s">
        <v>23</v>
      </c>
      <c r="F28" s="278" t="s">
        <v>23</v>
      </c>
      <c r="G28" s="278" t="s">
        <v>23</v>
      </c>
    </row>
    <row r="29" spans="3:13" ht="15" thickBot="1">
      <c r="C29" s="270" t="s">
        <v>33</v>
      </c>
      <c r="D29" s="343">
        <v>4</v>
      </c>
      <c r="E29" s="343">
        <v>4</v>
      </c>
      <c r="F29" s="343">
        <v>4</v>
      </c>
      <c r="G29" s="343">
        <v>4</v>
      </c>
    </row>
    <row r="30" spans="3:13" ht="15" thickBot="1">
      <c r="C30" s="270" t="s">
        <v>529</v>
      </c>
      <c r="D30" s="279">
        <v>132466.5</v>
      </c>
      <c r="E30" s="279">
        <v>132646</v>
      </c>
      <c r="F30" s="279">
        <v>132646</v>
      </c>
      <c r="G30" s="279">
        <v>132646</v>
      </c>
    </row>
    <row r="31" spans="3:13" ht="15" thickBot="1">
      <c r="C31" s="270" t="s">
        <v>530</v>
      </c>
      <c r="D31" s="279">
        <f>D30/D29</f>
        <v>33116.625</v>
      </c>
      <c r="E31" s="343">
        <f>E30/E29</f>
        <v>33161.5</v>
      </c>
      <c r="F31" s="343">
        <f>F30/F29</f>
        <v>33161.5</v>
      </c>
      <c r="G31" s="343">
        <f>G30/G29</f>
        <v>33161.5</v>
      </c>
    </row>
    <row r="32" spans="3:13" ht="15" thickBot="1">
      <c r="C32" s="270" t="s">
        <v>532</v>
      </c>
      <c r="D32" s="264" t="s">
        <v>533</v>
      </c>
      <c r="E32" s="280">
        <f>E29/D29-1</f>
        <v>0</v>
      </c>
      <c r="F32" s="280">
        <f t="shared" ref="F32:G34" si="0">F29/E29-1</f>
        <v>0</v>
      </c>
      <c r="G32" s="280">
        <f t="shared" si="0"/>
        <v>0</v>
      </c>
      <c r="I32" s="281"/>
      <c r="J32" s="281"/>
      <c r="K32" s="281"/>
      <c r="L32" s="281"/>
      <c r="M32" s="281"/>
    </row>
    <row r="33" spans="3:10" ht="15" thickBot="1">
      <c r="C33" s="270" t="s">
        <v>534</v>
      </c>
      <c r="D33" s="264" t="s">
        <v>533</v>
      </c>
      <c r="E33" s="280">
        <f>E30/D30-1</f>
        <v>1.3550595811016031E-3</v>
      </c>
      <c r="F33" s="280">
        <f t="shared" si="0"/>
        <v>0</v>
      </c>
      <c r="G33" s="280">
        <f t="shared" si="0"/>
        <v>0</v>
      </c>
    </row>
    <row r="34" spans="3:10" ht="15" thickBot="1">
      <c r="C34" s="270" t="s">
        <v>47</v>
      </c>
      <c r="D34" s="264" t="s">
        <v>533</v>
      </c>
      <c r="E34" s="280">
        <f>E31/D31-1</f>
        <v>1.3550595811016031E-3</v>
      </c>
      <c r="F34" s="280">
        <f t="shared" si="0"/>
        <v>0</v>
      </c>
      <c r="G34" s="280">
        <f t="shared" si="0"/>
        <v>0</v>
      </c>
    </row>
    <row r="35" spans="3:10" ht="15" thickBot="1">
      <c r="C35" s="1936" t="s">
        <v>777</v>
      </c>
      <c r="D35" s="1937"/>
      <c r="E35" s="1937"/>
      <c r="F35" s="1937"/>
      <c r="G35" s="1938"/>
    </row>
    <row r="36" spans="3:10" ht="12.75" customHeight="1">
      <c r="C36" s="1945"/>
      <c r="D36" s="263">
        <v>2024</v>
      </c>
      <c r="E36" s="263">
        <v>2025</v>
      </c>
      <c r="F36" s="263">
        <v>2026</v>
      </c>
      <c r="G36" s="263">
        <v>2027</v>
      </c>
    </row>
    <row r="37" spans="3:10" ht="9" customHeight="1" thickBot="1">
      <c r="C37" s="1946"/>
      <c r="D37" s="278" t="s">
        <v>22</v>
      </c>
      <c r="E37" s="278" t="s">
        <v>23</v>
      </c>
      <c r="F37" s="278" t="s">
        <v>23</v>
      </c>
      <c r="G37" s="278" t="s">
        <v>23</v>
      </c>
    </row>
    <row r="38" spans="3:10" ht="15" thickBot="1">
      <c r="C38" s="282" t="s">
        <v>537</v>
      </c>
      <c r="D38" s="285">
        <v>16566.5</v>
      </c>
      <c r="E38" s="283">
        <v>16961</v>
      </c>
      <c r="F38" s="283">
        <v>16961</v>
      </c>
      <c r="G38" s="283">
        <v>16961</v>
      </c>
    </row>
    <row r="39" spans="3:10" ht="15" thickBot="1">
      <c r="C39" s="284" t="s">
        <v>538</v>
      </c>
      <c r="D39" s="285">
        <v>16566.5</v>
      </c>
      <c r="E39" s="285">
        <v>16961</v>
      </c>
      <c r="F39" s="283">
        <v>16961</v>
      </c>
      <c r="G39" s="283">
        <v>16961</v>
      </c>
    </row>
    <row r="40" spans="3:10" ht="15" thickBot="1">
      <c r="C40" s="284" t="s">
        <v>539</v>
      </c>
      <c r="D40" s="286"/>
      <c r="E40" s="286"/>
      <c r="F40" s="286"/>
      <c r="G40" s="286"/>
    </row>
    <row r="41" spans="3:10" ht="24.75" thickBot="1">
      <c r="C41" s="282" t="s">
        <v>540</v>
      </c>
      <c r="D41" s="283">
        <v>2700</v>
      </c>
      <c r="E41" s="283">
        <v>2685</v>
      </c>
      <c r="F41" s="283">
        <v>2685</v>
      </c>
      <c r="G41" s="283">
        <v>2685</v>
      </c>
    </row>
    <row r="42" spans="3:10" ht="15" thickBot="1">
      <c r="C42" s="284" t="s">
        <v>538</v>
      </c>
      <c r="D42" s="283">
        <v>2700</v>
      </c>
      <c r="E42" s="283">
        <v>2685</v>
      </c>
      <c r="F42" s="283">
        <v>2685</v>
      </c>
      <c r="G42" s="283">
        <v>2685</v>
      </c>
      <c r="J42" s="281"/>
    </row>
    <row r="43" spans="3:10" ht="15" thickBot="1">
      <c r="C43" s="284" t="s">
        <v>539</v>
      </c>
      <c r="D43" s="286"/>
      <c r="E43" s="283"/>
      <c r="F43" s="283"/>
      <c r="G43" s="283"/>
      <c r="J43" s="281"/>
    </row>
    <row r="44" spans="3:10" ht="15" thickBot="1">
      <c r="C44" s="282" t="s">
        <v>542</v>
      </c>
      <c r="D44" s="286">
        <f>D45+D46</f>
        <v>0</v>
      </c>
      <c r="E44" s="344">
        <v>0</v>
      </c>
      <c r="F44" s="344">
        <v>0</v>
      </c>
      <c r="G44" s="344">
        <v>0</v>
      </c>
    </row>
    <row r="45" spans="3:10" ht="15" thickBot="1">
      <c r="C45" s="284" t="s">
        <v>538</v>
      </c>
      <c r="D45" s="285"/>
      <c r="E45" s="285"/>
      <c r="F45" s="285"/>
      <c r="G45" s="285"/>
    </row>
    <row r="46" spans="3:10" ht="15" thickBot="1">
      <c r="C46" s="284" t="s">
        <v>539</v>
      </c>
      <c r="D46" s="286"/>
      <c r="E46" s="283"/>
      <c r="F46" s="283"/>
      <c r="G46" s="283"/>
    </row>
    <row r="47" spans="3:10" ht="15" thickBot="1">
      <c r="C47" s="282" t="s">
        <v>543</v>
      </c>
      <c r="D47" s="286"/>
      <c r="E47" s="283"/>
      <c r="F47" s="283"/>
      <c r="G47" s="283"/>
    </row>
    <row r="48" spans="3:10" ht="15" thickBot="1">
      <c r="C48" s="284" t="s">
        <v>538</v>
      </c>
      <c r="D48" s="286"/>
      <c r="E48" s="283"/>
      <c r="F48" s="283"/>
      <c r="G48" s="283"/>
    </row>
    <row r="49" spans="3:14" ht="15" thickBot="1">
      <c r="C49" s="284" t="s">
        <v>539</v>
      </c>
      <c r="D49" s="286"/>
      <c r="E49" s="283"/>
      <c r="F49" s="283"/>
      <c r="G49" s="283"/>
    </row>
    <row r="50" spans="3:14" ht="15" thickBot="1">
      <c r="C50" s="282" t="s">
        <v>549</v>
      </c>
      <c r="D50" s="286">
        <v>113000</v>
      </c>
      <c r="E50" s="344">
        <v>113000</v>
      </c>
      <c r="F50" s="344">
        <v>113000</v>
      </c>
      <c r="G50" s="344">
        <v>113000</v>
      </c>
    </row>
    <row r="51" spans="3:14" ht="15" thickBot="1">
      <c r="C51" s="284" t="s">
        <v>538</v>
      </c>
      <c r="D51" s="286">
        <v>113000</v>
      </c>
      <c r="E51" s="344">
        <v>113000</v>
      </c>
      <c r="F51" s="344">
        <v>113000</v>
      </c>
      <c r="G51" s="344">
        <v>113000</v>
      </c>
    </row>
    <row r="52" spans="3:14" ht="15" thickBot="1">
      <c r="C52" s="284" t="s">
        <v>539</v>
      </c>
      <c r="D52" s="286"/>
      <c r="E52" s="283"/>
      <c r="F52" s="283"/>
      <c r="G52" s="283"/>
    </row>
    <row r="53" spans="3:14" ht="15" thickBot="1">
      <c r="C53" s="282" t="s">
        <v>553</v>
      </c>
      <c r="D53" s="286">
        <f>D54+D55</f>
        <v>0</v>
      </c>
      <c r="E53" s="283">
        <f>E54+E55</f>
        <v>0</v>
      </c>
      <c r="F53" s="283">
        <f>F54+F55</f>
        <v>0</v>
      </c>
      <c r="G53" s="283">
        <f>G54+G55</f>
        <v>0</v>
      </c>
    </row>
    <row r="54" spans="3:14" ht="15" thickBot="1">
      <c r="C54" s="284" t="s">
        <v>538</v>
      </c>
      <c r="D54" s="285"/>
      <c r="E54" s="283">
        <v>0</v>
      </c>
      <c r="F54" s="287">
        <v>0</v>
      </c>
      <c r="G54" s="287">
        <v>0</v>
      </c>
    </row>
    <row r="55" spans="3:14" ht="15" thickBot="1">
      <c r="C55" s="284" t="s">
        <v>539</v>
      </c>
      <c r="D55" s="286"/>
      <c r="E55" s="283"/>
      <c r="F55" s="283"/>
      <c r="G55" s="283"/>
    </row>
    <row r="56" spans="3:14" ht="24.75" thickBot="1">
      <c r="C56" s="282" t="s">
        <v>554</v>
      </c>
      <c r="D56" s="286">
        <v>200</v>
      </c>
      <c r="E56" s="283">
        <v>0</v>
      </c>
      <c r="F56" s="283">
        <f>E56*1.03*0.99</f>
        <v>0</v>
      </c>
      <c r="G56" s="283">
        <f>F56*1.03*0.99</f>
        <v>0</v>
      </c>
      <c r="J56" s="288"/>
    </row>
    <row r="57" spans="3:14" ht="15" thickBot="1">
      <c r="C57" s="284" t="s">
        <v>538</v>
      </c>
      <c r="D57" s="286">
        <v>200</v>
      </c>
      <c r="E57" s="292"/>
      <c r="F57" s="292"/>
      <c r="G57" s="292"/>
      <c r="L57" s="290"/>
      <c r="M57" s="290"/>
      <c r="N57" s="290"/>
    </row>
    <row r="58" spans="3:14" ht="15" thickBot="1">
      <c r="C58" s="284" t="s">
        <v>539</v>
      </c>
      <c r="D58" s="286"/>
      <c r="E58" s="291"/>
      <c r="F58" s="292"/>
      <c r="G58" s="292"/>
    </row>
    <row r="59" spans="3:14" ht="15" thickBot="1">
      <c r="C59" s="293" t="s">
        <v>555</v>
      </c>
      <c r="D59" s="286">
        <f>D56+D53+D50+D47+D44+D41+D38</f>
        <v>132466.5</v>
      </c>
      <c r="E59" s="345">
        <f>E56+E53+E50+E47+E44+E41+E38</f>
        <v>132646</v>
      </c>
      <c r="F59" s="345">
        <f>F56+F53+F50+F47+F44+F41+F38</f>
        <v>132646</v>
      </c>
      <c r="G59" s="345">
        <f>G56+G53+G50+G47+G44+G41+G38</f>
        <v>132646</v>
      </c>
    </row>
    <row r="60" spans="3:14" ht="15" thickBot="1">
      <c r="C60" s="294" t="s">
        <v>556</v>
      </c>
      <c r="D60" s="295">
        <f>IF(D59-D30=0,0,"Error")</f>
        <v>0</v>
      </c>
      <c r="E60" s="295">
        <f>IF(E59-E30=0,0,"Error")</f>
        <v>0</v>
      </c>
      <c r="F60" s="295">
        <f>IF(F59-F30=0,0,"Error")</f>
        <v>0</v>
      </c>
      <c r="G60" s="295">
        <f>IF(G59-G30=0,0,"Error")</f>
        <v>0</v>
      </c>
    </row>
    <row r="61" spans="3:14" ht="15.75" thickBot="1">
      <c r="C61" s="296" t="s">
        <v>778</v>
      </c>
      <c r="D61" s="2737" t="s">
        <v>824</v>
      </c>
      <c r="E61" s="2738"/>
      <c r="F61" s="2738"/>
      <c r="G61" s="2739"/>
    </row>
    <row r="62" spans="3:14" ht="45" customHeight="1" thickBot="1">
      <c r="C62" s="270" t="s">
        <v>517</v>
      </c>
      <c r="D62" s="2737" t="s">
        <v>825</v>
      </c>
      <c r="E62" s="2740"/>
      <c r="F62" s="2740"/>
      <c r="G62" s="2741"/>
    </row>
    <row r="63" spans="3:14" ht="15" thickBot="1">
      <c r="C63" s="270" t="s">
        <v>21</v>
      </c>
      <c r="D63" s="2742" t="s">
        <v>826</v>
      </c>
      <c r="E63" s="2743"/>
      <c r="F63" s="2743"/>
      <c r="G63" s="2744"/>
    </row>
    <row r="64" spans="3:14" ht="12.75" customHeight="1">
      <c r="C64" s="1945"/>
      <c r="D64" s="263">
        <v>2024</v>
      </c>
      <c r="E64" s="263">
        <v>2025</v>
      </c>
      <c r="F64" s="263">
        <v>2026</v>
      </c>
      <c r="G64" s="263">
        <v>2027</v>
      </c>
    </row>
    <row r="65" spans="3:7" ht="9" customHeight="1" thickBot="1">
      <c r="C65" s="1946"/>
      <c r="D65" s="278" t="s">
        <v>22</v>
      </c>
      <c r="E65" s="278" t="s">
        <v>23</v>
      </c>
      <c r="F65" s="278" t="s">
        <v>23</v>
      </c>
      <c r="G65" s="278" t="s">
        <v>23</v>
      </c>
    </row>
    <row r="66" spans="3:7" ht="15" thickBot="1">
      <c r="C66" s="270" t="s">
        <v>33</v>
      </c>
      <c r="D66" s="299">
        <v>2</v>
      </c>
      <c r="E66" s="299">
        <v>2</v>
      </c>
      <c r="F66" s="299">
        <v>2</v>
      </c>
      <c r="G66" s="299">
        <v>2</v>
      </c>
    </row>
    <row r="67" spans="3:7" ht="15" thickBot="1">
      <c r="C67" s="270" t="s">
        <v>529</v>
      </c>
      <c r="D67" s="279">
        <v>9575</v>
      </c>
      <c r="E67" s="279">
        <v>9575</v>
      </c>
      <c r="F67" s="279">
        <v>10575</v>
      </c>
      <c r="G67" s="279">
        <v>11575</v>
      </c>
    </row>
    <row r="68" spans="3:7" ht="15" thickBot="1">
      <c r="C68" s="270" t="s">
        <v>530</v>
      </c>
      <c r="D68" s="279">
        <f>D67/D66</f>
        <v>4787.5</v>
      </c>
      <c r="E68" s="279">
        <f>E67/E66</f>
        <v>4787.5</v>
      </c>
      <c r="F68" s="279">
        <f>F67/F66</f>
        <v>5287.5</v>
      </c>
      <c r="G68" s="279">
        <f>G67/G66</f>
        <v>5787.5</v>
      </c>
    </row>
    <row r="69" spans="3:7" ht="15" thickBot="1">
      <c r="C69" s="270" t="s">
        <v>532</v>
      </c>
      <c r="D69" s="264"/>
      <c r="E69" s="280">
        <f t="shared" ref="E69:G71" si="1">E66/D66-1</f>
        <v>0</v>
      </c>
      <c r="F69" s="280">
        <f t="shared" si="1"/>
        <v>0</v>
      </c>
      <c r="G69" s="280">
        <f t="shared" si="1"/>
        <v>0</v>
      </c>
    </row>
    <row r="70" spans="3:7" ht="15" thickBot="1">
      <c r="C70" s="270" t="s">
        <v>534</v>
      </c>
      <c r="D70" s="264"/>
      <c r="E70" s="280">
        <f t="shared" si="1"/>
        <v>0</v>
      </c>
      <c r="F70" s="280">
        <f t="shared" si="1"/>
        <v>0.10443864229765021</v>
      </c>
      <c r="G70" s="280">
        <f t="shared" si="1"/>
        <v>9.456264775413703E-2</v>
      </c>
    </row>
    <row r="71" spans="3:7" ht="15" thickBot="1">
      <c r="C71" s="270" t="s">
        <v>47</v>
      </c>
      <c r="D71" s="264"/>
      <c r="E71" s="280">
        <f t="shared" si="1"/>
        <v>0</v>
      </c>
      <c r="F71" s="280">
        <f t="shared" si="1"/>
        <v>0.10443864229765021</v>
      </c>
      <c r="G71" s="280">
        <f t="shared" si="1"/>
        <v>9.456264775413703E-2</v>
      </c>
    </row>
    <row r="72" spans="3:7" ht="24.75" customHeight="1" thickBot="1">
      <c r="C72" s="1936" t="s">
        <v>827</v>
      </c>
      <c r="D72" s="1937"/>
      <c r="E72" s="1937"/>
      <c r="F72" s="1937"/>
      <c r="G72" s="1938"/>
    </row>
    <row r="73" spans="3:7" ht="12.75" customHeight="1">
      <c r="C73" s="1945"/>
      <c r="D73" s="263">
        <v>2024</v>
      </c>
      <c r="E73" s="263">
        <v>2025</v>
      </c>
      <c r="F73" s="263">
        <v>2026</v>
      </c>
      <c r="G73" s="263">
        <v>2027</v>
      </c>
    </row>
    <row r="74" spans="3:7" ht="9" customHeight="1" thickBot="1">
      <c r="C74" s="1946"/>
      <c r="D74" s="278" t="s">
        <v>22</v>
      </c>
      <c r="E74" s="278" t="s">
        <v>23</v>
      </c>
      <c r="F74" s="278" t="s">
        <v>23</v>
      </c>
      <c r="G74" s="278" t="s">
        <v>23</v>
      </c>
    </row>
    <row r="75" spans="3:7" ht="24.75" customHeight="1" thickBot="1">
      <c r="C75" s="282" t="s">
        <v>537</v>
      </c>
      <c r="D75" s="283"/>
      <c r="E75" s="283"/>
      <c r="F75" s="283"/>
      <c r="G75" s="283"/>
    </row>
    <row r="76" spans="3:7" ht="15" thickBot="1">
      <c r="C76" s="284" t="s">
        <v>538</v>
      </c>
      <c r="D76" s="286"/>
      <c r="E76" s="297"/>
      <c r="F76" s="297"/>
      <c r="G76" s="297"/>
    </row>
    <row r="77" spans="3:7" ht="15" thickBot="1">
      <c r="C77" s="284" t="s">
        <v>539</v>
      </c>
      <c r="D77" s="286"/>
      <c r="E77" s="297"/>
      <c r="F77" s="297"/>
      <c r="G77" s="297"/>
    </row>
    <row r="78" spans="3:7" ht="24.75" customHeight="1" thickBot="1">
      <c r="C78" s="282" t="s">
        <v>540</v>
      </c>
      <c r="D78" s="283"/>
      <c r="E78" s="283"/>
      <c r="F78" s="283"/>
      <c r="G78" s="283"/>
    </row>
    <row r="79" spans="3:7" ht="15" thickBot="1">
      <c r="C79" s="284" t="s">
        <v>538</v>
      </c>
      <c r="D79" s="286"/>
      <c r="E79" s="283"/>
      <c r="F79" s="283"/>
      <c r="G79" s="283"/>
    </row>
    <row r="80" spans="3:7" ht="15" thickBot="1">
      <c r="C80" s="284" t="s">
        <v>539</v>
      </c>
      <c r="D80" s="286"/>
      <c r="E80" s="283"/>
      <c r="F80" s="283"/>
      <c r="G80" s="283"/>
    </row>
    <row r="81" spans="3:7" ht="24.75" customHeight="1" thickBot="1">
      <c r="C81" s="282" t="s">
        <v>542</v>
      </c>
      <c r="D81" s="286">
        <v>9575</v>
      </c>
      <c r="E81" s="283">
        <v>9575</v>
      </c>
      <c r="F81" s="283">
        <v>10575</v>
      </c>
      <c r="G81" s="283">
        <v>11575</v>
      </c>
    </row>
    <row r="82" spans="3:7" ht="15" thickBot="1">
      <c r="C82" s="284" t="s">
        <v>538</v>
      </c>
      <c r="D82" s="286">
        <v>9575</v>
      </c>
      <c r="E82" s="283">
        <v>9575</v>
      </c>
      <c r="F82" s="283">
        <v>10575</v>
      </c>
      <c r="G82" s="283">
        <v>11575</v>
      </c>
    </row>
    <row r="83" spans="3:7" ht="15" thickBot="1">
      <c r="C83" s="284" t="s">
        <v>539</v>
      </c>
      <c r="D83" s="286"/>
      <c r="E83" s="283"/>
      <c r="F83" s="283"/>
      <c r="G83" s="283"/>
    </row>
    <row r="84" spans="3:7" ht="15" thickBot="1">
      <c r="C84" s="282" t="s">
        <v>543</v>
      </c>
      <c r="D84" s="286"/>
      <c r="E84" s="283"/>
      <c r="F84" s="283"/>
      <c r="G84" s="283"/>
    </row>
    <row r="85" spans="3:7" ht="15" thickBot="1">
      <c r="C85" s="284" t="s">
        <v>538</v>
      </c>
      <c r="D85" s="286"/>
      <c r="E85" s="283"/>
      <c r="F85" s="283"/>
      <c r="G85" s="283"/>
    </row>
    <row r="86" spans="3:7" ht="15" thickBot="1">
      <c r="C86" s="284" t="s">
        <v>539</v>
      </c>
      <c r="D86" s="286"/>
      <c r="E86" s="283"/>
      <c r="F86" s="283"/>
      <c r="G86" s="283"/>
    </row>
    <row r="87" spans="3:7" ht="15" thickBot="1">
      <c r="C87" s="282" t="s">
        <v>549</v>
      </c>
      <c r="D87" s="286"/>
      <c r="E87" s="283"/>
      <c r="F87" s="283"/>
      <c r="G87" s="283"/>
    </row>
    <row r="88" spans="3:7" ht="15" thickBot="1">
      <c r="C88" s="284" t="s">
        <v>538</v>
      </c>
      <c r="D88" s="286"/>
      <c r="E88" s="283"/>
      <c r="F88" s="283"/>
      <c r="G88" s="283"/>
    </row>
    <row r="89" spans="3:7" ht="15" customHeight="1" thickBot="1">
      <c r="C89" s="284" t="s">
        <v>539</v>
      </c>
      <c r="D89" s="286"/>
      <c r="E89" s="283"/>
      <c r="F89" s="283"/>
      <c r="G89" s="283"/>
    </row>
    <row r="90" spans="3:7" ht="15" thickBot="1">
      <c r="C90" s="282" t="s">
        <v>553</v>
      </c>
      <c r="D90" s="286">
        <v>0</v>
      </c>
      <c r="E90" s="283">
        <v>0</v>
      </c>
      <c r="F90" s="283">
        <v>0</v>
      </c>
      <c r="G90" s="283">
        <v>0</v>
      </c>
    </row>
    <row r="91" spans="3:7" ht="15" thickBot="1">
      <c r="C91" s="284" t="s">
        <v>538</v>
      </c>
      <c r="D91" s="286"/>
      <c r="E91" s="283"/>
      <c r="F91" s="283"/>
      <c r="G91" s="283"/>
    </row>
    <row r="92" spans="3:7" ht="15" thickBot="1">
      <c r="C92" s="284" t="s">
        <v>539</v>
      </c>
      <c r="D92" s="286"/>
      <c r="E92" s="283"/>
      <c r="F92" s="283"/>
      <c r="G92" s="283"/>
    </row>
    <row r="93" spans="3:7" ht="24.75" thickBot="1">
      <c r="C93" s="282" t="s">
        <v>554</v>
      </c>
      <c r="D93" s="286"/>
      <c r="E93" s="283"/>
      <c r="F93" s="283"/>
      <c r="G93" s="283"/>
    </row>
    <row r="94" spans="3:7" ht="15" thickBot="1">
      <c r="C94" s="284" t="s">
        <v>538</v>
      </c>
      <c r="D94" s="286"/>
      <c r="E94" s="283"/>
      <c r="F94" s="283"/>
      <c r="G94" s="283"/>
    </row>
    <row r="95" spans="3:7" ht="15" thickBot="1">
      <c r="C95" s="284" t="s">
        <v>539</v>
      </c>
      <c r="D95" s="286"/>
      <c r="E95" s="283"/>
      <c r="F95" s="283"/>
      <c r="G95" s="283"/>
    </row>
    <row r="96" spans="3:7" ht="15" thickBot="1">
      <c r="C96" s="298" t="s">
        <v>614</v>
      </c>
      <c r="D96" s="286">
        <f>D93+D90+D87+D84+D81+D78+D75</f>
        <v>9575</v>
      </c>
      <c r="E96" s="286">
        <f>E93+E90+E87+E84+E81+E78+E75</f>
        <v>9575</v>
      </c>
      <c r="F96" s="286">
        <f>F93+F90+F87+F84+F81+F78+F75</f>
        <v>10575</v>
      </c>
      <c r="G96" s="286">
        <f>G93+G90+G87+G84+G81+G78+G75</f>
        <v>11575</v>
      </c>
    </row>
    <row r="97" spans="3:13" ht="17.25" customHeight="1" thickBot="1">
      <c r="C97" s="294" t="s">
        <v>556</v>
      </c>
      <c r="D97" s="295">
        <f>IF(D96-D67=0,0,"Error")</f>
        <v>0</v>
      </c>
      <c r="E97" s="295">
        <f>IF(E96-E67=0,0,"Error")</f>
        <v>0</v>
      </c>
      <c r="F97" s="295">
        <f>IF(F96-F67=0,0,"Error")</f>
        <v>0</v>
      </c>
      <c r="G97" s="295">
        <f>IF(G96-G67=0,0,"Error")</f>
        <v>0</v>
      </c>
    </row>
    <row r="98" spans="3:13" ht="15" thickBot="1">
      <c r="C98" s="1956" t="s">
        <v>572</v>
      </c>
      <c r="D98" s="1957"/>
      <c r="E98" s="1957"/>
      <c r="F98" s="1957"/>
      <c r="G98" s="1958"/>
    </row>
    <row r="99" spans="3:13" ht="15" thickBot="1">
      <c r="C99" s="2745" t="s">
        <v>573</v>
      </c>
      <c r="D99" s="2746"/>
      <c r="E99" s="2746"/>
      <c r="F99" s="2746"/>
      <c r="G99" s="2747"/>
    </row>
    <row r="100" spans="3:13" ht="15" thickBot="1">
      <c r="C100" s="276" t="s">
        <v>574</v>
      </c>
      <c r="D100" s="2209"/>
      <c r="E100" s="2568"/>
      <c r="F100" s="2207"/>
      <c r="G100" s="2208"/>
    </row>
    <row r="101" spans="3:13" ht="30.75" customHeight="1" thickBot="1">
      <c r="C101" s="346" t="s">
        <v>576</v>
      </c>
      <c r="D101" s="347" t="s">
        <v>828</v>
      </c>
      <c r="E101" s="348" t="s">
        <v>578</v>
      </c>
      <c r="F101" s="349" t="s">
        <v>829</v>
      </c>
      <c r="G101" s="350"/>
      <c r="M101" s="351" t="s">
        <v>803</v>
      </c>
    </row>
    <row r="102" spans="3:13" ht="15" thickBot="1">
      <c r="C102" s="320"/>
      <c r="D102" s="1985"/>
      <c r="E102" s="1986"/>
      <c r="F102" s="1987"/>
      <c r="G102" s="1988"/>
      <c r="M102" s="352"/>
    </row>
    <row r="103" spans="3:13" ht="30" customHeight="1" thickBot="1">
      <c r="C103" s="270" t="s">
        <v>517</v>
      </c>
      <c r="D103" s="2097" t="s">
        <v>830</v>
      </c>
      <c r="E103" s="2098"/>
      <c r="F103" s="2098"/>
      <c r="G103" s="2099"/>
      <c r="M103" s="353"/>
    </row>
    <row r="104" spans="3:13" ht="15" thickBot="1">
      <c r="C104" s="270" t="s">
        <v>21</v>
      </c>
      <c r="D104" s="2748" t="s">
        <v>831</v>
      </c>
      <c r="E104" s="2749"/>
      <c r="F104" s="2749"/>
      <c r="G104" s="2750"/>
    </row>
    <row r="105" spans="3:13" ht="12.75" customHeight="1">
      <c r="C105" s="1945"/>
      <c r="D105" s="263">
        <v>2024</v>
      </c>
      <c r="E105" s="263">
        <v>2025</v>
      </c>
      <c r="F105" s="263">
        <v>2026</v>
      </c>
      <c r="G105" s="263">
        <v>2027</v>
      </c>
    </row>
    <row r="106" spans="3:13" ht="9" customHeight="1" thickBot="1">
      <c r="C106" s="1946"/>
      <c r="D106" s="278" t="s">
        <v>22</v>
      </c>
      <c r="E106" s="278" t="s">
        <v>23</v>
      </c>
      <c r="F106" s="278" t="s">
        <v>23</v>
      </c>
      <c r="G106" s="278" t="s">
        <v>23</v>
      </c>
    </row>
    <row r="107" spans="3:13" ht="15" thickBot="1">
      <c r="C107" s="270" t="s">
        <v>33</v>
      </c>
      <c r="D107" s="299">
        <v>2</v>
      </c>
      <c r="E107" s="279"/>
      <c r="F107" s="279"/>
      <c r="G107" s="279"/>
    </row>
    <row r="108" spans="3:13" ht="15" thickBot="1">
      <c r="C108" s="270" t="s">
        <v>529</v>
      </c>
      <c r="D108" s="354">
        <v>200</v>
      </c>
      <c r="E108" s="279"/>
      <c r="F108" s="279"/>
      <c r="G108" s="279"/>
    </row>
    <row r="109" spans="3:13" ht="15" thickBot="1">
      <c r="C109" s="270" t="s">
        <v>530</v>
      </c>
      <c r="D109" s="279">
        <f>D108/D107</f>
        <v>100</v>
      </c>
      <c r="E109" s="279" t="e">
        <f>E108/E107</f>
        <v>#DIV/0!</v>
      </c>
      <c r="F109" s="279" t="e">
        <f>F108/F107</f>
        <v>#DIV/0!</v>
      </c>
      <c r="G109" s="279" t="e">
        <f>G108/G107</f>
        <v>#DIV/0!</v>
      </c>
    </row>
    <row r="110" spans="3:13" ht="15" thickBot="1">
      <c r="C110" s="270" t="s">
        <v>532</v>
      </c>
      <c r="D110" s="355" t="s">
        <v>533</v>
      </c>
      <c r="E110" s="280">
        <f>E107/D107-1</f>
        <v>-1</v>
      </c>
      <c r="F110" s="280" t="e">
        <f t="shared" ref="F110:G112" si="2">F107/E107-1</f>
        <v>#DIV/0!</v>
      </c>
      <c r="G110" s="280" t="e">
        <f t="shared" si="2"/>
        <v>#DIV/0!</v>
      </c>
      <c r="I110" s="281"/>
      <c r="J110" s="281"/>
      <c r="K110" s="281"/>
      <c r="L110" s="281"/>
      <c r="M110" s="281"/>
    </row>
    <row r="111" spans="3:13" ht="15" thickBot="1">
      <c r="C111" s="270" t="s">
        <v>534</v>
      </c>
      <c r="D111" s="264" t="s">
        <v>533</v>
      </c>
      <c r="E111" s="280">
        <f>E108/D108-1</f>
        <v>-1</v>
      </c>
      <c r="F111" s="280" t="e">
        <f t="shared" si="2"/>
        <v>#DIV/0!</v>
      </c>
      <c r="G111" s="280" t="e">
        <f t="shared" si="2"/>
        <v>#DIV/0!</v>
      </c>
    </row>
    <row r="112" spans="3:13" ht="15" thickBot="1">
      <c r="C112" s="270" t="s">
        <v>47</v>
      </c>
      <c r="D112" s="264" t="s">
        <v>533</v>
      </c>
      <c r="E112" s="280" t="e">
        <f>E109/D109-1</f>
        <v>#DIV/0!</v>
      </c>
      <c r="F112" s="280" t="e">
        <f t="shared" si="2"/>
        <v>#DIV/0!</v>
      </c>
      <c r="G112" s="280" t="e">
        <f t="shared" si="2"/>
        <v>#DIV/0!</v>
      </c>
    </row>
    <row r="113" spans="3:7" ht="15" thickBot="1">
      <c r="C113" s="1936" t="s">
        <v>790</v>
      </c>
      <c r="D113" s="1937"/>
      <c r="E113" s="1937"/>
      <c r="F113" s="1937"/>
      <c r="G113" s="1938"/>
    </row>
    <row r="114" spans="3:7" ht="12.75" customHeight="1">
      <c r="C114" s="1945"/>
      <c r="D114" s="263">
        <v>2023</v>
      </c>
      <c r="E114" s="263">
        <v>2024</v>
      </c>
      <c r="F114" s="263">
        <v>2025</v>
      </c>
      <c r="G114" s="263">
        <v>2026</v>
      </c>
    </row>
    <row r="115" spans="3:7" ht="9" customHeight="1" thickBot="1">
      <c r="C115" s="1946"/>
      <c r="D115" s="278" t="s">
        <v>22</v>
      </c>
      <c r="E115" s="278" t="s">
        <v>23</v>
      </c>
      <c r="F115" s="278" t="s">
        <v>23</v>
      </c>
      <c r="G115" s="278" t="s">
        <v>23</v>
      </c>
    </row>
    <row r="116" spans="3:7" ht="15" thickBot="1">
      <c r="C116" s="282" t="s">
        <v>583</v>
      </c>
      <c r="D116" s="283">
        <f>D117+D118+D119+D120</f>
        <v>0</v>
      </c>
      <c r="E116" s="283">
        <f>E117+E118+E119+E120</f>
        <v>0</v>
      </c>
      <c r="F116" s="283">
        <f>F117+F118+F119+F120</f>
        <v>0</v>
      </c>
      <c r="G116" s="283">
        <f>G117+G118+G119+G120</f>
        <v>0</v>
      </c>
    </row>
    <row r="117" spans="3:7" ht="15" thickBot="1">
      <c r="C117" s="284" t="s">
        <v>538</v>
      </c>
      <c r="D117" s="283"/>
      <c r="E117" s="283"/>
      <c r="F117" s="283"/>
      <c r="G117" s="283"/>
    </row>
    <row r="118" spans="3:7" ht="15" thickBot="1">
      <c r="C118" s="284" t="s">
        <v>584</v>
      </c>
      <c r="D118" s="283"/>
      <c r="E118" s="283"/>
      <c r="F118" s="283"/>
      <c r="G118" s="283"/>
    </row>
    <row r="119" spans="3:7" ht="15" thickBot="1">
      <c r="C119" s="284" t="s">
        <v>585</v>
      </c>
      <c r="D119" s="283"/>
      <c r="E119" s="283"/>
      <c r="F119" s="283"/>
      <c r="G119" s="283"/>
    </row>
    <row r="120" spans="3:7" ht="15" thickBot="1">
      <c r="C120" s="284" t="s">
        <v>586</v>
      </c>
      <c r="D120" s="283"/>
      <c r="E120" s="283"/>
      <c r="F120" s="283"/>
      <c r="G120" s="283"/>
    </row>
    <row r="121" spans="3:7" ht="15" thickBot="1">
      <c r="C121" s="282" t="s">
        <v>587</v>
      </c>
      <c r="D121" s="286">
        <v>200</v>
      </c>
      <c r="E121" s="286"/>
      <c r="F121" s="286"/>
      <c r="G121" s="286"/>
    </row>
    <row r="122" spans="3:7" ht="15" thickBot="1">
      <c r="C122" s="284" t="s">
        <v>538</v>
      </c>
      <c r="D122" s="286">
        <v>200</v>
      </c>
      <c r="E122" s="283"/>
      <c r="F122" s="283"/>
      <c r="G122" s="283"/>
    </row>
    <row r="123" spans="3:7" ht="15" thickBot="1">
      <c r="C123" s="284" t="s">
        <v>584</v>
      </c>
      <c r="D123" s="286"/>
      <c r="E123" s="283"/>
      <c r="F123" s="283"/>
      <c r="G123" s="283"/>
    </row>
    <row r="124" spans="3:7" ht="15" thickBot="1">
      <c r="C124" s="284" t="s">
        <v>585</v>
      </c>
      <c r="D124" s="286"/>
      <c r="E124" s="283"/>
      <c r="F124" s="283"/>
      <c r="G124" s="283"/>
    </row>
    <row r="125" spans="3:7" ht="15" thickBot="1">
      <c r="C125" s="284" t="s">
        <v>586</v>
      </c>
      <c r="D125" s="286"/>
      <c r="E125" s="283"/>
      <c r="F125" s="283"/>
      <c r="G125" s="283"/>
    </row>
    <row r="126" spans="3:7" ht="15" thickBot="1">
      <c r="C126" s="321" t="s">
        <v>555</v>
      </c>
      <c r="D126" s="285">
        <f>D116+D121</f>
        <v>200</v>
      </c>
      <c r="E126" s="286">
        <f>E116+E121</f>
        <v>0</v>
      </c>
      <c r="F126" s="286">
        <f>F116+F121</f>
        <v>0</v>
      </c>
      <c r="G126" s="286">
        <f>G116+G121</f>
        <v>0</v>
      </c>
    </row>
    <row r="127" spans="3:7" ht="48" customHeight="1" thickBot="1">
      <c r="C127" s="346" t="s">
        <v>832</v>
      </c>
      <c r="D127" s="356" t="s">
        <v>833</v>
      </c>
      <c r="E127" s="348" t="s">
        <v>578</v>
      </c>
      <c r="F127" s="349" t="s">
        <v>649</v>
      </c>
      <c r="G127" s="350"/>
    </row>
    <row r="128" spans="3:7" ht="34.5" customHeight="1" thickBot="1">
      <c r="C128" s="270" t="s">
        <v>517</v>
      </c>
      <c r="D128" s="1950" t="s">
        <v>834</v>
      </c>
      <c r="E128" s="1951"/>
      <c r="F128" s="1951"/>
      <c r="G128" s="1952"/>
    </row>
    <row r="129" spans="3:13" ht="15" thickBot="1">
      <c r="C129" s="270" t="s">
        <v>21</v>
      </c>
      <c r="D129" s="2748" t="s">
        <v>831</v>
      </c>
      <c r="E129" s="2749"/>
      <c r="F129" s="2749"/>
      <c r="G129" s="2750"/>
    </row>
    <row r="130" spans="3:13" ht="12.75" customHeight="1">
      <c r="C130" s="1945"/>
      <c r="D130" s="263">
        <v>2024</v>
      </c>
      <c r="E130" s="263">
        <v>2025</v>
      </c>
      <c r="F130" s="263">
        <v>2026</v>
      </c>
      <c r="G130" s="263">
        <v>2027</v>
      </c>
    </row>
    <row r="131" spans="3:13" ht="9" customHeight="1" thickBot="1">
      <c r="C131" s="1946"/>
      <c r="D131" s="278" t="s">
        <v>22</v>
      </c>
      <c r="E131" s="278" t="s">
        <v>23</v>
      </c>
      <c r="F131" s="278" t="s">
        <v>23</v>
      </c>
      <c r="G131" s="278" t="s">
        <v>23</v>
      </c>
    </row>
    <row r="132" spans="3:13" ht="15" thickBot="1">
      <c r="C132" s="270" t="s">
        <v>33</v>
      </c>
      <c r="D132" s="264">
        <v>2</v>
      </c>
      <c r="E132" s="264"/>
      <c r="F132" s="270"/>
      <c r="G132" s="270"/>
    </row>
    <row r="133" spans="3:13" ht="15" thickBot="1">
      <c r="C133" s="270" t="s">
        <v>529</v>
      </c>
      <c r="D133" s="279">
        <v>800</v>
      </c>
      <c r="E133" s="279"/>
      <c r="F133" s="279">
        <v>0</v>
      </c>
      <c r="G133" s="279">
        <f>G151</f>
        <v>0</v>
      </c>
    </row>
    <row r="134" spans="3:13" ht="15" thickBot="1">
      <c r="C134" s="270" t="s">
        <v>530</v>
      </c>
      <c r="D134" s="279">
        <f>D133/D132</f>
        <v>400</v>
      </c>
      <c r="E134" s="279" t="e">
        <f>E133/E132</f>
        <v>#DIV/0!</v>
      </c>
      <c r="F134" s="279" t="e">
        <f>F133/F132</f>
        <v>#DIV/0!</v>
      </c>
      <c r="G134" s="279" t="e">
        <f>G133/G132</f>
        <v>#DIV/0!</v>
      </c>
    </row>
    <row r="135" spans="3:13" ht="15" thickBot="1">
      <c r="C135" s="270" t="s">
        <v>532</v>
      </c>
      <c r="D135" s="264" t="s">
        <v>533</v>
      </c>
      <c r="E135" s="280">
        <f>E132/D132-1</f>
        <v>-1</v>
      </c>
      <c r="F135" s="280" t="e">
        <f t="shared" ref="F135:G137" si="3">F132/E132-1</f>
        <v>#DIV/0!</v>
      </c>
      <c r="G135" s="280" t="e">
        <f t="shared" si="3"/>
        <v>#DIV/0!</v>
      </c>
      <c r="I135" s="281"/>
      <c r="J135" s="281"/>
      <c r="K135" s="281"/>
      <c r="L135" s="281"/>
      <c r="M135" s="281"/>
    </row>
    <row r="136" spans="3:13" ht="15" thickBot="1">
      <c r="C136" s="270" t="s">
        <v>534</v>
      </c>
      <c r="D136" s="264" t="s">
        <v>533</v>
      </c>
      <c r="E136" s="280">
        <f>E133/D133-1</f>
        <v>-1</v>
      </c>
      <c r="F136" s="280" t="e">
        <f t="shared" si="3"/>
        <v>#DIV/0!</v>
      </c>
      <c r="G136" s="280" t="e">
        <f t="shared" si="3"/>
        <v>#DIV/0!</v>
      </c>
    </row>
    <row r="137" spans="3:13" ht="15" thickBot="1">
      <c r="C137" s="270" t="s">
        <v>47</v>
      </c>
      <c r="D137" s="264" t="s">
        <v>533</v>
      </c>
      <c r="E137" s="280" t="e">
        <f>E134/D134-1</f>
        <v>#DIV/0!</v>
      </c>
      <c r="F137" s="280" t="e">
        <f t="shared" si="3"/>
        <v>#DIV/0!</v>
      </c>
      <c r="G137" s="280" t="e">
        <f t="shared" si="3"/>
        <v>#DIV/0!</v>
      </c>
    </row>
    <row r="138" spans="3:13" ht="15" thickBot="1">
      <c r="C138" s="1936" t="s">
        <v>797</v>
      </c>
      <c r="D138" s="1937"/>
      <c r="E138" s="1937"/>
      <c r="F138" s="1937"/>
      <c r="G138" s="1938"/>
    </row>
    <row r="139" spans="3:13" ht="18" customHeight="1">
      <c r="C139" s="1945"/>
      <c r="D139" s="263">
        <v>2024</v>
      </c>
      <c r="E139" s="263">
        <v>2025</v>
      </c>
      <c r="F139" s="263">
        <v>2026</v>
      </c>
      <c r="G139" s="263">
        <v>2027</v>
      </c>
    </row>
    <row r="140" spans="3:13" ht="17.25" customHeight="1" thickBot="1">
      <c r="C140" s="1946"/>
      <c r="D140" s="278" t="s">
        <v>22</v>
      </c>
      <c r="E140" s="278" t="s">
        <v>23</v>
      </c>
      <c r="F140" s="278" t="s">
        <v>23</v>
      </c>
      <c r="G140" s="278" t="s">
        <v>23</v>
      </c>
    </row>
    <row r="141" spans="3:13" ht="15" thickBot="1">
      <c r="C141" s="282" t="s">
        <v>583</v>
      </c>
      <c r="D141" s="283">
        <f>D142+D143+D144+D145</f>
        <v>0</v>
      </c>
      <c r="E141" s="283">
        <f>E142+E143+E144+E145</f>
        <v>0</v>
      </c>
      <c r="F141" s="283">
        <f>F142+F143+F144+F145</f>
        <v>0</v>
      </c>
      <c r="G141" s="283">
        <f>G142+G143+G144+G145</f>
        <v>0</v>
      </c>
    </row>
    <row r="142" spans="3:13" ht="15" thickBot="1">
      <c r="C142" s="284" t="s">
        <v>538</v>
      </c>
      <c r="D142" s="283"/>
      <c r="E142" s="283"/>
      <c r="F142" s="283"/>
      <c r="G142" s="283"/>
    </row>
    <row r="143" spans="3:13" ht="15" thickBot="1">
      <c r="C143" s="284" t="s">
        <v>584</v>
      </c>
      <c r="D143" s="283"/>
      <c r="E143" s="283"/>
      <c r="F143" s="283"/>
      <c r="G143" s="283"/>
    </row>
    <row r="144" spans="3:13" ht="15" thickBot="1">
      <c r="C144" s="284" t="s">
        <v>585</v>
      </c>
      <c r="D144" s="283"/>
      <c r="E144" s="283"/>
      <c r="F144" s="283"/>
      <c r="G144" s="283"/>
    </row>
    <row r="145" spans="3:7" ht="15" thickBot="1">
      <c r="C145" s="284" t="s">
        <v>586</v>
      </c>
      <c r="D145" s="283"/>
      <c r="E145" s="283"/>
      <c r="F145" s="283"/>
      <c r="G145" s="283"/>
    </row>
    <row r="146" spans="3:7" ht="15" thickBot="1">
      <c r="C146" s="282" t="s">
        <v>587</v>
      </c>
      <c r="D146" s="286">
        <v>800</v>
      </c>
      <c r="E146" s="286">
        <v>0</v>
      </c>
      <c r="F146" s="286">
        <f>F147+F148+F149+F150</f>
        <v>0</v>
      </c>
      <c r="G146" s="286">
        <f>G147+G148+G149+G150</f>
        <v>0</v>
      </c>
    </row>
    <row r="147" spans="3:7" ht="15" thickBot="1">
      <c r="C147" s="284" t="s">
        <v>538</v>
      </c>
      <c r="D147" s="286">
        <v>800</v>
      </c>
      <c r="E147" s="283">
        <v>0</v>
      </c>
      <c r="F147" s="283"/>
      <c r="G147" s="283"/>
    </row>
    <row r="148" spans="3:7" ht="15" thickBot="1">
      <c r="C148" s="284" t="s">
        <v>584</v>
      </c>
      <c r="D148" s="286"/>
      <c r="E148" s="283"/>
      <c r="F148" s="283"/>
      <c r="G148" s="283"/>
    </row>
    <row r="149" spans="3:7" ht="15" thickBot="1">
      <c r="C149" s="284" t="s">
        <v>585</v>
      </c>
      <c r="D149" s="286"/>
      <c r="E149" s="283"/>
      <c r="F149" s="283"/>
      <c r="G149" s="283"/>
    </row>
    <row r="150" spans="3:7" ht="15" thickBot="1">
      <c r="C150" s="284" t="s">
        <v>586</v>
      </c>
      <c r="D150" s="286"/>
      <c r="E150" s="283"/>
      <c r="F150" s="283"/>
      <c r="G150" s="283"/>
    </row>
    <row r="151" spans="3:7" ht="15" thickBot="1">
      <c r="C151" s="293" t="s">
        <v>798</v>
      </c>
      <c r="D151" s="286">
        <f>D141+D146</f>
        <v>800</v>
      </c>
      <c r="E151" s="286">
        <f>E141+E146</f>
        <v>0</v>
      </c>
      <c r="F151" s="286">
        <f>F141+F146</f>
        <v>0</v>
      </c>
      <c r="G151" s="286">
        <f>G141+G146</f>
        <v>0</v>
      </c>
    </row>
    <row r="152" spans="3:7" ht="25.5" customHeight="1" thickBot="1">
      <c r="C152" s="322" t="s">
        <v>619</v>
      </c>
      <c r="D152" s="1985"/>
      <c r="E152" s="1987"/>
      <c r="F152" s="2751"/>
      <c r="G152" s="1988"/>
    </row>
    <row r="153" spans="3:7" ht="37.5" customHeight="1" thickBot="1">
      <c r="C153" s="346" t="s">
        <v>835</v>
      </c>
      <c r="D153" s="356" t="s">
        <v>836</v>
      </c>
      <c r="E153" s="348" t="s">
        <v>578</v>
      </c>
      <c r="F153" s="349"/>
      <c r="G153" s="350"/>
    </row>
    <row r="154" spans="3:7" ht="25.5" customHeight="1" thickBot="1">
      <c r="C154" s="270" t="s">
        <v>517</v>
      </c>
      <c r="D154" s="1950"/>
      <c r="E154" s="1951"/>
      <c r="F154" s="1951"/>
      <c r="G154" s="1952"/>
    </row>
    <row r="155" spans="3:7" ht="25.5" customHeight="1" thickBot="1">
      <c r="C155" s="270" t="s">
        <v>21</v>
      </c>
      <c r="D155" s="2748" t="s">
        <v>831</v>
      </c>
      <c r="E155" s="2749"/>
      <c r="F155" s="2749"/>
      <c r="G155" s="2750"/>
    </row>
    <row r="156" spans="3:7" ht="25.5" customHeight="1">
      <c r="C156" s="1945"/>
      <c r="D156" s="263">
        <v>2024</v>
      </c>
      <c r="E156" s="263">
        <v>2025</v>
      </c>
      <c r="F156" s="263">
        <v>2026</v>
      </c>
      <c r="G156" s="263">
        <v>2027</v>
      </c>
    </row>
    <row r="157" spans="3:7" ht="25.5" customHeight="1" thickBot="1">
      <c r="C157" s="1946"/>
      <c r="D157" s="278" t="s">
        <v>22</v>
      </c>
      <c r="E157" s="278" t="s">
        <v>23</v>
      </c>
      <c r="F157" s="278" t="s">
        <v>23</v>
      </c>
      <c r="G157" s="278" t="s">
        <v>23</v>
      </c>
    </row>
    <row r="158" spans="3:7" ht="25.5" customHeight="1" thickBot="1">
      <c r="C158" s="270" t="s">
        <v>33</v>
      </c>
      <c r="D158" s="264"/>
      <c r="E158" s="264">
        <v>5</v>
      </c>
      <c r="F158" s="264">
        <v>5</v>
      </c>
      <c r="G158" s="264">
        <v>5</v>
      </c>
    </row>
    <row r="159" spans="3:7" ht="25.5" customHeight="1" thickBot="1">
      <c r="C159" s="270" t="s">
        <v>529</v>
      </c>
      <c r="D159" s="279"/>
      <c r="E159" s="279">
        <v>1000</v>
      </c>
      <c r="F159" s="279">
        <v>1000</v>
      </c>
      <c r="G159" s="279">
        <v>1000</v>
      </c>
    </row>
    <row r="160" spans="3:7" ht="25.5" customHeight="1" thickBot="1">
      <c r="C160" s="270" t="s">
        <v>530</v>
      </c>
      <c r="D160" s="279" t="e">
        <f>D159/D158</f>
        <v>#DIV/0!</v>
      </c>
      <c r="E160" s="279">
        <f>E159/E158</f>
        <v>200</v>
      </c>
      <c r="F160" s="279">
        <f>F159/F158</f>
        <v>200</v>
      </c>
      <c r="G160" s="279">
        <f>G159/G158</f>
        <v>200</v>
      </c>
    </row>
    <row r="161" spans="3:7" ht="25.5" customHeight="1" thickBot="1">
      <c r="C161" s="270" t="s">
        <v>532</v>
      </c>
      <c r="D161" s="264" t="s">
        <v>533</v>
      </c>
      <c r="E161" s="280" t="e">
        <f>E158/D158-1</f>
        <v>#DIV/0!</v>
      </c>
      <c r="F161" s="280">
        <f t="shared" ref="F161:G163" si="4">F158/E158-1</f>
        <v>0</v>
      </c>
      <c r="G161" s="280">
        <f t="shared" si="4"/>
        <v>0</v>
      </c>
    </row>
    <row r="162" spans="3:7" ht="25.5" customHeight="1" thickBot="1">
      <c r="C162" s="270" t="s">
        <v>534</v>
      </c>
      <c r="D162" s="264" t="s">
        <v>533</v>
      </c>
      <c r="E162" s="280" t="e">
        <f>E159/D159-1</f>
        <v>#DIV/0!</v>
      </c>
      <c r="F162" s="280">
        <f t="shared" si="4"/>
        <v>0</v>
      </c>
      <c r="G162" s="280">
        <f t="shared" si="4"/>
        <v>0</v>
      </c>
    </row>
    <row r="163" spans="3:7" ht="25.5" customHeight="1" thickBot="1">
      <c r="C163" s="270" t="s">
        <v>47</v>
      </c>
      <c r="D163" s="264" t="s">
        <v>533</v>
      </c>
      <c r="E163" s="280" t="e">
        <f>E160/D160-1</f>
        <v>#DIV/0!</v>
      </c>
      <c r="F163" s="280">
        <f t="shared" si="4"/>
        <v>0</v>
      </c>
      <c r="G163" s="280">
        <f t="shared" si="4"/>
        <v>0</v>
      </c>
    </row>
    <row r="164" spans="3:7" ht="25.5" customHeight="1" thickBot="1">
      <c r="C164" s="1936" t="s">
        <v>797</v>
      </c>
      <c r="D164" s="1937"/>
      <c r="E164" s="1937"/>
      <c r="F164" s="1937"/>
      <c r="G164" s="1938"/>
    </row>
    <row r="165" spans="3:7" ht="25.5" customHeight="1">
      <c r="C165" s="1945"/>
      <c r="D165" s="263">
        <v>2024</v>
      </c>
      <c r="E165" s="263">
        <v>2025</v>
      </c>
      <c r="F165" s="263">
        <v>2026</v>
      </c>
      <c r="G165" s="263">
        <v>2027</v>
      </c>
    </row>
    <row r="166" spans="3:7" ht="25.5" customHeight="1" thickBot="1">
      <c r="C166" s="1946"/>
      <c r="D166" s="278" t="s">
        <v>22</v>
      </c>
      <c r="E166" s="278" t="s">
        <v>23</v>
      </c>
      <c r="F166" s="278" t="s">
        <v>23</v>
      </c>
      <c r="G166" s="278" t="s">
        <v>23</v>
      </c>
    </row>
    <row r="167" spans="3:7" ht="25.5" customHeight="1" thickBot="1">
      <c r="C167" s="282" t="s">
        <v>583</v>
      </c>
      <c r="D167" s="283">
        <f>D168+D169+D170+D171</f>
        <v>0</v>
      </c>
      <c r="E167" s="283">
        <f>E168+E169+E170+E171</f>
        <v>0</v>
      </c>
      <c r="F167" s="283">
        <f>F168+F169+F170+F171</f>
        <v>0</v>
      </c>
      <c r="G167" s="283">
        <f>G168+G169+G170+G171</f>
        <v>0</v>
      </c>
    </row>
    <row r="168" spans="3:7" ht="25.5" customHeight="1" thickBot="1">
      <c r="C168" s="284" t="s">
        <v>538</v>
      </c>
      <c r="D168" s="283"/>
      <c r="E168" s="283"/>
      <c r="F168" s="283"/>
      <c r="G168" s="283"/>
    </row>
    <row r="169" spans="3:7" ht="25.5" customHeight="1" thickBot="1">
      <c r="C169" s="284" t="s">
        <v>584</v>
      </c>
      <c r="D169" s="283"/>
      <c r="E169" s="283"/>
      <c r="F169" s="283"/>
      <c r="G169" s="283"/>
    </row>
    <row r="170" spans="3:7" ht="25.5" customHeight="1" thickBot="1">
      <c r="C170" s="284" t="s">
        <v>585</v>
      </c>
      <c r="D170" s="283"/>
      <c r="E170" s="283"/>
      <c r="F170" s="283"/>
      <c r="G170" s="283"/>
    </row>
    <row r="171" spans="3:7" ht="25.5" customHeight="1" thickBot="1">
      <c r="C171" s="284" t="s">
        <v>586</v>
      </c>
      <c r="D171" s="283"/>
      <c r="E171" s="283"/>
      <c r="F171" s="283"/>
      <c r="G171" s="283"/>
    </row>
    <row r="172" spans="3:7" ht="25.5" customHeight="1" thickBot="1">
      <c r="C172" s="282" t="s">
        <v>587</v>
      </c>
      <c r="D172" s="286"/>
      <c r="E172" s="286">
        <v>1000</v>
      </c>
      <c r="F172" s="286">
        <v>1000</v>
      </c>
      <c r="G172" s="286">
        <v>1000</v>
      </c>
    </row>
    <row r="173" spans="3:7" ht="25.5" customHeight="1" thickBot="1">
      <c r="C173" s="284" t="s">
        <v>538</v>
      </c>
      <c r="D173" s="286"/>
      <c r="E173" s="283">
        <v>1000</v>
      </c>
      <c r="F173" s="283">
        <v>1000</v>
      </c>
      <c r="G173" s="283">
        <v>1000</v>
      </c>
    </row>
    <row r="174" spans="3:7" ht="25.5" customHeight="1" thickBot="1">
      <c r="C174" s="284" t="s">
        <v>584</v>
      </c>
      <c r="D174" s="286"/>
      <c r="E174" s="283"/>
      <c r="F174" s="283"/>
      <c r="G174" s="283"/>
    </row>
    <row r="175" spans="3:7" ht="25.5" customHeight="1" thickBot="1">
      <c r="C175" s="284" t="s">
        <v>585</v>
      </c>
      <c r="D175" s="286"/>
      <c r="E175" s="283"/>
      <c r="F175" s="283"/>
      <c r="G175" s="283"/>
    </row>
    <row r="176" spans="3:7" ht="25.5" customHeight="1" thickBot="1">
      <c r="C176" s="284" t="s">
        <v>586</v>
      </c>
      <c r="D176" s="286"/>
      <c r="E176" s="283"/>
      <c r="F176" s="283"/>
      <c r="G176" s="283"/>
    </row>
    <row r="177" spans="3:13" ht="25.5" customHeight="1" thickBot="1">
      <c r="C177" s="293" t="s">
        <v>798</v>
      </c>
      <c r="D177" s="286">
        <f>D167+D172</f>
        <v>0</v>
      </c>
      <c r="E177" s="286">
        <f>E167+E172</f>
        <v>1000</v>
      </c>
      <c r="F177" s="286">
        <f>F167+F172</f>
        <v>1000</v>
      </c>
      <c r="G177" s="286">
        <f>G167+G172</f>
        <v>1000</v>
      </c>
    </row>
    <row r="178" spans="3:13" ht="34.5" thickBot="1">
      <c r="C178" s="276" t="s">
        <v>663</v>
      </c>
      <c r="D178" s="325"/>
      <c r="E178" s="326" t="s">
        <v>578</v>
      </c>
      <c r="F178" s="327"/>
      <c r="G178" s="328"/>
    </row>
    <row r="179" spans="3:13" ht="17.25" customHeight="1" thickBot="1">
      <c r="C179" s="270" t="s">
        <v>517</v>
      </c>
      <c r="D179" s="1950"/>
      <c r="E179" s="1951"/>
      <c r="F179" s="1951"/>
      <c r="G179" s="1952"/>
    </row>
    <row r="180" spans="3:13" ht="15" thickBot="1">
      <c r="C180" s="270" t="s">
        <v>21</v>
      </c>
      <c r="D180" s="1965"/>
      <c r="E180" s="1966"/>
      <c r="F180" s="1966"/>
      <c r="G180" s="1967"/>
    </row>
    <row r="181" spans="3:13" ht="12.75" customHeight="1">
      <c r="C181" s="1945"/>
      <c r="D181" s="263">
        <v>2024</v>
      </c>
      <c r="E181" s="263">
        <v>2025</v>
      </c>
      <c r="F181" s="263">
        <v>2026</v>
      </c>
      <c r="G181" s="263">
        <v>2027</v>
      </c>
    </row>
    <row r="182" spans="3:13" ht="9" customHeight="1" thickBot="1">
      <c r="C182" s="1946"/>
      <c r="D182" s="278" t="s">
        <v>22</v>
      </c>
      <c r="E182" s="278" t="s">
        <v>23</v>
      </c>
      <c r="F182" s="278" t="s">
        <v>23</v>
      </c>
      <c r="G182" s="278" t="s">
        <v>23</v>
      </c>
    </row>
    <row r="183" spans="3:13" ht="15" thickBot="1">
      <c r="C183" s="270" t="s">
        <v>33</v>
      </c>
      <c r="D183" s="270"/>
      <c r="E183" s="270"/>
      <c r="F183" s="270"/>
      <c r="G183" s="270"/>
    </row>
    <row r="184" spans="3:13" ht="15" thickBot="1">
      <c r="C184" s="270" t="s">
        <v>529</v>
      </c>
      <c r="D184" s="279">
        <f>D202</f>
        <v>0</v>
      </c>
      <c r="E184" s="279">
        <f>E202</f>
        <v>0</v>
      </c>
      <c r="F184" s="279">
        <f>F202</f>
        <v>0</v>
      </c>
      <c r="G184" s="279">
        <f>G202</f>
        <v>0</v>
      </c>
    </row>
    <row r="185" spans="3:13" ht="15" thickBot="1">
      <c r="C185" s="270" t="s">
        <v>530</v>
      </c>
      <c r="D185" s="279" t="e">
        <f>D184/D183</f>
        <v>#DIV/0!</v>
      </c>
      <c r="E185" s="279" t="e">
        <f>E184/E183</f>
        <v>#DIV/0!</v>
      </c>
      <c r="F185" s="279" t="e">
        <f>F184/F183</f>
        <v>#DIV/0!</v>
      </c>
      <c r="G185" s="279" t="e">
        <f>G184/G183</f>
        <v>#DIV/0!</v>
      </c>
    </row>
    <row r="186" spans="3:13" ht="15" thickBot="1">
      <c r="C186" s="270" t="s">
        <v>532</v>
      </c>
      <c r="D186" s="264" t="s">
        <v>533</v>
      </c>
      <c r="E186" s="280" t="e">
        <f>E183/D183-1</f>
        <v>#DIV/0!</v>
      </c>
      <c r="F186" s="280" t="e">
        <f t="shared" ref="F186:G188" si="5">F183/E183-1</f>
        <v>#DIV/0!</v>
      </c>
      <c r="G186" s="280" t="e">
        <f t="shared" si="5"/>
        <v>#DIV/0!</v>
      </c>
      <c r="I186" s="281"/>
      <c r="J186" s="281"/>
      <c r="K186" s="281"/>
      <c r="L186" s="281"/>
      <c r="M186" s="281"/>
    </row>
    <row r="187" spans="3:13" ht="15" thickBot="1">
      <c r="C187" s="270" t="s">
        <v>534</v>
      </c>
      <c r="D187" s="264" t="s">
        <v>533</v>
      </c>
      <c r="E187" s="280" t="e">
        <f>E184/D184-1</f>
        <v>#DIV/0!</v>
      </c>
      <c r="F187" s="280" t="e">
        <f t="shared" si="5"/>
        <v>#DIV/0!</v>
      </c>
      <c r="G187" s="280" t="e">
        <f t="shared" si="5"/>
        <v>#DIV/0!</v>
      </c>
    </row>
    <row r="188" spans="3:13" ht="15" thickBot="1">
      <c r="C188" s="270" t="s">
        <v>47</v>
      </c>
      <c r="D188" s="264" t="s">
        <v>533</v>
      </c>
      <c r="E188" s="280" t="e">
        <f>E185/D185-1</f>
        <v>#DIV/0!</v>
      </c>
      <c r="F188" s="280" t="e">
        <f t="shared" si="5"/>
        <v>#DIV/0!</v>
      </c>
      <c r="G188" s="280" t="e">
        <f t="shared" si="5"/>
        <v>#DIV/0!</v>
      </c>
    </row>
    <row r="189" spans="3:13" ht="15" thickBot="1">
      <c r="C189" s="1936" t="s">
        <v>802</v>
      </c>
      <c r="D189" s="1937"/>
      <c r="E189" s="1937"/>
      <c r="F189" s="1937"/>
      <c r="G189" s="1938"/>
    </row>
    <row r="190" spans="3:13" ht="12.75" customHeight="1">
      <c r="C190" s="1945"/>
      <c r="D190" s="263">
        <v>2024</v>
      </c>
      <c r="E190" s="263">
        <v>2025</v>
      </c>
      <c r="F190" s="263">
        <v>2026</v>
      </c>
      <c r="G190" s="263">
        <v>2027</v>
      </c>
    </row>
    <row r="191" spans="3:13" ht="9" customHeight="1" thickBot="1">
      <c r="C191" s="1946"/>
      <c r="D191" s="278" t="s">
        <v>22</v>
      </c>
      <c r="E191" s="278" t="s">
        <v>23</v>
      </c>
      <c r="F191" s="278" t="s">
        <v>23</v>
      </c>
      <c r="G191" s="278" t="s">
        <v>23</v>
      </c>
    </row>
    <row r="192" spans="3:13" ht="15" thickBot="1">
      <c r="C192" s="282" t="s">
        <v>583</v>
      </c>
      <c r="D192" s="283">
        <f>D193+D194+D195+D196</f>
        <v>0</v>
      </c>
      <c r="E192" s="283">
        <f>E193+E194+E195+E196</f>
        <v>0</v>
      </c>
      <c r="F192" s="283">
        <f>F193+F194+F195+F196</f>
        <v>0</v>
      </c>
      <c r="G192" s="283">
        <f>G193+G194+G195+G196</f>
        <v>0</v>
      </c>
    </row>
    <row r="193" spans="3:7" ht="15" thickBot="1">
      <c r="C193" s="284" t="s">
        <v>538</v>
      </c>
      <c r="D193" s="283"/>
      <c r="E193" s="283"/>
      <c r="F193" s="283"/>
      <c r="G193" s="283"/>
    </row>
    <row r="194" spans="3:7" ht="15" thickBot="1">
      <c r="C194" s="284" t="s">
        <v>584</v>
      </c>
      <c r="D194" s="283"/>
      <c r="E194" s="283"/>
      <c r="F194" s="283"/>
      <c r="G194" s="283"/>
    </row>
    <row r="195" spans="3:7" ht="15" thickBot="1">
      <c r="C195" s="284" t="s">
        <v>585</v>
      </c>
      <c r="D195" s="283"/>
      <c r="E195" s="283"/>
      <c r="F195" s="283"/>
      <c r="G195" s="283"/>
    </row>
    <row r="196" spans="3:7" ht="15" thickBot="1">
      <c r="C196" s="284" t="s">
        <v>586</v>
      </c>
      <c r="D196" s="283"/>
      <c r="E196" s="283"/>
      <c r="F196" s="283"/>
      <c r="G196" s="283"/>
    </row>
    <row r="197" spans="3:7" ht="15" thickBot="1">
      <c r="C197" s="282" t="s">
        <v>587</v>
      </c>
      <c r="D197" s="286">
        <f>D198+D199+D200+D201</f>
        <v>0</v>
      </c>
      <c r="E197" s="286">
        <f>E198+E199+E200+E201</f>
        <v>0</v>
      </c>
      <c r="F197" s="286">
        <f>F198+F199+F200+F201</f>
        <v>0</v>
      </c>
      <c r="G197" s="286">
        <f>G198+G199+G200+G201</f>
        <v>0</v>
      </c>
    </row>
    <row r="198" spans="3:7" ht="15" thickBot="1">
      <c r="C198" s="284" t="s">
        <v>538</v>
      </c>
      <c r="D198" s="286"/>
      <c r="E198" s="286"/>
      <c r="F198" s="286"/>
      <c r="G198" s="286"/>
    </row>
    <row r="199" spans="3:7" ht="15" thickBot="1">
      <c r="C199" s="284" t="s">
        <v>584</v>
      </c>
      <c r="D199" s="286"/>
      <c r="E199" s="286"/>
      <c r="F199" s="286"/>
      <c r="G199" s="286"/>
    </row>
    <row r="200" spans="3:7" ht="15" thickBot="1">
      <c r="C200" s="284" t="s">
        <v>585</v>
      </c>
      <c r="D200" s="286"/>
      <c r="E200" s="286"/>
      <c r="F200" s="286"/>
      <c r="G200" s="286"/>
    </row>
    <row r="201" spans="3:7" ht="15" thickBot="1">
      <c r="C201" s="284" t="s">
        <v>586</v>
      </c>
      <c r="D201" s="286"/>
      <c r="E201" s="286"/>
      <c r="F201" s="286"/>
      <c r="G201" s="286"/>
    </row>
    <row r="202" spans="3:7" ht="15" thickBot="1">
      <c r="C202" s="293" t="s">
        <v>614</v>
      </c>
      <c r="D202" s="286">
        <f>D192+D197</f>
        <v>0</v>
      </c>
      <c r="E202" s="286">
        <f>E192+E197</f>
        <v>0</v>
      </c>
      <c r="F202" s="286">
        <f>F192+F197</f>
        <v>0</v>
      </c>
      <c r="G202" s="286">
        <f>G192+G197</f>
        <v>0</v>
      </c>
    </row>
    <row r="203" spans="3:7" ht="15" thickBot="1">
      <c r="C203" s="330"/>
      <c r="D203" s="331"/>
      <c r="E203" s="331"/>
      <c r="F203" s="331"/>
      <c r="G203" s="331"/>
    </row>
    <row r="204" spans="3:7" ht="41.25" customHeight="1" thickBot="1">
      <c r="C204" s="268" t="s">
        <v>588</v>
      </c>
      <c r="D204" s="357">
        <f>+D108+D30+D67+D133</f>
        <v>143041.5</v>
      </c>
      <c r="E204" s="332">
        <f>+E108+E30+E67+E133+E159</f>
        <v>143221</v>
      </c>
      <c r="F204" s="332">
        <f>+F108+F30+F67+F133+F159</f>
        <v>144221</v>
      </c>
      <c r="G204" s="332">
        <f>+G108+G30+G67+G133+G159</f>
        <v>145221</v>
      </c>
    </row>
    <row r="205" spans="3:7" ht="24.75" thickBot="1">
      <c r="C205" s="268" t="s">
        <v>589</v>
      </c>
      <c r="D205" s="357">
        <f>+D151+D96+D59+D126+D177</f>
        <v>143041.5</v>
      </c>
      <c r="E205" s="332">
        <f>+E151+E96+E59+E126+E177</f>
        <v>143221</v>
      </c>
      <c r="F205" s="332">
        <f>+F151+F96+F59+F126+F177</f>
        <v>144221</v>
      </c>
      <c r="G205" s="332">
        <f>+G151+G96+G59+G126+G177</f>
        <v>145221</v>
      </c>
    </row>
    <row r="206" spans="3:7" ht="15" thickBot="1">
      <c r="C206" s="282" t="s">
        <v>537</v>
      </c>
      <c r="D206" s="358">
        <f>D207+D208</f>
        <v>16566.5</v>
      </c>
      <c r="E206" s="333">
        <f>E207+E208</f>
        <v>16961</v>
      </c>
      <c r="F206" s="333">
        <f>F207+F208</f>
        <v>16961</v>
      </c>
      <c r="G206" s="333">
        <f>G207+G208</f>
        <v>16961</v>
      </c>
    </row>
    <row r="207" spans="3:7" ht="15" thickBot="1">
      <c r="C207" s="284" t="s">
        <v>538</v>
      </c>
      <c r="D207" s="359">
        <f t="shared" ref="D207:G208" si="6">D39+D76</f>
        <v>16566.5</v>
      </c>
      <c r="E207" s="286">
        <f t="shared" si="6"/>
        <v>16961</v>
      </c>
      <c r="F207" s="286">
        <f t="shared" si="6"/>
        <v>16961</v>
      </c>
      <c r="G207" s="286">
        <f t="shared" si="6"/>
        <v>16961</v>
      </c>
    </row>
    <row r="208" spans="3:7" ht="15" thickBot="1">
      <c r="C208" s="284" t="s">
        <v>590</v>
      </c>
      <c r="D208" s="286">
        <f t="shared" si="6"/>
        <v>0</v>
      </c>
      <c r="E208" s="286">
        <f t="shared" si="6"/>
        <v>0</v>
      </c>
      <c r="F208" s="286">
        <f t="shared" si="6"/>
        <v>0</v>
      </c>
      <c r="G208" s="286">
        <f t="shared" si="6"/>
        <v>0</v>
      </c>
    </row>
    <row r="209" spans="3:7" ht="24.75" thickBot="1">
      <c r="C209" s="282" t="s">
        <v>540</v>
      </c>
      <c r="D209" s="333">
        <f>D210+D211</f>
        <v>2700</v>
      </c>
      <c r="E209" s="333">
        <f>E210+E211</f>
        <v>2685</v>
      </c>
      <c r="F209" s="333">
        <f>F210+F211</f>
        <v>2685</v>
      </c>
      <c r="G209" s="333">
        <f>G210+G211</f>
        <v>2685</v>
      </c>
    </row>
    <row r="210" spans="3:7" ht="15" thickBot="1">
      <c r="C210" s="284" t="s">
        <v>538</v>
      </c>
      <c r="D210" s="283">
        <f>D42+D79</f>
        <v>2700</v>
      </c>
      <c r="E210" s="283">
        <f>E42+E79</f>
        <v>2685</v>
      </c>
      <c r="F210" s="283">
        <f>F42+F79</f>
        <v>2685</v>
      </c>
      <c r="G210" s="283">
        <f>G42+G79</f>
        <v>2685</v>
      </c>
    </row>
    <row r="211" spans="3:7" ht="15" thickBot="1">
      <c r="C211" s="284" t="s">
        <v>590</v>
      </c>
      <c r="D211" s="286">
        <f>D43+D77</f>
        <v>0</v>
      </c>
      <c r="E211" s="286">
        <f>E43+E77</f>
        <v>0</v>
      </c>
      <c r="F211" s="286">
        <f>F43+F77</f>
        <v>0</v>
      </c>
      <c r="G211" s="286">
        <f>G43+G77</f>
        <v>0</v>
      </c>
    </row>
    <row r="212" spans="3:7" ht="15" thickBot="1">
      <c r="C212" s="282" t="s">
        <v>542</v>
      </c>
      <c r="D212" s="333">
        <f>D213+D214</f>
        <v>9575</v>
      </c>
      <c r="E212" s="333">
        <f>E213+E214</f>
        <v>9575</v>
      </c>
      <c r="F212" s="333">
        <f>F213+F214</f>
        <v>10575</v>
      </c>
      <c r="G212" s="333">
        <f>G213+G214</f>
        <v>11575</v>
      </c>
    </row>
    <row r="213" spans="3:7" ht="15" thickBot="1">
      <c r="C213" s="284" t="s">
        <v>538</v>
      </c>
      <c r="D213" s="286">
        <f t="shared" ref="D213:G214" si="7">D45+D82</f>
        <v>9575</v>
      </c>
      <c r="E213" s="286">
        <f t="shared" si="7"/>
        <v>9575</v>
      </c>
      <c r="F213" s="286">
        <f t="shared" si="7"/>
        <v>10575</v>
      </c>
      <c r="G213" s="286">
        <f t="shared" si="7"/>
        <v>11575</v>
      </c>
    </row>
    <row r="214" spans="3:7" ht="15" thickBot="1">
      <c r="C214" s="284" t="s">
        <v>590</v>
      </c>
      <c r="D214" s="286">
        <f t="shared" si="7"/>
        <v>0</v>
      </c>
      <c r="E214" s="286">
        <f t="shared" si="7"/>
        <v>0</v>
      </c>
      <c r="F214" s="286">
        <f t="shared" si="7"/>
        <v>0</v>
      </c>
      <c r="G214" s="286">
        <f t="shared" si="7"/>
        <v>0</v>
      </c>
    </row>
    <row r="215" spans="3:7" ht="15" thickBot="1">
      <c r="C215" s="282" t="s">
        <v>543</v>
      </c>
      <c r="D215" s="333">
        <f>D216+D217</f>
        <v>0</v>
      </c>
      <c r="E215" s="333">
        <f>E216+E217</f>
        <v>0</v>
      </c>
      <c r="F215" s="333">
        <f>F216+F217</f>
        <v>0</v>
      </c>
      <c r="G215" s="333">
        <f>G216+G217</f>
        <v>0</v>
      </c>
    </row>
    <row r="216" spans="3:7" ht="15" thickBot="1">
      <c r="C216" s="284" t="s">
        <v>538</v>
      </c>
      <c r="D216" s="283">
        <f t="shared" ref="D216:G217" si="8">D48+D85</f>
        <v>0</v>
      </c>
      <c r="E216" s="283">
        <f t="shared" si="8"/>
        <v>0</v>
      </c>
      <c r="F216" s="283">
        <f t="shared" si="8"/>
        <v>0</v>
      </c>
      <c r="G216" s="283">
        <f t="shared" si="8"/>
        <v>0</v>
      </c>
    </row>
    <row r="217" spans="3:7" ht="15" thickBot="1">
      <c r="C217" s="284" t="s">
        <v>590</v>
      </c>
      <c r="D217" s="286">
        <f t="shared" si="8"/>
        <v>0</v>
      </c>
      <c r="E217" s="286">
        <f t="shared" si="8"/>
        <v>0</v>
      </c>
      <c r="F217" s="286">
        <f t="shared" si="8"/>
        <v>0</v>
      </c>
      <c r="G217" s="286">
        <f t="shared" si="8"/>
        <v>0</v>
      </c>
    </row>
    <row r="218" spans="3:7" ht="15" thickBot="1">
      <c r="C218" s="282" t="s">
        <v>549</v>
      </c>
      <c r="D218" s="333">
        <f>D219+D220</f>
        <v>113000</v>
      </c>
      <c r="E218" s="333">
        <f>E219+E220</f>
        <v>113000</v>
      </c>
      <c r="F218" s="333">
        <f>F219+F220</f>
        <v>113000</v>
      </c>
      <c r="G218" s="333">
        <f>G219+G220</f>
        <v>113000</v>
      </c>
    </row>
    <row r="219" spans="3:7" ht="15" thickBot="1">
      <c r="C219" s="284" t="s">
        <v>538</v>
      </c>
      <c r="D219" s="283">
        <f t="shared" ref="D219:G220" si="9">D51+D88</f>
        <v>113000</v>
      </c>
      <c r="E219" s="283">
        <f t="shared" si="9"/>
        <v>113000</v>
      </c>
      <c r="F219" s="283">
        <f t="shared" si="9"/>
        <v>113000</v>
      </c>
      <c r="G219" s="283">
        <f t="shared" si="9"/>
        <v>113000</v>
      </c>
    </row>
    <row r="220" spans="3:7" ht="15" thickBot="1">
      <c r="C220" s="284" t="s">
        <v>590</v>
      </c>
      <c r="D220" s="286">
        <f t="shared" si="9"/>
        <v>0</v>
      </c>
      <c r="E220" s="286">
        <f t="shared" si="9"/>
        <v>0</v>
      </c>
      <c r="F220" s="286">
        <f t="shared" si="9"/>
        <v>0</v>
      </c>
      <c r="G220" s="286">
        <f t="shared" si="9"/>
        <v>0</v>
      </c>
    </row>
    <row r="221" spans="3:7" ht="15" thickBot="1">
      <c r="C221" s="282" t="s">
        <v>553</v>
      </c>
      <c r="D221" s="333">
        <f>D222+D223</f>
        <v>0</v>
      </c>
      <c r="E221" s="333">
        <f>E222+E223</f>
        <v>0</v>
      </c>
      <c r="F221" s="333">
        <f>F222+F223</f>
        <v>0</v>
      </c>
      <c r="G221" s="333">
        <f>G222+G223</f>
        <v>0</v>
      </c>
    </row>
    <row r="222" spans="3:7" ht="15" thickBot="1">
      <c r="C222" s="284" t="s">
        <v>538</v>
      </c>
      <c r="D222" s="283">
        <f t="shared" ref="D222:G223" si="10">D54+D91</f>
        <v>0</v>
      </c>
      <c r="E222" s="283">
        <f t="shared" si="10"/>
        <v>0</v>
      </c>
      <c r="F222" s="283">
        <f t="shared" si="10"/>
        <v>0</v>
      </c>
      <c r="G222" s="283">
        <f t="shared" si="10"/>
        <v>0</v>
      </c>
    </row>
    <row r="223" spans="3:7" ht="15" thickBot="1">
      <c r="C223" s="284" t="s">
        <v>590</v>
      </c>
      <c r="D223" s="286">
        <f t="shared" si="10"/>
        <v>0</v>
      </c>
      <c r="E223" s="286">
        <f t="shared" si="10"/>
        <v>0</v>
      </c>
      <c r="F223" s="286">
        <f t="shared" si="10"/>
        <v>0</v>
      </c>
      <c r="G223" s="286">
        <f t="shared" si="10"/>
        <v>0</v>
      </c>
    </row>
    <row r="224" spans="3:7" ht="24.75" thickBot="1">
      <c r="C224" s="282" t="s">
        <v>554</v>
      </c>
      <c r="D224" s="333">
        <f>D56</f>
        <v>200</v>
      </c>
      <c r="E224" s="333">
        <f>E56</f>
        <v>0</v>
      </c>
      <c r="F224" s="333">
        <f>F56</f>
        <v>0</v>
      </c>
      <c r="G224" s="333">
        <f>G56</f>
        <v>0</v>
      </c>
    </row>
    <row r="225" spans="3:7" ht="15" thickBot="1">
      <c r="C225" s="284" t="s">
        <v>538</v>
      </c>
      <c r="D225" s="283">
        <f t="shared" ref="D225:G226" si="11">D57+D94</f>
        <v>200</v>
      </c>
      <c r="E225" s="283">
        <f t="shared" si="11"/>
        <v>0</v>
      </c>
      <c r="F225" s="283">
        <f t="shared" si="11"/>
        <v>0</v>
      </c>
      <c r="G225" s="283">
        <f t="shared" si="11"/>
        <v>0</v>
      </c>
    </row>
    <row r="226" spans="3:7" ht="15" thickBot="1">
      <c r="C226" s="284" t="s">
        <v>590</v>
      </c>
      <c r="D226" s="286">
        <f t="shared" si="11"/>
        <v>0</v>
      </c>
      <c r="E226" s="286">
        <f t="shared" si="11"/>
        <v>0</v>
      </c>
      <c r="F226" s="286">
        <f t="shared" si="11"/>
        <v>0</v>
      </c>
      <c r="G226" s="286">
        <f t="shared" si="11"/>
        <v>0</v>
      </c>
    </row>
    <row r="227" spans="3:7" ht="15" thickBot="1">
      <c r="C227" s="282" t="s">
        <v>591</v>
      </c>
      <c r="D227" s="333">
        <f>D228+D229+D230+D231</f>
        <v>0</v>
      </c>
      <c r="E227" s="333">
        <f>E228+E229+E230+E231</f>
        <v>0</v>
      </c>
      <c r="F227" s="333">
        <f>F228+F229+F230+F231</f>
        <v>0</v>
      </c>
      <c r="G227" s="333">
        <f>G228+G229+G230+G231</f>
        <v>0</v>
      </c>
    </row>
    <row r="228" spans="3:7" ht="15" thickBot="1">
      <c r="C228" s="284" t="s">
        <v>538</v>
      </c>
      <c r="D228" s="283">
        <f>D117+D142+D193</f>
        <v>0</v>
      </c>
      <c r="E228" s="283">
        <f t="shared" ref="E228:G231" si="12">E117+E142+E193</f>
        <v>0</v>
      </c>
      <c r="F228" s="283">
        <f t="shared" si="12"/>
        <v>0</v>
      </c>
      <c r="G228" s="283">
        <f t="shared" si="12"/>
        <v>0</v>
      </c>
    </row>
    <row r="229" spans="3:7" ht="15" thickBot="1">
      <c r="C229" s="284" t="s">
        <v>592</v>
      </c>
      <c r="D229" s="283">
        <f>D118+D143+D194</f>
        <v>0</v>
      </c>
      <c r="E229" s="283">
        <f t="shared" si="12"/>
        <v>0</v>
      </c>
      <c r="F229" s="283">
        <f t="shared" si="12"/>
        <v>0</v>
      </c>
      <c r="G229" s="283">
        <f t="shared" si="12"/>
        <v>0</v>
      </c>
    </row>
    <row r="230" spans="3:7" ht="15" thickBot="1">
      <c r="C230" s="284" t="s">
        <v>585</v>
      </c>
      <c r="D230" s="283">
        <f>D119+D144+D195</f>
        <v>0</v>
      </c>
      <c r="E230" s="283">
        <f t="shared" si="12"/>
        <v>0</v>
      </c>
      <c r="F230" s="283">
        <f t="shared" si="12"/>
        <v>0</v>
      </c>
      <c r="G230" s="283">
        <f t="shared" si="12"/>
        <v>0</v>
      </c>
    </row>
    <row r="231" spans="3:7" ht="15" thickBot="1">
      <c r="C231" s="284" t="s">
        <v>586</v>
      </c>
      <c r="D231" s="283">
        <f>D120+D145+D196</f>
        <v>0</v>
      </c>
      <c r="E231" s="283">
        <f t="shared" si="12"/>
        <v>0</v>
      </c>
      <c r="F231" s="283">
        <f t="shared" si="12"/>
        <v>0</v>
      </c>
      <c r="G231" s="283">
        <f t="shared" si="12"/>
        <v>0</v>
      </c>
    </row>
    <row r="232" spans="3:7" ht="15" thickBot="1">
      <c r="C232" s="282" t="s">
        <v>593</v>
      </c>
      <c r="D232" s="333">
        <f>D233+D234+D235+D236</f>
        <v>1000</v>
      </c>
      <c r="E232" s="333">
        <f>E233+E234+E235+E236</f>
        <v>1000</v>
      </c>
      <c r="F232" s="333">
        <f>F233+F234+F235+F236</f>
        <v>1000</v>
      </c>
      <c r="G232" s="333">
        <f>G233+G234+G235+G236</f>
        <v>1000</v>
      </c>
    </row>
    <row r="233" spans="3:7" ht="15" thickBot="1">
      <c r="C233" s="284" t="s">
        <v>538</v>
      </c>
      <c r="D233" s="283">
        <f>D122+D147+D173</f>
        <v>1000</v>
      </c>
      <c r="E233" s="283">
        <f>E122+E147+E173</f>
        <v>1000</v>
      </c>
      <c r="F233" s="283">
        <f>F122+F147+F173</f>
        <v>1000</v>
      </c>
      <c r="G233" s="283">
        <f>G122+G147+G173</f>
        <v>1000</v>
      </c>
    </row>
    <row r="234" spans="3:7" ht="15" thickBot="1">
      <c r="C234" s="284" t="s">
        <v>592</v>
      </c>
      <c r="D234" s="283">
        <f>D123+D148+D199</f>
        <v>0</v>
      </c>
      <c r="E234" s="283">
        <f t="shared" ref="E234:G236" si="13">E123+E148+E199</f>
        <v>0</v>
      </c>
      <c r="F234" s="283">
        <f t="shared" si="13"/>
        <v>0</v>
      </c>
      <c r="G234" s="283">
        <f t="shared" si="13"/>
        <v>0</v>
      </c>
    </row>
    <row r="235" spans="3:7" ht="15" thickBot="1">
      <c r="C235" s="284" t="s">
        <v>585</v>
      </c>
      <c r="D235" s="283">
        <f>D124+D149+D200</f>
        <v>0</v>
      </c>
      <c r="E235" s="283">
        <f t="shared" si="13"/>
        <v>0</v>
      </c>
      <c r="F235" s="283">
        <f t="shared" si="13"/>
        <v>0</v>
      </c>
      <c r="G235" s="283">
        <f t="shared" si="13"/>
        <v>0</v>
      </c>
    </row>
    <row r="236" spans="3:7" ht="15" thickBot="1">
      <c r="C236" s="284" t="s">
        <v>586</v>
      </c>
      <c r="D236" s="283">
        <f>D125+D150+D201</f>
        <v>0</v>
      </c>
      <c r="E236" s="283">
        <f t="shared" si="13"/>
        <v>0</v>
      </c>
      <c r="F236" s="283">
        <f t="shared" si="13"/>
        <v>0</v>
      </c>
      <c r="G236" s="283">
        <f t="shared" si="13"/>
        <v>0</v>
      </c>
    </row>
    <row r="237" spans="3:7" ht="15" thickBot="1">
      <c r="C237" s="294" t="s">
        <v>556</v>
      </c>
      <c r="D237" s="295">
        <f>IF(D205-D204=0,0,"Error")</f>
        <v>0</v>
      </c>
      <c r="E237" s="295">
        <f>IF(E205-E204=0,0,"Error")</f>
        <v>0</v>
      </c>
      <c r="F237" s="295">
        <f>IF(F205-F204=0,0,"Error")</f>
        <v>0</v>
      </c>
      <c r="G237" s="295">
        <f>IF(G205-G204=0,0,"Error")</f>
        <v>0</v>
      </c>
    </row>
    <row r="238" spans="3:7">
      <c r="C238" s="334"/>
      <c r="D238" s="335"/>
      <c r="E238" s="335"/>
      <c r="F238" s="335"/>
      <c r="G238" s="335"/>
    </row>
    <row r="242" spans="2:2" ht="15">
      <c r="B242" s="1458" t="s">
        <v>3066</v>
      </c>
    </row>
  </sheetData>
  <mergeCells count="50">
    <mergeCell ref="C189:G189"/>
    <mergeCell ref="C190:C191"/>
    <mergeCell ref="C156:C157"/>
    <mergeCell ref="C164:G164"/>
    <mergeCell ref="C165:C166"/>
    <mergeCell ref="D179:G179"/>
    <mergeCell ref="D180:G180"/>
    <mergeCell ref="C181:C182"/>
    <mergeCell ref="D155:G155"/>
    <mergeCell ref="D104:G104"/>
    <mergeCell ref="C105:C106"/>
    <mergeCell ref="C113:G113"/>
    <mergeCell ref="C114:C115"/>
    <mergeCell ref="D128:G128"/>
    <mergeCell ref="D129:G129"/>
    <mergeCell ref="C130:C131"/>
    <mergeCell ref="C138:G138"/>
    <mergeCell ref="C139:C140"/>
    <mergeCell ref="D152:G152"/>
    <mergeCell ref="D154:G154"/>
    <mergeCell ref="D103:G103"/>
    <mergeCell ref="C36:C37"/>
    <mergeCell ref="D61:G61"/>
    <mergeCell ref="D62:G62"/>
    <mergeCell ref="D63:G63"/>
    <mergeCell ref="C64:C65"/>
    <mergeCell ref="C72:G72"/>
    <mergeCell ref="C73:C74"/>
    <mergeCell ref="C98:G98"/>
    <mergeCell ref="C99:G99"/>
    <mergeCell ref="D100:G100"/>
    <mergeCell ref="D102:G102"/>
    <mergeCell ref="C35:G35"/>
    <mergeCell ref="C9:G11"/>
    <mergeCell ref="D12:G12"/>
    <mergeCell ref="C13:C14"/>
    <mergeCell ref="D18:G18"/>
    <mergeCell ref="C19:G19"/>
    <mergeCell ref="C22:G22"/>
    <mergeCell ref="C23:G23"/>
    <mergeCell ref="D24:G24"/>
    <mergeCell ref="D25:G25"/>
    <mergeCell ref="D26:G26"/>
    <mergeCell ref="C27:C28"/>
    <mergeCell ref="C8:G8"/>
    <mergeCell ref="B2:H2"/>
    <mergeCell ref="C3:G3"/>
    <mergeCell ref="D5:G5"/>
    <mergeCell ref="D6:G6"/>
    <mergeCell ref="D7:G7"/>
  </mergeCells>
  <pageMargins left="0.7" right="0.7" top="0.75" bottom="0.75" header="0.3" footer="0.3"/>
  <pageSetup scale="91" fitToHeight="0"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37"/>
  <sheetViews>
    <sheetView zoomScaleNormal="100" workbookViewId="0">
      <selection activeCell="D230" sqref="D230"/>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1709</v>
      </c>
      <c r="E3" s="1510"/>
      <c r="F3" s="1510"/>
      <c r="G3" s="1510"/>
      <c r="H3" s="23"/>
      <c r="I3" s="23"/>
      <c r="J3" s="23"/>
      <c r="K3" s="23"/>
    </row>
    <row r="4" spans="1:11" ht="14.1" customHeight="1">
      <c r="A4" s="23"/>
      <c r="B4" s="23"/>
      <c r="C4" s="25" t="s">
        <v>4</v>
      </c>
      <c r="D4" s="1509" t="s">
        <v>1710</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47.25" customHeight="1">
      <c r="A9" s="23"/>
      <c r="B9" s="23"/>
      <c r="C9" s="1515" t="s">
        <v>1711</v>
      </c>
      <c r="D9" s="1516"/>
      <c r="E9" s="1516"/>
      <c r="F9" s="1516"/>
      <c r="G9" s="1516"/>
      <c r="H9" s="23"/>
      <c r="I9" s="23"/>
      <c r="J9" s="23"/>
      <c r="K9" s="23"/>
    </row>
    <row r="10" spans="1:11" ht="39" customHeight="1">
      <c r="A10" s="23"/>
      <c r="B10" s="23"/>
      <c r="C10" s="26" t="s">
        <v>14</v>
      </c>
      <c r="D10" s="1517" t="s">
        <v>1712</v>
      </c>
      <c r="E10" s="1518"/>
      <c r="F10" s="1518"/>
      <c r="G10" s="1518"/>
      <c r="H10" s="23"/>
      <c r="I10" s="23"/>
      <c r="J10" s="23"/>
      <c r="K10" s="23"/>
    </row>
    <row r="11" spans="1:1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41.1" customHeight="1">
      <c r="A13" s="23"/>
      <c r="B13" s="23"/>
      <c r="C13" s="27" t="s">
        <v>1713</v>
      </c>
      <c r="D13" s="31" t="s">
        <v>18</v>
      </c>
      <c r="E13" s="31" t="s">
        <v>42</v>
      </c>
      <c r="F13" s="31" t="s">
        <v>42</v>
      </c>
      <c r="G13" s="31" t="s">
        <v>42</v>
      </c>
      <c r="H13" s="23"/>
      <c r="I13" s="23"/>
      <c r="J13" s="23"/>
      <c r="K13" s="23"/>
    </row>
    <row r="14" spans="1:11" ht="51.95" customHeight="1">
      <c r="A14" s="23"/>
      <c r="B14" s="23"/>
      <c r="C14" s="27" t="s">
        <v>1714</v>
      </c>
      <c r="D14" s="31" t="s">
        <v>18</v>
      </c>
      <c r="E14" s="31" t="s">
        <v>363</v>
      </c>
      <c r="F14" s="31" t="s">
        <v>189</v>
      </c>
      <c r="G14" s="31" t="s">
        <v>189</v>
      </c>
      <c r="H14" s="23"/>
      <c r="I14" s="23"/>
      <c r="J14" s="23"/>
      <c r="K14" s="23"/>
    </row>
    <row r="15" spans="1:11" ht="26.25" customHeight="1">
      <c r="A15" s="23"/>
      <c r="B15" s="23"/>
      <c r="C15" s="26" t="s">
        <v>16</v>
      </c>
      <c r="D15" s="1517" t="s">
        <v>1715</v>
      </c>
      <c r="E15" s="1518"/>
      <c r="F15" s="1518"/>
      <c r="G15" s="1518"/>
      <c r="H15" s="23"/>
      <c r="I15" s="23"/>
      <c r="J15" s="23"/>
      <c r="K15" s="23"/>
    </row>
    <row r="16" spans="1:11" ht="27.95" customHeight="1">
      <c r="A16" s="23"/>
      <c r="B16" s="23"/>
      <c r="C16" s="27" t="s">
        <v>187</v>
      </c>
      <c r="D16" s="28">
        <v>2024</v>
      </c>
      <c r="E16" s="28">
        <v>2025</v>
      </c>
      <c r="F16" s="28">
        <v>2026</v>
      </c>
      <c r="G16" s="28">
        <v>2027</v>
      </c>
      <c r="H16" s="23"/>
      <c r="I16" s="23"/>
      <c r="J16" s="23"/>
      <c r="K16" s="23"/>
    </row>
    <row r="17" spans="1:11" ht="14.1" customHeight="1">
      <c r="A17" s="23"/>
      <c r="B17" s="23"/>
      <c r="C17" s="29"/>
      <c r="D17" s="30" t="s">
        <v>22</v>
      </c>
      <c r="E17" s="30" t="s">
        <v>23</v>
      </c>
      <c r="F17" s="30" t="s">
        <v>23</v>
      </c>
      <c r="G17" s="30" t="s">
        <v>23</v>
      </c>
      <c r="H17" s="23"/>
      <c r="I17" s="23"/>
      <c r="J17" s="23"/>
      <c r="K17" s="23"/>
    </row>
    <row r="18" spans="1:11" ht="14.1" customHeight="1">
      <c r="A18" s="23"/>
      <c r="B18" s="23"/>
      <c r="C18" s="27" t="s">
        <v>1716</v>
      </c>
      <c r="D18" s="31" t="s">
        <v>18</v>
      </c>
      <c r="E18" s="31" t="s">
        <v>363</v>
      </c>
      <c r="F18" s="31" t="s">
        <v>189</v>
      </c>
      <c r="G18" s="31" t="s">
        <v>189</v>
      </c>
      <c r="H18" s="23"/>
      <c r="I18" s="23"/>
      <c r="J18" s="23"/>
      <c r="K18" s="23"/>
    </row>
    <row r="19" spans="1:11" ht="20.100000000000001" customHeight="1">
      <c r="A19" s="23"/>
      <c r="B19" s="23"/>
      <c r="C19" s="27" t="s">
        <v>1717</v>
      </c>
      <c r="D19" s="31" t="s">
        <v>18</v>
      </c>
      <c r="E19" s="31" t="s">
        <v>111</v>
      </c>
      <c r="F19" s="31" t="s">
        <v>1718</v>
      </c>
      <c r="G19" s="31" t="s">
        <v>1718</v>
      </c>
      <c r="H19" s="23"/>
      <c r="I19" s="23"/>
      <c r="J19" s="23"/>
      <c r="K19" s="23"/>
    </row>
    <row r="20" spans="1:11" ht="20.100000000000001" customHeight="1">
      <c r="A20" s="23"/>
      <c r="B20" s="23"/>
      <c r="C20" s="27" t="s">
        <v>1719</v>
      </c>
      <c r="D20" s="31" t="s">
        <v>18</v>
      </c>
      <c r="E20" s="31" t="s">
        <v>363</v>
      </c>
      <c r="F20" s="31" t="s">
        <v>189</v>
      </c>
      <c r="G20" s="31" t="s">
        <v>189</v>
      </c>
      <c r="H20" s="23"/>
      <c r="I20" s="23"/>
      <c r="J20" s="23"/>
      <c r="K20" s="23"/>
    </row>
    <row r="21" spans="1:11" ht="30.95" customHeight="1">
      <c r="A21" s="23"/>
      <c r="B21" s="23"/>
      <c r="C21" s="27" t="s">
        <v>1720</v>
      </c>
      <c r="D21" s="31" t="s">
        <v>111</v>
      </c>
      <c r="E21" s="31" t="s">
        <v>217</v>
      </c>
      <c r="F21" s="31" t="s">
        <v>217</v>
      </c>
      <c r="G21" s="31" t="s">
        <v>1721</v>
      </c>
      <c r="H21" s="23"/>
      <c r="I21" s="23"/>
      <c r="J21" s="23"/>
      <c r="K21" s="23"/>
    </row>
    <row r="22" spans="1:11" ht="14.1" customHeight="1">
      <c r="A22" s="23"/>
      <c r="B22" s="23"/>
      <c r="C22" s="1503" t="s">
        <v>27</v>
      </c>
      <c r="D22" s="1504"/>
      <c r="E22" s="1504"/>
      <c r="F22" s="1504"/>
      <c r="G22" s="1504"/>
      <c r="H22" s="23"/>
      <c r="I22" s="23"/>
      <c r="J22" s="23"/>
      <c r="K22" s="23"/>
    </row>
    <row r="23" spans="1:11" ht="14.1" customHeight="1">
      <c r="A23" s="23"/>
      <c r="B23" s="23"/>
      <c r="C23" s="32" t="s">
        <v>1722</v>
      </c>
      <c r="D23" s="1503" t="s">
        <v>1723</v>
      </c>
      <c r="E23" s="1504"/>
      <c r="F23" s="1504"/>
      <c r="G23" s="1504"/>
      <c r="H23" s="23"/>
      <c r="I23" s="23"/>
      <c r="J23" s="23"/>
      <c r="K23" s="23"/>
    </row>
    <row r="24" spans="1:11">
      <c r="A24" s="23"/>
      <c r="B24" s="23"/>
      <c r="C24" s="33" t="s">
        <v>19</v>
      </c>
      <c r="D24" s="1519" t="s">
        <v>1724</v>
      </c>
      <c r="E24" s="1520"/>
      <c r="F24" s="1520"/>
      <c r="G24" s="1520"/>
      <c r="H24" s="23"/>
      <c r="I24" s="23"/>
      <c r="J24" s="23"/>
      <c r="K24" s="23"/>
    </row>
    <row r="25" spans="1:11" ht="54.95" customHeight="1">
      <c r="A25" s="23"/>
      <c r="B25" s="23"/>
      <c r="C25" s="34" t="s">
        <v>20</v>
      </c>
      <c r="D25" s="1521" t="s">
        <v>1725</v>
      </c>
      <c r="E25" s="1522"/>
      <c r="F25" s="1522"/>
      <c r="G25" s="1522"/>
      <c r="H25" s="23"/>
      <c r="I25" s="23"/>
      <c r="J25" s="23"/>
      <c r="K25" s="23"/>
    </row>
    <row r="26" spans="1:11">
      <c r="A26" s="23"/>
      <c r="B26" s="23"/>
      <c r="C26" s="34" t="s">
        <v>21</v>
      </c>
      <c r="D26" s="1521" t="s">
        <v>1726</v>
      </c>
      <c r="E26" s="1522"/>
      <c r="F26" s="1522"/>
      <c r="G26" s="1522"/>
      <c r="H26" s="23"/>
      <c r="I26" s="23"/>
      <c r="J26" s="23"/>
      <c r="K26" s="23"/>
    </row>
    <row r="27" spans="1:11" ht="15" customHeight="1">
      <c r="A27" s="23"/>
      <c r="B27" s="23"/>
      <c r="C27" s="35"/>
      <c r="D27" s="36">
        <v>2024</v>
      </c>
      <c r="E27" s="36">
        <v>2025</v>
      </c>
      <c r="F27" s="36">
        <v>2026</v>
      </c>
      <c r="G27" s="36">
        <v>2027</v>
      </c>
      <c r="H27" s="23"/>
      <c r="I27" s="23"/>
      <c r="J27" s="23"/>
      <c r="K27" s="23"/>
    </row>
    <row r="28" spans="1:11" ht="15" customHeight="1">
      <c r="A28" s="23"/>
      <c r="B28" s="23"/>
      <c r="C28" s="37"/>
      <c r="D28" s="38" t="s">
        <v>22</v>
      </c>
      <c r="E28" s="38" t="s">
        <v>23</v>
      </c>
      <c r="F28" s="38" t="s">
        <v>23</v>
      </c>
      <c r="G28" s="38" t="s">
        <v>23</v>
      </c>
      <c r="H28" s="23"/>
      <c r="I28" s="23"/>
      <c r="J28" s="23"/>
      <c r="K28" s="23"/>
    </row>
    <row r="29" spans="1:11" ht="14.1" customHeight="1">
      <c r="A29" s="23"/>
      <c r="B29" s="23"/>
      <c r="C29" s="27" t="s">
        <v>33</v>
      </c>
      <c r="D29" s="31" t="s">
        <v>364</v>
      </c>
      <c r="E29" s="31" t="s">
        <v>189</v>
      </c>
      <c r="F29" s="31" t="s">
        <v>189</v>
      </c>
      <c r="G29" s="31" t="s">
        <v>189</v>
      </c>
      <c r="H29" s="23"/>
      <c r="I29" s="23"/>
      <c r="J29" s="23"/>
      <c r="K29" s="23"/>
    </row>
    <row r="30" spans="1:11" ht="14.1" customHeight="1">
      <c r="A30" s="23"/>
      <c r="B30" s="23"/>
      <c r="C30" s="27" t="s">
        <v>35</v>
      </c>
      <c r="D30" s="31" t="s">
        <v>1727</v>
      </c>
      <c r="E30" s="31" t="s">
        <v>1728</v>
      </c>
      <c r="F30" s="31" t="s">
        <v>1728</v>
      </c>
      <c r="G30" s="31" t="s">
        <v>1728</v>
      </c>
      <c r="H30" s="23"/>
      <c r="I30" s="23"/>
      <c r="J30" s="23"/>
      <c r="K30" s="23"/>
    </row>
    <row r="31" spans="1:11" ht="14.1" customHeight="1">
      <c r="A31" s="23"/>
      <c r="B31" s="23"/>
      <c r="C31" s="27" t="s">
        <v>40</v>
      </c>
      <c r="D31" s="31" t="s">
        <v>1729</v>
      </c>
      <c r="E31" s="31" t="s">
        <v>1730</v>
      </c>
      <c r="F31" s="31" t="s">
        <v>1730</v>
      </c>
      <c r="G31" s="31" t="s">
        <v>1730</v>
      </c>
      <c r="H31" s="23"/>
      <c r="I31" s="23"/>
      <c r="J31" s="23"/>
      <c r="K31" s="23"/>
    </row>
    <row r="32" spans="1:11" ht="14.1" customHeight="1">
      <c r="A32" s="23"/>
      <c r="B32" s="23"/>
      <c r="C32" s="27" t="s">
        <v>41</v>
      </c>
      <c r="D32" s="31" t="s">
        <v>18</v>
      </c>
      <c r="E32" s="31" t="s">
        <v>1708</v>
      </c>
      <c r="F32" s="31" t="s">
        <v>42</v>
      </c>
      <c r="G32" s="31" t="s">
        <v>42</v>
      </c>
      <c r="H32" s="23"/>
      <c r="I32" s="23"/>
      <c r="J32" s="23"/>
      <c r="K32" s="23"/>
    </row>
    <row r="33" spans="1:11" ht="14.1" customHeight="1">
      <c r="A33" s="23"/>
      <c r="B33" s="23"/>
      <c r="C33" s="27" t="s">
        <v>43</v>
      </c>
      <c r="D33" s="31" t="s">
        <v>18</v>
      </c>
      <c r="E33" s="31" t="s">
        <v>1731</v>
      </c>
      <c r="F33" s="31" t="s">
        <v>42</v>
      </c>
      <c r="G33" s="31" t="s">
        <v>42</v>
      </c>
      <c r="H33" s="23"/>
      <c r="I33" s="23"/>
      <c r="J33" s="23"/>
      <c r="K33" s="23"/>
    </row>
    <row r="34" spans="1:11" ht="14.1" customHeight="1">
      <c r="A34" s="23"/>
      <c r="B34" s="23"/>
      <c r="C34" s="27" t="s">
        <v>47</v>
      </c>
      <c r="D34" s="31" t="s">
        <v>18</v>
      </c>
      <c r="E34" s="31" t="s">
        <v>1732</v>
      </c>
      <c r="F34" s="31" t="s">
        <v>42</v>
      </c>
      <c r="G34" s="31" t="s">
        <v>42</v>
      </c>
      <c r="H34" s="23"/>
      <c r="I34" s="23"/>
      <c r="J34" s="23"/>
      <c r="K34" s="23"/>
    </row>
    <row r="35" spans="1:11" ht="14.1" customHeight="1">
      <c r="A35" s="23"/>
      <c r="B35" s="23"/>
      <c r="C35" s="1523" t="s">
        <v>24</v>
      </c>
      <c r="D35" s="1524"/>
      <c r="E35" s="1524"/>
      <c r="F35" s="1524"/>
      <c r="G35" s="1524"/>
      <c r="H35" s="23"/>
      <c r="I35" s="23"/>
      <c r="J35" s="23"/>
      <c r="K35" s="23"/>
    </row>
    <row r="36" spans="1:11" ht="14.1" customHeight="1">
      <c r="A36" s="23"/>
      <c r="B36" s="23"/>
      <c r="C36" s="35"/>
      <c r="D36" s="36">
        <v>2024</v>
      </c>
      <c r="E36" s="36">
        <v>2025</v>
      </c>
      <c r="F36" s="36">
        <v>2026</v>
      </c>
      <c r="G36" s="36">
        <v>2027</v>
      </c>
      <c r="H36" s="23"/>
      <c r="I36" s="23"/>
      <c r="J36" s="23"/>
      <c r="K36" s="23"/>
    </row>
    <row r="37" spans="1:11" ht="14.1" customHeight="1">
      <c r="A37" s="23"/>
      <c r="B37" s="23"/>
      <c r="C37" s="37"/>
      <c r="D37" s="38" t="s">
        <v>22</v>
      </c>
      <c r="E37" s="38" t="s">
        <v>23</v>
      </c>
      <c r="F37" s="38" t="s">
        <v>23</v>
      </c>
      <c r="G37" s="38" t="s">
        <v>23</v>
      </c>
      <c r="H37" s="23"/>
      <c r="I37" s="23"/>
      <c r="J37" s="23"/>
      <c r="K37" s="23"/>
    </row>
    <row r="38" spans="1:11" ht="14.1" customHeight="1">
      <c r="A38" s="23"/>
      <c r="B38" s="23"/>
      <c r="C38" s="39" t="s">
        <v>48</v>
      </c>
      <c r="D38" s="40">
        <v>0</v>
      </c>
      <c r="E38" s="40">
        <v>21100000</v>
      </c>
      <c r="F38" s="40">
        <v>21100000</v>
      </c>
      <c r="G38" s="40">
        <v>21100000</v>
      </c>
      <c r="H38" s="23"/>
      <c r="I38" s="23"/>
      <c r="J38" s="23"/>
      <c r="K38" s="23"/>
    </row>
    <row r="39" spans="1:11" ht="14.1" customHeight="1">
      <c r="A39" s="23"/>
      <c r="B39" s="23"/>
      <c r="C39" s="39" t="s">
        <v>49</v>
      </c>
      <c r="D39" s="40">
        <v>0</v>
      </c>
      <c r="E39" s="40">
        <v>21100000</v>
      </c>
      <c r="F39" s="40">
        <v>21100000</v>
      </c>
      <c r="G39" s="40">
        <v>21100000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51</v>
      </c>
      <c r="D41" s="40">
        <v>0</v>
      </c>
      <c r="E41" s="40">
        <v>3680000</v>
      </c>
      <c r="F41" s="40">
        <v>3680000</v>
      </c>
      <c r="G41" s="40">
        <v>3680000</v>
      </c>
      <c r="H41" s="23"/>
      <c r="I41" s="23"/>
      <c r="J41" s="23"/>
      <c r="K41" s="23"/>
    </row>
    <row r="42" spans="1:11" ht="14.1" customHeight="1">
      <c r="A42" s="23"/>
      <c r="B42" s="23"/>
      <c r="C42" s="39" t="s">
        <v>49</v>
      </c>
      <c r="D42" s="40">
        <v>0</v>
      </c>
      <c r="E42" s="40">
        <v>3680000</v>
      </c>
      <c r="F42" s="40">
        <v>3680000</v>
      </c>
      <c r="G42" s="40">
        <v>3680000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52</v>
      </c>
      <c r="D44" s="40">
        <v>0</v>
      </c>
      <c r="E44" s="40">
        <v>2395000</v>
      </c>
      <c r="F44" s="40">
        <v>2395000</v>
      </c>
      <c r="G44" s="40">
        <v>2395000</v>
      </c>
      <c r="H44" s="23"/>
      <c r="I44" s="23"/>
      <c r="J44" s="23"/>
      <c r="K44" s="23"/>
    </row>
    <row r="45" spans="1:11" ht="14.1" customHeight="1">
      <c r="A45" s="23"/>
      <c r="B45" s="23"/>
      <c r="C45" s="39" t="s">
        <v>49</v>
      </c>
      <c r="D45" s="40">
        <v>0</v>
      </c>
      <c r="E45" s="40">
        <v>2395000</v>
      </c>
      <c r="F45" s="40">
        <v>2395000</v>
      </c>
      <c r="G45" s="40">
        <v>2395000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53</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54</v>
      </c>
      <c r="D50" s="40">
        <v>0</v>
      </c>
      <c r="E50" s="40">
        <v>103000000</v>
      </c>
      <c r="F50" s="40">
        <v>103000000</v>
      </c>
      <c r="G50" s="40">
        <v>103000000</v>
      </c>
      <c r="H50" s="23"/>
      <c r="I50" s="23"/>
      <c r="J50" s="23"/>
      <c r="K50" s="23"/>
    </row>
    <row r="51" spans="1:11" ht="14.1" customHeight="1">
      <c r="A51" s="23"/>
      <c r="B51" s="23"/>
      <c r="C51" s="39" t="s">
        <v>49</v>
      </c>
      <c r="D51" s="40">
        <v>0</v>
      </c>
      <c r="E51" s="40">
        <v>103000000</v>
      </c>
      <c r="F51" s="40">
        <v>103000000</v>
      </c>
      <c r="G51" s="40">
        <v>103000000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55</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56</v>
      </c>
      <c r="D56" s="40">
        <v>0</v>
      </c>
      <c r="E56" s="40">
        <v>0</v>
      </c>
      <c r="F56" s="40">
        <v>0</v>
      </c>
      <c r="G56" s="40">
        <v>0</v>
      </c>
      <c r="H56" s="23"/>
      <c r="I56" s="23"/>
      <c r="J56" s="23"/>
      <c r="K56" s="23"/>
    </row>
    <row r="57" spans="1:11" ht="14.1" customHeight="1">
      <c r="A57" s="23"/>
      <c r="B57" s="23"/>
      <c r="C57" s="39" t="s">
        <v>49</v>
      </c>
      <c r="D57" s="40">
        <v>0</v>
      </c>
      <c r="E57" s="40">
        <v>0</v>
      </c>
      <c r="F57" s="40">
        <v>0</v>
      </c>
      <c r="G57" s="40">
        <v>0</v>
      </c>
      <c r="H57" s="23"/>
      <c r="I57" s="23"/>
      <c r="J57" s="23"/>
      <c r="K57" s="23"/>
    </row>
    <row r="58" spans="1:11" ht="14.1" customHeight="1">
      <c r="A58" s="23"/>
      <c r="B58" s="23"/>
      <c r="C58" s="39" t="s">
        <v>50</v>
      </c>
      <c r="D58" s="40">
        <v>0</v>
      </c>
      <c r="E58" s="40">
        <v>0</v>
      </c>
      <c r="F58" s="40">
        <v>0</v>
      </c>
      <c r="G58" s="40">
        <v>0</v>
      </c>
      <c r="H58" s="23"/>
      <c r="I58" s="23"/>
      <c r="J58" s="23"/>
      <c r="K58" s="23"/>
    </row>
    <row r="59" spans="1:11" ht="14.1" customHeight="1">
      <c r="A59" s="23"/>
      <c r="B59" s="23"/>
      <c r="C59" s="39" t="s">
        <v>57</v>
      </c>
      <c r="D59" s="40">
        <v>0</v>
      </c>
      <c r="E59" s="40">
        <v>0</v>
      </c>
      <c r="F59" s="40">
        <v>0</v>
      </c>
      <c r="G59" s="40">
        <v>0</v>
      </c>
      <c r="H59" s="23"/>
      <c r="I59" s="23"/>
      <c r="J59" s="23"/>
      <c r="K59" s="23"/>
    </row>
    <row r="60" spans="1:11" ht="14.1" customHeight="1">
      <c r="A60" s="23"/>
      <c r="B60" s="23"/>
      <c r="C60" s="39" t="s">
        <v>49</v>
      </c>
      <c r="D60" s="40">
        <v>0</v>
      </c>
      <c r="E60" s="40">
        <v>0</v>
      </c>
      <c r="F60" s="40">
        <v>0</v>
      </c>
      <c r="G60" s="40">
        <v>0</v>
      </c>
      <c r="H60" s="23"/>
      <c r="I60" s="23"/>
      <c r="J60" s="23"/>
      <c r="K60" s="23"/>
    </row>
    <row r="61" spans="1:11" ht="14.1" customHeight="1">
      <c r="A61" s="23"/>
      <c r="B61" s="23"/>
      <c r="C61" s="39" t="s">
        <v>58</v>
      </c>
      <c r="D61" s="40">
        <v>0</v>
      </c>
      <c r="E61" s="40">
        <v>0</v>
      </c>
      <c r="F61" s="40">
        <v>0</v>
      </c>
      <c r="G61" s="40">
        <v>0</v>
      </c>
      <c r="H61" s="23"/>
      <c r="I61" s="23"/>
      <c r="J61" s="23"/>
      <c r="K61" s="23"/>
    </row>
    <row r="62" spans="1:11" ht="14.1" customHeight="1">
      <c r="A62" s="23"/>
      <c r="B62" s="23"/>
      <c r="C62" s="39" t="s">
        <v>59</v>
      </c>
      <c r="D62" s="40">
        <v>0</v>
      </c>
      <c r="E62" s="40">
        <v>0</v>
      </c>
      <c r="F62" s="40">
        <v>0</v>
      </c>
      <c r="G62" s="40">
        <v>0</v>
      </c>
      <c r="H62" s="23"/>
      <c r="I62" s="23"/>
      <c r="J62" s="23"/>
      <c r="K62" s="23"/>
    </row>
    <row r="63" spans="1:11" ht="14.1" customHeight="1">
      <c r="A63" s="23"/>
      <c r="B63" s="23"/>
      <c r="C63" s="39" t="s">
        <v>60</v>
      </c>
      <c r="D63" s="40">
        <v>0</v>
      </c>
      <c r="E63" s="40">
        <v>0</v>
      </c>
      <c r="F63" s="40">
        <v>0</v>
      </c>
      <c r="G63" s="40">
        <v>0</v>
      </c>
      <c r="H63" s="23"/>
      <c r="I63" s="23"/>
      <c r="J63" s="23"/>
      <c r="K63" s="23"/>
    </row>
    <row r="64" spans="1:11" ht="14.1" customHeight="1">
      <c r="A64" s="23"/>
      <c r="B64" s="23"/>
      <c r="C64" s="39" t="s">
        <v>61</v>
      </c>
      <c r="D64" s="40">
        <v>0</v>
      </c>
      <c r="E64" s="40">
        <v>0</v>
      </c>
      <c r="F64" s="40">
        <v>0</v>
      </c>
      <c r="G64" s="40">
        <v>0</v>
      </c>
      <c r="H64" s="23"/>
      <c r="I64" s="23"/>
      <c r="J64" s="23"/>
      <c r="K64" s="23"/>
    </row>
    <row r="65" spans="1:11" ht="14.1" customHeight="1">
      <c r="A65" s="23"/>
      <c r="B65" s="23"/>
      <c r="C65" s="39" t="s">
        <v>62</v>
      </c>
      <c r="D65" s="40">
        <v>0</v>
      </c>
      <c r="E65" s="40">
        <v>0</v>
      </c>
      <c r="F65" s="40">
        <v>0</v>
      </c>
      <c r="G65" s="40">
        <v>0</v>
      </c>
      <c r="H65" s="23"/>
      <c r="I65" s="23"/>
      <c r="J65" s="23"/>
      <c r="K65" s="23"/>
    </row>
    <row r="66" spans="1:11" ht="14.1" customHeight="1">
      <c r="A66" s="23"/>
      <c r="B66" s="23"/>
      <c r="C66" s="39" t="s">
        <v>49</v>
      </c>
      <c r="D66" s="40">
        <v>0</v>
      </c>
      <c r="E66" s="40">
        <v>0</v>
      </c>
      <c r="F66" s="40">
        <v>0</v>
      </c>
      <c r="G66" s="40">
        <v>0</v>
      </c>
      <c r="H66" s="23"/>
      <c r="I66" s="23"/>
      <c r="J66" s="23"/>
      <c r="K66" s="23"/>
    </row>
    <row r="67" spans="1:11" ht="14.1" customHeight="1">
      <c r="A67" s="23"/>
      <c r="B67" s="23"/>
      <c r="C67" s="39" t="s">
        <v>58</v>
      </c>
      <c r="D67" s="40">
        <v>0</v>
      </c>
      <c r="E67" s="40">
        <v>0</v>
      </c>
      <c r="F67" s="40">
        <v>0</v>
      </c>
      <c r="G67" s="40">
        <v>0</v>
      </c>
      <c r="H67" s="23"/>
      <c r="I67" s="23"/>
      <c r="J67" s="23"/>
      <c r="K67" s="23"/>
    </row>
    <row r="68" spans="1:11" ht="14.1" customHeight="1">
      <c r="A68" s="23"/>
      <c r="B68" s="23"/>
      <c r="C68" s="39" t="s">
        <v>59</v>
      </c>
      <c r="D68" s="40">
        <v>0</v>
      </c>
      <c r="E68" s="40">
        <v>0</v>
      </c>
      <c r="F68" s="40">
        <v>0</v>
      </c>
      <c r="G68" s="40">
        <v>0</v>
      </c>
      <c r="H68" s="23"/>
      <c r="I68" s="23"/>
      <c r="J68" s="23"/>
      <c r="K68" s="23"/>
    </row>
    <row r="69" spans="1:11" ht="14.1" customHeight="1">
      <c r="A69" s="23"/>
      <c r="B69" s="23"/>
      <c r="C69" s="39" t="s">
        <v>60</v>
      </c>
      <c r="D69" s="40">
        <v>0</v>
      </c>
      <c r="E69" s="40">
        <v>0</v>
      </c>
      <c r="F69" s="40">
        <v>0</v>
      </c>
      <c r="G69" s="40">
        <v>0</v>
      </c>
      <c r="H69" s="23"/>
      <c r="I69" s="23"/>
      <c r="J69" s="23"/>
      <c r="K69" s="23"/>
    </row>
    <row r="70" spans="1:11" ht="14.1" customHeight="1">
      <c r="A70" s="23"/>
      <c r="B70" s="23"/>
      <c r="C70" s="39" t="s">
        <v>61</v>
      </c>
      <c r="D70" s="40">
        <v>0</v>
      </c>
      <c r="E70" s="40">
        <v>0</v>
      </c>
      <c r="F70" s="40">
        <v>0</v>
      </c>
      <c r="G70" s="40">
        <v>0</v>
      </c>
      <c r="H70" s="23"/>
      <c r="I70" s="23"/>
      <c r="J70" s="23"/>
      <c r="K70" s="23"/>
    </row>
    <row r="71" spans="1:11" ht="14.1" customHeight="1">
      <c r="A71" s="23"/>
      <c r="B71" s="23"/>
      <c r="C71" s="39" t="s">
        <v>63</v>
      </c>
      <c r="D71" s="40">
        <v>0</v>
      </c>
      <c r="E71" s="40">
        <v>0</v>
      </c>
      <c r="F71" s="40">
        <v>0</v>
      </c>
      <c r="G71" s="40">
        <v>0</v>
      </c>
      <c r="H71" s="23"/>
      <c r="I71" s="23"/>
      <c r="J71" s="23"/>
      <c r="K71" s="23"/>
    </row>
    <row r="72" spans="1:11" ht="14.1" customHeight="1">
      <c r="A72" s="23"/>
      <c r="B72" s="23"/>
      <c r="C72" s="39" t="s">
        <v>49</v>
      </c>
      <c r="D72" s="40">
        <v>0</v>
      </c>
      <c r="E72" s="40">
        <v>0</v>
      </c>
      <c r="F72" s="40">
        <v>0</v>
      </c>
      <c r="G72" s="40">
        <v>0</v>
      </c>
      <c r="H72" s="23"/>
      <c r="I72" s="23"/>
      <c r="J72" s="23"/>
      <c r="K72" s="23"/>
    </row>
    <row r="73" spans="1:11" ht="14.1" customHeight="1">
      <c r="A73" s="23"/>
      <c r="B73" s="23"/>
      <c r="C73" s="39" t="s">
        <v>58</v>
      </c>
      <c r="D73" s="40">
        <v>0</v>
      </c>
      <c r="E73" s="40">
        <v>0</v>
      </c>
      <c r="F73" s="40">
        <v>0</v>
      </c>
      <c r="G73" s="40">
        <v>0</v>
      </c>
      <c r="H73" s="23"/>
      <c r="I73" s="23"/>
      <c r="J73" s="23"/>
      <c r="K73" s="23"/>
    </row>
    <row r="74" spans="1:11" ht="14.1" customHeight="1">
      <c r="A74" s="23"/>
      <c r="B74" s="23"/>
      <c r="C74" s="39" t="s">
        <v>59</v>
      </c>
      <c r="D74" s="40">
        <v>0</v>
      </c>
      <c r="E74" s="40">
        <v>0</v>
      </c>
      <c r="F74" s="40">
        <v>0</v>
      </c>
      <c r="G74" s="40">
        <v>0</v>
      </c>
      <c r="H74" s="23"/>
      <c r="I74" s="23"/>
      <c r="J74" s="23"/>
      <c r="K74" s="23"/>
    </row>
    <row r="75" spans="1:11" ht="14.1" customHeight="1">
      <c r="A75" s="23"/>
      <c r="B75" s="23"/>
      <c r="C75" s="39" t="s">
        <v>60</v>
      </c>
      <c r="D75" s="40">
        <v>0</v>
      </c>
      <c r="E75" s="40">
        <v>0</v>
      </c>
      <c r="F75" s="40">
        <v>0</v>
      </c>
      <c r="G75" s="40">
        <v>0</v>
      </c>
      <c r="H75" s="23"/>
      <c r="I75" s="23"/>
      <c r="J75" s="23"/>
      <c r="K75" s="23"/>
    </row>
    <row r="76" spans="1:11" ht="14.1" customHeight="1">
      <c r="A76" s="23"/>
      <c r="B76" s="23"/>
      <c r="C76" s="39" t="s">
        <v>61</v>
      </c>
      <c r="D76" s="40">
        <v>0</v>
      </c>
      <c r="E76" s="40">
        <v>0</v>
      </c>
      <c r="F76" s="40">
        <v>0</v>
      </c>
      <c r="G76" s="40">
        <v>0</v>
      </c>
      <c r="H76" s="23"/>
      <c r="I76" s="23"/>
      <c r="J76" s="23"/>
      <c r="K76" s="23"/>
    </row>
    <row r="77" spans="1:11" ht="14.1" customHeight="1">
      <c r="A77" s="23"/>
      <c r="B77" s="23"/>
      <c r="C77" s="39" t="s">
        <v>64</v>
      </c>
      <c r="D77" s="40">
        <v>0</v>
      </c>
      <c r="E77" s="40">
        <v>0</v>
      </c>
      <c r="F77" s="40">
        <v>0</v>
      </c>
      <c r="G77" s="40">
        <v>0</v>
      </c>
      <c r="H77" s="23"/>
      <c r="I77" s="23"/>
      <c r="J77" s="23"/>
      <c r="K77" s="23"/>
    </row>
    <row r="78" spans="1:11" ht="14.1" customHeight="1">
      <c r="A78" s="23"/>
      <c r="B78" s="23"/>
      <c r="C78" s="39" t="s">
        <v>65</v>
      </c>
      <c r="D78" s="40">
        <v>0</v>
      </c>
      <c r="E78" s="40">
        <v>0</v>
      </c>
      <c r="F78" s="40">
        <v>0</v>
      </c>
      <c r="G78" s="40">
        <v>0</v>
      </c>
      <c r="H78" s="23"/>
      <c r="I78" s="23"/>
      <c r="J78" s="23"/>
      <c r="K78" s="23"/>
    </row>
    <row r="79" spans="1:11" ht="14.1" customHeight="1">
      <c r="A79" s="23"/>
      <c r="B79" s="23"/>
      <c r="C79" s="41" t="s">
        <v>25</v>
      </c>
      <c r="D79" s="40">
        <v>0</v>
      </c>
      <c r="E79" s="40">
        <v>130175000</v>
      </c>
      <c r="F79" s="40">
        <v>130175000</v>
      </c>
      <c r="G79" s="40">
        <v>130175000</v>
      </c>
      <c r="H79" s="23"/>
      <c r="I79" s="23"/>
      <c r="J79" s="23"/>
      <c r="K79" s="23"/>
    </row>
    <row r="80" spans="1:11">
      <c r="A80" s="23"/>
      <c r="B80" s="23"/>
      <c r="C80" s="33" t="s">
        <v>19</v>
      </c>
      <c r="D80" s="1519" t="s">
        <v>1733</v>
      </c>
      <c r="E80" s="1520"/>
      <c r="F80" s="1520"/>
      <c r="G80" s="1520"/>
      <c r="H80" s="23"/>
      <c r="I80" s="23"/>
      <c r="J80" s="23"/>
      <c r="K80" s="23"/>
    </row>
    <row r="81" spans="1:11" ht="36.950000000000003" customHeight="1">
      <c r="A81" s="23"/>
      <c r="B81" s="23"/>
      <c r="C81" s="34" t="s">
        <v>20</v>
      </c>
      <c r="D81" s="1521" t="s">
        <v>1734</v>
      </c>
      <c r="E81" s="1522"/>
      <c r="F81" s="1522"/>
      <c r="G81" s="1522"/>
      <c r="H81" s="23"/>
      <c r="I81" s="23"/>
      <c r="J81" s="23"/>
      <c r="K81" s="23"/>
    </row>
    <row r="82" spans="1:11">
      <c r="A82" s="23"/>
      <c r="B82" s="23"/>
      <c r="C82" s="34" t="s">
        <v>21</v>
      </c>
      <c r="D82" s="1521" t="s">
        <v>1735</v>
      </c>
      <c r="E82" s="1522"/>
      <c r="F82" s="1522"/>
      <c r="G82" s="1522"/>
      <c r="H82" s="23"/>
      <c r="I82" s="23"/>
      <c r="J82" s="23"/>
      <c r="K82" s="23"/>
    </row>
    <row r="83" spans="1:11" ht="15" customHeight="1">
      <c r="A83" s="23"/>
      <c r="B83" s="23"/>
      <c r="C83" s="35"/>
      <c r="D83" s="36">
        <v>2024</v>
      </c>
      <c r="E83" s="36">
        <v>2025</v>
      </c>
      <c r="F83" s="36">
        <v>2026</v>
      </c>
      <c r="G83" s="36">
        <v>2027</v>
      </c>
      <c r="H83" s="23"/>
      <c r="I83" s="23"/>
      <c r="J83" s="23"/>
      <c r="K83" s="23"/>
    </row>
    <row r="84" spans="1:11" ht="15" customHeight="1">
      <c r="A84" s="23"/>
      <c r="B84" s="23"/>
      <c r="C84" s="37"/>
      <c r="D84" s="38" t="s">
        <v>22</v>
      </c>
      <c r="E84" s="38" t="s">
        <v>23</v>
      </c>
      <c r="F84" s="38" t="s">
        <v>23</v>
      </c>
      <c r="G84" s="38" t="s">
        <v>23</v>
      </c>
      <c r="H84" s="23"/>
      <c r="I84" s="23"/>
      <c r="J84" s="23"/>
      <c r="K84" s="23"/>
    </row>
    <row r="85" spans="1:11" ht="14.1" customHeight="1">
      <c r="A85" s="23"/>
      <c r="B85" s="23"/>
      <c r="C85" s="27" t="s">
        <v>33</v>
      </c>
      <c r="D85" s="31" t="s">
        <v>111</v>
      </c>
      <c r="E85" s="31" t="s">
        <v>365</v>
      </c>
      <c r="F85" s="31" t="s">
        <v>189</v>
      </c>
      <c r="G85" s="31" t="s">
        <v>189</v>
      </c>
      <c r="H85" s="23"/>
      <c r="I85" s="23"/>
      <c r="J85" s="23"/>
      <c r="K85" s="23"/>
    </row>
    <row r="86" spans="1:11" ht="14.1" customHeight="1">
      <c r="A86" s="23"/>
      <c r="B86" s="23"/>
      <c r="C86" s="27" t="s">
        <v>35</v>
      </c>
      <c r="D86" s="31" t="s">
        <v>396</v>
      </c>
      <c r="E86" s="31" t="s">
        <v>396</v>
      </c>
      <c r="F86" s="31" t="s">
        <v>396</v>
      </c>
      <c r="G86" s="31" t="s">
        <v>396</v>
      </c>
      <c r="H86" s="23"/>
      <c r="I86" s="23"/>
      <c r="J86" s="23"/>
      <c r="K86" s="23"/>
    </row>
    <row r="87" spans="1:11" ht="14.1" customHeight="1">
      <c r="A87" s="23"/>
      <c r="B87" s="23"/>
      <c r="C87" s="27" t="s">
        <v>40</v>
      </c>
      <c r="D87" s="31" t="s">
        <v>1444</v>
      </c>
      <c r="E87" s="31" t="s">
        <v>1736</v>
      </c>
      <c r="F87" s="31" t="s">
        <v>1737</v>
      </c>
      <c r="G87" s="31" t="s">
        <v>1737</v>
      </c>
      <c r="H87" s="23"/>
      <c r="I87" s="23"/>
      <c r="J87" s="23"/>
      <c r="K87" s="23"/>
    </row>
    <row r="88" spans="1:11" ht="14.1" customHeight="1">
      <c r="A88" s="23"/>
      <c r="B88" s="23"/>
      <c r="C88" s="27" t="s">
        <v>41</v>
      </c>
      <c r="D88" s="31" t="s">
        <v>18</v>
      </c>
      <c r="E88" s="31" t="s">
        <v>1738</v>
      </c>
      <c r="F88" s="31" t="s">
        <v>1739</v>
      </c>
      <c r="G88" s="31" t="s">
        <v>42</v>
      </c>
      <c r="H88" s="23"/>
      <c r="I88" s="23"/>
      <c r="J88" s="23"/>
      <c r="K88" s="23"/>
    </row>
    <row r="89" spans="1:11" ht="14.1" customHeight="1">
      <c r="A89" s="23"/>
      <c r="B89" s="23"/>
      <c r="C89" s="27" t="s">
        <v>43</v>
      </c>
      <c r="D89" s="31" t="s">
        <v>18</v>
      </c>
      <c r="E89" s="31" t="s">
        <v>42</v>
      </c>
      <c r="F89" s="31" t="s">
        <v>42</v>
      </c>
      <c r="G89" s="31" t="s">
        <v>42</v>
      </c>
      <c r="H89" s="23"/>
      <c r="I89" s="23"/>
      <c r="J89" s="23"/>
      <c r="K89" s="23"/>
    </row>
    <row r="90" spans="1:11" ht="14.1" customHeight="1">
      <c r="A90" s="23"/>
      <c r="B90" s="23"/>
      <c r="C90" s="27" t="s">
        <v>47</v>
      </c>
      <c r="D90" s="31" t="s">
        <v>18</v>
      </c>
      <c r="E90" s="31" t="s">
        <v>1740</v>
      </c>
      <c r="F90" s="31" t="s">
        <v>1741</v>
      </c>
      <c r="G90" s="31" t="s">
        <v>42</v>
      </c>
      <c r="H90" s="23"/>
      <c r="I90" s="23"/>
      <c r="J90" s="23"/>
      <c r="K90" s="23"/>
    </row>
    <row r="91" spans="1:11" ht="14.1" customHeight="1">
      <c r="A91" s="23"/>
      <c r="B91" s="23"/>
      <c r="C91" s="1523" t="s">
        <v>24</v>
      </c>
      <c r="D91" s="1524"/>
      <c r="E91" s="1524"/>
      <c r="F91" s="1524"/>
      <c r="G91" s="1524"/>
      <c r="H91" s="23"/>
      <c r="I91" s="23"/>
      <c r="J91" s="23"/>
      <c r="K91" s="23"/>
    </row>
    <row r="92" spans="1:11" ht="14.1" customHeight="1">
      <c r="A92" s="23"/>
      <c r="B92" s="23"/>
      <c r="C92" s="35"/>
      <c r="D92" s="36">
        <v>2024</v>
      </c>
      <c r="E92" s="36">
        <v>2025</v>
      </c>
      <c r="F92" s="36">
        <v>2026</v>
      </c>
      <c r="G92" s="36">
        <v>2027</v>
      </c>
      <c r="H92" s="23"/>
      <c r="I92" s="23"/>
      <c r="J92" s="23"/>
      <c r="K92" s="23"/>
    </row>
    <row r="93" spans="1:11" ht="14.1" customHeight="1">
      <c r="A93" s="23"/>
      <c r="B93" s="23"/>
      <c r="C93" s="37"/>
      <c r="D93" s="38" t="s">
        <v>22</v>
      </c>
      <c r="E93" s="38" t="s">
        <v>23</v>
      </c>
      <c r="F93" s="38" t="s">
        <v>23</v>
      </c>
      <c r="G93" s="38" t="s">
        <v>23</v>
      </c>
      <c r="H93" s="23"/>
      <c r="I93" s="23"/>
      <c r="J93" s="23"/>
      <c r="K93" s="23"/>
    </row>
    <row r="94" spans="1:11" ht="14.1" customHeight="1">
      <c r="A94" s="23"/>
      <c r="B94" s="23"/>
      <c r="C94" s="39" t="s">
        <v>48</v>
      </c>
      <c r="D94" s="40">
        <v>0</v>
      </c>
      <c r="E94" s="40">
        <v>0</v>
      </c>
      <c r="F94" s="40">
        <v>0</v>
      </c>
      <c r="G94" s="40">
        <v>0</v>
      </c>
      <c r="H94" s="23"/>
      <c r="I94" s="23"/>
      <c r="J94" s="23"/>
      <c r="K94" s="23"/>
    </row>
    <row r="95" spans="1:11" ht="14.1" customHeight="1">
      <c r="A95" s="23"/>
      <c r="B95" s="23"/>
      <c r="C95" s="39" t="s">
        <v>49</v>
      </c>
      <c r="D95" s="40">
        <v>0</v>
      </c>
      <c r="E95" s="40">
        <v>0</v>
      </c>
      <c r="F95" s="40">
        <v>0</v>
      </c>
      <c r="G95" s="40">
        <v>0</v>
      </c>
      <c r="H95" s="23"/>
      <c r="I95" s="23"/>
      <c r="J95" s="23"/>
      <c r="K95" s="23"/>
    </row>
    <row r="96" spans="1:11" ht="14.1" customHeight="1">
      <c r="A96" s="23"/>
      <c r="B96" s="23"/>
      <c r="C96" s="39" t="s">
        <v>50</v>
      </c>
      <c r="D96" s="40">
        <v>0</v>
      </c>
      <c r="E96" s="40">
        <v>0</v>
      </c>
      <c r="F96" s="40">
        <v>0</v>
      </c>
      <c r="G96" s="40">
        <v>0</v>
      </c>
      <c r="H96" s="23"/>
      <c r="I96" s="23"/>
      <c r="J96" s="23"/>
      <c r="K96" s="23"/>
    </row>
    <row r="97" spans="1:11" ht="14.1" customHeight="1">
      <c r="A97" s="23"/>
      <c r="B97" s="23"/>
      <c r="C97" s="39" t="s">
        <v>51</v>
      </c>
      <c r="D97" s="40">
        <v>0</v>
      </c>
      <c r="E97" s="40">
        <v>0</v>
      </c>
      <c r="F97" s="40">
        <v>0</v>
      </c>
      <c r="G97" s="40">
        <v>0</v>
      </c>
      <c r="H97" s="23"/>
      <c r="I97" s="23"/>
      <c r="J97" s="23"/>
      <c r="K97" s="23"/>
    </row>
    <row r="98" spans="1:11" ht="14.1" customHeight="1">
      <c r="A98" s="23"/>
      <c r="B98" s="23"/>
      <c r="C98" s="39" t="s">
        <v>49</v>
      </c>
      <c r="D98" s="40">
        <v>0</v>
      </c>
      <c r="E98" s="40">
        <v>0</v>
      </c>
      <c r="F98" s="40">
        <v>0</v>
      </c>
      <c r="G98" s="40">
        <v>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52</v>
      </c>
      <c r="D100" s="40">
        <v>0</v>
      </c>
      <c r="E100" s="40">
        <v>3000000</v>
      </c>
      <c r="F100" s="40">
        <v>3000000</v>
      </c>
      <c r="G100" s="40">
        <v>3000000</v>
      </c>
      <c r="H100" s="23"/>
      <c r="I100" s="23"/>
      <c r="J100" s="23"/>
      <c r="K100" s="23"/>
    </row>
    <row r="101" spans="1:11" ht="14.1" customHeight="1">
      <c r="A101" s="23"/>
      <c r="B101" s="23"/>
      <c r="C101" s="39" t="s">
        <v>49</v>
      </c>
      <c r="D101" s="40">
        <v>0</v>
      </c>
      <c r="E101" s="40">
        <v>3000000</v>
      </c>
      <c r="F101" s="40">
        <v>3000000</v>
      </c>
      <c r="G101" s="40">
        <v>3000000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53</v>
      </c>
      <c r="D103" s="40">
        <v>0</v>
      </c>
      <c r="E103" s="40">
        <v>0</v>
      </c>
      <c r="F103" s="40">
        <v>0</v>
      </c>
      <c r="G103" s="40">
        <v>0</v>
      </c>
      <c r="H103" s="23"/>
      <c r="I103" s="23"/>
      <c r="J103" s="23"/>
      <c r="K103" s="23"/>
    </row>
    <row r="104" spans="1:11" ht="14.1" customHeight="1">
      <c r="A104" s="23"/>
      <c r="B104" s="23"/>
      <c r="C104" s="39" t="s">
        <v>49</v>
      </c>
      <c r="D104" s="40">
        <v>0</v>
      </c>
      <c r="E104" s="40">
        <v>0</v>
      </c>
      <c r="F104" s="40">
        <v>0</v>
      </c>
      <c r="G104" s="40">
        <v>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54</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55</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56</v>
      </c>
      <c r="D112" s="40">
        <v>0</v>
      </c>
      <c r="E112" s="40">
        <v>0</v>
      </c>
      <c r="F112" s="40">
        <v>0</v>
      </c>
      <c r="G112" s="40">
        <v>0</v>
      </c>
      <c r="H112" s="23"/>
      <c r="I112" s="23"/>
      <c r="J112" s="23"/>
      <c r="K112" s="23"/>
    </row>
    <row r="113" spans="1:11" ht="14.1" customHeight="1">
      <c r="A113" s="23"/>
      <c r="B113" s="23"/>
      <c r="C113" s="39" t="s">
        <v>49</v>
      </c>
      <c r="D113" s="40">
        <v>0</v>
      </c>
      <c r="E113" s="40">
        <v>0</v>
      </c>
      <c r="F113" s="40">
        <v>0</v>
      </c>
      <c r="G113" s="40">
        <v>0</v>
      </c>
      <c r="H113" s="23"/>
      <c r="I113" s="23"/>
      <c r="J113" s="23"/>
      <c r="K113" s="23"/>
    </row>
    <row r="114" spans="1:11" ht="14.1" customHeight="1">
      <c r="A114" s="23"/>
      <c r="B114" s="23"/>
      <c r="C114" s="39" t="s">
        <v>50</v>
      </c>
      <c r="D114" s="40">
        <v>0</v>
      </c>
      <c r="E114" s="40">
        <v>0</v>
      </c>
      <c r="F114" s="40">
        <v>0</v>
      </c>
      <c r="G114" s="40">
        <v>0</v>
      </c>
      <c r="H114" s="23"/>
      <c r="I114" s="23"/>
      <c r="J114" s="23"/>
      <c r="K114" s="23"/>
    </row>
    <row r="115" spans="1:11" ht="14.1" customHeight="1">
      <c r="A115" s="23"/>
      <c r="B115" s="23"/>
      <c r="C115" s="39" t="s">
        <v>57</v>
      </c>
      <c r="D115" s="40">
        <v>0</v>
      </c>
      <c r="E115" s="40">
        <v>0</v>
      </c>
      <c r="F115" s="40">
        <v>0</v>
      </c>
      <c r="G115" s="40">
        <v>0</v>
      </c>
      <c r="H115" s="23"/>
      <c r="I115" s="23"/>
      <c r="J115" s="23"/>
      <c r="K115" s="23"/>
    </row>
    <row r="116" spans="1:11" ht="14.1" customHeight="1">
      <c r="A116" s="23"/>
      <c r="B116" s="23"/>
      <c r="C116" s="39" t="s">
        <v>49</v>
      </c>
      <c r="D116" s="40">
        <v>0</v>
      </c>
      <c r="E116" s="40">
        <v>0</v>
      </c>
      <c r="F116" s="40">
        <v>0</v>
      </c>
      <c r="G116" s="40">
        <v>0</v>
      </c>
      <c r="H116" s="23"/>
      <c r="I116" s="23"/>
      <c r="J116" s="23"/>
      <c r="K116" s="23"/>
    </row>
    <row r="117" spans="1:11" ht="14.1" customHeight="1">
      <c r="A117" s="23"/>
      <c r="B117" s="23"/>
      <c r="C117" s="39" t="s">
        <v>58</v>
      </c>
      <c r="D117" s="40">
        <v>0</v>
      </c>
      <c r="E117" s="40">
        <v>0</v>
      </c>
      <c r="F117" s="40">
        <v>0</v>
      </c>
      <c r="G117" s="40">
        <v>0</v>
      </c>
      <c r="H117" s="23"/>
      <c r="I117" s="23"/>
      <c r="J117" s="23"/>
      <c r="K117" s="23"/>
    </row>
    <row r="118" spans="1:11" ht="14.1" customHeight="1">
      <c r="A118" s="23"/>
      <c r="B118" s="23"/>
      <c r="C118" s="39" t="s">
        <v>59</v>
      </c>
      <c r="D118" s="40">
        <v>0</v>
      </c>
      <c r="E118" s="40">
        <v>0</v>
      </c>
      <c r="F118" s="40">
        <v>0</v>
      </c>
      <c r="G118" s="40">
        <v>0</v>
      </c>
      <c r="H118" s="23"/>
      <c r="I118" s="23"/>
      <c r="J118" s="23"/>
      <c r="K118" s="23"/>
    </row>
    <row r="119" spans="1:11" ht="14.1" customHeight="1">
      <c r="A119" s="23"/>
      <c r="B119" s="23"/>
      <c r="C119" s="39" t="s">
        <v>60</v>
      </c>
      <c r="D119" s="40">
        <v>0</v>
      </c>
      <c r="E119" s="40">
        <v>0</v>
      </c>
      <c r="F119" s="40">
        <v>0</v>
      </c>
      <c r="G119" s="40">
        <v>0</v>
      </c>
      <c r="H119" s="23"/>
      <c r="I119" s="23"/>
      <c r="J119" s="23"/>
      <c r="K119" s="23"/>
    </row>
    <row r="120" spans="1:11" ht="14.1" customHeight="1">
      <c r="A120" s="23"/>
      <c r="B120" s="23"/>
      <c r="C120" s="39" t="s">
        <v>61</v>
      </c>
      <c r="D120" s="40">
        <v>0</v>
      </c>
      <c r="E120" s="40">
        <v>0</v>
      </c>
      <c r="F120" s="40">
        <v>0</v>
      </c>
      <c r="G120" s="40">
        <v>0</v>
      </c>
      <c r="H120" s="23"/>
      <c r="I120" s="23"/>
      <c r="J120" s="23"/>
      <c r="K120" s="23"/>
    </row>
    <row r="121" spans="1:11" ht="14.1" customHeight="1">
      <c r="A121" s="23"/>
      <c r="B121" s="23"/>
      <c r="C121" s="39" t="s">
        <v>62</v>
      </c>
      <c r="D121" s="40">
        <v>0</v>
      </c>
      <c r="E121" s="40">
        <v>0</v>
      </c>
      <c r="F121" s="40">
        <v>0</v>
      </c>
      <c r="G121" s="40">
        <v>0</v>
      </c>
      <c r="H121" s="23"/>
      <c r="I121" s="23"/>
      <c r="J121" s="23"/>
      <c r="K121" s="23"/>
    </row>
    <row r="122" spans="1:11" ht="14.1" customHeight="1">
      <c r="A122" s="23"/>
      <c r="B122" s="23"/>
      <c r="C122" s="39" t="s">
        <v>49</v>
      </c>
      <c r="D122" s="40">
        <v>0</v>
      </c>
      <c r="E122" s="40">
        <v>0</v>
      </c>
      <c r="F122" s="40">
        <v>0</v>
      </c>
      <c r="G122" s="40">
        <v>0</v>
      </c>
      <c r="H122" s="23"/>
      <c r="I122" s="23"/>
      <c r="J122" s="23"/>
      <c r="K122" s="23"/>
    </row>
    <row r="123" spans="1:11" ht="14.1" customHeight="1">
      <c r="A123" s="23"/>
      <c r="B123" s="23"/>
      <c r="C123" s="39" t="s">
        <v>58</v>
      </c>
      <c r="D123" s="40">
        <v>0</v>
      </c>
      <c r="E123" s="40">
        <v>0</v>
      </c>
      <c r="F123" s="40">
        <v>0</v>
      </c>
      <c r="G123" s="40">
        <v>0</v>
      </c>
      <c r="H123" s="23"/>
      <c r="I123" s="23"/>
      <c r="J123" s="23"/>
      <c r="K123" s="23"/>
    </row>
    <row r="124" spans="1:11" ht="14.1" customHeight="1">
      <c r="A124" s="23"/>
      <c r="B124" s="23"/>
      <c r="C124" s="39" t="s">
        <v>59</v>
      </c>
      <c r="D124" s="40">
        <v>0</v>
      </c>
      <c r="E124" s="40">
        <v>0</v>
      </c>
      <c r="F124" s="40">
        <v>0</v>
      </c>
      <c r="G124" s="40">
        <v>0</v>
      </c>
      <c r="H124" s="23"/>
      <c r="I124" s="23"/>
      <c r="J124" s="23"/>
      <c r="K124" s="23"/>
    </row>
    <row r="125" spans="1:11" ht="14.1" customHeight="1">
      <c r="A125" s="23"/>
      <c r="B125" s="23"/>
      <c r="C125" s="39" t="s">
        <v>60</v>
      </c>
      <c r="D125" s="40">
        <v>0</v>
      </c>
      <c r="E125" s="40">
        <v>0</v>
      </c>
      <c r="F125" s="40">
        <v>0</v>
      </c>
      <c r="G125" s="40">
        <v>0</v>
      </c>
      <c r="H125" s="23"/>
      <c r="I125" s="23"/>
      <c r="J125" s="23"/>
      <c r="K125" s="23"/>
    </row>
    <row r="126" spans="1:11" ht="14.1" customHeight="1">
      <c r="A126" s="23"/>
      <c r="B126" s="23"/>
      <c r="C126" s="39" t="s">
        <v>61</v>
      </c>
      <c r="D126" s="40">
        <v>0</v>
      </c>
      <c r="E126" s="40">
        <v>0</v>
      </c>
      <c r="F126" s="40">
        <v>0</v>
      </c>
      <c r="G126" s="40">
        <v>0</v>
      </c>
      <c r="H126" s="23"/>
      <c r="I126" s="23"/>
      <c r="J126" s="23"/>
      <c r="K126" s="23"/>
    </row>
    <row r="127" spans="1:11" ht="14.1" customHeight="1">
      <c r="A127" s="23"/>
      <c r="B127" s="23"/>
      <c r="C127" s="39" t="s">
        <v>63</v>
      </c>
      <c r="D127" s="40">
        <v>0</v>
      </c>
      <c r="E127" s="40">
        <v>0</v>
      </c>
      <c r="F127" s="40">
        <v>0</v>
      </c>
      <c r="G127" s="40">
        <v>0</v>
      </c>
      <c r="H127" s="23"/>
      <c r="I127" s="23"/>
      <c r="J127" s="23"/>
      <c r="K127" s="23"/>
    </row>
    <row r="128" spans="1:11" ht="14.1" customHeight="1">
      <c r="A128" s="23"/>
      <c r="B128" s="23"/>
      <c r="C128" s="39" t="s">
        <v>49</v>
      </c>
      <c r="D128" s="40">
        <v>0</v>
      </c>
      <c r="E128" s="40">
        <v>0</v>
      </c>
      <c r="F128" s="40">
        <v>0</v>
      </c>
      <c r="G128" s="40">
        <v>0</v>
      </c>
      <c r="H128" s="23"/>
      <c r="I128" s="23"/>
      <c r="J128" s="23"/>
      <c r="K128" s="23"/>
    </row>
    <row r="129" spans="1:11" ht="14.1" customHeight="1">
      <c r="A129" s="23"/>
      <c r="B129" s="23"/>
      <c r="C129" s="39" t="s">
        <v>58</v>
      </c>
      <c r="D129" s="40">
        <v>0</v>
      </c>
      <c r="E129" s="40">
        <v>0</v>
      </c>
      <c r="F129" s="40">
        <v>0</v>
      </c>
      <c r="G129" s="40">
        <v>0</v>
      </c>
      <c r="H129" s="23"/>
      <c r="I129" s="23"/>
      <c r="J129" s="23"/>
      <c r="K129" s="23"/>
    </row>
    <row r="130" spans="1:11" ht="14.1" customHeight="1">
      <c r="A130" s="23"/>
      <c r="B130" s="23"/>
      <c r="C130" s="39" t="s">
        <v>59</v>
      </c>
      <c r="D130" s="40">
        <v>0</v>
      </c>
      <c r="E130" s="40">
        <v>0</v>
      </c>
      <c r="F130" s="40">
        <v>0</v>
      </c>
      <c r="G130" s="40">
        <v>0</v>
      </c>
      <c r="H130" s="23"/>
      <c r="I130" s="23"/>
      <c r="J130" s="23"/>
      <c r="K130" s="23"/>
    </row>
    <row r="131" spans="1:11" ht="14.1" customHeight="1">
      <c r="A131" s="23"/>
      <c r="B131" s="23"/>
      <c r="C131" s="39" t="s">
        <v>60</v>
      </c>
      <c r="D131" s="40">
        <v>0</v>
      </c>
      <c r="E131" s="40">
        <v>0</v>
      </c>
      <c r="F131" s="40">
        <v>0</v>
      </c>
      <c r="G131" s="40">
        <v>0</v>
      </c>
      <c r="H131" s="23"/>
      <c r="I131" s="23"/>
      <c r="J131" s="23"/>
      <c r="K131" s="23"/>
    </row>
    <row r="132" spans="1:11" ht="14.1" customHeight="1">
      <c r="A132" s="23"/>
      <c r="B132" s="23"/>
      <c r="C132" s="39" t="s">
        <v>61</v>
      </c>
      <c r="D132" s="40">
        <v>0</v>
      </c>
      <c r="E132" s="40">
        <v>0</v>
      </c>
      <c r="F132" s="40">
        <v>0</v>
      </c>
      <c r="G132" s="40">
        <v>0</v>
      </c>
      <c r="H132" s="23"/>
      <c r="I132" s="23"/>
      <c r="J132" s="23"/>
      <c r="K132" s="23"/>
    </row>
    <row r="133" spans="1:11" ht="14.1" customHeight="1">
      <c r="A133" s="23"/>
      <c r="B133" s="23"/>
      <c r="C133" s="39" t="s">
        <v>64</v>
      </c>
      <c r="D133" s="40">
        <v>0</v>
      </c>
      <c r="E133" s="40">
        <v>0</v>
      </c>
      <c r="F133" s="40">
        <v>0</v>
      </c>
      <c r="G133" s="40">
        <v>0</v>
      </c>
      <c r="H133" s="23"/>
      <c r="I133" s="23"/>
      <c r="J133" s="23"/>
      <c r="K133" s="23"/>
    </row>
    <row r="134" spans="1:11" ht="14.1" customHeight="1">
      <c r="A134" s="23"/>
      <c r="B134" s="23"/>
      <c r="C134" s="39" t="s">
        <v>65</v>
      </c>
      <c r="D134" s="40">
        <v>0</v>
      </c>
      <c r="E134" s="40">
        <v>0</v>
      </c>
      <c r="F134" s="40">
        <v>0</v>
      </c>
      <c r="G134" s="40">
        <v>0</v>
      </c>
      <c r="H134" s="23"/>
      <c r="I134" s="23"/>
      <c r="J134" s="23"/>
      <c r="K134" s="23"/>
    </row>
    <row r="135" spans="1:11" ht="14.1" customHeight="1">
      <c r="A135" s="23"/>
      <c r="B135" s="23"/>
      <c r="C135" s="41" t="s">
        <v>25</v>
      </c>
      <c r="D135" s="40">
        <v>0</v>
      </c>
      <c r="E135" s="40">
        <v>3000000</v>
      </c>
      <c r="F135" s="40">
        <v>3000000</v>
      </c>
      <c r="G135" s="40">
        <v>3000000</v>
      </c>
      <c r="H135" s="23"/>
      <c r="I135" s="23"/>
      <c r="J135" s="23"/>
      <c r="K135" s="23"/>
    </row>
    <row r="136" spans="1:11" ht="14.1" customHeight="1">
      <c r="A136" s="23"/>
      <c r="B136" s="23"/>
      <c r="C136" s="1503" t="s">
        <v>66</v>
      </c>
      <c r="D136" s="1504"/>
      <c r="E136" s="1504"/>
      <c r="F136" s="1504"/>
      <c r="G136" s="1504"/>
      <c r="H136" s="23"/>
      <c r="I136" s="23"/>
      <c r="J136" s="23"/>
      <c r="K136" s="23"/>
    </row>
    <row r="137" spans="1:11" ht="14.1" customHeight="1">
      <c r="A137" s="23"/>
      <c r="B137" s="23"/>
      <c r="C137" s="32" t="s">
        <v>1742</v>
      </c>
      <c r="D137" s="1503" t="s">
        <v>445</v>
      </c>
      <c r="E137" s="1504"/>
      <c r="F137" s="1504"/>
      <c r="G137" s="1504"/>
      <c r="H137" s="23"/>
      <c r="I137" s="23"/>
      <c r="J137" s="23"/>
      <c r="K137" s="23"/>
    </row>
    <row r="138" spans="1:11" ht="14.1" customHeight="1">
      <c r="A138" s="23"/>
      <c r="B138" s="23"/>
      <c r="C138" s="33" t="s">
        <v>19</v>
      </c>
      <c r="D138" s="1519" t="s">
        <v>1743</v>
      </c>
      <c r="E138" s="1520"/>
      <c r="F138" s="1520"/>
      <c r="G138" s="1520"/>
      <c r="H138" s="23"/>
      <c r="I138" s="23"/>
      <c r="J138" s="23"/>
      <c r="K138" s="23"/>
    </row>
    <row r="139" spans="1:11" ht="14.1" customHeight="1">
      <c r="A139" s="23"/>
      <c r="B139" s="23"/>
      <c r="C139" s="34" t="s">
        <v>20</v>
      </c>
      <c r="D139" s="1521" t="s">
        <v>1744</v>
      </c>
      <c r="E139" s="1522"/>
      <c r="F139" s="1522"/>
      <c r="G139" s="1522"/>
      <c r="H139" s="23"/>
      <c r="I139" s="23"/>
      <c r="J139" s="23"/>
      <c r="K139" s="23"/>
    </row>
    <row r="140" spans="1:11" ht="14.1" customHeight="1">
      <c r="A140" s="23"/>
      <c r="B140" s="23"/>
      <c r="C140" s="34" t="s">
        <v>21</v>
      </c>
      <c r="D140" s="1521" t="s">
        <v>1745</v>
      </c>
      <c r="E140" s="1522"/>
      <c r="F140" s="1522"/>
      <c r="G140" s="1522"/>
      <c r="H140" s="23"/>
      <c r="I140" s="23"/>
      <c r="J140" s="23"/>
      <c r="K140" s="23"/>
    </row>
    <row r="141" spans="1:11" ht="15" customHeight="1">
      <c r="A141" s="23"/>
      <c r="B141" s="23"/>
      <c r="C141" s="35"/>
      <c r="D141" s="36">
        <v>2024</v>
      </c>
      <c r="E141" s="36">
        <v>2025</v>
      </c>
      <c r="F141" s="36">
        <v>2026</v>
      </c>
      <c r="G141" s="36">
        <v>2027</v>
      </c>
      <c r="H141" s="23"/>
      <c r="I141" s="23"/>
      <c r="J141" s="23"/>
      <c r="K141" s="23"/>
    </row>
    <row r="142" spans="1:11" ht="15" customHeight="1">
      <c r="A142" s="23"/>
      <c r="B142" s="23"/>
      <c r="C142" s="37"/>
      <c r="D142" s="38" t="s">
        <v>22</v>
      </c>
      <c r="E142" s="38" t="s">
        <v>23</v>
      </c>
      <c r="F142" s="38" t="s">
        <v>23</v>
      </c>
      <c r="G142" s="38" t="s">
        <v>23</v>
      </c>
      <c r="H142" s="23"/>
      <c r="I142" s="23"/>
      <c r="J142" s="23"/>
      <c r="K142" s="23"/>
    </row>
    <row r="143" spans="1:11" ht="14.1" customHeight="1">
      <c r="A143" s="23"/>
      <c r="B143" s="23"/>
      <c r="C143" s="27" t="s">
        <v>33</v>
      </c>
      <c r="D143" s="31" t="s">
        <v>1623</v>
      </c>
      <c r="E143" s="31" t="s">
        <v>74</v>
      </c>
      <c r="F143" s="31" t="s">
        <v>74</v>
      </c>
      <c r="G143" s="31" t="s">
        <v>74</v>
      </c>
      <c r="H143" s="23"/>
      <c r="I143" s="23"/>
      <c r="J143" s="23"/>
      <c r="K143" s="23"/>
    </row>
    <row r="144" spans="1:11" ht="14.1" customHeight="1">
      <c r="A144" s="23"/>
      <c r="B144" s="23"/>
      <c r="C144" s="27" t="s">
        <v>35</v>
      </c>
      <c r="D144" s="31" t="s">
        <v>1746</v>
      </c>
      <c r="E144" s="31" t="s">
        <v>1702</v>
      </c>
      <c r="F144" s="31" t="s">
        <v>1702</v>
      </c>
      <c r="G144" s="31" t="s">
        <v>1702</v>
      </c>
      <c r="H144" s="23"/>
      <c r="I144" s="23"/>
      <c r="J144" s="23"/>
      <c r="K144" s="23"/>
    </row>
    <row r="145" spans="1:11" ht="14.1" customHeight="1">
      <c r="A145" s="23"/>
      <c r="B145" s="23"/>
      <c r="C145" s="27" t="s">
        <v>40</v>
      </c>
      <c r="D145" s="31" t="s">
        <v>1747</v>
      </c>
      <c r="E145" s="31" t="s">
        <v>1443</v>
      </c>
      <c r="F145" s="31" t="s">
        <v>1443</v>
      </c>
      <c r="G145" s="31" t="s">
        <v>1443</v>
      </c>
      <c r="H145" s="23"/>
      <c r="I145" s="23"/>
      <c r="J145" s="23"/>
      <c r="K145" s="23"/>
    </row>
    <row r="146" spans="1:11" ht="14.1" customHeight="1">
      <c r="A146" s="23"/>
      <c r="B146" s="23"/>
      <c r="C146" s="27" t="s">
        <v>41</v>
      </c>
      <c r="D146" s="31" t="s">
        <v>18</v>
      </c>
      <c r="E146" s="31" t="s">
        <v>331</v>
      </c>
      <c r="F146" s="31" t="s">
        <v>42</v>
      </c>
      <c r="G146" s="31" t="s">
        <v>42</v>
      </c>
      <c r="H146" s="23"/>
      <c r="I146" s="23"/>
      <c r="J146" s="23"/>
      <c r="K146" s="23"/>
    </row>
    <row r="147" spans="1:11" ht="14.1" customHeight="1">
      <c r="A147" s="23"/>
      <c r="B147" s="23"/>
      <c r="C147" s="27" t="s">
        <v>43</v>
      </c>
      <c r="D147" s="31" t="s">
        <v>18</v>
      </c>
      <c r="E147" s="31" t="s">
        <v>1748</v>
      </c>
      <c r="F147" s="31" t="s">
        <v>42</v>
      </c>
      <c r="G147" s="31" t="s">
        <v>42</v>
      </c>
      <c r="H147" s="23"/>
      <c r="I147" s="23"/>
      <c r="J147" s="23"/>
      <c r="K147" s="23"/>
    </row>
    <row r="148" spans="1:11" ht="14.1" customHeight="1">
      <c r="A148" s="23"/>
      <c r="B148" s="23"/>
      <c r="C148" s="27" t="s">
        <v>47</v>
      </c>
      <c r="D148" s="31" t="s">
        <v>18</v>
      </c>
      <c r="E148" s="31" t="s">
        <v>1749</v>
      </c>
      <c r="F148" s="31" t="s">
        <v>42</v>
      </c>
      <c r="G148" s="31" t="s">
        <v>42</v>
      </c>
      <c r="H148" s="23"/>
      <c r="I148" s="23"/>
      <c r="J148" s="23"/>
      <c r="K148" s="23"/>
    </row>
    <row r="149" spans="1:11" ht="14.1" customHeight="1">
      <c r="A149" s="23"/>
      <c r="B149" s="23"/>
      <c r="C149" s="1523" t="s">
        <v>24</v>
      </c>
      <c r="D149" s="1524"/>
      <c r="E149" s="1524"/>
      <c r="F149" s="1524"/>
      <c r="G149" s="1524"/>
      <c r="H149" s="23"/>
      <c r="I149" s="23"/>
      <c r="J149" s="23"/>
      <c r="K149" s="23"/>
    </row>
    <row r="150" spans="1:11" ht="14.1" customHeight="1">
      <c r="A150" s="23"/>
      <c r="B150" s="23"/>
      <c r="C150" s="35"/>
      <c r="D150" s="36">
        <v>2024</v>
      </c>
      <c r="E150" s="36">
        <v>2025</v>
      </c>
      <c r="F150" s="36">
        <v>2026</v>
      </c>
      <c r="G150" s="36">
        <v>2027</v>
      </c>
      <c r="H150" s="23"/>
      <c r="I150" s="23"/>
      <c r="J150" s="23"/>
      <c r="K150" s="23"/>
    </row>
    <row r="151" spans="1:11" ht="14.1" customHeight="1">
      <c r="A151" s="23"/>
      <c r="B151" s="23"/>
      <c r="C151" s="37"/>
      <c r="D151" s="38" t="s">
        <v>22</v>
      </c>
      <c r="E151" s="38" t="s">
        <v>23</v>
      </c>
      <c r="F151" s="38" t="s">
        <v>23</v>
      </c>
      <c r="G151" s="38" t="s">
        <v>23</v>
      </c>
      <c r="H151" s="23"/>
      <c r="I151" s="23"/>
      <c r="J151" s="23"/>
      <c r="K151" s="23"/>
    </row>
    <row r="152" spans="1:11" ht="14.1" customHeight="1">
      <c r="A152" s="23"/>
      <c r="B152" s="23"/>
      <c r="C152" s="39" t="s">
        <v>48</v>
      </c>
      <c r="D152" s="40">
        <v>0</v>
      </c>
      <c r="E152" s="40">
        <v>0</v>
      </c>
      <c r="F152" s="40">
        <v>0</v>
      </c>
      <c r="G152" s="40">
        <v>0</v>
      </c>
      <c r="H152" s="23"/>
      <c r="I152" s="23"/>
      <c r="J152" s="23"/>
      <c r="K152" s="23"/>
    </row>
    <row r="153" spans="1:11" ht="14.1" customHeight="1">
      <c r="A153" s="23"/>
      <c r="B153" s="23"/>
      <c r="C153" s="39" t="s">
        <v>49</v>
      </c>
      <c r="D153" s="40">
        <v>0</v>
      </c>
      <c r="E153" s="40">
        <v>0</v>
      </c>
      <c r="F153" s="40">
        <v>0</v>
      </c>
      <c r="G153" s="40">
        <v>0</v>
      </c>
      <c r="H153" s="23"/>
      <c r="I153" s="23"/>
      <c r="J153" s="23"/>
      <c r="K153" s="23"/>
    </row>
    <row r="154" spans="1:11" ht="14.1" customHeight="1">
      <c r="A154" s="23"/>
      <c r="B154" s="23"/>
      <c r="C154" s="39" t="s">
        <v>50</v>
      </c>
      <c r="D154" s="40">
        <v>0</v>
      </c>
      <c r="E154" s="40">
        <v>0</v>
      </c>
      <c r="F154" s="40">
        <v>0</v>
      </c>
      <c r="G154" s="40">
        <v>0</v>
      </c>
      <c r="H154" s="23"/>
      <c r="I154" s="23"/>
      <c r="J154" s="23"/>
      <c r="K154" s="23"/>
    </row>
    <row r="155" spans="1:11" ht="14.1" customHeight="1">
      <c r="A155" s="23"/>
      <c r="B155" s="23"/>
      <c r="C155" s="39" t="s">
        <v>51</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52</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53</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54</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55</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56</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50</v>
      </c>
      <c r="D172" s="40">
        <v>0</v>
      </c>
      <c r="E172" s="40">
        <v>0</v>
      </c>
      <c r="F172" s="40">
        <v>0</v>
      </c>
      <c r="G172" s="40">
        <v>0</v>
      </c>
      <c r="H172" s="23"/>
      <c r="I172" s="23"/>
      <c r="J172" s="23"/>
      <c r="K172" s="23"/>
    </row>
    <row r="173" spans="1:11" ht="14.1" customHeight="1">
      <c r="A173" s="23"/>
      <c r="B173" s="23"/>
      <c r="C173" s="39" t="s">
        <v>57</v>
      </c>
      <c r="D173" s="40">
        <v>0</v>
      </c>
      <c r="E173" s="40">
        <v>0</v>
      </c>
      <c r="F173" s="40">
        <v>0</v>
      </c>
      <c r="G173" s="40">
        <v>0</v>
      </c>
      <c r="H173" s="23"/>
      <c r="I173" s="23"/>
      <c r="J173" s="23"/>
      <c r="K173" s="23"/>
    </row>
    <row r="174" spans="1:11" ht="14.1" customHeight="1">
      <c r="A174" s="23"/>
      <c r="B174" s="23"/>
      <c r="C174" s="39" t="s">
        <v>49</v>
      </c>
      <c r="D174" s="40">
        <v>0</v>
      </c>
      <c r="E174" s="40">
        <v>0</v>
      </c>
      <c r="F174" s="40">
        <v>0</v>
      </c>
      <c r="G174" s="40">
        <v>0</v>
      </c>
      <c r="H174" s="23"/>
      <c r="I174" s="23"/>
      <c r="J174" s="23"/>
      <c r="K174" s="23"/>
    </row>
    <row r="175" spans="1:11" ht="14.1" customHeight="1">
      <c r="A175" s="23"/>
      <c r="B175" s="23"/>
      <c r="C175" s="39" t="s">
        <v>58</v>
      </c>
      <c r="D175" s="40">
        <v>0</v>
      </c>
      <c r="E175" s="40">
        <v>0</v>
      </c>
      <c r="F175" s="40">
        <v>0</v>
      </c>
      <c r="G175" s="40">
        <v>0</v>
      </c>
      <c r="H175" s="23"/>
      <c r="I175" s="23"/>
      <c r="J175" s="23"/>
      <c r="K175" s="23"/>
    </row>
    <row r="176" spans="1:11" ht="14.1" customHeight="1">
      <c r="A176" s="23"/>
      <c r="B176" s="23"/>
      <c r="C176" s="39" t="s">
        <v>59</v>
      </c>
      <c r="D176" s="40">
        <v>0</v>
      </c>
      <c r="E176" s="40">
        <v>0</v>
      </c>
      <c r="F176" s="40">
        <v>0</v>
      </c>
      <c r="G176" s="40">
        <v>0</v>
      </c>
      <c r="H176" s="23"/>
      <c r="I176" s="23"/>
      <c r="J176" s="23"/>
      <c r="K176" s="23"/>
    </row>
    <row r="177" spans="1:11" ht="14.1" customHeight="1">
      <c r="A177" s="23"/>
      <c r="B177" s="23"/>
      <c r="C177" s="39" t="s">
        <v>60</v>
      </c>
      <c r="D177" s="40">
        <v>0</v>
      </c>
      <c r="E177" s="40">
        <v>0</v>
      </c>
      <c r="F177" s="40">
        <v>0</v>
      </c>
      <c r="G177" s="40">
        <v>0</v>
      </c>
      <c r="H177" s="23"/>
      <c r="I177" s="23"/>
      <c r="J177" s="23"/>
      <c r="K177" s="23"/>
    </row>
    <row r="178" spans="1:11" ht="14.1" customHeight="1">
      <c r="A178" s="23"/>
      <c r="B178" s="23"/>
      <c r="C178" s="39" t="s">
        <v>61</v>
      </c>
      <c r="D178" s="40">
        <v>0</v>
      </c>
      <c r="E178" s="40">
        <v>0</v>
      </c>
      <c r="F178" s="40">
        <v>0</v>
      </c>
      <c r="G178" s="40">
        <v>0</v>
      </c>
      <c r="H178" s="23"/>
      <c r="I178" s="23"/>
      <c r="J178" s="23"/>
      <c r="K178" s="23"/>
    </row>
    <row r="179" spans="1:11" ht="14.1" customHeight="1">
      <c r="A179" s="23"/>
      <c r="B179" s="23"/>
      <c r="C179" s="39" t="s">
        <v>62</v>
      </c>
      <c r="D179" s="40">
        <v>0</v>
      </c>
      <c r="E179" s="40">
        <v>1000000</v>
      </c>
      <c r="F179" s="40">
        <v>1000000</v>
      </c>
      <c r="G179" s="40">
        <v>1000000</v>
      </c>
      <c r="H179" s="23"/>
      <c r="I179" s="23"/>
      <c r="J179" s="23"/>
      <c r="K179" s="23"/>
    </row>
    <row r="180" spans="1:11" ht="14.1" customHeight="1">
      <c r="A180" s="23"/>
      <c r="B180" s="23"/>
      <c r="C180" s="39" t="s">
        <v>49</v>
      </c>
      <c r="D180" s="40">
        <v>0</v>
      </c>
      <c r="E180" s="40">
        <v>1000000</v>
      </c>
      <c r="F180" s="40">
        <v>1000000</v>
      </c>
      <c r="G180" s="40">
        <v>1000000</v>
      </c>
      <c r="H180" s="23"/>
      <c r="I180" s="23"/>
      <c r="J180" s="23"/>
      <c r="K180" s="23"/>
    </row>
    <row r="181" spans="1:11" ht="14.1" customHeight="1">
      <c r="A181" s="23"/>
      <c r="B181" s="23"/>
      <c r="C181" s="39" t="s">
        <v>58</v>
      </c>
      <c r="D181" s="40">
        <v>0</v>
      </c>
      <c r="E181" s="40">
        <v>0</v>
      </c>
      <c r="F181" s="40">
        <v>0</v>
      </c>
      <c r="G181" s="40">
        <v>0</v>
      </c>
      <c r="H181" s="23"/>
      <c r="I181" s="23"/>
      <c r="J181" s="23"/>
      <c r="K181" s="23"/>
    </row>
    <row r="182" spans="1:11" ht="14.1" customHeight="1">
      <c r="A182" s="23"/>
      <c r="B182" s="23"/>
      <c r="C182" s="39" t="s">
        <v>59</v>
      </c>
      <c r="D182" s="40">
        <v>0</v>
      </c>
      <c r="E182" s="40">
        <v>0</v>
      </c>
      <c r="F182" s="40">
        <v>0</v>
      </c>
      <c r="G182" s="40">
        <v>0</v>
      </c>
      <c r="H182" s="23"/>
      <c r="I182" s="23"/>
      <c r="J182" s="23"/>
      <c r="K182" s="23"/>
    </row>
    <row r="183" spans="1:11" ht="14.1" customHeight="1">
      <c r="A183" s="23"/>
      <c r="B183" s="23"/>
      <c r="C183" s="39" t="s">
        <v>60</v>
      </c>
      <c r="D183" s="40">
        <v>0</v>
      </c>
      <c r="E183" s="40">
        <v>0</v>
      </c>
      <c r="F183" s="40">
        <v>0</v>
      </c>
      <c r="G183" s="40">
        <v>0</v>
      </c>
      <c r="H183" s="23"/>
      <c r="I183" s="23"/>
      <c r="J183" s="23"/>
      <c r="K183" s="23"/>
    </row>
    <row r="184" spans="1:11" ht="14.1" customHeight="1">
      <c r="A184" s="23"/>
      <c r="B184" s="23"/>
      <c r="C184" s="39" t="s">
        <v>61</v>
      </c>
      <c r="D184" s="40">
        <v>0</v>
      </c>
      <c r="E184" s="40">
        <v>0</v>
      </c>
      <c r="F184" s="40">
        <v>0</v>
      </c>
      <c r="G184" s="40">
        <v>0</v>
      </c>
      <c r="H184" s="23"/>
      <c r="I184" s="23"/>
      <c r="J184" s="23"/>
      <c r="K184" s="23"/>
    </row>
    <row r="185" spans="1:11" ht="14.1" customHeight="1">
      <c r="A185" s="23"/>
      <c r="B185" s="23"/>
      <c r="C185" s="39" t="s">
        <v>63</v>
      </c>
      <c r="D185" s="40">
        <v>0</v>
      </c>
      <c r="E185" s="40">
        <v>0</v>
      </c>
      <c r="F185" s="40">
        <v>0</v>
      </c>
      <c r="G185" s="40">
        <v>0</v>
      </c>
      <c r="H185" s="23"/>
      <c r="I185" s="23"/>
      <c r="J185" s="23"/>
      <c r="K185" s="23"/>
    </row>
    <row r="186" spans="1:11" ht="14.1" customHeight="1">
      <c r="A186" s="23"/>
      <c r="B186" s="23"/>
      <c r="C186" s="39" t="s">
        <v>49</v>
      </c>
      <c r="D186" s="40">
        <v>0</v>
      </c>
      <c r="E186" s="40">
        <v>0</v>
      </c>
      <c r="F186" s="40">
        <v>0</v>
      </c>
      <c r="G186" s="40">
        <v>0</v>
      </c>
      <c r="H186" s="23"/>
      <c r="I186" s="23"/>
      <c r="J186" s="23"/>
      <c r="K186" s="23"/>
    </row>
    <row r="187" spans="1:11" ht="14.1" customHeight="1">
      <c r="A187" s="23"/>
      <c r="B187" s="23"/>
      <c r="C187" s="39" t="s">
        <v>58</v>
      </c>
      <c r="D187" s="40">
        <v>0</v>
      </c>
      <c r="E187" s="40">
        <v>0</v>
      </c>
      <c r="F187" s="40">
        <v>0</v>
      </c>
      <c r="G187" s="40">
        <v>0</v>
      </c>
      <c r="H187" s="23"/>
      <c r="I187" s="23"/>
      <c r="J187" s="23"/>
      <c r="K187" s="23"/>
    </row>
    <row r="188" spans="1:11" ht="14.1" customHeight="1">
      <c r="A188" s="23"/>
      <c r="B188" s="23"/>
      <c r="C188" s="39" t="s">
        <v>59</v>
      </c>
      <c r="D188" s="40">
        <v>0</v>
      </c>
      <c r="E188" s="40">
        <v>0</v>
      </c>
      <c r="F188" s="40">
        <v>0</v>
      </c>
      <c r="G188" s="40">
        <v>0</v>
      </c>
      <c r="H188" s="23"/>
      <c r="I188" s="23"/>
      <c r="J188" s="23"/>
      <c r="K188" s="23"/>
    </row>
    <row r="189" spans="1:11" ht="14.1" customHeight="1">
      <c r="A189" s="23"/>
      <c r="B189" s="23"/>
      <c r="C189" s="39" t="s">
        <v>60</v>
      </c>
      <c r="D189" s="40">
        <v>0</v>
      </c>
      <c r="E189" s="40">
        <v>0</v>
      </c>
      <c r="F189" s="40">
        <v>0</v>
      </c>
      <c r="G189" s="40">
        <v>0</v>
      </c>
      <c r="H189" s="23"/>
      <c r="I189" s="23"/>
      <c r="J189" s="23"/>
      <c r="K189" s="23"/>
    </row>
    <row r="190" spans="1:11" ht="14.1" customHeight="1">
      <c r="A190" s="23"/>
      <c r="B190" s="23"/>
      <c r="C190" s="39" t="s">
        <v>61</v>
      </c>
      <c r="D190" s="40">
        <v>0</v>
      </c>
      <c r="E190" s="40">
        <v>0</v>
      </c>
      <c r="F190" s="40">
        <v>0</v>
      </c>
      <c r="G190" s="40">
        <v>0</v>
      </c>
      <c r="H190" s="23"/>
      <c r="I190" s="23"/>
      <c r="J190" s="23"/>
      <c r="K190" s="23"/>
    </row>
    <row r="191" spans="1:11" ht="14.1" customHeight="1">
      <c r="A191" s="23"/>
      <c r="B191" s="23"/>
      <c r="C191" s="39" t="s">
        <v>64</v>
      </c>
      <c r="D191" s="40">
        <v>0</v>
      </c>
      <c r="E191" s="40">
        <v>0</v>
      </c>
      <c r="F191" s="40">
        <v>0</v>
      </c>
      <c r="G191" s="40">
        <v>0</v>
      </c>
      <c r="H191" s="23"/>
      <c r="I191" s="23"/>
      <c r="J191" s="23"/>
      <c r="K191" s="23"/>
    </row>
    <row r="192" spans="1:11" ht="14.1" customHeight="1">
      <c r="A192" s="23"/>
      <c r="B192" s="23"/>
      <c r="C192" s="39" t="s">
        <v>65</v>
      </c>
      <c r="D192" s="40">
        <v>0</v>
      </c>
      <c r="E192" s="40">
        <v>0</v>
      </c>
      <c r="F192" s="40">
        <v>0</v>
      </c>
      <c r="G192" s="40">
        <v>0</v>
      </c>
      <c r="H192" s="23"/>
      <c r="I192" s="23"/>
      <c r="J192" s="23"/>
      <c r="K192" s="23"/>
    </row>
    <row r="193" spans="1:11" ht="14.1" customHeight="1">
      <c r="A193" s="23"/>
      <c r="B193" s="23"/>
      <c r="C193" s="41" t="s">
        <v>25</v>
      </c>
      <c r="D193" s="40">
        <v>0</v>
      </c>
      <c r="E193" s="40">
        <v>1000000</v>
      </c>
      <c r="F193" s="40">
        <v>1000000</v>
      </c>
      <c r="G193" s="40">
        <v>1000000</v>
      </c>
      <c r="H193" s="23"/>
      <c r="I193" s="23"/>
      <c r="J193" s="23"/>
      <c r="K193" s="23"/>
    </row>
    <row r="194" spans="1:11" ht="15" customHeight="1">
      <c r="A194" s="23"/>
      <c r="B194" s="23"/>
      <c r="C194" s="43" t="s">
        <v>18</v>
      </c>
      <c r="D194" s="44" t="s">
        <v>18</v>
      </c>
      <c r="E194" s="44" t="s">
        <v>18</v>
      </c>
      <c r="F194" s="44" t="s">
        <v>18</v>
      </c>
      <c r="G194" s="44" t="s">
        <v>18</v>
      </c>
      <c r="H194" s="23"/>
      <c r="I194" s="23"/>
      <c r="J194" s="23"/>
      <c r="K194" s="23"/>
    </row>
    <row r="195" spans="1:11" ht="15" customHeight="1">
      <c r="A195" s="23"/>
      <c r="B195" s="23"/>
      <c r="C195" s="26" t="s">
        <v>168</v>
      </c>
      <c r="D195" s="45">
        <v>0</v>
      </c>
      <c r="E195" s="45">
        <v>134175000</v>
      </c>
      <c r="F195" s="45">
        <v>134175000</v>
      </c>
      <c r="G195" s="45">
        <v>134175000</v>
      </c>
      <c r="H195" s="23"/>
      <c r="I195" s="23"/>
      <c r="J195" s="23"/>
      <c r="K195" s="23"/>
    </row>
    <row r="196" spans="1:11" ht="15" customHeight="1">
      <c r="A196" s="23"/>
      <c r="B196" s="23"/>
      <c r="C196" s="27" t="s">
        <v>48</v>
      </c>
      <c r="D196" s="46">
        <v>0</v>
      </c>
      <c r="E196" s="46">
        <v>21100000</v>
      </c>
      <c r="F196" s="46">
        <v>21100000</v>
      </c>
      <c r="G196" s="46">
        <v>21100000</v>
      </c>
      <c r="H196" s="23"/>
      <c r="I196" s="23"/>
      <c r="J196" s="23"/>
      <c r="K196" s="23"/>
    </row>
    <row r="197" spans="1:11" ht="15" customHeight="1">
      <c r="A197" s="23"/>
      <c r="B197" s="23"/>
      <c r="C197" s="27" t="s">
        <v>49</v>
      </c>
      <c r="D197" s="46">
        <v>0</v>
      </c>
      <c r="E197" s="46">
        <v>21100000</v>
      </c>
      <c r="F197" s="46">
        <v>21100000</v>
      </c>
      <c r="G197" s="46">
        <v>21100000</v>
      </c>
      <c r="H197" s="23"/>
      <c r="I197" s="23"/>
      <c r="J197" s="23"/>
      <c r="K197" s="23"/>
    </row>
    <row r="198" spans="1:11" ht="15" customHeight="1">
      <c r="A198" s="23"/>
      <c r="B198" s="23"/>
      <c r="C198" s="27" t="s">
        <v>50</v>
      </c>
      <c r="D198" s="46">
        <v>0</v>
      </c>
      <c r="E198" s="46">
        <v>0</v>
      </c>
      <c r="F198" s="46">
        <v>0</v>
      </c>
      <c r="G198" s="46">
        <v>0</v>
      </c>
      <c r="H198" s="23"/>
      <c r="I198" s="23"/>
      <c r="J198" s="23"/>
      <c r="K198" s="23"/>
    </row>
    <row r="199" spans="1:11" ht="15" customHeight="1">
      <c r="A199" s="23"/>
      <c r="B199" s="23"/>
      <c r="C199" s="27" t="s">
        <v>51</v>
      </c>
      <c r="D199" s="46">
        <v>0</v>
      </c>
      <c r="E199" s="46">
        <v>3680000</v>
      </c>
      <c r="F199" s="46">
        <v>3680000</v>
      </c>
      <c r="G199" s="46">
        <v>3680000</v>
      </c>
      <c r="H199" s="23"/>
      <c r="I199" s="23"/>
      <c r="J199" s="23"/>
      <c r="K199" s="23"/>
    </row>
    <row r="200" spans="1:11" ht="15" customHeight="1">
      <c r="A200" s="23"/>
      <c r="B200" s="23"/>
      <c r="C200" s="27" t="s">
        <v>49</v>
      </c>
      <c r="D200" s="46">
        <v>0</v>
      </c>
      <c r="E200" s="46">
        <v>3680000</v>
      </c>
      <c r="F200" s="46">
        <v>3680000</v>
      </c>
      <c r="G200" s="46">
        <v>3680000</v>
      </c>
      <c r="H200" s="23"/>
      <c r="I200" s="23"/>
      <c r="J200" s="23"/>
      <c r="K200" s="23"/>
    </row>
    <row r="201" spans="1:11" ht="15" customHeight="1">
      <c r="A201" s="23"/>
      <c r="B201" s="23"/>
      <c r="C201" s="27" t="s">
        <v>50</v>
      </c>
      <c r="D201" s="46">
        <v>0</v>
      </c>
      <c r="E201" s="46">
        <v>0</v>
      </c>
      <c r="F201" s="46">
        <v>0</v>
      </c>
      <c r="G201" s="46">
        <v>0</v>
      </c>
      <c r="H201" s="23"/>
      <c r="I201" s="23"/>
      <c r="J201" s="23"/>
      <c r="K201" s="23"/>
    </row>
    <row r="202" spans="1:11" ht="15" customHeight="1">
      <c r="A202" s="23"/>
      <c r="B202" s="23"/>
      <c r="C202" s="27" t="s">
        <v>52</v>
      </c>
      <c r="D202" s="46">
        <v>0</v>
      </c>
      <c r="E202" s="46">
        <v>5395000</v>
      </c>
      <c r="F202" s="46">
        <v>5395000</v>
      </c>
      <c r="G202" s="46">
        <v>5395000</v>
      </c>
      <c r="H202" s="23"/>
      <c r="I202" s="23"/>
      <c r="J202" s="23"/>
      <c r="K202" s="23"/>
    </row>
    <row r="203" spans="1:11" ht="15" customHeight="1">
      <c r="A203" s="23"/>
      <c r="B203" s="23"/>
      <c r="C203" s="27" t="s">
        <v>49</v>
      </c>
      <c r="D203" s="46">
        <v>0</v>
      </c>
      <c r="E203" s="46">
        <v>5395000</v>
      </c>
      <c r="F203" s="46">
        <v>5395000</v>
      </c>
      <c r="G203" s="46">
        <v>5395000</v>
      </c>
      <c r="H203" s="23"/>
      <c r="I203" s="23"/>
      <c r="J203" s="23"/>
      <c r="K203" s="23"/>
    </row>
    <row r="204" spans="1:11" ht="15" customHeight="1">
      <c r="A204" s="23"/>
      <c r="B204" s="23"/>
      <c r="C204" s="27" t="s">
        <v>50</v>
      </c>
      <c r="D204" s="46">
        <v>0</v>
      </c>
      <c r="E204" s="46">
        <v>0</v>
      </c>
      <c r="F204" s="46">
        <v>0</v>
      </c>
      <c r="G204" s="46">
        <v>0</v>
      </c>
      <c r="H204" s="23"/>
      <c r="I204" s="23"/>
      <c r="J204" s="23"/>
      <c r="K204" s="23"/>
    </row>
    <row r="205" spans="1:11" ht="15" customHeight="1">
      <c r="A205" s="23"/>
      <c r="B205" s="23"/>
      <c r="C205" s="27" t="s">
        <v>53</v>
      </c>
      <c r="D205" s="46">
        <v>0</v>
      </c>
      <c r="E205" s="46">
        <v>0</v>
      </c>
      <c r="F205" s="46">
        <v>0</v>
      </c>
      <c r="G205" s="46">
        <v>0</v>
      </c>
      <c r="H205" s="23"/>
      <c r="I205" s="23"/>
      <c r="J205" s="23"/>
      <c r="K205" s="23"/>
    </row>
    <row r="206" spans="1:11" ht="15" customHeight="1">
      <c r="A206" s="23"/>
      <c r="B206" s="23"/>
      <c r="C206" s="27" t="s">
        <v>49</v>
      </c>
      <c r="D206" s="46">
        <v>0</v>
      </c>
      <c r="E206" s="46">
        <v>0</v>
      </c>
      <c r="F206" s="46">
        <v>0</v>
      </c>
      <c r="G206" s="46">
        <v>0</v>
      </c>
      <c r="H206" s="23"/>
      <c r="I206" s="23"/>
      <c r="J206" s="23"/>
      <c r="K206" s="23"/>
    </row>
    <row r="207" spans="1:11" ht="15" customHeight="1">
      <c r="A207" s="23"/>
      <c r="B207" s="23"/>
      <c r="C207" s="27" t="s">
        <v>50</v>
      </c>
      <c r="D207" s="46">
        <v>0</v>
      </c>
      <c r="E207" s="46">
        <v>0</v>
      </c>
      <c r="F207" s="46">
        <v>0</v>
      </c>
      <c r="G207" s="46">
        <v>0</v>
      </c>
      <c r="H207" s="23"/>
      <c r="I207" s="23"/>
      <c r="J207" s="23"/>
      <c r="K207" s="23"/>
    </row>
    <row r="208" spans="1:11" ht="20.100000000000001" customHeight="1">
      <c r="A208" s="23"/>
      <c r="B208" s="23"/>
      <c r="C208" s="27" t="s">
        <v>169</v>
      </c>
      <c r="D208" s="47">
        <v>0</v>
      </c>
      <c r="E208" s="47">
        <v>103000000</v>
      </c>
      <c r="F208" s="47">
        <v>103000000</v>
      </c>
      <c r="G208" s="47">
        <v>103000000</v>
      </c>
      <c r="H208" s="23"/>
      <c r="I208" s="23"/>
      <c r="J208" s="23"/>
      <c r="K208" s="23"/>
    </row>
    <row r="209" spans="1:11" ht="15" customHeight="1">
      <c r="A209" s="23"/>
      <c r="B209" s="23"/>
      <c r="C209" s="27" t="s">
        <v>49</v>
      </c>
      <c r="D209" s="46">
        <v>0</v>
      </c>
      <c r="E209" s="46">
        <v>103000000</v>
      </c>
      <c r="F209" s="46">
        <v>103000000</v>
      </c>
      <c r="G209" s="46">
        <v>103000000</v>
      </c>
      <c r="H209" s="23"/>
      <c r="I209" s="23"/>
      <c r="J209" s="23"/>
      <c r="K209" s="23"/>
    </row>
    <row r="210" spans="1:11" ht="15" customHeight="1">
      <c r="A210" s="23"/>
      <c r="B210" s="23"/>
      <c r="C210" s="27" t="s">
        <v>50</v>
      </c>
      <c r="D210" s="46">
        <v>0</v>
      </c>
      <c r="E210" s="46">
        <v>0</v>
      </c>
      <c r="F210" s="46">
        <v>0</v>
      </c>
      <c r="G210" s="46">
        <v>0</v>
      </c>
      <c r="H210" s="23"/>
      <c r="I210" s="23"/>
      <c r="J210" s="23"/>
      <c r="K210" s="23"/>
    </row>
    <row r="211" spans="1:11" ht="15" customHeight="1">
      <c r="A211" s="23"/>
      <c r="B211" s="23"/>
      <c r="C211" s="27" t="s">
        <v>55</v>
      </c>
      <c r="D211" s="46">
        <v>0</v>
      </c>
      <c r="E211" s="46">
        <v>0</v>
      </c>
      <c r="F211" s="46">
        <v>0</v>
      </c>
      <c r="G211" s="46">
        <v>0</v>
      </c>
      <c r="H211" s="23"/>
      <c r="I211" s="23"/>
      <c r="J211" s="23"/>
      <c r="K211" s="23"/>
    </row>
    <row r="212" spans="1:11" ht="15" customHeight="1">
      <c r="A212" s="23"/>
      <c r="B212" s="23"/>
      <c r="C212" s="27" t="s">
        <v>49</v>
      </c>
      <c r="D212" s="46">
        <v>0</v>
      </c>
      <c r="E212" s="46">
        <v>0</v>
      </c>
      <c r="F212" s="46">
        <v>0</v>
      </c>
      <c r="G212" s="46">
        <v>0</v>
      </c>
      <c r="H212" s="23"/>
      <c r="I212" s="23"/>
      <c r="J212" s="23"/>
      <c r="K212" s="23"/>
    </row>
    <row r="213" spans="1:11" ht="15" customHeight="1">
      <c r="A213" s="23"/>
      <c r="B213" s="23"/>
      <c r="C213" s="27" t="s">
        <v>50</v>
      </c>
      <c r="D213" s="46">
        <v>0</v>
      </c>
      <c r="E213" s="46">
        <v>0</v>
      </c>
      <c r="F213" s="46">
        <v>0</v>
      </c>
      <c r="G213" s="46">
        <v>0</v>
      </c>
      <c r="H213" s="23"/>
      <c r="I213" s="23"/>
      <c r="J213" s="23"/>
      <c r="K213" s="23"/>
    </row>
    <row r="214" spans="1:11" ht="15" customHeight="1">
      <c r="A214" s="23"/>
      <c r="B214" s="23"/>
      <c r="C214" s="27" t="s">
        <v>56</v>
      </c>
      <c r="D214" s="46">
        <v>0</v>
      </c>
      <c r="E214" s="46">
        <v>0</v>
      </c>
      <c r="F214" s="46">
        <v>0</v>
      </c>
      <c r="G214" s="46">
        <v>0</v>
      </c>
      <c r="H214" s="23"/>
      <c r="I214" s="23"/>
      <c r="J214" s="23"/>
      <c r="K214" s="23"/>
    </row>
    <row r="215" spans="1:11" ht="15" customHeight="1">
      <c r="A215" s="23"/>
      <c r="B215" s="23"/>
      <c r="C215" s="27" t="s">
        <v>49</v>
      </c>
      <c r="D215" s="46">
        <v>0</v>
      </c>
      <c r="E215" s="46">
        <v>0</v>
      </c>
      <c r="F215" s="46">
        <v>0</v>
      </c>
      <c r="G215" s="46">
        <v>0</v>
      </c>
      <c r="H215" s="23"/>
      <c r="I215" s="23"/>
      <c r="J215" s="23"/>
      <c r="K215" s="23"/>
    </row>
    <row r="216" spans="1:11" ht="15" customHeight="1">
      <c r="A216" s="23"/>
      <c r="B216" s="23"/>
      <c r="C216" s="27" t="s">
        <v>50</v>
      </c>
      <c r="D216" s="46">
        <v>0</v>
      </c>
      <c r="E216" s="46">
        <v>0</v>
      </c>
      <c r="F216" s="46">
        <v>0</v>
      </c>
      <c r="G216" s="46">
        <v>0</v>
      </c>
      <c r="H216" s="23"/>
      <c r="I216" s="23"/>
      <c r="J216" s="23"/>
      <c r="K216" s="23"/>
    </row>
    <row r="217" spans="1:11" ht="15" customHeight="1">
      <c r="A217" s="23"/>
      <c r="B217" s="23"/>
      <c r="C217" s="27" t="s">
        <v>57</v>
      </c>
      <c r="D217" s="46">
        <v>0</v>
      </c>
      <c r="E217" s="46">
        <v>0</v>
      </c>
      <c r="F217" s="46">
        <v>0</v>
      </c>
      <c r="G217" s="46">
        <v>0</v>
      </c>
      <c r="H217" s="23"/>
      <c r="I217" s="23"/>
      <c r="J217" s="23"/>
      <c r="K217" s="23"/>
    </row>
    <row r="218" spans="1:11" ht="15" customHeight="1">
      <c r="A218" s="23"/>
      <c r="B218" s="23"/>
      <c r="C218" s="27" t="s">
        <v>49</v>
      </c>
      <c r="D218" s="46">
        <v>0</v>
      </c>
      <c r="E218" s="46">
        <v>0</v>
      </c>
      <c r="F218" s="46">
        <v>0</v>
      </c>
      <c r="G218" s="46">
        <v>0</v>
      </c>
      <c r="H218" s="23"/>
      <c r="I218" s="23"/>
      <c r="J218" s="23"/>
      <c r="K218" s="23"/>
    </row>
    <row r="219" spans="1:11" ht="15" customHeight="1">
      <c r="A219" s="23"/>
      <c r="B219" s="23"/>
      <c r="C219" s="27" t="s">
        <v>58</v>
      </c>
      <c r="D219" s="46">
        <v>0</v>
      </c>
      <c r="E219" s="46">
        <v>0</v>
      </c>
      <c r="F219" s="46">
        <v>0</v>
      </c>
      <c r="G219" s="46">
        <v>0</v>
      </c>
      <c r="H219" s="23"/>
      <c r="I219" s="23"/>
      <c r="J219" s="23"/>
      <c r="K219" s="23"/>
    </row>
    <row r="220" spans="1:11" ht="15" customHeight="1">
      <c r="A220" s="23"/>
      <c r="B220" s="23"/>
      <c r="C220" s="27" t="s">
        <v>59</v>
      </c>
      <c r="D220" s="46">
        <v>0</v>
      </c>
      <c r="E220" s="46">
        <v>0</v>
      </c>
      <c r="F220" s="46">
        <v>0</v>
      </c>
      <c r="G220" s="46">
        <v>0</v>
      </c>
      <c r="H220" s="23"/>
      <c r="I220" s="23"/>
      <c r="J220" s="23"/>
      <c r="K220" s="23"/>
    </row>
    <row r="221" spans="1:11" ht="15" customHeight="1">
      <c r="A221" s="23"/>
      <c r="B221" s="23"/>
      <c r="C221" s="27" t="s">
        <v>60</v>
      </c>
      <c r="D221" s="46">
        <v>0</v>
      </c>
      <c r="E221" s="46">
        <v>0</v>
      </c>
      <c r="F221" s="46">
        <v>0</v>
      </c>
      <c r="G221" s="46">
        <v>0</v>
      </c>
      <c r="H221" s="23"/>
      <c r="I221" s="23"/>
      <c r="J221" s="23"/>
      <c r="K221" s="23"/>
    </row>
    <row r="222" spans="1:11" ht="15" customHeight="1">
      <c r="A222" s="23"/>
      <c r="B222" s="23"/>
      <c r="C222" s="27" t="s">
        <v>61</v>
      </c>
      <c r="D222" s="46">
        <v>0</v>
      </c>
      <c r="E222" s="46">
        <v>0</v>
      </c>
      <c r="F222" s="46">
        <v>0</v>
      </c>
      <c r="G222" s="46">
        <v>0</v>
      </c>
      <c r="H222" s="23"/>
      <c r="I222" s="23"/>
      <c r="J222" s="23"/>
      <c r="K222" s="23"/>
    </row>
    <row r="223" spans="1:11" ht="15" customHeight="1">
      <c r="A223" s="23"/>
      <c r="B223" s="23"/>
      <c r="C223" s="27" t="s">
        <v>62</v>
      </c>
      <c r="D223" s="46">
        <v>0</v>
      </c>
      <c r="E223" s="46">
        <v>1000000</v>
      </c>
      <c r="F223" s="46">
        <v>1000000</v>
      </c>
      <c r="G223" s="46">
        <v>1000000</v>
      </c>
      <c r="H223" s="23"/>
      <c r="I223" s="23"/>
      <c r="J223" s="23"/>
      <c r="K223" s="23"/>
    </row>
    <row r="224" spans="1:11" ht="15" customHeight="1">
      <c r="A224" s="23"/>
      <c r="B224" s="23"/>
      <c r="C224" s="27" t="s">
        <v>49</v>
      </c>
      <c r="D224" s="46">
        <v>0</v>
      </c>
      <c r="E224" s="46">
        <v>1000000</v>
      </c>
      <c r="F224" s="46">
        <v>1000000</v>
      </c>
      <c r="G224" s="46">
        <v>1000000</v>
      </c>
      <c r="H224" s="23"/>
      <c r="I224" s="23"/>
      <c r="J224" s="23"/>
      <c r="K224" s="23"/>
    </row>
    <row r="225" spans="1:11" ht="15" customHeight="1">
      <c r="A225" s="23"/>
      <c r="B225" s="23"/>
      <c r="C225" s="27" t="s">
        <v>58</v>
      </c>
      <c r="D225" s="46">
        <v>0</v>
      </c>
      <c r="E225" s="46">
        <v>0</v>
      </c>
      <c r="F225" s="46">
        <v>0</v>
      </c>
      <c r="G225" s="46">
        <v>0</v>
      </c>
      <c r="H225" s="23"/>
      <c r="I225" s="23"/>
      <c r="J225" s="23"/>
      <c r="K225" s="23"/>
    </row>
    <row r="226" spans="1:11" ht="15" customHeight="1">
      <c r="A226" s="23"/>
      <c r="B226" s="23"/>
      <c r="C226" s="27" t="s">
        <v>59</v>
      </c>
      <c r="D226" s="46">
        <v>0</v>
      </c>
      <c r="E226" s="46">
        <v>0</v>
      </c>
      <c r="F226" s="46">
        <v>0</v>
      </c>
      <c r="G226" s="46">
        <v>0</v>
      </c>
      <c r="H226" s="23"/>
      <c r="I226" s="23"/>
      <c r="J226" s="23"/>
      <c r="K226" s="23"/>
    </row>
    <row r="227" spans="1:11" ht="15" customHeight="1">
      <c r="A227" s="23"/>
      <c r="B227" s="23"/>
      <c r="C227" s="27" t="s">
        <v>60</v>
      </c>
      <c r="D227" s="46">
        <v>0</v>
      </c>
      <c r="E227" s="46">
        <v>0</v>
      </c>
      <c r="F227" s="46">
        <v>0</v>
      </c>
      <c r="G227" s="46">
        <v>0</v>
      </c>
      <c r="H227" s="23"/>
      <c r="I227" s="23"/>
      <c r="J227" s="23"/>
      <c r="K227" s="23"/>
    </row>
    <row r="228" spans="1:11" ht="15" customHeight="1">
      <c r="A228" s="23"/>
      <c r="B228" s="23"/>
      <c r="C228" s="27" t="s">
        <v>61</v>
      </c>
      <c r="D228" s="46">
        <v>0</v>
      </c>
      <c r="E228" s="46">
        <v>0</v>
      </c>
      <c r="F228" s="46">
        <v>0</v>
      </c>
      <c r="G228" s="46">
        <v>0</v>
      </c>
      <c r="H228" s="23"/>
      <c r="I228" s="23"/>
      <c r="J228" s="23"/>
      <c r="K228" s="23"/>
    </row>
    <row r="229" spans="1:11" ht="15" customHeight="1">
      <c r="A229" s="23"/>
      <c r="B229" s="23"/>
      <c r="C229" s="27" t="s">
        <v>63</v>
      </c>
      <c r="D229" s="46">
        <v>0</v>
      </c>
      <c r="E229" s="46">
        <v>0</v>
      </c>
      <c r="F229" s="46">
        <v>0</v>
      </c>
      <c r="G229" s="46">
        <v>0</v>
      </c>
      <c r="H229" s="23"/>
      <c r="I229" s="23"/>
      <c r="J229" s="23"/>
      <c r="K229" s="23"/>
    </row>
    <row r="230" spans="1:11" ht="15" customHeight="1">
      <c r="A230" s="23"/>
      <c r="B230" s="23"/>
      <c r="C230" s="27" t="s">
        <v>49</v>
      </c>
      <c r="D230" s="46">
        <v>0</v>
      </c>
      <c r="E230" s="46">
        <v>0</v>
      </c>
      <c r="F230" s="46">
        <v>0</v>
      </c>
      <c r="G230" s="46">
        <v>0</v>
      </c>
      <c r="H230" s="23"/>
      <c r="I230" s="23"/>
      <c r="J230" s="23"/>
      <c r="K230" s="23"/>
    </row>
    <row r="231" spans="1:11" ht="15" customHeight="1">
      <c r="A231" s="23"/>
      <c r="B231" s="23"/>
      <c r="C231" s="27" t="s">
        <v>58</v>
      </c>
      <c r="D231" s="46">
        <v>0</v>
      </c>
      <c r="E231" s="46">
        <v>0</v>
      </c>
      <c r="F231" s="46">
        <v>0</v>
      </c>
      <c r="G231" s="46">
        <v>0</v>
      </c>
      <c r="H231" s="23"/>
      <c r="I231" s="23"/>
      <c r="J231" s="23"/>
      <c r="K231" s="23"/>
    </row>
    <row r="232" spans="1:11" ht="15" customHeight="1">
      <c r="A232" s="23"/>
      <c r="B232" s="23"/>
      <c r="C232" s="27" t="s">
        <v>59</v>
      </c>
      <c r="D232" s="46">
        <v>0</v>
      </c>
      <c r="E232" s="46">
        <v>0</v>
      </c>
      <c r="F232" s="46">
        <v>0</v>
      </c>
      <c r="G232" s="46">
        <v>0</v>
      </c>
      <c r="H232" s="23"/>
      <c r="I232" s="23"/>
      <c r="J232" s="23"/>
      <c r="K232" s="23"/>
    </row>
    <row r="233" spans="1:11" ht="15" customHeight="1">
      <c r="A233" s="23"/>
      <c r="B233" s="23"/>
      <c r="C233" s="27" t="s">
        <v>60</v>
      </c>
      <c r="D233" s="46">
        <v>0</v>
      </c>
      <c r="E233" s="46">
        <v>0</v>
      </c>
      <c r="F233" s="46">
        <v>0</v>
      </c>
      <c r="G233" s="46">
        <v>0</v>
      </c>
      <c r="H233" s="23"/>
      <c r="I233" s="23"/>
      <c r="J233" s="23"/>
      <c r="K233" s="23"/>
    </row>
    <row r="234" spans="1:11" ht="15" customHeight="1">
      <c r="A234" s="23"/>
      <c r="B234" s="23"/>
      <c r="C234" s="27" t="s">
        <v>61</v>
      </c>
      <c r="D234" s="46">
        <v>0</v>
      </c>
      <c r="E234" s="46">
        <v>0</v>
      </c>
      <c r="F234" s="46">
        <v>0</v>
      </c>
      <c r="G234" s="46">
        <v>0</v>
      </c>
      <c r="H234" s="23"/>
      <c r="I234" s="23"/>
      <c r="J234" s="23"/>
      <c r="K234" s="23"/>
    </row>
    <row r="235" spans="1:11" ht="15" customHeight="1">
      <c r="A235" s="23"/>
      <c r="B235" s="23"/>
      <c r="C235" s="27" t="s">
        <v>64</v>
      </c>
      <c r="D235" s="46">
        <v>0</v>
      </c>
      <c r="E235" s="46">
        <v>0</v>
      </c>
      <c r="F235" s="46">
        <v>0</v>
      </c>
      <c r="G235" s="46">
        <v>0</v>
      </c>
      <c r="H235" s="23"/>
      <c r="I235" s="23"/>
      <c r="J235" s="23"/>
      <c r="K235" s="23"/>
    </row>
    <row r="236" spans="1:11" ht="15" customHeight="1">
      <c r="A236" s="23"/>
      <c r="B236" s="23"/>
      <c r="C236" s="27" t="s">
        <v>65</v>
      </c>
      <c r="D236" s="46">
        <v>0</v>
      </c>
      <c r="E236" s="46">
        <v>0</v>
      </c>
      <c r="F236" s="46">
        <v>0</v>
      </c>
      <c r="G236" s="46">
        <v>0</v>
      </c>
      <c r="H236" s="23"/>
      <c r="I236" s="23"/>
      <c r="J236" s="23"/>
      <c r="K236" s="23"/>
    </row>
    <row r="237" spans="1:11" ht="20.100000000000001" customHeight="1">
      <c r="A237" s="23"/>
      <c r="B237" s="23"/>
      <c r="C237" s="48" t="s">
        <v>18</v>
      </c>
      <c r="D237" s="23"/>
      <c r="E237" s="23"/>
      <c r="F237" s="23"/>
      <c r="G237" s="23"/>
      <c r="H237" s="23"/>
      <c r="I237" s="23"/>
      <c r="J237" s="23"/>
      <c r="K237" s="23"/>
    </row>
  </sheetData>
  <mergeCells count="27">
    <mergeCell ref="D139:G139"/>
    <mergeCell ref="D140:G140"/>
    <mergeCell ref="C149:G149"/>
    <mergeCell ref="D81:G81"/>
    <mergeCell ref="D82:G82"/>
    <mergeCell ref="C91:G91"/>
    <mergeCell ref="C136:G136"/>
    <mergeCell ref="D137:G137"/>
    <mergeCell ref="D138:G138"/>
    <mergeCell ref="D80:G80"/>
    <mergeCell ref="D7:G7"/>
    <mergeCell ref="C8:G8"/>
    <mergeCell ref="C9:G9"/>
    <mergeCell ref="D10:G10"/>
    <mergeCell ref="D15:G15"/>
    <mergeCell ref="C22:G22"/>
    <mergeCell ref="D23:G23"/>
    <mergeCell ref="D24:G24"/>
    <mergeCell ref="D25:G25"/>
    <mergeCell ref="D26:G26"/>
    <mergeCell ref="C35:G35"/>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40"/>
  <sheetViews>
    <sheetView zoomScaleNormal="100" workbookViewId="0">
      <selection activeCell="G230" sqref="G230"/>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2651</v>
      </c>
      <c r="E3" s="1510"/>
      <c r="F3" s="1510"/>
      <c r="G3" s="1510"/>
      <c r="H3" s="23"/>
      <c r="I3" s="23"/>
      <c r="J3" s="23"/>
      <c r="K3" s="23"/>
    </row>
    <row r="4" spans="1:11" ht="14.1" customHeight="1">
      <c r="A4" s="23"/>
      <c r="B4" s="23"/>
      <c r="C4" s="25" t="s">
        <v>4</v>
      </c>
      <c r="D4" s="1509" t="s">
        <v>365</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41.1" customHeight="1">
      <c r="A9" s="23"/>
      <c r="B9" s="23"/>
      <c r="C9" s="1515" t="s">
        <v>2652</v>
      </c>
      <c r="D9" s="1516"/>
      <c r="E9" s="1516"/>
      <c r="F9" s="1516"/>
      <c r="G9" s="1516"/>
      <c r="H9" s="23"/>
      <c r="I9" s="23"/>
      <c r="J9" s="23"/>
      <c r="K9" s="23"/>
    </row>
    <row r="10" spans="1:11" ht="65.099999999999994" customHeight="1">
      <c r="A10" s="23"/>
      <c r="B10" s="23"/>
      <c r="C10" s="26" t="s">
        <v>14</v>
      </c>
      <c r="D10" s="1517" t="s">
        <v>2653</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51.95" customHeight="1">
      <c r="A13" s="23"/>
      <c r="B13" s="23"/>
      <c r="C13" s="27" t="s">
        <v>2654</v>
      </c>
      <c r="D13" s="31" t="s">
        <v>2655</v>
      </c>
      <c r="E13" s="31" t="s">
        <v>2656</v>
      </c>
      <c r="F13" s="31" t="s">
        <v>2656</v>
      </c>
      <c r="G13" s="31" t="s">
        <v>2656</v>
      </c>
      <c r="H13" s="23"/>
      <c r="I13" s="23"/>
      <c r="J13" s="23"/>
      <c r="K13" s="23"/>
    </row>
    <row r="14" spans="1:11" ht="74.099999999999994" customHeight="1">
      <c r="A14" s="23"/>
      <c r="B14" s="23"/>
      <c r="C14" s="26" t="s">
        <v>16</v>
      </c>
      <c r="D14" s="1517" t="s">
        <v>2657</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30.95" customHeight="1">
      <c r="A17" s="23"/>
      <c r="B17" s="23"/>
      <c r="C17" s="27" t="s">
        <v>2658</v>
      </c>
      <c r="D17" s="31" t="s">
        <v>74</v>
      </c>
      <c r="E17" s="31" t="s">
        <v>74</v>
      </c>
      <c r="F17" s="31" t="s">
        <v>74</v>
      </c>
      <c r="G17" s="31" t="s">
        <v>74</v>
      </c>
      <c r="H17" s="23"/>
      <c r="I17" s="23"/>
      <c r="J17" s="23"/>
      <c r="K17" s="23"/>
    </row>
    <row r="18" spans="1:11" ht="30.95" customHeight="1">
      <c r="A18" s="23"/>
      <c r="B18" s="23"/>
      <c r="C18" s="27" t="s">
        <v>2322</v>
      </c>
      <c r="D18" s="31" t="s">
        <v>18</v>
      </c>
      <c r="E18" s="31" t="s">
        <v>1666</v>
      </c>
      <c r="F18" s="31" t="s">
        <v>1666</v>
      </c>
      <c r="G18" s="31" t="s">
        <v>1666</v>
      </c>
      <c r="H18" s="23"/>
      <c r="I18" s="23"/>
      <c r="J18" s="23"/>
      <c r="K18" s="23"/>
    </row>
    <row r="19" spans="1:11" ht="14.1" customHeight="1">
      <c r="A19" s="23"/>
      <c r="B19" s="23"/>
      <c r="C19" s="1503" t="s">
        <v>27</v>
      </c>
      <c r="D19" s="1504"/>
      <c r="E19" s="1504"/>
      <c r="F19" s="1504"/>
      <c r="G19" s="1504"/>
      <c r="H19" s="23"/>
      <c r="I19" s="23"/>
      <c r="J19" s="23"/>
      <c r="K19" s="23"/>
    </row>
    <row r="20" spans="1:11" ht="14.1" customHeight="1">
      <c r="A20" s="23"/>
      <c r="B20" s="23"/>
      <c r="C20" s="32" t="s">
        <v>2659</v>
      </c>
      <c r="D20" s="1503" t="s">
        <v>2660</v>
      </c>
      <c r="E20" s="1504"/>
      <c r="F20" s="1504"/>
      <c r="G20" s="1504"/>
      <c r="H20" s="23"/>
      <c r="I20" s="23"/>
      <c r="J20" s="23"/>
      <c r="K20" s="23"/>
    </row>
    <row r="21" spans="1:11" ht="14.1" customHeight="1">
      <c r="A21" s="23"/>
      <c r="B21" s="23"/>
      <c r="C21" s="33" t="s">
        <v>19</v>
      </c>
      <c r="D21" s="1519" t="s">
        <v>2661</v>
      </c>
      <c r="E21" s="1520"/>
      <c r="F21" s="1520"/>
      <c r="G21" s="1520"/>
      <c r="H21" s="23"/>
      <c r="I21" s="23"/>
      <c r="J21" s="23"/>
      <c r="K21" s="23"/>
    </row>
    <row r="22" spans="1:11" ht="14.1" customHeight="1">
      <c r="A22" s="23"/>
      <c r="B22" s="23"/>
      <c r="C22" s="34" t="s">
        <v>20</v>
      </c>
      <c r="D22" s="1521" t="s">
        <v>2662</v>
      </c>
      <c r="E22" s="1522"/>
      <c r="F22" s="1522"/>
      <c r="G22" s="1522"/>
      <c r="H22" s="23"/>
      <c r="I22" s="23"/>
      <c r="J22" s="23"/>
      <c r="K22" s="23"/>
    </row>
    <row r="23" spans="1:11" ht="14.1" customHeight="1">
      <c r="A23" s="23"/>
      <c r="B23" s="23"/>
      <c r="C23" s="34" t="s">
        <v>21</v>
      </c>
      <c r="D23" s="1521" t="s">
        <v>249</v>
      </c>
      <c r="E23" s="1522"/>
      <c r="F23" s="1522"/>
      <c r="G23" s="1522"/>
      <c r="H23" s="23"/>
      <c r="I23" s="23"/>
      <c r="J23" s="23"/>
      <c r="K23" s="23"/>
    </row>
    <row r="24" spans="1:11" ht="15" customHeight="1">
      <c r="A24" s="23"/>
      <c r="B24" s="23"/>
      <c r="C24" s="35"/>
      <c r="D24" s="36">
        <v>2024</v>
      </c>
      <c r="E24" s="36">
        <v>2025</v>
      </c>
      <c r="F24" s="36">
        <v>2026</v>
      </c>
      <c r="G24" s="36">
        <v>2027</v>
      </c>
      <c r="H24" s="23"/>
      <c r="I24" s="23"/>
      <c r="J24" s="23"/>
      <c r="K24" s="23"/>
    </row>
    <row r="25" spans="1:11" ht="15" customHeight="1">
      <c r="A25" s="23"/>
      <c r="B25" s="23"/>
      <c r="C25" s="37"/>
      <c r="D25" s="38" t="s">
        <v>22</v>
      </c>
      <c r="E25" s="38" t="s">
        <v>23</v>
      </c>
      <c r="F25" s="38" t="s">
        <v>23</v>
      </c>
      <c r="G25" s="38" t="s">
        <v>23</v>
      </c>
      <c r="H25" s="23"/>
      <c r="I25" s="23"/>
      <c r="J25" s="23"/>
      <c r="K25" s="23"/>
    </row>
    <row r="26" spans="1:11" ht="14.1" customHeight="1">
      <c r="A26" s="23"/>
      <c r="B26" s="23"/>
      <c r="C26" s="27" t="s">
        <v>33</v>
      </c>
      <c r="D26" s="31" t="s">
        <v>2655</v>
      </c>
      <c r="E26" s="31" t="s">
        <v>2663</v>
      </c>
      <c r="F26" s="31" t="s">
        <v>2663</v>
      </c>
      <c r="G26" s="31" t="s">
        <v>2663</v>
      </c>
      <c r="H26" s="23"/>
      <c r="I26" s="23"/>
      <c r="J26" s="23"/>
      <c r="K26" s="23"/>
    </row>
    <row r="27" spans="1:11" ht="14.1" customHeight="1">
      <c r="A27" s="23"/>
      <c r="B27" s="23"/>
      <c r="C27" s="27" t="s">
        <v>35</v>
      </c>
      <c r="D27" s="31" t="s">
        <v>2664</v>
      </c>
      <c r="E27" s="31" t="s">
        <v>2665</v>
      </c>
      <c r="F27" s="31" t="s">
        <v>2666</v>
      </c>
      <c r="G27" s="31" t="s">
        <v>2667</v>
      </c>
      <c r="H27" s="23"/>
      <c r="I27" s="23"/>
      <c r="J27" s="23"/>
      <c r="K27" s="23"/>
    </row>
    <row r="28" spans="1:11" ht="14.1" customHeight="1">
      <c r="A28" s="23"/>
      <c r="B28" s="23"/>
      <c r="C28" s="27" t="s">
        <v>40</v>
      </c>
      <c r="D28" s="31" t="s">
        <v>2668</v>
      </c>
      <c r="E28" s="31" t="s">
        <v>2669</v>
      </c>
      <c r="F28" s="31" t="s">
        <v>2670</v>
      </c>
      <c r="G28" s="31" t="s">
        <v>2671</v>
      </c>
      <c r="H28" s="23"/>
      <c r="I28" s="23"/>
      <c r="J28" s="23"/>
      <c r="K28" s="23"/>
    </row>
    <row r="29" spans="1:11" ht="14.1" customHeight="1">
      <c r="A29" s="23"/>
      <c r="B29" s="23"/>
      <c r="C29" s="27" t="s">
        <v>41</v>
      </c>
      <c r="D29" s="31" t="s">
        <v>18</v>
      </c>
      <c r="E29" s="31" t="s">
        <v>1845</v>
      </c>
      <c r="F29" s="31" t="s">
        <v>42</v>
      </c>
      <c r="G29" s="31" t="s">
        <v>42</v>
      </c>
      <c r="H29" s="23"/>
      <c r="I29" s="23"/>
      <c r="J29" s="23"/>
      <c r="K29" s="23"/>
    </row>
    <row r="30" spans="1:11" ht="14.1" customHeight="1">
      <c r="A30" s="23"/>
      <c r="B30" s="23"/>
      <c r="C30" s="27" t="s">
        <v>43</v>
      </c>
      <c r="D30" s="31" t="s">
        <v>18</v>
      </c>
      <c r="E30" s="31" t="s">
        <v>213</v>
      </c>
      <c r="F30" s="31" t="s">
        <v>2672</v>
      </c>
      <c r="G30" s="31" t="s">
        <v>2673</v>
      </c>
      <c r="H30" s="23"/>
      <c r="I30" s="23"/>
      <c r="J30" s="23"/>
      <c r="K30" s="23"/>
    </row>
    <row r="31" spans="1:11" ht="14.1" customHeight="1">
      <c r="A31" s="23"/>
      <c r="B31" s="23"/>
      <c r="C31" s="27" t="s">
        <v>47</v>
      </c>
      <c r="D31" s="31" t="s">
        <v>18</v>
      </c>
      <c r="E31" s="31" t="s">
        <v>2674</v>
      </c>
      <c r="F31" s="31" t="s">
        <v>2672</v>
      </c>
      <c r="G31" s="31" t="s">
        <v>2673</v>
      </c>
      <c r="H31" s="23"/>
      <c r="I31" s="23"/>
      <c r="J31" s="23"/>
      <c r="K31" s="23"/>
    </row>
    <row r="32" spans="1:11" ht="14.1" customHeight="1">
      <c r="A32" s="23"/>
      <c r="B32" s="23"/>
      <c r="C32" s="1523" t="s">
        <v>24</v>
      </c>
      <c r="D32" s="1524"/>
      <c r="E32" s="1524"/>
      <c r="F32" s="1524"/>
      <c r="G32" s="1524"/>
      <c r="H32" s="23"/>
      <c r="I32" s="23"/>
      <c r="J32" s="23"/>
      <c r="K32" s="23"/>
    </row>
    <row r="33" spans="1:11" ht="14.1" customHeight="1">
      <c r="A33" s="23"/>
      <c r="B33" s="23"/>
      <c r="C33" s="35"/>
      <c r="D33" s="36">
        <v>2024</v>
      </c>
      <c r="E33" s="36">
        <v>2025</v>
      </c>
      <c r="F33" s="36">
        <v>2026</v>
      </c>
      <c r="G33" s="36">
        <v>2027</v>
      </c>
      <c r="H33" s="23"/>
      <c r="I33" s="23"/>
      <c r="J33" s="23"/>
      <c r="K33" s="23"/>
    </row>
    <row r="34" spans="1:11" ht="14.1" customHeight="1">
      <c r="A34" s="23"/>
      <c r="B34" s="23"/>
      <c r="C34" s="37"/>
      <c r="D34" s="38" t="s">
        <v>22</v>
      </c>
      <c r="E34" s="38" t="s">
        <v>23</v>
      </c>
      <c r="F34" s="38" t="s">
        <v>23</v>
      </c>
      <c r="G34" s="38" t="s">
        <v>23</v>
      </c>
      <c r="H34" s="23"/>
      <c r="I34" s="23"/>
      <c r="J34" s="23"/>
      <c r="K34" s="23"/>
    </row>
    <row r="35" spans="1:11" ht="14.1" customHeight="1">
      <c r="A35" s="23"/>
      <c r="B35" s="23"/>
      <c r="C35" s="39" t="s">
        <v>48</v>
      </c>
      <c r="D35" s="40">
        <v>0</v>
      </c>
      <c r="E35" s="40">
        <v>79180000</v>
      </c>
      <c r="F35" s="40">
        <v>79180000</v>
      </c>
      <c r="G35" s="40">
        <v>79180000</v>
      </c>
      <c r="H35" s="23"/>
      <c r="I35" s="23"/>
      <c r="J35" s="23"/>
      <c r="K35" s="23"/>
    </row>
    <row r="36" spans="1:11" ht="14.1" customHeight="1">
      <c r="A36" s="23"/>
      <c r="B36" s="23"/>
      <c r="C36" s="39" t="s">
        <v>49</v>
      </c>
      <c r="D36" s="40">
        <v>0</v>
      </c>
      <c r="E36" s="40">
        <v>79180000</v>
      </c>
      <c r="F36" s="40">
        <v>79180000</v>
      </c>
      <c r="G36" s="40">
        <v>79180000</v>
      </c>
      <c r="H36" s="23"/>
      <c r="I36" s="23"/>
      <c r="J36" s="23"/>
      <c r="K36" s="23"/>
    </row>
    <row r="37" spans="1:11" ht="14.1" customHeight="1">
      <c r="A37" s="23"/>
      <c r="B37" s="23"/>
      <c r="C37" s="39" t="s">
        <v>50</v>
      </c>
      <c r="D37" s="40">
        <v>0</v>
      </c>
      <c r="E37" s="40">
        <v>0</v>
      </c>
      <c r="F37" s="40">
        <v>0</v>
      </c>
      <c r="G37" s="40">
        <v>0</v>
      </c>
      <c r="H37" s="23"/>
      <c r="I37" s="23"/>
      <c r="J37" s="23"/>
      <c r="K37" s="23"/>
    </row>
    <row r="38" spans="1:11" ht="14.1" customHeight="1">
      <c r="A38" s="23"/>
      <c r="B38" s="23"/>
      <c r="C38" s="39" t="s">
        <v>51</v>
      </c>
      <c r="D38" s="40">
        <v>0</v>
      </c>
      <c r="E38" s="40">
        <v>13218000</v>
      </c>
      <c r="F38" s="40">
        <v>13218000</v>
      </c>
      <c r="G38" s="40">
        <v>13218000</v>
      </c>
      <c r="H38" s="23"/>
      <c r="I38" s="23"/>
      <c r="J38" s="23"/>
      <c r="K38" s="23"/>
    </row>
    <row r="39" spans="1:11" ht="14.1" customHeight="1">
      <c r="A39" s="23"/>
      <c r="B39" s="23"/>
      <c r="C39" s="39" t="s">
        <v>49</v>
      </c>
      <c r="D39" s="40">
        <v>0</v>
      </c>
      <c r="E39" s="40">
        <v>13218000</v>
      </c>
      <c r="F39" s="40">
        <v>13218000</v>
      </c>
      <c r="G39" s="40">
        <v>13218000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52</v>
      </c>
      <c r="D41" s="40">
        <v>0</v>
      </c>
      <c r="E41" s="40">
        <v>17200000</v>
      </c>
      <c r="F41" s="40">
        <v>18200000</v>
      </c>
      <c r="G41" s="40">
        <v>19200000</v>
      </c>
      <c r="H41" s="23"/>
      <c r="I41" s="23"/>
      <c r="J41" s="23"/>
      <c r="K41" s="23"/>
    </row>
    <row r="42" spans="1:11" ht="14.1" customHeight="1">
      <c r="A42" s="23"/>
      <c r="B42" s="23"/>
      <c r="C42" s="39" t="s">
        <v>49</v>
      </c>
      <c r="D42" s="40">
        <v>0</v>
      </c>
      <c r="E42" s="40">
        <v>17200000</v>
      </c>
      <c r="F42" s="40">
        <v>18200000</v>
      </c>
      <c r="G42" s="40">
        <v>19200000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53</v>
      </c>
      <c r="D44" s="40">
        <v>0</v>
      </c>
      <c r="E44" s="40">
        <v>0</v>
      </c>
      <c r="F44" s="40">
        <v>0</v>
      </c>
      <c r="G44" s="40">
        <v>0</v>
      </c>
      <c r="H44" s="23"/>
      <c r="I44" s="23"/>
      <c r="J44" s="23"/>
      <c r="K44" s="23"/>
    </row>
    <row r="45" spans="1:11" ht="14.1" customHeight="1">
      <c r="A45" s="23"/>
      <c r="B45" s="23"/>
      <c r="C45" s="39" t="s">
        <v>49</v>
      </c>
      <c r="D45" s="40">
        <v>0</v>
      </c>
      <c r="E45" s="40">
        <v>0</v>
      </c>
      <c r="F45" s="40">
        <v>0</v>
      </c>
      <c r="G45" s="40">
        <v>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54</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55</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56</v>
      </c>
      <c r="D53" s="40">
        <v>0</v>
      </c>
      <c r="E53" s="40">
        <v>300000</v>
      </c>
      <c r="F53" s="40">
        <v>300000</v>
      </c>
      <c r="G53" s="40">
        <v>300000</v>
      </c>
      <c r="H53" s="23"/>
      <c r="I53" s="23"/>
      <c r="J53" s="23"/>
      <c r="K53" s="23"/>
    </row>
    <row r="54" spans="1:11" ht="14.1" customHeight="1">
      <c r="A54" s="23"/>
      <c r="B54" s="23"/>
      <c r="C54" s="39" t="s">
        <v>49</v>
      </c>
      <c r="D54" s="40">
        <v>0</v>
      </c>
      <c r="E54" s="40">
        <v>300000</v>
      </c>
      <c r="F54" s="40">
        <v>300000</v>
      </c>
      <c r="G54" s="40">
        <v>300000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57</v>
      </c>
      <c r="D56" s="40">
        <v>0</v>
      </c>
      <c r="E56" s="40">
        <v>0</v>
      </c>
      <c r="F56" s="40">
        <v>0</v>
      </c>
      <c r="G56" s="40">
        <v>0</v>
      </c>
      <c r="H56" s="23"/>
      <c r="I56" s="23"/>
      <c r="J56" s="23"/>
      <c r="K56" s="23"/>
    </row>
    <row r="57" spans="1:11" ht="14.1" customHeight="1">
      <c r="A57" s="23"/>
      <c r="B57" s="23"/>
      <c r="C57" s="39" t="s">
        <v>49</v>
      </c>
      <c r="D57" s="40">
        <v>0</v>
      </c>
      <c r="E57" s="40">
        <v>0</v>
      </c>
      <c r="F57" s="40">
        <v>0</v>
      </c>
      <c r="G57" s="40">
        <v>0</v>
      </c>
      <c r="H57" s="23"/>
      <c r="I57" s="23"/>
      <c r="J57" s="23"/>
      <c r="K57" s="23"/>
    </row>
    <row r="58" spans="1:11" ht="14.1" customHeight="1">
      <c r="A58" s="23"/>
      <c r="B58" s="23"/>
      <c r="C58" s="39" t="s">
        <v>58</v>
      </c>
      <c r="D58" s="40">
        <v>0</v>
      </c>
      <c r="E58" s="40">
        <v>0</v>
      </c>
      <c r="F58" s="40">
        <v>0</v>
      </c>
      <c r="G58" s="40">
        <v>0</v>
      </c>
      <c r="H58" s="23"/>
      <c r="I58" s="23"/>
      <c r="J58" s="23"/>
      <c r="K58" s="23"/>
    </row>
    <row r="59" spans="1:11" ht="14.1" customHeight="1">
      <c r="A59" s="23"/>
      <c r="B59" s="23"/>
      <c r="C59" s="39" t="s">
        <v>59</v>
      </c>
      <c r="D59" s="40">
        <v>0</v>
      </c>
      <c r="E59" s="40">
        <v>0</v>
      </c>
      <c r="F59" s="40">
        <v>0</v>
      </c>
      <c r="G59" s="40">
        <v>0</v>
      </c>
      <c r="H59" s="23"/>
      <c r="I59" s="23"/>
      <c r="J59" s="23"/>
      <c r="K59" s="23"/>
    </row>
    <row r="60" spans="1:11" ht="14.1" customHeight="1">
      <c r="A60" s="23"/>
      <c r="B60" s="23"/>
      <c r="C60" s="39" t="s">
        <v>60</v>
      </c>
      <c r="D60" s="40">
        <v>0</v>
      </c>
      <c r="E60" s="40">
        <v>0</v>
      </c>
      <c r="F60" s="40">
        <v>0</v>
      </c>
      <c r="G60" s="40">
        <v>0</v>
      </c>
      <c r="H60" s="23"/>
      <c r="I60" s="23"/>
      <c r="J60" s="23"/>
      <c r="K60" s="23"/>
    </row>
    <row r="61" spans="1:11" ht="14.1" customHeight="1">
      <c r="A61" s="23"/>
      <c r="B61" s="23"/>
      <c r="C61" s="39" t="s">
        <v>61</v>
      </c>
      <c r="D61" s="40">
        <v>0</v>
      </c>
      <c r="E61" s="40">
        <v>0</v>
      </c>
      <c r="F61" s="40">
        <v>0</v>
      </c>
      <c r="G61" s="40">
        <v>0</v>
      </c>
      <c r="H61" s="23"/>
      <c r="I61" s="23"/>
      <c r="J61" s="23"/>
      <c r="K61" s="23"/>
    </row>
    <row r="62" spans="1:11" ht="14.1" customHeight="1">
      <c r="A62" s="23"/>
      <c r="B62" s="23"/>
      <c r="C62" s="39" t="s">
        <v>62</v>
      </c>
      <c r="D62" s="40">
        <v>0</v>
      </c>
      <c r="E62" s="40">
        <v>0</v>
      </c>
      <c r="F62" s="40">
        <v>0</v>
      </c>
      <c r="G62" s="40">
        <v>0</v>
      </c>
      <c r="H62" s="23"/>
      <c r="I62" s="23"/>
      <c r="J62" s="23"/>
      <c r="K62" s="23"/>
    </row>
    <row r="63" spans="1:11" ht="14.1" customHeight="1">
      <c r="A63" s="23"/>
      <c r="B63" s="23"/>
      <c r="C63" s="39" t="s">
        <v>49</v>
      </c>
      <c r="D63" s="40">
        <v>0</v>
      </c>
      <c r="E63" s="40">
        <v>0</v>
      </c>
      <c r="F63" s="40">
        <v>0</v>
      </c>
      <c r="G63" s="40">
        <v>0</v>
      </c>
      <c r="H63" s="23"/>
      <c r="I63" s="23"/>
      <c r="J63" s="23"/>
      <c r="K63" s="23"/>
    </row>
    <row r="64" spans="1:11" ht="14.1" customHeight="1">
      <c r="A64" s="23"/>
      <c r="B64" s="23"/>
      <c r="C64" s="39" t="s">
        <v>58</v>
      </c>
      <c r="D64" s="40">
        <v>0</v>
      </c>
      <c r="E64" s="40">
        <v>0</v>
      </c>
      <c r="F64" s="40">
        <v>0</v>
      </c>
      <c r="G64" s="40">
        <v>0</v>
      </c>
      <c r="H64" s="23"/>
      <c r="I64" s="23"/>
      <c r="J64" s="23"/>
      <c r="K64" s="23"/>
    </row>
    <row r="65" spans="1:11" ht="14.1" customHeight="1">
      <c r="A65" s="23"/>
      <c r="B65" s="23"/>
      <c r="C65" s="39" t="s">
        <v>59</v>
      </c>
      <c r="D65" s="40">
        <v>0</v>
      </c>
      <c r="E65" s="40">
        <v>0</v>
      </c>
      <c r="F65" s="40">
        <v>0</v>
      </c>
      <c r="G65" s="40">
        <v>0</v>
      </c>
      <c r="H65" s="23"/>
      <c r="I65" s="23"/>
      <c r="J65" s="23"/>
      <c r="K65" s="23"/>
    </row>
    <row r="66" spans="1:11" ht="14.1" customHeight="1">
      <c r="A66" s="23"/>
      <c r="B66" s="23"/>
      <c r="C66" s="39" t="s">
        <v>60</v>
      </c>
      <c r="D66" s="40">
        <v>0</v>
      </c>
      <c r="E66" s="40">
        <v>0</v>
      </c>
      <c r="F66" s="40">
        <v>0</v>
      </c>
      <c r="G66" s="40">
        <v>0</v>
      </c>
      <c r="H66" s="23"/>
      <c r="I66" s="23"/>
      <c r="J66" s="23"/>
      <c r="K66" s="23"/>
    </row>
    <row r="67" spans="1:11" ht="14.1" customHeight="1">
      <c r="A67" s="23"/>
      <c r="B67" s="23"/>
      <c r="C67" s="39" t="s">
        <v>61</v>
      </c>
      <c r="D67" s="40">
        <v>0</v>
      </c>
      <c r="E67" s="40">
        <v>0</v>
      </c>
      <c r="F67" s="40">
        <v>0</v>
      </c>
      <c r="G67" s="40">
        <v>0</v>
      </c>
      <c r="H67" s="23"/>
      <c r="I67" s="23"/>
      <c r="J67" s="23"/>
      <c r="K67" s="23"/>
    </row>
    <row r="68" spans="1:11" ht="14.1" customHeight="1">
      <c r="A68" s="23"/>
      <c r="B68" s="23"/>
      <c r="C68" s="39" t="s">
        <v>63</v>
      </c>
      <c r="D68" s="40">
        <v>0</v>
      </c>
      <c r="E68" s="40">
        <v>0</v>
      </c>
      <c r="F68" s="40">
        <v>0</v>
      </c>
      <c r="G68" s="40">
        <v>0</v>
      </c>
      <c r="H68" s="23"/>
      <c r="I68" s="23"/>
      <c r="J68" s="23"/>
      <c r="K68" s="23"/>
    </row>
    <row r="69" spans="1:11" ht="14.1" customHeight="1">
      <c r="A69" s="23"/>
      <c r="B69" s="23"/>
      <c r="C69" s="39" t="s">
        <v>49</v>
      </c>
      <c r="D69" s="40">
        <v>0</v>
      </c>
      <c r="E69" s="40">
        <v>0</v>
      </c>
      <c r="F69" s="40">
        <v>0</v>
      </c>
      <c r="G69" s="40">
        <v>0</v>
      </c>
      <c r="H69" s="23"/>
      <c r="I69" s="23"/>
      <c r="J69" s="23"/>
      <c r="K69" s="23"/>
    </row>
    <row r="70" spans="1:11" ht="14.1" customHeight="1">
      <c r="A70" s="23"/>
      <c r="B70" s="23"/>
      <c r="C70" s="39" t="s">
        <v>58</v>
      </c>
      <c r="D70" s="40">
        <v>0</v>
      </c>
      <c r="E70" s="40">
        <v>0</v>
      </c>
      <c r="F70" s="40">
        <v>0</v>
      </c>
      <c r="G70" s="40">
        <v>0</v>
      </c>
      <c r="H70" s="23"/>
      <c r="I70" s="23"/>
      <c r="J70" s="23"/>
      <c r="K70" s="23"/>
    </row>
    <row r="71" spans="1:11" ht="14.1" customHeight="1">
      <c r="A71" s="23"/>
      <c r="B71" s="23"/>
      <c r="C71" s="39" t="s">
        <v>59</v>
      </c>
      <c r="D71" s="40">
        <v>0</v>
      </c>
      <c r="E71" s="40">
        <v>0</v>
      </c>
      <c r="F71" s="40">
        <v>0</v>
      </c>
      <c r="G71" s="40">
        <v>0</v>
      </c>
      <c r="H71" s="23"/>
      <c r="I71" s="23"/>
      <c r="J71" s="23"/>
      <c r="K71" s="23"/>
    </row>
    <row r="72" spans="1:11" ht="14.1" customHeight="1">
      <c r="A72" s="23"/>
      <c r="B72" s="23"/>
      <c r="C72" s="39" t="s">
        <v>60</v>
      </c>
      <c r="D72" s="40">
        <v>0</v>
      </c>
      <c r="E72" s="40">
        <v>0</v>
      </c>
      <c r="F72" s="40">
        <v>0</v>
      </c>
      <c r="G72" s="40">
        <v>0</v>
      </c>
      <c r="H72" s="23"/>
      <c r="I72" s="23"/>
      <c r="J72" s="23"/>
      <c r="K72" s="23"/>
    </row>
    <row r="73" spans="1:11" ht="14.1" customHeight="1">
      <c r="A73" s="23"/>
      <c r="B73" s="23"/>
      <c r="C73" s="39" t="s">
        <v>61</v>
      </c>
      <c r="D73" s="40">
        <v>0</v>
      </c>
      <c r="E73" s="40">
        <v>0</v>
      </c>
      <c r="F73" s="40">
        <v>0</v>
      </c>
      <c r="G73" s="40">
        <v>0</v>
      </c>
      <c r="H73" s="23"/>
      <c r="I73" s="23"/>
      <c r="J73" s="23"/>
      <c r="K73" s="23"/>
    </row>
    <row r="74" spans="1:11" ht="14.1" customHeight="1">
      <c r="A74" s="23"/>
      <c r="B74" s="23"/>
      <c r="C74" s="39" t="s">
        <v>64</v>
      </c>
      <c r="D74" s="40">
        <v>0</v>
      </c>
      <c r="E74" s="40">
        <v>0</v>
      </c>
      <c r="F74" s="40">
        <v>0</v>
      </c>
      <c r="G74" s="40">
        <v>0</v>
      </c>
      <c r="H74" s="23"/>
      <c r="I74" s="23"/>
      <c r="J74" s="23"/>
      <c r="K74" s="23"/>
    </row>
    <row r="75" spans="1:11" ht="14.1" customHeight="1">
      <c r="A75" s="23"/>
      <c r="B75" s="23"/>
      <c r="C75" s="39" t="s">
        <v>65</v>
      </c>
      <c r="D75" s="40">
        <v>0</v>
      </c>
      <c r="E75" s="40">
        <v>0</v>
      </c>
      <c r="F75" s="40">
        <v>0</v>
      </c>
      <c r="G75" s="40">
        <v>0</v>
      </c>
      <c r="H75" s="23"/>
      <c r="I75" s="23"/>
      <c r="J75" s="23"/>
      <c r="K75" s="23"/>
    </row>
    <row r="76" spans="1:11" ht="14.1" customHeight="1">
      <c r="A76" s="23"/>
      <c r="B76" s="23"/>
      <c r="C76" s="41" t="s">
        <v>25</v>
      </c>
      <c r="D76" s="40">
        <v>0</v>
      </c>
      <c r="E76" s="40">
        <v>109898000</v>
      </c>
      <c r="F76" s="40">
        <v>110898000</v>
      </c>
      <c r="G76" s="40">
        <v>111898000</v>
      </c>
      <c r="H76" s="23"/>
      <c r="I76" s="23"/>
      <c r="J76" s="23"/>
      <c r="K76" s="23"/>
    </row>
    <row r="77" spans="1:11" ht="53.1" customHeight="1">
      <c r="A77" s="23"/>
      <c r="B77" s="23"/>
      <c r="C77" s="26" t="s">
        <v>16</v>
      </c>
      <c r="D77" s="1517" t="s">
        <v>2675</v>
      </c>
      <c r="E77" s="1518"/>
      <c r="F77" s="1518"/>
      <c r="G77" s="1518"/>
      <c r="H77" s="23"/>
      <c r="I77" s="23"/>
      <c r="J77" s="23"/>
      <c r="K77" s="23"/>
    </row>
    <row r="78" spans="1:11" ht="27.95" customHeight="1">
      <c r="A78" s="23"/>
      <c r="B78" s="23"/>
      <c r="C78" s="27" t="s">
        <v>187</v>
      </c>
      <c r="D78" s="28">
        <v>2024</v>
      </c>
      <c r="E78" s="28">
        <v>2025</v>
      </c>
      <c r="F78" s="28">
        <v>2026</v>
      </c>
      <c r="G78" s="28">
        <v>2027</v>
      </c>
      <c r="H78" s="23"/>
      <c r="I78" s="23"/>
      <c r="J78" s="23"/>
      <c r="K78" s="23"/>
    </row>
    <row r="79" spans="1:11" ht="14.1" customHeight="1">
      <c r="A79" s="23"/>
      <c r="B79" s="23"/>
      <c r="C79" s="29"/>
      <c r="D79" s="30" t="s">
        <v>22</v>
      </c>
      <c r="E79" s="30" t="s">
        <v>23</v>
      </c>
      <c r="F79" s="30" t="s">
        <v>23</v>
      </c>
      <c r="G79" s="30" t="s">
        <v>23</v>
      </c>
      <c r="H79" s="23"/>
      <c r="I79" s="23"/>
      <c r="J79" s="23"/>
      <c r="K79" s="23"/>
    </row>
    <row r="80" spans="1:11" ht="41.1" customHeight="1">
      <c r="A80" s="23"/>
      <c r="B80" s="23"/>
      <c r="C80" s="27" t="s">
        <v>2676</v>
      </c>
      <c r="D80" s="31" t="s">
        <v>2655</v>
      </c>
      <c r="E80" s="31" t="s">
        <v>2677</v>
      </c>
      <c r="F80" s="31" t="s">
        <v>2677</v>
      </c>
      <c r="G80" s="31" t="s">
        <v>2677</v>
      </c>
      <c r="H80" s="23"/>
      <c r="I80" s="23"/>
      <c r="J80" s="23"/>
      <c r="K80" s="23"/>
    </row>
    <row r="81" spans="1:11" ht="14.1" customHeight="1">
      <c r="A81" s="23"/>
      <c r="B81" s="23"/>
      <c r="C81" s="1503" t="s">
        <v>27</v>
      </c>
      <c r="D81" s="1504"/>
      <c r="E81" s="1504"/>
      <c r="F81" s="1504"/>
      <c r="G81" s="1504"/>
      <c r="H81" s="23"/>
      <c r="I81" s="23"/>
      <c r="J81" s="23"/>
      <c r="K81" s="23"/>
    </row>
    <row r="82" spans="1:11" ht="14.1" customHeight="1">
      <c r="A82" s="23"/>
      <c r="B82" s="23"/>
      <c r="C82" s="32" t="s">
        <v>2659</v>
      </c>
      <c r="D82" s="1503" t="s">
        <v>2660</v>
      </c>
      <c r="E82" s="1504"/>
      <c r="F82" s="1504"/>
      <c r="G82" s="1504"/>
      <c r="H82" s="23"/>
      <c r="I82" s="23"/>
      <c r="J82" s="23"/>
      <c r="K82" s="23"/>
    </row>
    <row r="83" spans="1:11" ht="14.1" customHeight="1">
      <c r="A83" s="23"/>
      <c r="B83" s="23"/>
      <c r="C83" s="33" t="s">
        <v>19</v>
      </c>
      <c r="D83" s="1519" t="s">
        <v>2661</v>
      </c>
      <c r="E83" s="1520"/>
      <c r="F83" s="1520"/>
      <c r="G83" s="1520"/>
      <c r="H83" s="23"/>
      <c r="I83" s="23"/>
      <c r="J83" s="23"/>
      <c r="K83" s="23"/>
    </row>
    <row r="84" spans="1:11" ht="14.1" customHeight="1">
      <c r="A84" s="23"/>
      <c r="B84" s="23"/>
      <c r="C84" s="34" t="s">
        <v>20</v>
      </c>
      <c r="D84" s="1521" t="s">
        <v>2662</v>
      </c>
      <c r="E84" s="1522"/>
      <c r="F84" s="1522"/>
      <c r="G84" s="1522"/>
      <c r="H84" s="23"/>
      <c r="I84" s="23"/>
      <c r="J84" s="23"/>
      <c r="K84" s="23"/>
    </row>
    <row r="85" spans="1:11" ht="14.1" customHeight="1">
      <c r="A85" s="23"/>
      <c r="B85" s="23"/>
      <c r="C85" s="34" t="s">
        <v>21</v>
      </c>
      <c r="D85" s="1521" t="s">
        <v>249</v>
      </c>
      <c r="E85" s="1522"/>
      <c r="F85" s="1522"/>
      <c r="G85" s="1522"/>
      <c r="H85" s="23"/>
      <c r="I85" s="23"/>
      <c r="J85" s="23"/>
      <c r="K85" s="23"/>
    </row>
    <row r="86" spans="1:11" ht="15" customHeight="1">
      <c r="A86" s="23"/>
      <c r="B86" s="23"/>
      <c r="C86" s="35"/>
      <c r="D86" s="36">
        <v>2024</v>
      </c>
      <c r="E86" s="36">
        <v>2025</v>
      </c>
      <c r="F86" s="36">
        <v>2026</v>
      </c>
      <c r="G86" s="36">
        <v>2027</v>
      </c>
      <c r="H86" s="23"/>
      <c r="I86" s="23"/>
      <c r="J86" s="23"/>
      <c r="K86" s="23"/>
    </row>
    <row r="87" spans="1:11" ht="15" customHeight="1">
      <c r="A87" s="23"/>
      <c r="B87" s="23"/>
      <c r="C87" s="37"/>
      <c r="D87" s="38" t="s">
        <v>22</v>
      </c>
      <c r="E87" s="38" t="s">
        <v>23</v>
      </c>
      <c r="F87" s="38" t="s">
        <v>23</v>
      </c>
      <c r="G87" s="38" t="s">
        <v>23</v>
      </c>
      <c r="H87" s="23"/>
      <c r="I87" s="23"/>
      <c r="J87" s="23"/>
      <c r="K87" s="23"/>
    </row>
    <row r="88" spans="1:11" ht="14.1" customHeight="1">
      <c r="A88" s="23"/>
      <c r="B88" s="23"/>
      <c r="C88" s="27" t="s">
        <v>33</v>
      </c>
      <c r="D88" s="31" t="s">
        <v>2655</v>
      </c>
      <c r="E88" s="31" t="s">
        <v>2663</v>
      </c>
      <c r="F88" s="31" t="s">
        <v>2663</v>
      </c>
      <c r="G88" s="31" t="s">
        <v>2663</v>
      </c>
      <c r="H88" s="23"/>
      <c r="I88" s="23"/>
      <c r="J88" s="23"/>
      <c r="K88" s="23"/>
    </row>
    <row r="89" spans="1:11" ht="14.1" customHeight="1">
      <c r="A89" s="23"/>
      <c r="B89" s="23"/>
      <c r="C89" s="27" t="s">
        <v>35</v>
      </c>
      <c r="D89" s="31" t="s">
        <v>2664</v>
      </c>
      <c r="E89" s="31" t="s">
        <v>2665</v>
      </c>
      <c r="F89" s="31" t="s">
        <v>2666</v>
      </c>
      <c r="G89" s="31" t="s">
        <v>2667</v>
      </c>
      <c r="H89" s="23"/>
      <c r="I89" s="23"/>
      <c r="J89" s="23"/>
      <c r="K89" s="23"/>
    </row>
    <row r="90" spans="1:11" ht="14.1" customHeight="1">
      <c r="A90" s="23"/>
      <c r="B90" s="23"/>
      <c r="C90" s="27" t="s">
        <v>40</v>
      </c>
      <c r="D90" s="31" t="s">
        <v>2668</v>
      </c>
      <c r="E90" s="31" t="s">
        <v>2669</v>
      </c>
      <c r="F90" s="31" t="s">
        <v>2670</v>
      </c>
      <c r="G90" s="31" t="s">
        <v>2671</v>
      </c>
      <c r="H90" s="23"/>
      <c r="I90" s="23"/>
      <c r="J90" s="23"/>
      <c r="K90" s="23"/>
    </row>
    <row r="91" spans="1:11" ht="14.1" customHeight="1">
      <c r="A91" s="23"/>
      <c r="B91" s="23"/>
      <c r="C91" s="27" t="s">
        <v>41</v>
      </c>
      <c r="D91" s="31" t="s">
        <v>18</v>
      </c>
      <c r="E91" s="31" t="s">
        <v>1845</v>
      </c>
      <c r="F91" s="31" t="s">
        <v>42</v>
      </c>
      <c r="G91" s="31" t="s">
        <v>42</v>
      </c>
      <c r="H91" s="23"/>
      <c r="I91" s="23"/>
      <c r="J91" s="23"/>
      <c r="K91" s="23"/>
    </row>
    <row r="92" spans="1:11" ht="14.1" customHeight="1">
      <c r="A92" s="23"/>
      <c r="B92" s="23"/>
      <c r="C92" s="27" t="s">
        <v>43</v>
      </c>
      <c r="D92" s="31" t="s">
        <v>18</v>
      </c>
      <c r="E92" s="31" t="s">
        <v>213</v>
      </c>
      <c r="F92" s="31" t="s">
        <v>2672</v>
      </c>
      <c r="G92" s="31" t="s">
        <v>2673</v>
      </c>
      <c r="H92" s="23"/>
      <c r="I92" s="23"/>
      <c r="J92" s="23"/>
      <c r="K92" s="23"/>
    </row>
    <row r="93" spans="1:11" ht="14.1" customHeight="1">
      <c r="A93" s="23"/>
      <c r="B93" s="23"/>
      <c r="C93" s="27" t="s">
        <v>47</v>
      </c>
      <c r="D93" s="31" t="s">
        <v>18</v>
      </c>
      <c r="E93" s="31" t="s">
        <v>2674</v>
      </c>
      <c r="F93" s="31" t="s">
        <v>2672</v>
      </c>
      <c r="G93" s="31" t="s">
        <v>2673</v>
      </c>
      <c r="H93" s="23"/>
      <c r="I93" s="23"/>
      <c r="J93" s="23"/>
      <c r="K93" s="23"/>
    </row>
    <row r="94" spans="1:11" ht="14.1" customHeight="1">
      <c r="A94" s="23"/>
      <c r="B94" s="23"/>
      <c r="C94" s="1523" t="s">
        <v>24</v>
      </c>
      <c r="D94" s="1524"/>
      <c r="E94" s="1524"/>
      <c r="F94" s="1524"/>
      <c r="G94" s="1524"/>
      <c r="H94" s="23"/>
      <c r="I94" s="23"/>
      <c r="J94" s="23"/>
      <c r="K94" s="23"/>
    </row>
    <row r="95" spans="1:11" ht="14.1" customHeight="1">
      <c r="A95" s="23"/>
      <c r="B95" s="23"/>
      <c r="C95" s="35"/>
      <c r="D95" s="36">
        <v>2024</v>
      </c>
      <c r="E95" s="36">
        <v>2025</v>
      </c>
      <c r="F95" s="36">
        <v>2026</v>
      </c>
      <c r="G95" s="36">
        <v>2027</v>
      </c>
      <c r="H95" s="23"/>
      <c r="I95" s="23"/>
      <c r="J95" s="23"/>
      <c r="K95" s="23"/>
    </row>
    <row r="96" spans="1:11" ht="14.1" customHeight="1">
      <c r="A96" s="23"/>
      <c r="B96" s="23"/>
      <c r="C96" s="37"/>
      <c r="D96" s="38" t="s">
        <v>22</v>
      </c>
      <c r="E96" s="38" t="s">
        <v>23</v>
      </c>
      <c r="F96" s="38" t="s">
        <v>23</v>
      </c>
      <c r="G96" s="38" t="s">
        <v>23</v>
      </c>
      <c r="H96" s="23"/>
      <c r="I96" s="23"/>
      <c r="J96" s="23"/>
      <c r="K96" s="23"/>
    </row>
    <row r="97" spans="1:11" ht="14.1" customHeight="1">
      <c r="A97" s="23"/>
      <c r="B97" s="23"/>
      <c r="C97" s="39" t="s">
        <v>48</v>
      </c>
      <c r="D97" s="40">
        <v>0</v>
      </c>
      <c r="E97" s="40">
        <v>79180000</v>
      </c>
      <c r="F97" s="40">
        <v>79180000</v>
      </c>
      <c r="G97" s="40">
        <v>79180000</v>
      </c>
      <c r="H97" s="23"/>
      <c r="I97" s="23"/>
      <c r="J97" s="23"/>
      <c r="K97" s="23"/>
    </row>
    <row r="98" spans="1:11" ht="14.1" customHeight="1">
      <c r="A98" s="23"/>
      <c r="B98" s="23"/>
      <c r="C98" s="39" t="s">
        <v>49</v>
      </c>
      <c r="D98" s="40">
        <v>0</v>
      </c>
      <c r="E98" s="40">
        <v>79180000</v>
      </c>
      <c r="F98" s="40">
        <v>79180000</v>
      </c>
      <c r="G98" s="40">
        <v>79180000</v>
      </c>
      <c r="H98" s="23"/>
      <c r="I98" s="23"/>
      <c r="J98" s="23"/>
      <c r="K98" s="23"/>
    </row>
    <row r="99" spans="1:11" ht="14.1" customHeight="1">
      <c r="A99" s="23"/>
      <c r="B99" s="23"/>
      <c r="C99" s="39" t="s">
        <v>50</v>
      </c>
      <c r="D99" s="40">
        <v>0</v>
      </c>
      <c r="E99" s="40">
        <v>0</v>
      </c>
      <c r="F99" s="40">
        <v>0</v>
      </c>
      <c r="G99" s="40">
        <v>0</v>
      </c>
      <c r="H99" s="23"/>
      <c r="I99" s="23"/>
      <c r="J99" s="23"/>
      <c r="K99" s="23"/>
    </row>
    <row r="100" spans="1:11" ht="14.1" customHeight="1">
      <c r="A100" s="23"/>
      <c r="B100" s="23"/>
      <c r="C100" s="39" t="s">
        <v>51</v>
      </c>
      <c r="D100" s="40">
        <v>0</v>
      </c>
      <c r="E100" s="40">
        <v>13218000</v>
      </c>
      <c r="F100" s="40">
        <v>13218000</v>
      </c>
      <c r="G100" s="40">
        <v>13218000</v>
      </c>
      <c r="H100" s="23"/>
      <c r="I100" s="23"/>
      <c r="J100" s="23"/>
      <c r="K100" s="23"/>
    </row>
    <row r="101" spans="1:11" ht="14.1" customHeight="1">
      <c r="A101" s="23"/>
      <c r="B101" s="23"/>
      <c r="C101" s="39" t="s">
        <v>49</v>
      </c>
      <c r="D101" s="40">
        <v>0</v>
      </c>
      <c r="E101" s="40">
        <v>13218000</v>
      </c>
      <c r="F101" s="40">
        <v>13218000</v>
      </c>
      <c r="G101" s="40">
        <v>13218000</v>
      </c>
      <c r="H101" s="23"/>
      <c r="I101" s="23"/>
      <c r="J101" s="23"/>
      <c r="K101" s="23"/>
    </row>
    <row r="102" spans="1:11" ht="14.1" customHeight="1">
      <c r="A102" s="23"/>
      <c r="B102" s="23"/>
      <c r="C102" s="39" t="s">
        <v>50</v>
      </c>
      <c r="D102" s="40">
        <v>0</v>
      </c>
      <c r="E102" s="40">
        <v>0</v>
      </c>
      <c r="F102" s="40">
        <v>0</v>
      </c>
      <c r="G102" s="40">
        <v>0</v>
      </c>
      <c r="H102" s="23"/>
      <c r="I102" s="23"/>
      <c r="J102" s="23"/>
      <c r="K102" s="23"/>
    </row>
    <row r="103" spans="1:11" ht="14.1" customHeight="1">
      <c r="A103" s="23"/>
      <c r="B103" s="23"/>
      <c r="C103" s="39" t="s">
        <v>52</v>
      </c>
      <c r="D103" s="40">
        <v>0</v>
      </c>
      <c r="E103" s="40">
        <v>17200000</v>
      </c>
      <c r="F103" s="40">
        <v>18200000</v>
      </c>
      <c r="G103" s="40">
        <v>19200000</v>
      </c>
      <c r="H103" s="23"/>
      <c r="I103" s="23"/>
      <c r="J103" s="23"/>
      <c r="K103" s="23"/>
    </row>
    <row r="104" spans="1:11" ht="14.1" customHeight="1">
      <c r="A104" s="23"/>
      <c r="B104" s="23"/>
      <c r="C104" s="39" t="s">
        <v>49</v>
      </c>
      <c r="D104" s="40">
        <v>0</v>
      </c>
      <c r="E104" s="40">
        <v>17200000</v>
      </c>
      <c r="F104" s="40">
        <v>18200000</v>
      </c>
      <c r="G104" s="40">
        <v>19200000</v>
      </c>
      <c r="H104" s="23"/>
      <c r="I104" s="23"/>
      <c r="J104" s="23"/>
      <c r="K104" s="23"/>
    </row>
    <row r="105" spans="1:11" ht="14.1" customHeight="1">
      <c r="A105" s="23"/>
      <c r="B105" s="23"/>
      <c r="C105" s="39" t="s">
        <v>50</v>
      </c>
      <c r="D105" s="40">
        <v>0</v>
      </c>
      <c r="E105" s="40">
        <v>0</v>
      </c>
      <c r="F105" s="40">
        <v>0</v>
      </c>
      <c r="G105" s="40">
        <v>0</v>
      </c>
      <c r="H105" s="23"/>
      <c r="I105" s="23"/>
      <c r="J105" s="23"/>
      <c r="K105" s="23"/>
    </row>
    <row r="106" spans="1:11" ht="14.1" customHeight="1">
      <c r="A106" s="23"/>
      <c r="B106" s="23"/>
      <c r="C106" s="39" t="s">
        <v>53</v>
      </c>
      <c r="D106" s="40">
        <v>0</v>
      </c>
      <c r="E106" s="40">
        <v>0</v>
      </c>
      <c r="F106" s="40">
        <v>0</v>
      </c>
      <c r="G106" s="40">
        <v>0</v>
      </c>
      <c r="H106" s="23"/>
      <c r="I106" s="23"/>
      <c r="J106" s="23"/>
      <c r="K106" s="23"/>
    </row>
    <row r="107" spans="1:11" ht="14.1" customHeight="1">
      <c r="A107" s="23"/>
      <c r="B107" s="23"/>
      <c r="C107" s="39" t="s">
        <v>49</v>
      </c>
      <c r="D107" s="40">
        <v>0</v>
      </c>
      <c r="E107" s="40">
        <v>0</v>
      </c>
      <c r="F107" s="40">
        <v>0</v>
      </c>
      <c r="G107" s="40">
        <v>0</v>
      </c>
      <c r="H107" s="23"/>
      <c r="I107" s="23"/>
      <c r="J107" s="23"/>
      <c r="K107" s="23"/>
    </row>
    <row r="108" spans="1:11" ht="14.1" customHeight="1">
      <c r="A108" s="23"/>
      <c r="B108" s="23"/>
      <c r="C108" s="39" t="s">
        <v>50</v>
      </c>
      <c r="D108" s="40">
        <v>0</v>
      </c>
      <c r="E108" s="40">
        <v>0</v>
      </c>
      <c r="F108" s="40">
        <v>0</v>
      </c>
      <c r="G108" s="40">
        <v>0</v>
      </c>
      <c r="H108" s="23"/>
      <c r="I108" s="23"/>
      <c r="J108" s="23"/>
      <c r="K108" s="23"/>
    </row>
    <row r="109" spans="1:11" ht="14.1" customHeight="1">
      <c r="A109" s="23"/>
      <c r="B109" s="23"/>
      <c r="C109" s="39" t="s">
        <v>54</v>
      </c>
      <c r="D109" s="40">
        <v>0</v>
      </c>
      <c r="E109" s="40">
        <v>0</v>
      </c>
      <c r="F109" s="40">
        <v>0</v>
      </c>
      <c r="G109" s="40">
        <v>0</v>
      </c>
      <c r="H109" s="23"/>
      <c r="I109" s="23"/>
      <c r="J109" s="23"/>
      <c r="K109" s="23"/>
    </row>
    <row r="110" spans="1:11" ht="14.1" customHeight="1">
      <c r="A110" s="23"/>
      <c r="B110" s="23"/>
      <c r="C110" s="39" t="s">
        <v>49</v>
      </c>
      <c r="D110" s="40">
        <v>0</v>
      </c>
      <c r="E110" s="40">
        <v>0</v>
      </c>
      <c r="F110" s="40">
        <v>0</v>
      </c>
      <c r="G110" s="40">
        <v>0</v>
      </c>
      <c r="H110" s="23"/>
      <c r="I110" s="23"/>
      <c r="J110" s="23"/>
      <c r="K110" s="23"/>
    </row>
    <row r="111" spans="1:11" ht="14.1" customHeight="1">
      <c r="A111" s="23"/>
      <c r="B111" s="23"/>
      <c r="C111" s="39" t="s">
        <v>50</v>
      </c>
      <c r="D111" s="40">
        <v>0</v>
      </c>
      <c r="E111" s="40">
        <v>0</v>
      </c>
      <c r="F111" s="40">
        <v>0</v>
      </c>
      <c r="G111" s="40">
        <v>0</v>
      </c>
      <c r="H111" s="23"/>
      <c r="I111" s="23"/>
      <c r="J111" s="23"/>
      <c r="K111" s="23"/>
    </row>
    <row r="112" spans="1:11" ht="14.1" customHeight="1">
      <c r="A112" s="23"/>
      <c r="B112" s="23"/>
      <c r="C112" s="39" t="s">
        <v>55</v>
      </c>
      <c r="D112" s="40">
        <v>0</v>
      </c>
      <c r="E112" s="40">
        <v>0</v>
      </c>
      <c r="F112" s="40">
        <v>0</v>
      </c>
      <c r="G112" s="40">
        <v>0</v>
      </c>
      <c r="H112" s="23"/>
      <c r="I112" s="23"/>
      <c r="J112" s="23"/>
      <c r="K112" s="23"/>
    </row>
    <row r="113" spans="1:11" ht="14.1" customHeight="1">
      <c r="A113" s="23"/>
      <c r="B113" s="23"/>
      <c r="C113" s="39" t="s">
        <v>49</v>
      </c>
      <c r="D113" s="40">
        <v>0</v>
      </c>
      <c r="E113" s="40">
        <v>0</v>
      </c>
      <c r="F113" s="40">
        <v>0</v>
      </c>
      <c r="G113" s="40">
        <v>0</v>
      </c>
      <c r="H113" s="23"/>
      <c r="I113" s="23"/>
      <c r="J113" s="23"/>
      <c r="K113" s="23"/>
    </row>
    <row r="114" spans="1:11" ht="14.1" customHeight="1">
      <c r="A114" s="23"/>
      <c r="B114" s="23"/>
      <c r="C114" s="39" t="s">
        <v>50</v>
      </c>
      <c r="D114" s="40">
        <v>0</v>
      </c>
      <c r="E114" s="40">
        <v>0</v>
      </c>
      <c r="F114" s="40">
        <v>0</v>
      </c>
      <c r="G114" s="40">
        <v>0</v>
      </c>
      <c r="H114" s="23"/>
      <c r="I114" s="23"/>
      <c r="J114" s="23"/>
      <c r="K114" s="23"/>
    </row>
    <row r="115" spans="1:11" ht="14.1" customHeight="1">
      <c r="A115" s="23"/>
      <c r="B115" s="23"/>
      <c r="C115" s="39" t="s">
        <v>56</v>
      </c>
      <c r="D115" s="40">
        <v>0</v>
      </c>
      <c r="E115" s="40">
        <v>300000</v>
      </c>
      <c r="F115" s="40">
        <v>300000</v>
      </c>
      <c r="G115" s="40">
        <v>300000</v>
      </c>
      <c r="H115" s="23"/>
      <c r="I115" s="23"/>
      <c r="J115" s="23"/>
      <c r="K115" s="23"/>
    </row>
    <row r="116" spans="1:11" ht="14.1" customHeight="1">
      <c r="A116" s="23"/>
      <c r="B116" s="23"/>
      <c r="C116" s="39" t="s">
        <v>49</v>
      </c>
      <c r="D116" s="40">
        <v>0</v>
      </c>
      <c r="E116" s="40">
        <v>300000</v>
      </c>
      <c r="F116" s="40">
        <v>300000</v>
      </c>
      <c r="G116" s="40">
        <v>300000</v>
      </c>
      <c r="H116" s="23"/>
      <c r="I116" s="23"/>
      <c r="J116" s="23"/>
      <c r="K116" s="23"/>
    </row>
    <row r="117" spans="1:11" ht="14.1" customHeight="1">
      <c r="A117" s="23"/>
      <c r="B117" s="23"/>
      <c r="C117" s="39" t="s">
        <v>50</v>
      </c>
      <c r="D117" s="40">
        <v>0</v>
      </c>
      <c r="E117" s="40">
        <v>0</v>
      </c>
      <c r="F117" s="40">
        <v>0</v>
      </c>
      <c r="G117" s="40">
        <v>0</v>
      </c>
      <c r="H117" s="23"/>
      <c r="I117" s="23"/>
      <c r="J117" s="23"/>
      <c r="K117" s="23"/>
    </row>
    <row r="118" spans="1:11" ht="14.1" customHeight="1">
      <c r="A118" s="23"/>
      <c r="B118" s="23"/>
      <c r="C118" s="39" t="s">
        <v>57</v>
      </c>
      <c r="D118" s="40">
        <v>0</v>
      </c>
      <c r="E118" s="40">
        <v>0</v>
      </c>
      <c r="F118" s="40">
        <v>0</v>
      </c>
      <c r="G118" s="40">
        <v>0</v>
      </c>
      <c r="H118" s="23"/>
      <c r="I118" s="23"/>
      <c r="J118" s="23"/>
      <c r="K118" s="23"/>
    </row>
    <row r="119" spans="1:11" ht="14.1" customHeight="1">
      <c r="A119" s="23"/>
      <c r="B119" s="23"/>
      <c r="C119" s="39" t="s">
        <v>49</v>
      </c>
      <c r="D119" s="40">
        <v>0</v>
      </c>
      <c r="E119" s="40">
        <v>0</v>
      </c>
      <c r="F119" s="40">
        <v>0</v>
      </c>
      <c r="G119" s="40">
        <v>0</v>
      </c>
      <c r="H119" s="23"/>
      <c r="I119" s="23"/>
      <c r="J119" s="23"/>
      <c r="K119" s="23"/>
    </row>
    <row r="120" spans="1:11" ht="14.1" customHeight="1">
      <c r="A120" s="23"/>
      <c r="B120" s="23"/>
      <c r="C120" s="39" t="s">
        <v>58</v>
      </c>
      <c r="D120" s="40">
        <v>0</v>
      </c>
      <c r="E120" s="40">
        <v>0</v>
      </c>
      <c r="F120" s="40">
        <v>0</v>
      </c>
      <c r="G120" s="40">
        <v>0</v>
      </c>
      <c r="H120" s="23"/>
      <c r="I120" s="23"/>
      <c r="J120" s="23"/>
      <c r="K120" s="23"/>
    </row>
    <row r="121" spans="1:11" ht="14.1" customHeight="1">
      <c r="A121" s="23"/>
      <c r="B121" s="23"/>
      <c r="C121" s="39" t="s">
        <v>59</v>
      </c>
      <c r="D121" s="40">
        <v>0</v>
      </c>
      <c r="E121" s="40">
        <v>0</v>
      </c>
      <c r="F121" s="40">
        <v>0</v>
      </c>
      <c r="G121" s="40">
        <v>0</v>
      </c>
      <c r="H121" s="23"/>
      <c r="I121" s="23"/>
      <c r="J121" s="23"/>
      <c r="K121" s="23"/>
    </row>
    <row r="122" spans="1:11" ht="14.1" customHeight="1">
      <c r="A122" s="23"/>
      <c r="B122" s="23"/>
      <c r="C122" s="39" t="s">
        <v>60</v>
      </c>
      <c r="D122" s="40">
        <v>0</v>
      </c>
      <c r="E122" s="40">
        <v>0</v>
      </c>
      <c r="F122" s="40">
        <v>0</v>
      </c>
      <c r="G122" s="40">
        <v>0</v>
      </c>
      <c r="H122" s="23"/>
      <c r="I122" s="23"/>
      <c r="J122" s="23"/>
      <c r="K122" s="23"/>
    </row>
    <row r="123" spans="1:11" ht="14.1" customHeight="1">
      <c r="A123" s="23"/>
      <c r="B123" s="23"/>
      <c r="C123" s="39" t="s">
        <v>61</v>
      </c>
      <c r="D123" s="40">
        <v>0</v>
      </c>
      <c r="E123" s="40">
        <v>0</v>
      </c>
      <c r="F123" s="40">
        <v>0</v>
      </c>
      <c r="G123" s="40">
        <v>0</v>
      </c>
      <c r="H123" s="23"/>
      <c r="I123" s="23"/>
      <c r="J123" s="23"/>
      <c r="K123" s="23"/>
    </row>
    <row r="124" spans="1:11" ht="14.1" customHeight="1">
      <c r="A124" s="23"/>
      <c r="B124" s="23"/>
      <c r="C124" s="39" t="s">
        <v>62</v>
      </c>
      <c r="D124" s="40">
        <v>0</v>
      </c>
      <c r="E124" s="40">
        <v>0</v>
      </c>
      <c r="F124" s="40">
        <v>0</v>
      </c>
      <c r="G124" s="40">
        <v>0</v>
      </c>
      <c r="H124" s="23"/>
      <c r="I124" s="23"/>
      <c r="J124" s="23"/>
      <c r="K124" s="23"/>
    </row>
    <row r="125" spans="1:11" ht="14.1" customHeight="1">
      <c r="A125" s="23"/>
      <c r="B125" s="23"/>
      <c r="C125" s="39" t="s">
        <v>49</v>
      </c>
      <c r="D125" s="40">
        <v>0</v>
      </c>
      <c r="E125" s="40">
        <v>0</v>
      </c>
      <c r="F125" s="40">
        <v>0</v>
      </c>
      <c r="G125" s="40">
        <v>0</v>
      </c>
      <c r="H125" s="23"/>
      <c r="I125" s="23"/>
      <c r="J125" s="23"/>
      <c r="K125" s="23"/>
    </row>
    <row r="126" spans="1:11" ht="14.1" customHeight="1">
      <c r="A126" s="23"/>
      <c r="B126" s="23"/>
      <c r="C126" s="39" t="s">
        <v>58</v>
      </c>
      <c r="D126" s="40">
        <v>0</v>
      </c>
      <c r="E126" s="40">
        <v>0</v>
      </c>
      <c r="F126" s="40">
        <v>0</v>
      </c>
      <c r="G126" s="40">
        <v>0</v>
      </c>
      <c r="H126" s="23"/>
      <c r="I126" s="23"/>
      <c r="J126" s="23"/>
      <c r="K126" s="23"/>
    </row>
    <row r="127" spans="1:11" ht="14.1" customHeight="1">
      <c r="A127" s="23"/>
      <c r="B127" s="23"/>
      <c r="C127" s="39" t="s">
        <v>59</v>
      </c>
      <c r="D127" s="40">
        <v>0</v>
      </c>
      <c r="E127" s="40">
        <v>0</v>
      </c>
      <c r="F127" s="40">
        <v>0</v>
      </c>
      <c r="G127" s="40">
        <v>0</v>
      </c>
      <c r="H127" s="23"/>
      <c r="I127" s="23"/>
      <c r="J127" s="23"/>
      <c r="K127" s="23"/>
    </row>
    <row r="128" spans="1:11" ht="14.1" customHeight="1">
      <c r="A128" s="23"/>
      <c r="B128" s="23"/>
      <c r="C128" s="39" t="s">
        <v>60</v>
      </c>
      <c r="D128" s="40">
        <v>0</v>
      </c>
      <c r="E128" s="40">
        <v>0</v>
      </c>
      <c r="F128" s="40">
        <v>0</v>
      </c>
      <c r="G128" s="40">
        <v>0</v>
      </c>
      <c r="H128" s="23"/>
      <c r="I128" s="23"/>
      <c r="J128" s="23"/>
      <c r="K128" s="23"/>
    </row>
    <row r="129" spans="1:11" ht="14.1" customHeight="1">
      <c r="A129" s="23"/>
      <c r="B129" s="23"/>
      <c r="C129" s="39" t="s">
        <v>61</v>
      </c>
      <c r="D129" s="40">
        <v>0</v>
      </c>
      <c r="E129" s="40">
        <v>0</v>
      </c>
      <c r="F129" s="40">
        <v>0</v>
      </c>
      <c r="G129" s="40">
        <v>0</v>
      </c>
      <c r="H129" s="23"/>
      <c r="I129" s="23"/>
      <c r="J129" s="23"/>
      <c r="K129" s="23"/>
    </row>
    <row r="130" spans="1:11" ht="14.1" customHeight="1">
      <c r="A130" s="23"/>
      <c r="B130" s="23"/>
      <c r="C130" s="39" t="s">
        <v>63</v>
      </c>
      <c r="D130" s="40">
        <v>0</v>
      </c>
      <c r="E130" s="40">
        <v>0</v>
      </c>
      <c r="F130" s="40">
        <v>0</v>
      </c>
      <c r="G130" s="40">
        <v>0</v>
      </c>
      <c r="H130" s="23"/>
      <c r="I130" s="23"/>
      <c r="J130" s="23"/>
      <c r="K130" s="23"/>
    </row>
    <row r="131" spans="1:11" ht="14.1" customHeight="1">
      <c r="A131" s="23"/>
      <c r="B131" s="23"/>
      <c r="C131" s="39" t="s">
        <v>49</v>
      </c>
      <c r="D131" s="40">
        <v>0</v>
      </c>
      <c r="E131" s="40">
        <v>0</v>
      </c>
      <c r="F131" s="40">
        <v>0</v>
      </c>
      <c r="G131" s="40">
        <v>0</v>
      </c>
      <c r="H131" s="23"/>
      <c r="I131" s="23"/>
      <c r="J131" s="23"/>
      <c r="K131" s="23"/>
    </row>
    <row r="132" spans="1:11" ht="14.1" customHeight="1">
      <c r="A132" s="23"/>
      <c r="B132" s="23"/>
      <c r="C132" s="39" t="s">
        <v>58</v>
      </c>
      <c r="D132" s="40">
        <v>0</v>
      </c>
      <c r="E132" s="40">
        <v>0</v>
      </c>
      <c r="F132" s="40">
        <v>0</v>
      </c>
      <c r="G132" s="40">
        <v>0</v>
      </c>
      <c r="H132" s="23"/>
      <c r="I132" s="23"/>
      <c r="J132" s="23"/>
      <c r="K132" s="23"/>
    </row>
    <row r="133" spans="1:11" ht="14.1" customHeight="1">
      <c r="A133" s="23"/>
      <c r="B133" s="23"/>
      <c r="C133" s="39" t="s">
        <v>59</v>
      </c>
      <c r="D133" s="40">
        <v>0</v>
      </c>
      <c r="E133" s="40">
        <v>0</v>
      </c>
      <c r="F133" s="40">
        <v>0</v>
      </c>
      <c r="G133" s="40">
        <v>0</v>
      </c>
      <c r="H133" s="23"/>
      <c r="I133" s="23"/>
      <c r="J133" s="23"/>
      <c r="K133" s="23"/>
    </row>
    <row r="134" spans="1:11" ht="14.1" customHeight="1">
      <c r="A134" s="23"/>
      <c r="B134" s="23"/>
      <c r="C134" s="39" t="s">
        <v>60</v>
      </c>
      <c r="D134" s="40">
        <v>0</v>
      </c>
      <c r="E134" s="40">
        <v>0</v>
      </c>
      <c r="F134" s="40">
        <v>0</v>
      </c>
      <c r="G134" s="40">
        <v>0</v>
      </c>
      <c r="H134" s="23"/>
      <c r="I134" s="23"/>
      <c r="J134" s="23"/>
      <c r="K134" s="23"/>
    </row>
    <row r="135" spans="1:11" ht="14.1" customHeight="1">
      <c r="A135" s="23"/>
      <c r="B135" s="23"/>
      <c r="C135" s="39" t="s">
        <v>61</v>
      </c>
      <c r="D135" s="40">
        <v>0</v>
      </c>
      <c r="E135" s="40">
        <v>0</v>
      </c>
      <c r="F135" s="40">
        <v>0</v>
      </c>
      <c r="G135" s="40">
        <v>0</v>
      </c>
      <c r="H135" s="23"/>
      <c r="I135" s="23"/>
      <c r="J135" s="23"/>
      <c r="K135" s="23"/>
    </row>
    <row r="136" spans="1:11" ht="14.1" customHeight="1">
      <c r="A136" s="23"/>
      <c r="B136" s="23"/>
      <c r="C136" s="39" t="s">
        <v>64</v>
      </c>
      <c r="D136" s="40">
        <v>0</v>
      </c>
      <c r="E136" s="40">
        <v>0</v>
      </c>
      <c r="F136" s="40">
        <v>0</v>
      </c>
      <c r="G136" s="40">
        <v>0</v>
      </c>
      <c r="H136" s="23"/>
      <c r="I136" s="23"/>
      <c r="J136" s="23"/>
      <c r="K136" s="23"/>
    </row>
    <row r="137" spans="1:11" ht="14.1" customHeight="1">
      <c r="A137" s="23"/>
      <c r="B137" s="23"/>
      <c r="C137" s="39" t="s">
        <v>65</v>
      </c>
      <c r="D137" s="40">
        <v>0</v>
      </c>
      <c r="E137" s="40">
        <v>0</v>
      </c>
      <c r="F137" s="40">
        <v>0</v>
      </c>
      <c r="G137" s="40">
        <v>0</v>
      </c>
      <c r="H137" s="23"/>
      <c r="I137" s="23"/>
      <c r="J137" s="23"/>
      <c r="K137" s="23"/>
    </row>
    <row r="138" spans="1:11" ht="14.1" customHeight="1">
      <c r="A138" s="23"/>
      <c r="B138" s="23"/>
      <c r="C138" s="41" t="s">
        <v>25</v>
      </c>
      <c r="D138" s="40">
        <v>0</v>
      </c>
      <c r="E138" s="40">
        <v>109898000</v>
      </c>
      <c r="F138" s="40">
        <v>110898000</v>
      </c>
      <c r="G138" s="40">
        <v>111898000</v>
      </c>
      <c r="H138" s="23"/>
      <c r="I138" s="23"/>
      <c r="J138" s="23"/>
      <c r="K138" s="23"/>
    </row>
    <row r="139" spans="1:11" ht="14.1" customHeight="1">
      <c r="A139" s="23"/>
      <c r="B139" s="23"/>
      <c r="C139" s="1503" t="s">
        <v>66</v>
      </c>
      <c r="D139" s="1504"/>
      <c r="E139" s="1504"/>
      <c r="F139" s="1504"/>
      <c r="G139" s="1504"/>
      <c r="H139" s="23"/>
      <c r="I139" s="23"/>
      <c r="J139" s="23"/>
      <c r="K139" s="23"/>
    </row>
    <row r="140" spans="1:11" ht="14.1" customHeight="1">
      <c r="A140" s="23"/>
      <c r="B140" s="23"/>
      <c r="C140" s="32" t="s">
        <v>2678</v>
      </c>
      <c r="D140" s="1503" t="s">
        <v>2679</v>
      </c>
      <c r="E140" s="1504"/>
      <c r="F140" s="1504"/>
      <c r="G140" s="1504"/>
      <c r="H140" s="23"/>
      <c r="I140" s="23"/>
      <c r="J140" s="23"/>
      <c r="K140" s="23"/>
    </row>
    <row r="141" spans="1:11" ht="14.1" customHeight="1">
      <c r="A141" s="23"/>
      <c r="B141" s="23"/>
      <c r="C141" s="33" t="s">
        <v>19</v>
      </c>
      <c r="D141" s="1519" t="s">
        <v>2680</v>
      </c>
      <c r="E141" s="1520"/>
      <c r="F141" s="1520"/>
      <c r="G141" s="1520"/>
      <c r="H141" s="23"/>
      <c r="I141" s="23"/>
      <c r="J141" s="23"/>
      <c r="K141" s="23"/>
    </row>
    <row r="142" spans="1:11" ht="14.1" customHeight="1">
      <c r="A142" s="23"/>
      <c r="B142" s="23"/>
      <c r="C142" s="34" t="s">
        <v>20</v>
      </c>
      <c r="D142" s="1521" t="s">
        <v>2681</v>
      </c>
      <c r="E142" s="1522"/>
      <c r="F142" s="1522"/>
      <c r="G142" s="1522"/>
      <c r="H142" s="23"/>
      <c r="I142" s="23"/>
      <c r="J142" s="23"/>
      <c r="K142" s="23"/>
    </row>
    <row r="143" spans="1:11" ht="14.1" customHeight="1">
      <c r="A143" s="23"/>
      <c r="B143" s="23"/>
      <c r="C143" s="34" t="s">
        <v>21</v>
      </c>
      <c r="D143" s="1521" t="s">
        <v>918</v>
      </c>
      <c r="E143" s="1522"/>
      <c r="F143" s="1522"/>
      <c r="G143" s="1522"/>
      <c r="H143" s="23"/>
      <c r="I143" s="23"/>
      <c r="J143" s="23"/>
      <c r="K143" s="23"/>
    </row>
    <row r="144" spans="1:11" ht="15" customHeight="1">
      <c r="A144" s="23"/>
      <c r="B144" s="23"/>
      <c r="C144" s="35"/>
      <c r="D144" s="36">
        <v>2024</v>
      </c>
      <c r="E144" s="36">
        <v>2025</v>
      </c>
      <c r="F144" s="36">
        <v>2026</v>
      </c>
      <c r="G144" s="36">
        <v>2027</v>
      </c>
      <c r="H144" s="23"/>
      <c r="I144" s="23"/>
      <c r="J144" s="23"/>
      <c r="K144" s="23"/>
    </row>
    <row r="145" spans="1:11" ht="15" customHeight="1">
      <c r="A145" s="23"/>
      <c r="B145" s="23"/>
      <c r="C145" s="37"/>
      <c r="D145" s="38" t="s">
        <v>22</v>
      </c>
      <c r="E145" s="38" t="s">
        <v>23</v>
      </c>
      <c r="F145" s="38" t="s">
        <v>23</v>
      </c>
      <c r="G145" s="38" t="s">
        <v>23</v>
      </c>
      <c r="H145" s="23"/>
      <c r="I145" s="23"/>
      <c r="J145" s="23"/>
      <c r="K145" s="23"/>
    </row>
    <row r="146" spans="1:11" ht="14.1" customHeight="1">
      <c r="A146" s="23"/>
      <c r="B146" s="23"/>
      <c r="C146" s="27" t="s">
        <v>33</v>
      </c>
      <c r="D146" s="31" t="s">
        <v>34</v>
      </c>
      <c r="E146" s="31" t="s">
        <v>34</v>
      </c>
      <c r="F146" s="31" t="s">
        <v>34</v>
      </c>
      <c r="G146" s="31" t="s">
        <v>34</v>
      </c>
      <c r="H146" s="23"/>
      <c r="I146" s="23"/>
      <c r="J146" s="23"/>
      <c r="K146" s="23"/>
    </row>
    <row r="147" spans="1:11" ht="14.1" customHeight="1">
      <c r="A147" s="23"/>
      <c r="B147" s="23"/>
      <c r="C147" s="27" t="s">
        <v>35</v>
      </c>
      <c r="D147" s="31" t="s">
        <v>2682</v>
      </c>
      <c r="E147" s="31" t="s">
        <v>1702</v>
      </c>
      <c r="F147" s="31" t="s">
        <v>1702</v>
      </c>
      <c r="G147" s="31" t="s">
        <v>1702</v>
      </c>
      <c r="H147" s="23"/>
      <c r="I147" s="23"/>
      <c r="J147" s="23"/>
      <c r="K147" s="23"/>
    </row>
    <row r="148" spans="1:11" ht="14.1" customHeight="1">
      <c r="A148" s="23"/>
      <c r="B148" s="23"/>
      <c r="C148" s="27" t="s">
        <v>40</v>
      </c>
      <c r="D148" s="31" t="s">
        <v>2682</v>
      </c>
      <c r="E148" s="31" t="s">
        <v>1702</v>
      </c>
      <c r="F148" s="31" t="s">
        <v>1702</v>
      </c>
      <c r="G148" s="31" t="s">
        <v>1702</v>
      </c>
      <c r="H148" s="23"/>
      <c r="I148" s="23"/>
      <c r="J148" s="23"/>
      <c r="K148" s="23"/>
    </row>
    <row r="149" spans="1:11" ht="14.1" customHeight="1">
      <c r="A149" s="23"/>
      <c r="B149" s="23"/>
      <c r="C149" s="27" t="s">
        <v>41</v>
      </c>
      <c r="D149" s="31" t="s">
        <v>18</v>
      </c>
      <c r="E149" s="31" t="s">
        <v>42</v>
      </c>
      <c r="F149" s="31" t="s">
        <v>42</v>
      </c>
      <c r="G149" s="31" t="s">
        <v>42</v>
      </c>
      <c r="H149" s="23"/>
      <c r="I149" s="23"/>
      <c r="J149" s="23"/>
      <c r="K149" s="23"/>
    </row>
    <row r="150" spans="1:11" ht="14.1" customHeight="1">
      <c r="A150" s="23"/>
      <c r="B150" s="23"/>
      <c r="C150" s="27" t="s">
        <v>43</v>
      </c>
      <c r="D150" s="31" t="s">
        <v>18</v>
      </c>
      <c r="E150" s="31" t="s">
        <v>2683</v>
      </c>
      <c r="F150" s="31" t="s">
        <v>42</v>
      </c>
      <c r="G150" s="31" t="s">
        <v>42</v>
      </c>
      <c r="H150" s="23"/>
      <c r="I150" s="23"/>
      <c r="J150" s="23"/>
      <c r="K150" s="23"/>
    </row>
    <row r="151" spans="1:11" ht="14.1" customHeight="1">
      <c r="A151" s="23"/>
      <c r="B151" s="23"/>
      <c r="C151" s="27" t="s">
        <v>47</v>
      </c>
      <c r="D151" s="31" t="s">
        <v>18</v>
      </c>
      <c r="E151" s="31" t="s">
        <v>2683</v>
      </c>
      <c r="F151" s="31" t="s">
        <v>42</v>
      </c>
      <c r="G151" s="31" t="s">
        <v>42</v>
      </c>
      <c r="H151" s="23"/>
      <c r="I151" s="23"/>
      <c r="J151" s="23"/>
      <c r="K151" s="23"/>
    </row>
    <row r="152" spans="1:11" ht="14.1" customHeight="1">
      <c r="A152" s="23"/>
      <c r="B152" s="23"/>
      <c r="C152" s="1523" t="s">
        <v>24</v>
      </c>
      <c r="D152" s="1524"/>
      <c r="E152" s="1524"/>
      <c r="F152" s="1524"/>
      <c r="G152" s="1524"/>
      <c r="H152" s="23"/>
      <c r="I152" s="23"/>
      <c r="J152" s="23"/>
      <c r="K152" s="23"/>
    </row>
    <row r="153" spans="1:11" ht="14.1" customHeight="1">
      <c r="A153" s="23"/>
      <c r="B153" s="23"/>
      <c r="C153" s="35"/>
      <c r="D153" s="36">
        <v>2024</v>
      </c>
      <c r="E153" s="36">
        <v>2025</v>
      </c>
      <c r="F153" s="36">
        <v>2026</v>
      </c>
      <c r="G153" s="36">
        <v>2027</v>
      </c>
      <c r="H153" s="23"/>
      <c r="I153" s="23"/>
      <c r="J153" s="23"/>
      <c r="K153" s="23"/>
    </row>
    <row r="154" spans="1:11" ht="14.1" customHeight="1">
      <c r="A154" s="23"/>
      <c r="B154" s="23"/>
      <c r="C154" s="37"/>
      <c r="D154" s="38" t="s">
        <v>22</v>
      </c>
      <c r="E154" s="38" t="s">
        <v>23</v>
      </c>
      <c r="F154" s="38" t="s">
        <v>23</v>
      </c>
      <c r="G154" s="38" t="s">
        <v>23</v>
      </c>
      <c r="H154" s="23"/>
      <c r="I154" s="23"/>
      <c r="J154" s="23"/>
      <c r="K154" s="23"/>
    </row>
    <row r="155" spans="1:11" ht="14.1" customHeight="1">
      <c r="A155" s="23"/>
      <c r="B155" s="23"/>
      <c r="C155" s="39" t="s">
        <v>48</v>
      </c>
      <c r="D155" s="40">
        <v>0</v>
      </c>
      <c r="E155" s="40">
        <v>0</v>
      </c>
      <c r="F155" s="40">
        <v>0</v>
      </c>
      <c r="G155" s="40">
        <v>0</v>
      </c>
      <c r="H155" s="23"/>
      <c r="I155" s="23"/>
      <c r="J155" s="23"/>
      <c r="K155" s="23"/>
    </row>
    <row r="156" spans="1:11" ht="14.1" customHeight="1">
      <c r="A156" s="23"/>
      <c r="B156" s="23"/>
      <c r="C156" s="39" t="s">
        <v>49</v>
      </c>
      <c r="D156" s="40">
        <v>0</v>
      </c>
      <c r="E156" s="40">
        <v>0</v>
      </c>
      <c r="F156" s="40">
        <v>0</v>
      </c>
      <c r="G156" s="40">
        <v>0</v>
      </c>
      <c r="H156" s="23"/>
      <c r="I156" s="23"/>
      <c r="J156" s="23"/>
      <c r="K156" s="23"/>
    </row>
    <row r="157" spans="1:11" ht="14.1" customHeight="1">
      <c r="A157" s="23"/>
      <c r="B157" s="23"/>
      <c r="C157" s="39" t="s">
        <v>50</v>
      </c>
      <c r="D157" s="40">
        <v>0</v>
      </c>
      <c r="E157" s="40">
        <v>0</v>
      </c>
      <c r="F157" s="40">
        <v>0</v>
      </c>
      <c r="G157" s="40">
        <v>0</v>
      </c>
      <c r="H157" s="23"/>
      <c r="I157" s="23"/>
      <c r="J157" s="23"/>
      <c r="K157" s="23"/>
    </row>
    <row r="158" spans="1:11" ht="14.1" customHeight="1">
      <c r="A158" s="23"/>
      <c r="B158" s="23"/>
      <c r="C158" s="39" t="s">
        <v>51</v>
      </c>
      <c r="D158" s="40">
        <v>0</v>
      </c>
      <c r="E158" s="40">
        <v>0</v>
      </c>
      <c r="F158" s="40">
        <v>0</v>
      </c>
      <c r="G158" s="40">
        <v>0</v>
      </c>
      <c r="H158" s="23"/>
      <c r="I158" s="23"/>
      <c r="J158" s="23"/>
      <c r="K158" s="23"/>
    </row>
    <row r="159" spans="1:11" ht="14.1" customHeight="1">
      <c r="A159" s="23"/>
      <c r="B159" s="23"/>
      <c r="C159" s="39" t="s">
        <v>49</v>
      </c>
      <c r="D159" s="40">
        <v>0</v>
      </c>
      <c r="E159" s="40">
        <v>0</v>
      </c>
      <c r="F159" s="40">
        <v>0</v>
      </c>
      <c r="G159" s="40">
        <v>0</v>
      </c>
      <c r="H159" s="23"/>
      <c r="I159" s="23"/>
      <c r="J159" s="23"/>
      <c r="K159" s="23"/>
    </row>
    <row r="160" spans="1:11" ht="14.1" customHeight="1">
      <c r="A160" s="23"/>
      <c r="B160" s="23"/>
      <c r="C160" s="39" t="s">
        <v>50</v>
      </c>
      <c r="D160" s="40">
        <v>0</v>
      </c>
      <c r="E160" s="40">
        <v>0</v>
      </c>
      <c r="F160" s="40">
        <v>0</v>
      </c>
      <c r="G160" s="40">
        <v>0</v>
      </c>
      <c r="H160" s="23"/>
      <c r="I160" s="23"/>
      <c r="J160" s="23"/>
      <c r="K160" s="23"/>
    </row>
    <row r="161" spans="1:11" ht="14.1" customHeight="1">
      <c r="A161" s="23"/>
      <c r="B161" s="23"/>
      <c r="C161" s="39" t="s">
        <v>52</v>
      </c>
      <c r="D161" s="40">
        <v>0</v>
      </c>
      <c r="E161" s="40">
        <v>0</v>
      </c>
      <c r="F161" s="40">
        <v>0</v>
      </c>
      <c r="G161" s="40">
        <v>0</v>
      </c>
      <c r="H161" s="23"/>
      <c r="I161" s="23"/>
      <c r="J161" s="23"/>
      <c r="K161" s="23"/>
    </row>
    <row r="162" spans="1:11" ht="14.1" customHeight="1">
      <c r="A162" s="23"/>
      <c r="B162" s="23"/>
      <c r="C162" s="39" t="s">
        <v>49</v>
      </c>
      <c r="D162" s="40">
        <v>0</v>
      </c>
      <c r="E162" s="40">
        <v>0</v>
      </c>
      <c r="F162" s="40">
        <v>0</v>
      </c>
      <c r="G162" s="40">
        <v>0</v>
      </c>
      <c r="H162" s="23"/>
      <c r="I162" s="23"/>
      <c r="J162" s="23"/>
      <c r="K162" s="23"/>
    </row>
    <row r="163" spans="1:11" ht="14.1" customHeight="1">
      <c r="A163" s="23"/>
      <c r="B163" s="23"/>
      <c r="C163" s="39" t="s">
        <v>50</v>
      </c>
      <c r="D163" s="40">
        <v>0</v>
      </c>
      <c r="E163" s="40">
        <v>0</v>
      </c>
      <c r="F163" s="40">
        <v>0</v>
      </c>
      <c r="G163" s="40">
        <v>0</v>
      </c>
      <c r="H163" s="23"/>
      <c r="I163" s="23"/>
      <c r="J163" s="23"/>
      <c r="K163" s="23"/>
    </row>
    <row r="164" spans="1:11" ht="14.1" customHeight="1">
      <c r="A164" s="23"/>
      <c r="B164" s="23"/>
      <c r="C164" s="39" t="s">
        <v>53</v>
      </c>
      <c r="D164" s="40">
        <v>0</v>
      </c>
      <c r="E164" s="40">
        <v>0</v>
      </c>
      <c r="F164" s="40">
        <v>0</v>
      </c>
      <c r="G164" s="40">
        <v>0</v>
      </c>
      <c r="H164" s="23"/>
      <c r="I164" s="23"/>
      <c r="J164" s="23"/>
      <c r="K164" s="23"/>
    </row>
    <row r="165" spans="1:11" ht="14.1" customHeight="1">
      <c r="A165" s="23"/>
      <c r="B165" s="23"/>
      <c r="C165" s="39" t="s">
        <v>49</v>
      </c>
      <c r="D165" s="40">
        <v>0</v>
      </c>
      <c r="E165" s="40">
        <v>0</v>
      </c>
      <c r="F165" s="40">
        <v>0</v>
      </c>
      <c r="G165" s="40">
        <v>0</v>
      </c>
      <c r="H165" s="23"/>
      <c r="I165" s="23"/>
      <c r="J165" s="23"/>
      <c r="K165" s="23"/>
    </row>
    <row r="166" spans="1:11" ht="14.1" customHeight="1">
      <c r="A166" s="23"/>
      <c r="B166" s="23"/>
      <c r="C166" s="39" t="s">
        <v>50</v>
      </c>
      <c r="D166" s="40">
        <v>0</v>
      </c>
      <c r="E166" s="40">
        <v>0</v>
      </c>
      <c r="F166" s="40">
        <v>0</v>
      </c>
      <c r="G166" s="40">
        <v>0</v>
      </c>
      <c r="H166" s="23"/>
      <c r="I166" s="23"/>
      <c r="J166" s="23"/>
      <c r="K166" s="23"/>
    </row>
    <row r="167" spans="1:11" ht="14.1" customHeight="1">
      <c r="A167" s="23"/>
      <c r="B167" s="23"/>
      <c r="C167" s="39" t="s">
        <v>54</v>
      </c>
      <c r="D167" s="40">
        <v>0</v>
      </c>
      <c r="E167" s="40">
        <v>0</v>
      </c>
      <c r="F167" s="40">
        <v>0</v>
      </c>
      <c r="G167" s="40">
        <v>0</v>
      </c>
      <c r="H167" s="23"/>
      <c r="I167" s="23"/>
      <c r="J167" s="23"/>
      <c r="K167" s="23"/>
    </row>
    <row r="168" spans="1:11" ht="14.1" customHeight="1">
      <c r="A168" s="23"/>
      <c r="B168" s="23"/>
      <c r="C168" s="39" t="s">
        <v>49</v>
      </c>
      <c r="D168" s="40">
        <v>0</v>
      </c>
      <c r="E168" s="40">
        <v>0</v>
      </c>
      <c r="F168" s="40">
        <v>0</v>
      </c>
      <c r="G168" s="40">
        <v>0</v>
      </c>
      <c r="H168" s="23"/>
      <c r="I168" s="23"/>
      <c r="J168" s="23"/>
      <c r="K168" s="23"/>
    </row>
    <row r="169" spans="1:11" ht="14.1" customHeight="1">
      <c r="A169" s="23"/>
      <c r="B169" s="23"/>
      <c r="C169" s="39" t="s">
        <v>50</v>
      </c>
      <c r="D169" s="40">
        <v>0</v>
      </c>
      <c r="E169" s="40">
        <v>0</v>
      </c>
      <c r="F169" s="40">
        <v>0</v>
      </c>
      <c r="G169" s="40">
        <v>0</v>
      </c>
      <c r="H169" s="23"/>
      <c r="I169" s="23"/>
      <c r="J169" s="23"/>
      <c r="K169" s="23"/>
    </row>
    <row r="170" spans="1:11" ht="14.1" customHeight="1">
      <c r="A170" s="23"/>
      <c r="B170" s="23"/>
      <c r="C170" s="39" t="s">
        <v>55</v>
      </c>
      <c r="D170" s="40">
        <v>0</v>
      </c>
      <c r="E170" s="40">
        <v>0</v>
      </c>
      <c r="F170" s="40">
        <v>0</v>
      </c>
      <c r="G170" s="40">
        <v>0</v>
      </c>
      <c r="H170" s="23"/>
      <c r="I170" s="23"/>
      <c r="J170" s="23"/>
      <c r="K170" s="23"/>
    </row>
    <row r="171" spans="1:11" ht="14.1" customHeight="1">
      <c r="A171" s="23"/>
      <c r="B171" s="23"/>
      <c r="C171" s="39" t="s">
        <v>49</v>
      </c>
      <c r="D171" s="40">
        <v>0</v>
      </c>
      <c r="E171" s="40">
        <v>0</v>
      </c>
      <c r="F171" s="40">
        <v>0</v>
      </c>
      <c r="G171" s="40">
        <v>0</v>
      </c>
      <c r="H171" s="23"/>
      <c r="I171" s="23"/>
      <c r="J171" s="23"/>
      <c r="K171" s="23"/>
    </row>
    <row r="172" spans="1:11" ht="14.1" customHeight="1">
      <c r="A172" s="23"/>
      <c r="B172" s="23"/>
      <c r="C172" s="39" t="s">
        <v>50</v>
      </c>
      <c r="D172" s="40">
        <v>0</v>
      </c>
      <c r="E172" s="40">
        <v>0</v>
      </c>
      <c r="F172" s="40">
        <v>0</v>
      </c>
      <c r="G172" s="40">
        <v>0</v>
      </c>
      <c r="H172" s="23"/>
      <c r="I172" s="23"/>
      <c r="J172" s="23"/>
      <c r="K172" s="23"/>
    </row>
    <row r="173" spans="1:11" ht="14.1" customHeight="1">
      <c r="A173" s="23"/>
      <c r="B173" s="23"/>
      <c r="C173" s="39" t="s">
        <v>56</v>
      </c>
      <c r="D173" s="40">
        <v>0</v>
      </c>
      <c r="E173" s="40">
        <v>0</v>
      </c>
      <c r="F173" s="40">
        <v>0</v>
      </c>
      <c r="G173" s="40">
        <v>0</v>
      </c>
      <c r="H173" s="23"/>
      <c r="I173" s="23"/>
      <c r="J173" s="23"/>
      <c r="K173" s="23"/>
    </row>
    <row r="174" spans="1:11" ht="14.1" customHeight="1">
      <c r="A174" s="23"/>
      <c r="B174" s="23"/>
      <c r="C174" s="39" t="s">
        <v>49</v>
      </c>
      <c r="D174" s="40">
        <v>0</v>
      </c>
      <c r="E174" s="40">
        <v>0</v>
      </c>
      <c r="F174" s="40">
        <v>0</v>
      </c>
      <c r="G174" s="40">
        <v>0</v>
      </c>
      <c r="H174" s="23"/>
      <c r="I174" s="23"/>
      <c r="J174" s="23"/>
      <c r="K174" s="23"/>
    </row>
    <row r="175" spans="1:11" ht="14.1" customHeight="1">
      <c r="A175" s="23"/>
      <c r="B175" s="23"/>
      <c r="C175" s="39" t="s">
        <v>50</v>
      </c>
      <c r="D175" s="40">
        <v>0</v>
      </c>
      <c r="E175" s="40">
        <v>0</v>
      </c>
      <c r="F175" s="40">
        <v>0</v>
      </c>
      <c r="G175" s="40">
        <v>0</v>
      </c>
      <c r="H175" s="23"/>
      <c r="I175" s="23"/>
      <c r="J175" s="23"/>
      <c r="K175" s="23"/>
    </row>
    <row r="176" spans="1:11" ht="14.1" customHeight="1">
      <c r="A176" s="23"/>
      <c r="B176" s="23"/>
      <c r="C176" s="39" t="s">
        <v>57</v>
      </c>
      <c r="D176" s="40">
        <v>0</v>
      </c>
      <c r="E176" s="40">
        <v>0</v>
      </c>
      <c r="F176" s="40">
        <v>0</v>
      </c>
      <c r="G176" s="40">
        <v>0</v>
      </c>
      <c r="H176" s="23"/>
      <c r="I176" s="23"/>
      <c r="J176" s="23"/>
      <c r="K176" s="23"/>
    </row>
    <row r="177" spans="1:11" ht="14.1" customHeight="1">
      <c r="A177" s="23"/>
      <c r="B177" s="23"/>
      <c r="C177" s="39" t="s">
        <v>49</v>
      </c>
      <c r="D177" s="40">
        <v>0</v>
      </c>
      <c r="E177" s="40">
        <v>0</v>
      </c>
      <c r="F177" s="40">
        <v>0</v>
      </c>
      <c r="G177" s="40">
        <v>0</v>
      </c>
      <c r="H177" s="23"/>
      <c r="I177" s="23"/>
      <c r="J177" s="23"/>
      <c r="K177" s="23"/>
    </row>
    <row r="178" spans="1:11" ht="14.1" customHeight="1">
      <c r="A178" s="23"/>
      <c r="B178" s="23"/>
      <c r="C178" s="39" t="s">
        <v>58</v>
      </c>
      <c r="D178" s="40">
        <v>0</v>
      </c>
      <c r="E178" s="40">
        <v>0</v>
      </c>
      <c r="F178" s="40">
        <v>0</v>
      </c>
      <c r="G178" s="40">
        <v>0</v>
      </c>
      <c r="H178" s="23"/>
      <c r="I178" s="23"/>
      <c r="J178" s="23"/>
      <c r="K178" s="23"/>
    </row>
    <row r="179" spans="1:11" ht="14.1" customHeight="1">
      <c r="A179" s="23"/>
      <c r="B179" s="23"/>
      <c r="C179" s="39" t="s">
        <v>59</v>
      </c>
      <c r="D179" s="40">
        <v>0</v>
      </c>
      <c r="E179" s="40">
        <v>0</v>
      </c>
      <c r="F179" s="40">
        <v>0</v>
      </c>
      <c r="G179" s="40">
        <v>0</v>
      </c>
      <c r="H179" s="23"/>
      <c r="I179" s="23"/>
      <c r="J179" s="23"/>
      <c r="K179" s="23"/>
    </row>
    <row r="180" spans="1:11" ht="14.1" customHeight="1">
      <c r="A180" s="23"/>
      <c r="B180" s="23"/>
      <c r="C180" s="39" t="s">
        <v>60</v>
      </c>
      <c r="D180" s="40">
        <v>0</v>
      </c>
      <c r="E180" s="40">
        <v>0</v>
      </c>
      <c r="F180" s="40">
        <v>0</v>
      </c>
      <c r="G180" s="40">
        <v>0</v>
      </c>
      <c r="H180" s="23"/>
      <c r="I180" s="23"/>
      <c r="J180" s="23"/>
      <c r="K180" s="23"/>
    </row>
    <row r="181" spans="1:11" ht="14.1" customHeight="1">
      <c r="A181" s="23"/>
      <c r="B181" s="23"/>
      <c r="C181" s="39" t="s">
        <v>61</v>
      </c>
      <c r="D181" s="40">
        <v>0</v>
      </c>
      <c r="E181" s="40">
        <v>0</v>
      </c>
      <c r="F181" s="40">
        <v>0</v>
      </c>
      <c r="G181" s="40">
        <v>0</v>
      </c>
      <c r="H181" s="23"/>
      <c r="I181" s="23"/>
      <c r="J181" s="23"/>
      <c r="K181" s="23"/>
    </row>
    <row r="182" spans="1:11" ht="14.1" customHeight="1">
      <c r="A182" s="23"/>
      <c r="B182" s="23"/>
      <c r="C182" s="39" t="s">
        <v>62</v>
      </c>
      <c r="D182" s="40">
        <v>0</v>
      </c>
      <c r="E182" s="40">
        <v>1000000</v>
      </c>
      <c r="F182" s="40">
        <v>1000000</v>
      </c>
      <c r="G182" s="40">
        <v>1000000</v>
      </c>
      <c r="H182" s="23"/>
      <c r="I182" s="23"/>
      <c r="J182" s="23"/>
      <c r="K182" s="23"/>
    </row>
    <row r="183" spans="1:11" ht="14.1" customHeight="1">
      <c r="A183" s="23"/>
      <c r="B183" s="23"/>
      <c r="C183" s="39" t="s">
        <v>49</v>
      </c>
      <c r="D183" s="40">
        <v>0</v>
      </c>
      <c r="E183" s="40">
        <v>1000000</v>
      </c>
      <c r="F183" s="40">
        <v>1000000</v>
      </c>
      <c r="G183" s="40">
        <v>1000000</v>
      </c>
      <c r="H183" s="23"/>
      <c r="I183" s="23"/>
      <c r="J183" s="23"/>
      <c r="K183" s="23"/>
    </row>
    <row r="184" spans="1:11" ht="14.1" customHeight="1">
      <c r="A184" s="23"/>
      <c r="B184" s="23"/>
      <c r="C184" s="39" t="s">
        <v>58</v>
      </c>
      <c r="D184" s="40">
        <v>0</v>
      </c>
      <c r="E184" s="40">
        <v>0</v>
      </c>
      <c r="F184" s="40">
        <v>0</v>
      </c>
      <c r="G184" s="40">
        <v>0</v>
      </c>
      <c r="H184" s="23"/>
      <c r="I184" s="23"/>
      <c r="J184" s="23"/>
      <c r="K184" s="23"/>
    </row>
    <row r="185" spans="1:11" ht="14.1" customHeight="1">
      <c r="A185" s="23"/>
      <c r="B185" s="23"/>
      <c r="C185" s="39" t="s">
        <v>59</v>
      </c>
      <c r="D185" s="40">
        <v>0</v>
      </c>
      <c r="E185" s="40">
        <v>0</v>
      </c>
      <c r="F185" s="40">
        <v>0</v>
      </c>
      <c r="G185" s="40">
        <v>0</v>
      </c>
      <c r="H185" s="23"/>
      <c r="I185" s="23"/>
      <c r="J185" s="23"/>
      <c r="K185" s="23"/>
    </row>
    <row r="186" spans="1:11" ht="14.1" customHeight="1">
      <c r="A186" s="23"/>
      <c r="B186" s="23"/>
      <c r="C186" s="39" t="s">
        <v>60</v>
      </c>
      <c r="D186" s="40">
        <v>0</v>
      </c>
      <c r="E186" s="40">
        <v>0</v>
      </c>
      <c r="F186" s="40">
        <v>0</v>
      </c>
      <c r="G186" s="40">
        <v>0</v>
      </c>
      <c r="H186" s="23"/>
      <c r="I186" s="23"/>
      <c r="J186" s="23"/>
      <c r="K186" s="23"/>
    </row>
    <row r="187" spans="1:11" ht="14.1" customHeight="1">
      <c r="A187" s="23"/>
      <c r="B187" s="23"/>
      <c r="C187" s="39" t="s">
        <v>61</v>
      </c>
      <c r="D187" s="40">
        <v>0</v>
      </c>
      <c r="E187" s="40">
        <v>0</v>
      </c>
      <c r="F187" s="40">
        <v>0</v>
      </c>
      <c r="G187" s="40">
        <v>0</v>
      </c>
      <c r="H187" s="23"/>
      <c r="I187" s="23"/>
      <c r="J187" s="23"/>
      <c r="K187" s="23"/>
    </row>
    <row r="188" spans="1:11" ht="14.1" customHeight="1">
      <c r="A188" s="23"/>
      <c r="B188" s="23"/>
      <c r="C188" s="39" t="s">
        <v>63</v>
      </c>
      <c r="D188" s="40">
        <v>0</v>
      </c>
      <c r="E188" s="40">
        <v>0</v>
      </c>
      <c r="F188" s="40">
        <v>0</v>
      </c>
      <c r="G188" s="40">
        <v>0</v>
      </c>
      <c r="H188" s="23"/>
      <c r="I188" s="23"/>
      <c r="J188" s="23"/>
      <c r="K188" s="23"/>
    </row>
    <row r="189" spans="1:11" ht="14.1" customHeight="1">
      <c r="A189" s="23"/>
      <c r="B189" s="23"/>
      <c r="C189" s="39" t="s">
        <v>49</v>
      </c>
      <c r="D189" s="40">
        <v>0</v>
      </c>
      <c r="E189" s="40">
        <v>0</v>
      </c>
      <c r="F189" s="40">
        <v>0</v>
      </c>
      <c r="G189" s="40">
        <v>0</v>
      </c>
      <c r="H189" s="23"/>
      <c r="I189" s="23"/>
      <c r="J189" s="23"/>
      <c r="K189" s="23"/>
    </row>
    <row r="190" spans="1:11" ht="14.1" customHeight="1">
      <c r="A190" s="23"/>
      <c r="B190" s="23"/>
      <c r="C190" s="39" t="s">
        <v>58</v>
      </c>
      <c r="D190" s="40">
        <v>0</v>
      </c>
      <c r="E190" s="40">
        <v>0</v>
      </c>
      <c r="F190" s="40">
        <v>0</v>
      </c>
      <c r="G190" s="40">
        <v>0</v>
      </c>
      <c r="H190" s="23"/>
      <c r="I190" s="23"/>
      <c r="J190" s="23"/>
      <c r="K190" s="23"/>
    </row>
    <row r="191" spans="1:11" ht="14.1" customHeight="1">
      <c r="A191" s="23"/>
      <c r="B191" s="23"/>
      <c r="C191" s="39" t="s">
        <v>59</v>
      </c>
      <c r="D191" s="40">
        <v>0</v>
      </c>
      <c r="E191" s="40">
        <v>0</v>
      </c>
      <c r="F191" s="40">
        <v>0</v>
      </c>
      <c r="G191" s="40">
        <v>0</v>
      </c>
      <c r="H191" s="23"/>
      <c r="I191" s="23"/>
      <c r="J191" s="23"/>
      <c r="K191" s="23"/>
    </row>
    <row r="192" spans="1:11" ht="14.1" customHeight="1">
      <c r="A192" s="23"/>
      <c r="B192" s="23"/>
      <c r="C192" s="39" t="s">
        <v>60</v>
      </c>
      <c r="D192" s="40">
        <v>0</v>
      </c>
      <c r="E192" s="40">
        <v>0</v>
      </c>
      <c r="F192" s="40">
        <v>0</v>
      </c>
      <c r="G192" s="40">
        <v>0</v>
      </c>
      <c r="H192" s="23"/>
      <c r="I192" s="23"/>
      <c r="J192" s="23"/>
      <c r="K192" s="23"/>
    </row>
    <row r="193" spans="1:11" ht="14.1" customHeight="1">
      <c r="A193" s="23"/>
      <c r="B193" s="23"/>
      <c r="C193" s="39" t="s">
        <v>61</v>
      </c>
      <c r="D193" s="40">
        <v>0</v>
      </c>
      <c r="E193" s="40">
        <v>0</v>
      </c>
      <c r="F193" s="40">
        <v>0</v>
      </c>
      <c r="G193" s="40">
        <v>0</v>
      </c>
      <c r="H193" s="23"/>
      <c r="I193" s="23"/>
      <c r="J193" s="23"/>
      <c r="K193" s="23"/>
    </row>
    <row r="194" spans="1:11" ht="14.1" customHeight="1">
      <c r="A194" s="23"/>
      <c r="B194" s="23"/>
      <c r="C194" s="39" t="s">
        <v>64</v>
      </c>
      <c r="D194" s="40">
        <v>0</v>
      </c>
      <c r="E194" s="40">
        <v>0</v>
      </c>
      <c r="F194" s="40">
        <v>0</v>
      </c>
      <c r="G194" s="40">
        <v>0</v>
      </c>
      <c r="H194" s="23"/>
      <c r="I194" s="23"/>
      <c r="J194" s="23"/>
      <c r="K194" s="23"/>
    </row>
    <row r="195" spans="1:11" ht="14.1" customHeight="1">
      <c r="A195" s="23"/>
      <c r="B195" s="23"/>
      <c r="C195" s="39" t="s">
        <v>65</v>
      </c>
      <c r="D195" s="40">
        <v>0</v>
      </c>
      <c r="E195" s="40">
        <v>0</v>
      </c>
      <c r="F195" s="40">
        <v>0</v>
      </c>
      <c r="G195" s="40">
        <v>0</v>
      </c>
      <c r="H195" s="23"/>
      <c r="I195" s="23"/>
      <c r="J195" s="23"/>
      <c r="K195" s="23"/>
    </row>
    <row r="196" spans="1:11" ht="14.1" customHeight="1">
      <c r="A196" s="23"/>
      <c r="B196" s="23"/>
      <c r="C196" s="41" t="s">
        <v>25</v>
      </c>
      <c r="D196" s="40">
        <v>0</v>
      </c>
      <c r="E196" s="40">
        <v>1000000</v>
      </c>
      <c r="F196" s="40">
        <v>1000000</v>
      </c>
      <c r="G196" s="40">
        <v>1000000</v>
      </c>
      <c r="H196" s="23"/>
      <c r="I196" s="23"/>
      <c r="J196" s="23"/>
      <c r="K196" s="23"/>
    </row>
    <row r="197" spans="1:11" ht="15" customHeight="1">
      <c r="A197" s="23"/>
      <c r="B197" s="23"/>
      <c r="C197" s="43" t="s">
        <v>18</v>
      </c>
      <c r="D197" s="44" t="s">
        <v>18</v>
      </c>
      <c r="E197" s="44" t="s">
        <v>18</v>
      </c>
      <c r="F197" s="44" t="s">
        <v>18</v>
      </c>
      <c r="G197" s="44" t="s">
        <v>18</v>
      </c>
      <c r="H197" s="23"/>
      <c r="I197" s="23"/>
      <c r="J197" s="23"/>
      <c r="K197" s="23"/>
    </row>
    <row r="198" spans="1:11" ht="15" customHeight="1">
      <c r="A198" s="23"/>
      <c r="B198" s="23"/>
      <c r="C198" s="26" t="s">
        <v>168</v>
      </c>
      <c r="D198" s="45">
        <v>0</v>
      </c>
      <c r="E198" s="45">
        <v>110898000</v>
      </c>
      <c r="F198" s="45">
        <v>111898000</v>
      </c>
      <c r="G198" s="45">
        <v>112898000</v>
      </c>
      <c r="H198" s="23"/>
      <c r="I198" s="23"/>
      <c r="J198" s="23"/>
      <c r="K198" s="23"/>
    </row>
    <row r="199" spans="1:11" ht="15" customHeight="1">
      <c r="A199" s="23"/>
      <c r="B199" s="23"/>
      <c r="C199" s="27" t="s">
        <v>48</v>
      </c>
      <c r="D199" s="46">
        <v>0</v>
      </c>
      <c r="E199" s="46">
        <v>79180000</v>
      </c>
      <c r="F199" s="46">
        <v>79180000</v>
      </c>
      <c r="G199" s="46">
        <v>79180000</v>
      </c>
      <c r="H199" s="23"/>
      <c r="I199" s="23"/>
      <c r="J199" s="23"/>
      <c r="K199" s="23"/>
    </row>
    <row r="200" spans="1:11" ht="15" customHeight="1">
      <c r="A200" s="23"/>
      <c r="B200" s="23"/>
      <c r="C200" s="27" t="s">
        <v>49</v>
      </c>
      <c r="D200" s="46">
        <v>0</v>
      </c>
      <c r="E200" s="46">
        <v>79180000</v>
      </c>
      <c r="F200" s="46">
        <v>79180000</v>
      </c>
      <c r="G200" s="46">
        <v>79180000</v>
      </c>
      <c r="H200" s="23"/>
      <c r="I200" s="23"/>
      <c r="J200" s="23"/>
      <c r="K200" s="23"/>
    </row>
    <row r="201" spans="1:11" ht="15" customHeight="1">
      <c r="A201" s="23"/>
      <c r="B201" s="23"/>
      <c r="C201" s="27" t="s">
        <v>50</v>
      </c>
      <c r="D201" s="46">
        <v>0</v>
      </c>
      <c r="E201" s="46">
        <v>0</v>
      </c>
      <c r="F201" s="46">
        <v>0</v>
      </c>
      <c r="G201" s="46">
        <v>0</v>
      </c>
      <c r="H201" s="23"/>
      <c r="I201" s="23"/>
      <c r="J201" s="23"/>
      <c r="K201" s="23"/>
    </row>
    <row r="202" spans="1:11" ht="15" customHeight="1">
      <c r="A202" s="23"/>
      <c r="B202" s="23"/>
      <c r="C202" s="27" t="s">
        <v>51</v>
      </c>
      <c r="D202" s="46">
        <v>0</v>
      </c>
      <c r="E202" s="46">
        <v>13218000</v>
      </c>
      <c r="F202" s="46">
        <v>13218000</v>
      </c>
      <c r="G202" s="46">
        <v>13218000</v>
      </c>
      <c r="H202" s="23"/>
      <c r="I202" s="23"/>
      <c r="J202" s="23"/>
      <c r="K202" s="23"/>
    </row>
    <row r="203" spans="1:11" ht="15" customHeight="1">
      <c r="A203" s="23"/>
      <c r="B203" s="23"/>
      <c r="C203" s="27" t="s">
        <v>49</v>
      </c>
      <c r="D203" s="46">
        <v>0</v>
      </c>
      <c r="E203" s="46">
        <v>13218000</v>
      </c>
      <c r="F203" s="46">
        <v>13218000</v>
      </c>
      <c r="G203" s="46">
        <v>13218000</v>
      </c>
      <c r="H203" s="23"/>
      <c r="I203" s="23"/>
      <c r="J203" s="23"/>
      <c r="K203" s="23"/>
    </row>
    <row r="204" spans="1:11" ht="15" customHeight="1">
      <c r="A204" s="23"/>
      <c r="B204" s="23"/>
      <c r="C204" s="27" t="s">
        <v>50</v>
      </c>
      <c r="D204" s="46">
        <v>0</v>
      </c>
      <c r="E204" s="46">
        <v>0</v>
      </c>
      <c r="F204" s="46">
        <v>0</v>
      </c>
      <c r="G204" s="46">
        <v>0</v>
      </c>
      <c r="H204" s="23"/>
      <c r="I204" s="23"/>
      <c r="J204" s="23"/>
      <c r="K204" s="23"/>
    </row>
    <row r="205" spans="1:11" ht="15" customHeight="1">
      <c r="A205" s="23"/>
      <c r="B205" s="23"/>
      <c r="C205" s="27" t="s">
        <v>52</v>
      </c>
      <c r="D205" s="46">
        <v>0</v>
      </c>
      <c r="E205" s="46">
        <v>17200000</v>
      </c>
      <c r="F205" s="46">
        <v>18200000</v>
      </c>
      <c r="G205" s="46">
        <v>19200000</v>
      </c>
      <c r="H205" s="23"/>
      <c r="I205" s="23"/>
      <c r="J205" s="23"/>
      <c r="K205" s="23"/>
    </row>
    <row r="206" spans="1:11" ht="15" customHeight="1">
      <c r="A206" s="23"/>
      <c r="B206" s="23"/>
      <c r="C206" s="27" t="s">
        <v>49</v>
      </c>
      <c r="D206" s="46">
        <v>0</v>
      </c>
      <c r="E206" s="46">
        <v>17200000</v>
      </c>
      <c r="F206" s="46">
        <v>18200000</v>
      </c>
      <c r="G206" s="46">
        <v>19200000</v>
      </c>
      <c r="H206" s="23"/>
      <c r="I206" s="23"/>
      <c r="J206" s="23"/>
      <c r="K206" s="23"/>
    </row>
    <row r="207" spans="1:11" ht="15" customHeight="1">
      <c r="A207" s="23"/>
      <c r="B207" s="23"/>
      <c r="C207" s="27" t="s">
        <v>50</v>
      </c>
      <c r="D207" s="46">
        <v>0</v>
      </c>
      <c r="E207" s="46">
        <v>0</v>
      </c>
      <c r="F207" s="46">
        <v>0</v>
      </c>
      <c r="G207" s="46">
        <v>0</v>
      </c>
      <c r="H207" s="23"/>
      <c r="I207" s="23"/>
      <c r="J207" s="23"/>
      <c r="K207" s="23"/>
    </row>
    <row r="208" spans="1:11" ht="15" customHeight="1">
      <c r="A208" s="23"/>
      <c r="B208" s="23"/>
      <c r="C208" s="27" t="s">
        <v>53</v>
      </c>
      <c r="D208" s="46">
        <v>0</v>
      </c>
      <c r="E208" s="46">
        <v>0</v>
      </c>
      <c r="F208" s="46">
        <v>0</v>
      </c>
      <c r="G208" s="46">
        <v>0</v>
      </c>
      <c r="H208" s="23"/>
      <c r="I208" s="23"/>
      <c r="J208" s="23"/>
      <c r="K208" s="23"/>
    </row>
    <row r="209" spans="1:11" ht="15" customHeight="1">
      <c r="A209" s="23"/>
      <c r="B209" s="23"/>
      <c r="C209" s="27" t="s">
        <v>49</v>
      </c>
      <c r="D209" s="46">
        <v>0</v>
      </c>
      <c r="E209" s="46">
        <v>0</v>
      </c>
      <c r="F209" s="46">
        <v>0</v>
      </c>
      <c r="G209" s="46">
        <v>0</v>
      </c>
      <c r="H209" s="23"/>
      <c r="I209" s="23"/>
      <c r="J209" s="23"/>
      <c r="K209" s="23"/>
    </row>
    <row r="210" spans="1:11" ht="15" customHeight="1">
      <c r="A210" s="23"/>
      <c r="B210" s="23"/>
      <c r="C210" s="27" t="s">
        <v>50</v>
      </c>
      <c r="D210" s="46">
        <v>0</v>
      </c>
      <c r="E210" s="46">
        <v>0</v>
      </c>
      <c r="F210" s="46">
        <v>0</v>
      </c>
      <c r="G210" s="46">
        <v>0</v>
      </c>
      <c r="H210" s="23"/>
      <c r="I210" s="23"/>
      <c r="J210" s="23"/>
      <c r="K210" s="23"/>
    </row>
    <row r="211" spans="1:11" ht="20.100000000000001" customHeight="1">
      <c r="A211" s="23"/>
      <c r="B211" s="23"/>
      <c r="C211" s="27" t="s">
        <v>169</v>
      </c>
      <c r="D211" s="47">
        <v>0</v>
      </c>
      <c r="E211" s="47">
        <v>0</v>
      </c>
      <c r="F211" s="47">
        <v>0</v>
      </c>
      <c r="G211" s="47">
        <v>0</v>
      </c>
      <c r="H211" s="23"/>
      <c r="I211" s="23"/>
      <c r="J211" s="23"/>
      <c r="K211" s="23"/>
    </row>
    <row r="212" spans="1:11" ht="15" customHeight="1">
      <c r="A212" s="23"/>
      <c r="B212" s="23"/>
      <c r="C212" s="27" t="s">
        <v>49</v>
      </c>
      <c r="D212" s="46">
        <v>0</v>
      </c>
      <c r="E212" s="46">
        <v>0</v>
      </c>
      <c r="F212" s="46">
        <v>0</v>
      </c>
      <c r="G212" s="46">
        <v>0</v>
      </c>
      <c r="H212" s="23"/>
      <c r="I212" s="23"/>
      <c r="J212" s="23"/>
      <c r="K212" s="23"/>
    </row>
    <row r="213" spans="1:11" ht="15" customHeight="1">
      <c r="A213" s="23"/>
      <c r="B213" s="23"/>
      <c r="C213" s="27" t="s">
        <v>50</v>
      </c>
      <c r="D213" s="46">
        <v>0</v>
      </c>
      <c r="E213" s="46">
        <v>0</v>
      </c>
      <c r="F213" s="46">
        <v>0</v>
      </c>
      <c r="G213" s="46">
        <v>0</v>
      </c>
      <c r="H213" s="23"/>
      <c r="I213" s="23"/>
      <c r="J213" s="23"/>
      <c r="K213" s="23"/>
    </row>
    <row r="214" spans="1:11" ht="15" customHeight="1">
      <c r="A214" s="23"/>
      <c r="B214" s="23"/>
      <c r="C214" s="27" t="s">
        <v>55</v>
      </c>
      <c r="D214" s="46">
        <v>0</v>
      </c>
      <c r="E214" s="46">
        <v>0</v>
      </c>
      <c r="F214" s="46">
        <v>0</v>
      </c>
      <c r="G214" s="46">
        <v>0</v>
      </c>
      <c r="H214" s="23"/>
      <c r="I214" s="23"/>
      <c r="J214" s="23"/>
      <c r="K214" s="23"/>
    </row>
    <row r="215" spans="1:11" ht="15" customHeight="1">
      <c r="A215" s="23"/>
      <c r="B215" s="23"/>
      <c r="C215" s="27" t="s">
        <v>49</v>
      </c>
      <c r="D215" s="46">
        <v>0</v>
      </c>
      <c r="E215" s="46">
        <v>0</v>
      </c>
      <c r="F215" s="46">
        <v>0</v>
      </c>
      <c r="G215" s="46">
        <v>0</v>
      </c>
      <c r="H215" s="23"/>
      <c r="I215" s="23"/>
      <c r="J215" s="23"/>
      <c r="K215" s="23"/>
    </row>
    <row r="216" spans="1:11" ht="15" customHeight="1">
      <c r="A216" s="23"/>
      <c r="B216" s="23"/>
      <c r="C216" s="27" t="s">
        <v>50</v>
      </c>
      <c r="D216" s="46">
        <v>0</v>
      </c>
      <c r="E216" s="46">
        <v>0</v>
      </c>
      <c r="F216" s="46">
        <v>0</v>
      </c>
      <c r="G216" s="46">
        <v>0</v>
      </c>
      <c r="H216" s="23"/>
      <c r="I216" s="23"/>
      <c r="J216" s="23"/>
      <c r="K216" s="23"/>
    </row>
    <row r="217" spans="1:11" ht="15" customHeight="1">
      <c r="A217" s="23"/>
      <c r="B217" s="23"/>
      <c r="C217" s="27" t="s">
        <v>56</v>
      </c>
      <c r="D217" s="46">
        <v>0</v>
      </c>
      <c r="E217" s="46">
        <v>300000</v>
      </c>
      <c r="F217" s="46">
        <v>300000</v>
      </c>
      <c r="G217" s="46">
        <v>300000</v>
      </c>
      <c r="H217" s="23"/>
      <c r="I217" s="23"/>
      <c r="J217" s="23"/>
      <c r="K217" s="23"/>
    </row>
    <row r="218" spans="1:11" ht="15" customHeight="1">
      <c r="A218" s="23"/>
      <c r="B218" s="23"/>
      <c r="C218" s="27" t="s">
        <v>49</v>
      </c>
      <c r="D218" s="46">
        <v>0</v>
      </c>
      <c r="E218" s="46">
        <v>300000</v>
      </c>
      <c r="F218" s="46">
        <v>300000</v>
      </c>
      <c r="G218" s="46">
        <v>300000</v>
      </c>
      <c r="H218" s="23"/>
      <c r="I218" s="23"/>
      <c r="J218" s="23"/>
      <c r="K218" s="23"/>
    </row>
    <row r="219" spans="1:11" ht="15" customHeight="1">
      <c r="A219" s="23"/>
      <c r="B219" s="23"/>
      <c r="C219" s="27" t="s">
        <v>50</v>
      </c>
      <c r="D219" s="46">
        <v>0</v>
      </c>
      <c r="E219" s="46">
        <v>0</v>
      </c>
      <c r="F219" s="46">
        <v>0</v>
      </c>
      <c r="G219" s="46">
        <v>0</v>
      </c>
      <c r="H219" s="23"/>
      <c r="I219" s="23"/>
      <c r="J219" s="23"/>
      <c r="K219" s="23"/>
    </row>
    <row r="220" spans="1:11" ht="15" customHeight="1">
      <c r="A220" s="23"/>
      <c r="B220" s="23"/>
      <c r="C220" s="27" t="s">
        <v>57</v>
      </c>
      <c r="D220" s="46">
        <v>0</v>
      </c>
      <c r="E220" s="46">
        <v>0</v>
      </c>
      <c r="F220" s="46">
        <v>0</v>
      </c>
      <c r="G220" s="46">
        <v>0</v>
      </c>
      <c r="H220" s="23"/>
      <c r="I220" s="23"/>
      <c r="J220" s="23"/>
      <c r="K220" s="23"/>
    </row>
    <row r="221" spans="1:11" ht="15" customHeight="1">
      <c r="A221" s="23"/>
      <c r="B221" s="23"/>
      <c r="C221" s="27" t="s">
        <v>49</v>
      </c>
      <c r="D221" s="46">
        <v>0</v>
      </c>
      <c r="E221" s="46">
        <v>0</v>
      </c>
      <c r="F221" s="46">
        <v>0</v>
      </c>
      <c r="G221" s="46">
        <v>0</v>
      </c>
      <c r="H221" s="23"/>
      <c r="I221" s="23"/>
      <c r="J221" s="23"/>
      <c r="K221" s="23"/>
    </row>
    <row r="222" spans="1:11" ht="15" customHeight="1">
      <c r="A222" s="23"/>
      <c r="B222" s="23"/>
      <c r="C222" s="27" t="s">
        <v>58</v>
      </c>
      <c r="D222" s="46">
        <v>0</v>
      </c>
      <c r="E222" s="46">
        <v>0</v>
      </c>
      <c r="F222" s="46">
        <v>0</v>
      </c>
      <c r="G222" s="46">
        <v>0</v>
      </c>
      <c r="H222" s="23"/>
      <c r="I222" s="23"/>
      <c r="J222" s="23"/>
      <c r="K222" s="23"/>
    </row>
    <row r="223" spans="1:11" ht="15" customHeight="1">
      <c r="A223" s="23"/>
      <c r="B223" s="23"/>
      <c r="C223" s="27" t="s">
        <v>59</v>
      </c>
      <c r="D223" s="46">
        <v>0</v>
      </c>
      <c r="E223" s="46">
        <v>0</v>
      </c>
      <c r="F223" s="46">
        <v>0</v>
      </c>
      <c r="G223" s="46">
        <v>0</v>
      </c>
      <c r="H223" s="23"/>
      <c r="I223" s="23"/>
      <c r="J223" s="23"/>
      <c r="K223" s="23"/>
    </row>
    <row r="224" spans="1:11" ht="15" customHeight="1">
      <c r="A224" s="23"/>
      <c r="B224" s="23"/>
      <c r="C224" s="27" t="s">
        <v>60</v>
      </c>
      <c r="D224" s="46">
        <v>0</v>
      </c>
      <c r="E224" s="46">
        <v>0</v>
      </c>
      <c r="F224" s="46">
        <v>0</v>
      </c>
      <c r="G224" s="46">
        <v>0</v>
      </c>
      <c r="H224" s="23"/>
      <c r="I224" s="23"/>
      <c r="J224" s="23"/>
      <c r="K224" s="23"/>
    </row>
    <row r="225" spans="1:11" ht="15" customHeight="1">
      <c r="A225" s="23"/>
      <c r="B225" s="23"/>
      <c r="C225" s="27" t="s">
        <v>61</v>
      </c>
      <c r="D225" s="46">
        <v>0</v>
      </c>
      <c r="E225" s="46">
        <v>0</v>
      </c>
      <c r="F225" s="46">
        <v>0</v>
      </c>
      <c r="G225" s="46">
        <v>0</v>
      </c>
      <c r="H225" s="23"/>
      <c r="I225" s="23"/>
      <c r="J225" s="23"/>
      <c r="K225" s="23"/>
    </row>
    <row r="226" spans="1:11" ht="15" customHeight="1">
      <c r="A226" s="23"/>
      <c r="B226" s="23"/>
      <c r="C226" s="27" t="s">
        <v>62</v>
      </c>
      <c r="D226" s="46">
        <v>0</v>
      </c>
      <c r="E226" s="46">
        <v>1000000</v>
      </c>
      <c r="F226" s="46">
        <v>1000000</v>
      </c>
      <c r="G226" s="46">
        <v>1000000</v>
      </c>
      <c r="H226" s="23"/>
      <c r="I226" s="23"/>
      <c r="J226" s="23"/>
      <c r="K226" s="23"/>
    </row>
    <row r="227" spans="1:11" ht="15" customHeight="1">
      <c r="A227" s="23"/>
      <c r="B227" s="23"/>
      <c r="C227" s="27" t="s">
        <v>49</v>
      </c>
      <c r="D227" s="46">
        <v>0</v>
      </c>
      <c r="E227" s="46">
        <v>1000000</v>
      </c>
      <c r="F227" s="46">
        <v>1000000</v>
      </c>
      <c r="G227" s="46">
        <v>1000000</v>
      </c>
      <c r="H227" s="23"/>
      <c r="I227" s="23"/>
      <c r="J227" s="23"/>
      <c r="K227" s="23"/>
    </row>
    <row r="228" spans="1:11" ht="15" customHeight="1">
      <c r="A228" s="23"/>
      <c r="B228" s="23"/>
      <c r="C228" s="27" t="s">
        <v>58</v>
      </c>
      <c r="D228" s="46">
        <v>0</v>
      </c>
      <c r="E228" s="46">
        <v>0</v>
      </c>
      <c r="F228" s="46">
        <v>0</v>
      </c>
      <c r="G228" s="46">
        <v>0</v>
      </c>
      <c r="H228" s="23"/>
      <c r="I228" s="23"/>
      <c r="J228" s="23"/>
      <c r="K228" s="23"/>
    </row>
    <row r="229" spans="1:11" ht="15" customHeight="1">
      <c r="A229" s="23"/>
      <c r="B229" s="23"/>
      <c r="C229" s="27" t="s">
        <v>59</v>
      </c>
      <c r="D229" s="46">
        <v>0</v>
      </c>
      <c r="E229" s="46">
        <v>0</v>
      </c>
      <c r="F229" s="46">
        <v>0</v>
      </c>
      <c r="G229" s="46">
        <v>0</v>
      </c>
      <c r="H229" s="23"/>
      <c r="I229" s="23"/>
      <c r="J229" s="23"/>
      <c r="K229" s="23"/>
    </row>
    <row r="230" spans="1:11" ht="15" customHeight="1">
      <c r="A230" s="23"/>
      <c r="B230" s="23"/>
      <c r="C230" s="27" t="s">
        <v>60</v>
      </c>
      <c r="D230" s="46">
        <v>0</v>
      </c>
      <c r="E230" s="46">
        <v>0</v>
      </c>
      <c r="F230" s="46">
        <v>0</v>
      </c>
      <c r="G230" s="46">
        <v>0</v>
      </c>
      <c r="H230" s="23"/>
      <c r="I230" s="23"/>
      <c r="J230" s="23"/>
      <c r="K230" s="23"/>
    </row>
    <row r="231" spans="1:11" ht="15" customHeight="1">
      <c r="A231" s="23"/>
      <c r="B231" s="23"/>
      <c r="C231" s="27" t="s">
        <v>61</v>
      </c>
      <c r="D231" s="46">
        <v>0</v>
      </c>
      <c r="E231" s="46">
        <v>0</v>
      </c>
      <c r="F231" s="46">
        <v>0</v>
      </c>
      <c r="G231" s="46">
        <v>0</v>
      </c>
      <c r="H231" s="23"/>
      <c r="I231" s="23"/>
      <c r="J231" s="23"/>
      <c r="K231" s="23"/>
    </row>
    <row r="232" spans="1:11" ht="15" customHeight="1">
      <c r="A232" s="23"/>
      <c r="B232" s="23"/>
      <c r="C232" s="27" t="s">
        <v>63</v>
      </c>
      <c r="D232" s="46">
        <v>0</v>
      </c>
      <c r="E232" s="46">
        <v>0</v>
      </c>
      <c r="F232" s="46">
        <v>0</v>
      </c>
      <c r="G232" s="46">
        <v>0</v>
      </c>
      <c r="H232" s="23"/>
      <c r="I232" s="23"/>
      <c r="J232" s="23"/>
      <c r="K232" s="23"/>
    </row>
    <row r="233" spans="1:11" ht="15" customHeight="1">
      <c r="A233" s="23"/>
      <c r="B233" s="23"/>
      <c r="C233" s="27" t="s">
        <v>49</v>
      </c>
      <c r="D233" s="46">
        <v>0</v>
      </c>
      <c r="E233" s="46">
        <v>0</v>
      </c>
      <c r="F233" s="46">
        <v>0</v>
      </c>
      <c r="G233" s="46">
        <v>0</v>
      </c>
      <c r="H233" s="23"/>
      <c r="I233" s="23"/>
      <c r="J233" s="23"/>
      <c r="K233" s="23"/>
    </row>
    <row r="234" spans="1:11" ht="15" customHeight="1">
      <c r="A234" s="23"/>
      <c r="B234" s="23"/>
      <c r="C234" s="27" t="s">
        <v>58</v>
      </c>
      <c r="D234" s="46">
        <v>0</v>
      </c>
      <c r="E234" s="46">
        <v>0</v>
      </c>
      <c r="F234" s="46">
        <v>0</v>
      </c>
      <c r="G234" s="46">
        <v>0</v>
      </c>
      <c r="H234" s="23"/>
      <c r="I234" s="23"/>
      <c r="J234" s="23"/>
      <c r="K234" s="23"/>
    </row>
    <row r="235" spans="1:11" ht="15" customHeight="1">
      <c r="A235" s="23"/>
      <c r="B235" s="23"/>
      <c r="C235" s="27" t="s">
        <v>59</v>
      </c>
      <c r="D235" s="46">
        <v>0</v>
      </c>
      <c r="E235" s="46">
        <v>0</v>
      </c>
      <c r="F235" s="46">
        <v>0</v>
      </c>
      <c r="G235" s="46">
        <v>0</v>
      </c>
      <c r="H235" s="23"/>
      <c r="I235" s="23"/>
      <c r="J235" s="23"/>
      <c r="K235" s="23"/>
    </row>
    <row r="236" spans="1:11" ht="15" customHeight="1">
      <c r="A236" s="23"/>
      <c r="B236" s="23"/>
      <c r="C236" s="27" t="s">
        <v>60</v>
      </c>
      <c r="D236" s="46">
        <v>0</v>
      </c>
      <c r="E236" s="46">
        <v>0</v>
      </c>
      <c r="F236" s="46">
        <v>0</v>
      </c>
      <c r="G236" s="46">
        <v>0</v>
      </c>
      <c r="H236" s="23"/>
      <c r="I236" s="23"/>
      <c r="J236" s="23"/>
      <c r="K236" s="23"/>
    </row>
    <row r="237" spans="1:11" ht="15" customHeight="1">
      <c r="A237" s="23"/>
      <c r="B237" s="23"/>
      <c r="C237" s="27" t="s">
        <v>61</v>
      </c>
      <c r="D237" s="46">
        <v>0</v>
      </c>
      <c r="E237" s="46">
        <v>0</v>
      </c>
      <c r="F237" s="46">
        <v>0</v>
      </c>
      <c r="G237" s="46">
        <v>0</v>
      </c>
      <c r="H237" s="23"/>
      <c r="I237" s="23"/>
      <c r="J237" s="23"/>
      <c r="K237" s="23"/>
    </row>
    <row r="238" spans="1:11" ht="15" customHeight="1">
      <c r="A238" s="23"/>
      <c r="B238" s="23"/>
      <c r="C238" s="27" t="s">
        <v>64</v>
      </c>
      <c r="D238" s="46">
        <v>0</v>
      </c>
      <c r="E238" s="46">
        <v>0</v>
      </c>
      <c r="F238" s="46">
        <v>0</v>
      </c>
      <c r="G238" s="46">
        <v>0</v>
      </c>
      <c r="H238" s="23"/>
      <c r="I238" s="23"/>
      <c r="J238" s="23"/>
      <c r="K238" s="23"/>
    </row>
    <row r="239" spans="1:11" ht="15" customHeight="1">
      <c r="A239" s="23"/>
      <c r="B239" s="23"/>
      <c r="C239" s="27" t="s">
        <v>65</v>
      </c>
      <c r="D239" s="46">
        <v>0</v>
      </c>
      <c r="E239" s="46">
        <v>0</v>
      </c>
      <c r="F239" s="46">
        <v>0</v>
      </c>
      <c r="G239" s="46">
        <v>0</v>
      </c>
      <c r="H239" s="23"/>
      <c r="I239" s="23"/>
      <c r="J239" s="23"/>
      <c r="K239" s="23"/>
    </row>
    <row r="240" spans="1:11" ht="20.100000000000001" customHeight="1">
      <c r="A240" s="23"/>
      <c r="B240" s="23"/>
      <c r="C240" s="48" t="s">
        <v>18</v>
      </c>
      <c r="D240" s="23"/>
      <c r="E240" s="23"/>
      <c r="F240" s="23"/>
      <c r="G240" s="23"/>
      <c r="H240" s="23"/>
      <c r="I240" s="23"/>
      <c r="J240" s="23"/>
      <c r="K240" s="23"/>
    </row>
  </sheetData>
  <mergeCells count="30">
    <mergeCell ref="C152:G152"/>
    <mergeCell ref="C81:G81"/>
    <mergeCell ref="D82:G82"/>
    <mergeCell ref="D83:G83"/>
    <mergeCell ref="D84:G84"/>
    <mergeCell ref="D85:G85"/>
    <mergeCell ref="C94:G94"/>
    <mergeCell ref="C139:G139"/>
    <mergeCell ref="D140:G140"/>
    <mergeCell ref="D141:G141"/>
    <mergeCell ref="D142:G142"/>
    <mergeCell ref="D143:G143"/>
    <mergeCell ref="D77:G77"/>
    <mergeCell ref="D7:G7"/>
    <mergeCell ref="C8:G8"/>
    <mergeCell ref="C9:G9"/>
    <mergeCell ref="D10:G10"/>
    <mergeCell ref="D14:G14"/>
    <mergeCell ref="C19:G19"/>
    <mergeCell ref="D20:G20"/>
    <mergeCell ref="D21:G21"/>
    <mergeCell ref="D22:G22"/>
    <mergeCell ref="D23:G23"/>
    <mergeCell ref="C32:G32"/>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7"/>
  <sheetViews>
    <sheetView zoomScaleNormal="100" workbookViewId="0">
      <selection activeCell="G289" sqref="G289"/>
    </sheetView>
  </sheetViews>
  <sheetFormatPr defaultColWidth="9.125" defaultRowHeight="14.25"/>
  <cols>
    <col min="1" max="1" width="12.625" style="24" customWidth="1"/>
    <col min="2" max="2" width="8" style="24" customWidth="1"/>
    <col min="3" max="3" width="28" style="24" customWidth="1"/>
    <col min="4" max="6" width="15.875" style="24" customWidth="1"/>
    <col min="7" max="7" width="16.87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2064</v>
      </c>
      <c r="E3" s="1510"/>
      <c r="F3" s="1510"/>
      <c r="G3" s="1510"/>
      <c r="H3" s="23"/>
      <c r="I3" s="23"/>
      <c r="J3" s="23"/>
      <c r="K3" s="23"/>
    </row>
    <row r="4" spans="1:11" ht="14.1" customHeight="1">
      <c r="A4" s="23"/>
      <c r="B4" s="23"/>
      <c r="C4" s="25" t="s">
        <v>4</v>
      </c>
      <c r="D4" s="1509" t="s">
        <v>1416</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72.95" customHeight="1">
      <c r="A9" s="23"/>
      <c r="B9" s="23"/>
      <c r="C9" s="1515" t="s">
        <v>2065</v>
      </c>
      <c r="D9" s="1516"/>
      <c r="E9" s="1516"/>
      <c r="F9" s="1516"/>
      <c r="G9" s="1516"/>
      <c r="H9" s="23"/>
      <c r="I9" s="23"/>
      <c r="J9" s="23"/>
      <c r="K9" s="23"/>
    </row>
    <row r="10" spans="1:11" ht="99.95" customHeight="1">
      <c r="A10" s="23"/>
      <c r="B10" s="23"/>
      <c r="C10" s="26" t="s">
        <v>14</v>
      </c>
      <c r="D10" s="1517" t="s">
        <v>2066</v>
      </c>
      <c r="E10" s="1518"/>
      <c r="F10" s="1518"/>
      <c r="G10" s="1518"/>
      <c r="H10" s="23"/>
      <c r="I10" s="23"/>
      <c r="J10" s="23"/>
      <c r="K10" s="23"/>
    </row>
    <row r="11" spans="1:11" ht="27.95" customHeight="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72.95" customHeight="1">
      <c r="A13" s="23"/>
      <c r="B13" s="23"/>
      <c r="C13" s="27" t="s">
        <v>2067</v>
      </c>
      <c r="D13" s="31" t="s">
        <v>293</v>
      </c>
      <c r="E13" s="31" t="s">
        <v>293</v>
      </c>
      <c r="F13" s="31" t="s">
        <v>293</v>
      </c>
      <c r="G13" s="31" t="s">
        <v>293</v>
      </c>
      <c r="H13" s="23"/>
      <c r="I13" s="23"/>
      <c r="J13" s="23"/>
      <c r="K13" s="23"/>
    </row>
    <row r="14" spans="1:11" ht="98.25" customHeight="1">
      <c r="A14" s="23"/>
      <c r="B14" s="23"/>
      <c r="C14" s="26" t="s">
        <v>16</v>
      </c>
      <c r="D14" s="1517" t="s">
        <v>2068</v>
      </c>
      <c r="E14" s="1518"/>
      <c r="F14" s="1518"/>
      <c r="G14" s="1518"/>
      <c r="H14" s="23"/>
      <c r="I14" s="23"/>
      <c r="J14" s="23"/>
      <c r="K14" s="23"/>
    </row>
    <row r="15" spans="1:11" ht="27.95" customHeight="1">
      <c r="A15" s="23"/>
      <c r="B15" s="23"/>
      <c r="C15" s="27" t="s">
        <v>187</v>
      </c>
      <c r="D15" s="28">
        <v>2024</v>
      </c>
      <c r="E15" s="28">
        <v>2025</v>
      </c>
      <c r="F15" s="28">
        <v>2026</v>
      </c>
      <c r="G15" s="28">
        <v>2027</v>
      </c>
      <c r="H15" s="23"/>
      <c r="I15" s="23"/>
      <c r="J15" s="23"/>
      <c r="K15" s="23"/>
    </row>
    <row r="16" spans="1:11" ht="14.1" customHeight="1">
      <c r="A16" s="23"/>
      <c r="B16" s="23"/>
      <c r="C16" s="29"/>
      <c r="D16" s="30" t="s">
        <v>22</v>
      </c>
      <c r="E16" s="30" t="s">
        <v>23</v>
      </c>
      <c r="F16" s="30" t="s">
        <v>23</v>
      </c>
      <c r="G16" s="30" t="s">
        <v>23</v>
      </c>
      <c r="H16" s="23"/>
      <c r="I16" s="23"/>
      <c r="J16" s="23"/>
      <c r="K16" s="23"/>
    </row>
    <row r="17" spans="1:11" ht="14.1" customHeight="1">
      <c r="A17" s="23"/>
      <c r="B17" s="23"/>
      <c r="C17" s="27" t="s">
        <v>2069</v>
      </c>
      <c r="D17" s="31" t="s">
        <v>260</v>
      </c>
      <c r="E17" s="31" t="s">
        <v>260</v>
      </c>
      <c r="F17" s="31" t="s">
        <v>260</v>
      </c>
      <c r="G17" s="31" t="s">
        <v>260</v>
      </c>
      <c r="H17" s="23"/>
      <c r="I17" s="23"/>
      <c r="J17" s="23"/>
      <c r="K17" s="23"/>
    </row>
    <row r="18" spans="1:11" ht="14.1" customHeight="1">
      <c r="A18" s="23"/>
      <c r="B18" s="23"/>
      <c r="C18" s="27" t="s">
        <v>2070</v>
      </c>
      <c r="D18" s="31" t="s">
        <v>2071</v>
      </c>
      <c r="E18" s="31" t="s">
        <v>2071</v>
      </c>
      <c r="F18" s="31" t="s">
        <v>2071</v>
      </c>
      <c r="G18" s="31" t="s">
        <v>2071</v>
      </c>
      <c r="H18" s="23"/>
      <c r="I18" s="23"/>
      <c r="J18" s="23"/>
      <c r="K18" s="23"/>
    </row>
    <row r="19" spans="1:11" ht="14.1" customHeight="1">
      <c r="A19" s="23"/>
      <c r="B19" s="23"/>
      <c r="C19" s="27" t="s">
        <v>2072</v>
      </c>
      <c r="D19" s="31" t="s">
        <v>261</v>
      </c>
      <c r="E19" s="31" t="s">
        <v>261</v>
      </c>
      <c r="F19" s="31" t="s">
        <v>261</v>
      </c>
      <c r="G19" s="31" t="s">
        <v>261</v>
      </c>
      <c r="H19" s="23"/>
      <c r="I19" s="23"/>
      <c r="J19" s="23"/>
      <c r="K19" s="23"/>
    </row>
    <row r="20" spans="1:11" ht="20.100000000000001" customHeight="1">
      <c r="A20" s="23"/>
      <c r="B20" s="23"/>
      <c r="C20" s="27" t="s">
        <v>2073</v>
      </c>
      <c r="D20" s="31" t="s">
        <v>2074</v>
      </c>
      <c r="E20" s="31" t="s">
        <v>2074</v>
      </c>
      <c r="F20" s="31" t="s">
        <v>2074</v>
      </c>
      <c r="G20" s="31" t="s">
        <v>2074</v>
      </c>
      <c r="H20" s="23"/>
      <c r="I20" s="23"/>
      <c r="J20" s="23"/>
      <c r="K20" s="23"/>
    </row>
    <row r="21" spans="1:11" ht="72.95" customHeight="1">
      <c r="A21" s="23"/>
      <c r="B21" s="23"/>
      <c r="C21" s="27" t="s">
        <v>2075</v>
      </c>
      <c r="D21" s="31" t="s">
        <v>181</v>
      </c>
      <c r="E21" s="31" t="s">
        <v>181</v>
      </c>
      <c r="F21" s="31" t="s">
        <v>181</v>
      </c>
      <c r="G21" s="31" t="s">
        <v>181</v>
      </c>
      <c r="H21" s="23"/>
      <c r="I21" s="23"/>
      <c r="J21" s="23"/>
      <c r="K21" s="23"/>
    </row>
    <row r="22" spans="1:11" ht="14.1" customHeight="1">
      <c r="A22" s="23"/>
      <c r="B22" s="23"/>
      <c r="C22" s="27" t="s">
        <v>2076</v>
      </c>
      <c r="D22" s="31" t="s">
        <v>2077</v>
      </c>
      <c r="E22" s="31" t="s">
        <v>2077</v>
      </c>
      <c r="F22" s="31" t="s">
        <v>2077</v>
      </c>
      <c r="G22" s="31" t="s">
        <v>2077</v>
      </c>
      <c r="H22" s="23"/>
      <c r="I22" s="23"/>
      <c r="J22" s="23"/>
      <c r="K22" s="23"/>
    </row>
    <row r="23" spans="1:11" ht="30.95" customHeight="1">
      <c r="A23" s="23"/>
      <c r="B23" s="23"/>
      <c r="C23" s="27" t="s">
        <v>2078</v>
      </c>
      <c r="D23" s="31" t="s">
        <v>1548</v>
      </c>
      <c r="E23" s="31" t="s">
        <v>1548</v>
      </c>
      <c r="F23" s="31" t="s">
        <v>1548</v>
      </c>
      <c r="G23" s="31" t="s">
        <v>1548</v>
      </c>
      <c r="H23" s="23"/>
      <c r="I23" s="23"/>
      <c r="J23" s="23"/>
      <c r="K23" s="23"/>
    </row>
    <row r="24" spans="1:11" ht="14.1" customHeight="1">
      <c r="A24" s="23"/>
      <c r="B24" s="23"/>
      <c r="C24" s="27" t="s">
        <v>2079</v>
      </c>
      <c r="D24" s="31" t="s">
        <v>1862</v>
      </c>
      <c r="E24" s="31" t="s">
        <v>1862</v>
      </c>
      <c r="F24" s="31" t="s">
        <v>1862</v>
      </c>
      <c r="G24" s="31" t="s">
        <v>1862</v>
      </c>
      <c r="H24" s="23"/>
      <c r="I24" s="23"/>
      <c r="J24" s="23"/>
      <c r="K24" s="23"/>
    </row>
    <row r="25" spans="1:11" ht="30.95" customHeight="1">
      <c r="A25" s="23"/>
      <c r="B25" s="23"/>
      <c r="C25" s="27" t="s">
        <v>2080</v>
      </c>
      <c r="D25" s="31" t="s">
        <v>2081</v>
      </c>
      <c r="E25" s="31" t="s">
        <v>2081</v>
      </c>
      <c r="F25" s="31" t="s">
        <v>2081</v>
      </c>
      <c r="G25" s="31" t="s">
        <v>2081</v>
      </c>
      <c r="H25" s="23"/>
      <c r="I25" s="23"/>
      <c r="J25" s="23"/>
      <c r="K25" s="23"/>
    </row>
    <row r="26" spans="1:11" ht="14.1" customHeight="1">
      <c r="A26" s="23"/>
      <c r="B26" s="23"/>
      <c r="C26" s="1503" t="s">
        <v>27</v>
      </c>
      <c r="D26" s="1504"/>
      <c r="E26" s="1504"/>
      <c r="F26" s="1504"/>
      <c r="G26" s="1504"/>
      <c r="H26" s="23"/>
      <c r="I26" s="23"/>
      <c r="J26" s="23"/>
      <c r="K26" s="23"/>
    </row>
    <row r="27" spans="1:11" ht="14.1" customHeight="1">
      <c r="A27" s="23"/>
      <c r="B27" s="23"/>
      <c r="C27" s="32" t="s">
        <v>2082</v>
      </c>
      <c r="D27" s="1503" t="s">
        <v>2083</v>
      </c>
      <c r="E27" s="1504"/>
      <c r="F27" s="1504"/>
      <c r="G27" s="1504"/>
      <c r="H27" s="23"/>
      <c r="I27" s="23"/>
      <c r="J27" s="23"/>
      <c r="K27" s="23"/>
    </row>
    <row r="28" spans="1:11" ht="41.1" customHeight="1">
      <c r="A28" s="23"/>
      <c r="B28" s="23"/>
      <c r="C28" s="33" t="s">
        <v>19</v>
      </c>
      <c r="D28" s="1519" t="s">
        <v>2084</v>
      </c>
      <c r="E28" s="1520"/>
      <c r="F28" s="1520"/>
      <c r="G28" s="1520"/>
      <c r="H28" s="23"/>
      <c r="I28" s="23"/>
      <c r="J28" s="23"/>
      <c r="K28" s="23"/>
    </row>
    <row r="29" spans="1:11" ht="41.1" customHeight="1">
      <c r="A29" s="23"/>
      <c r="B29" s="23"/>
      <c r="C29" s="34" t="s">
        <v>20</v>
      </c>
      <c r="D29" s="1521" t="s">
        <v>2085</v>
      </c>
      <c r="E29" s="1522"/>
      <c r="F29" s="1522"/>
      <c r="G29" s="1522"/>
      <c r="H29" s="23"/>
      <c r="I29" s="23"/>
      <c r="J29" s="23"/>
      <c r="K29" s="23"/>
    </row>
    <row r="30" spans="1:11" ht="41.1" customHeight="1">
      <c r="A30" s="23"/>
      <c r="B30" s="23"/>
      <c r="C30" s="34" t="s">
        <v>21</v>
      </c>
      <c r="D30" s="1521" t="s">
        <v>2086</v>
      </c>
      <c r="E30" s="1522"/>
      <c r="F30" s="1522"/>
      <c r="G30" s="1522"/>
      <c r="H30" s="23"/>
      <c r="I30" s="23"/>
      <c r="J30" s="23"/>
      <c r="K30" s="23"/>
    </row>
    <row r="31" spans="1:11" ht="15" customHeight="1">
      <c r="A31" s="23"/>
      <c r="B31" s="23"/>
      <c r="C31" s="35"/>
      <c r="D31" s="36">
        <v>2024</v>
      </c>
      <c r="E31" s="36">
        <v>2025</v>
      </c>
      <c r="F31" s="36">
        <v>2026</v>
      </c>
      <c r="G31" s="36">
        <v>2027</v>
      </c>
      <c r="H31" s="23"/>
      <c r="I31" s="23"/>
      <c r="J31" s="23"/>
      <c r="K31" s="23"/>
    </row>
    <row r="32" spans="1:11" ht="15" customHeight="1">
      <c r="A32" s="23"/>
      <c r="B32" s="23"/>
      <c r="C32" s="37"/>
      <c r="D32" s="38" t="s">
        <v>22</v>
      </c>
      <c r="E32" s="38" t="s">
        <v>23</v>
      </c>
      <c r="F32" s="38" t="s">
        <v>23</v>
      </c>
      <c r="G32" s="38" t="s">
        <v>23</v>
      </c>
      <c r="H32" s="23"/>
      <c r="I32" s="23"/>
      <c r="J32" s="23"/>
      <c r="K32" s="23"/>
    </row>
    <row r="33" spans="1:11" ht="14.1" customHeight="1">
      <c r="A33" s="23"/>
      <c r="B33" s="23"/>
      <c r="C33" s="27" t="s">
        <v>33</v>
      </c>
      <c r="D33" s="31" t="s">
        <v>2087</v>
      </c>
      <c r="E33" s="31" t="s">
        <v>2087</v>
      </c>
      <c r="F33" s="31" t="s">
        <v>2087</v>
      </c>
      <c r="G33" s="31" t="s">
        <v>2087</v>
      </c>
      <c r="H33" s="23"/>
      <c r="I33" s="23"/>
      <c r="J33" s="23"/>
      <c r="K33" s="23"/>
    </row>
    <row r="34" spans="1:11" ht="14.1" customHeight="1">
      <c r="A34" s="23"/>
      <c r="B34" s="23"/>
      <c r="C34" s="27" t="s">
        <v>35</v>
      </c>
      <c r="D34" s="31" t="s">
        <v>2088</v>
      </c>
      <c r="E34" s="31" t="s">
        <v>2089</v>
      </c>
      <c r="F34" s="31" t="s">
        <v>2090</v>
      </c>
      <c r="G34" s="31" t="s">
        <v>2091</v>
      </c>
      <c r="H34" s="23"/>
      <c r="I34" s="23"/>
      <c r="J34" s="23"/>
      <c r="K34" s="23"/>
    </row>
    <row r="35" spans="1:11" ht="14.1" customHeight="1">
      <c r="A35" s="23"/>
      <c r="B35" s="23"/>
      <c r="C35" s="27" t="s">
        <v>40</v>
      </c>
      <c r="D35" s="31" t="s">
        <v>2092</v>
      </c>
      <c r="E35" s="31" t="s">
        <v>2093</v>
      </c>
      <c r="F35" s="31" t="s">
        <v>2094</v>
      </c>
      <c r="G35" s="31" t="s">
        <v>2095</v>
      </c>
      <c r="H35" s="23"/>
      <c r="I35" s="23"/>
      <c r="J35" s="23"/>
      <c r="K35" s="23"/>
    </row>
    <row r="36" spans="1:11" ht="14.1" customHeight="1">
      <c r="A36" s="23"/>
      <c r="B36" s="23"/>
      <c r="C36" s="27" t="s">
        <v>41</v>
      </c>
      <c r="D36" s="31" t="s">
        <v>18</v>
      </c>
      <c r="E36" s="31" t="s">
        <v>42</v>
      </c>
      <c r="F36" s="31" t="s">
        <v>42</v>
      </c>
      <c r="G36" s="31" t="s">
        <v>42</v>
      </c>
      <c r="H36" s="23"/>
      <c r="I36" s="23"/>
      <c r="J36" s="23"/>
      <c r="K36" s="23"/>
    </row>
    <row r="37" spans="1:11" ht="14.1" customHeight="1">
      <c r="A37" s="23"/>
      <c r="B37" s="23"/>
      <c r="C37" s="27" t="s">
        <v>43</v>
      </c>
      <c r="D37" s="31" t="s">
        <v>18</v>
      </c>
      <c r="E37" s="31" t="s">
        <v>2096</v>
      </c>
      <c r="F37" s="31" t="s">
        <v>1433</v>
      </c>
      <c r="G37" s="31" t="s">
        <v>1488</v>
      </c>
      <c r="H37" s="23"/>
      <c r="I37" s="23"/>
      <c r="J37" s="23"/>
      <c r="K37" s="23"/>
    </row>
    <row r="38" spans="1:11" ht="14.1" customHeight="1">
      <c r="A38" s="23"/>
      <c r="B38" s="23"/>
      <c r="C38" s="27" t="s">
        <v>47</v>
      </c>
      <c r="D38" s="31" t="s">
        <v>18</v>
      </c>
      <c r="E38" s="31" t="s">
        <v>2096</v>
      </c>
      <c r="F38" s="31" t="s">
        <v>1433</v>
      </c>
      <c r="G38" s="31" t="s">
        <v>1488</v>
      </c>
      <c r="H38" s="23"/>
      <c r="I38" s="23"/>
      <c r="J38" s="23"/>
      <c r="K38" s="23"/>
    </row>
    <row r="39" spans="1:11" ht="14.1" customHeight="1">
      <c r="A39" s="23"/>
      <c r="B39" s="23"/>
      <c r="C39" s="1523" t="s">
        <v>24</v>
      </c>
      <c r="D39" s="1524"/>
      <c r="E39" s="1524"/>
      <c r="F39" s="1524"/>
      <c r="G39" s="1524"/>
      <c r="H39" s="23"/>
      <c r="I39" s="23"/>
      <c r="J39" s="23"/>
      <c r="K39" s="23"/>
    </row>
    <row r="40" spans="1:11" ht="14.1" customHeight="1">
      <c r="A40" s="23"/>
      <c r="B40" s="23"/>
      <c r="C40" s="35"/>
      <c r="D40" s="36">
        <v>2024</v>
      </c>
      <c r="E40" s="36">
        <v>2025</v>
      </c>
      <c r="F40" s="36">
        <v>2026</v>
      </c>
      <c r="G40" s="36">
        <v>2027</v>
      </c>
      <c r="H40" s="23"/>
      <c r="I40" s="23"/>
      <c r="J40" s="23"/>
      <c r="K40" s="23"/>
    </row>
    <row r="41" spans="1:11" ht="14.1" customHeight="1">
      <c r="A41" s="23"/>
      <c r="B41" s="23"/>
      <c r="C41" s="37"/>
      <c r="D41" s="38" t="s">
        <v>22</v>
      </c>
      <c r="E41" s="38" t="s">
        <v>23</v>
      </c>
      <c r="F41" s="38" t="s">
        <v>23</v>
      </c>
      <c r="G41" s="38" t="s">
        <v>23</v>
      </c>
      <c r="H41" s="23"/>
      <c r="I41" s="23"/>
      <c r="J41" s="23"/>
      <c r="K41" s="23"/>
    </row>
    <row r="42" spans="1:11" ht="14.1" customHeight="1">
      <c r="A42" s="23"/>
      <c r="B42" s="23"/>
      <c r="C42" s="39" t="s">
        <v>48</v>
      </c>
      <c r="D42" s="40">
        <v>0</v>
      </c>
      <c r="E42" s="40">
        <v>51758000</v>
      </c>
      <c r="F42" s="40">
        <v>51758000</v>
      </c>
      <c r="G42" s="40">
        <v>51758000</v>
      </c>
      <c r="H42" s="23"/>
      <c r="I42" s="23"/>
      <c r="J42" s="23"/>
      <c r="K42" s="23"/>
    </row>
    <row r="43" spans="1:11" ht="14.1" customHeight="1">
      <c r="A43" s="23"/>
      <c r="B43" s="23"/>
      <c r="C43" s="39" t="s">
        <v>49</v>
      </c>
      <c r="D43" s="40">
        <v>0</v>
      </c>
      <c r="E43" s="40">
        <v>51758000</v>
      </c>
      <c r="F43" s="40">
        <v>51758000</v>
      </c>
      <c r="G43" s="40">
        <v>51758000</v>
      </c>
      <c r="H43" s="23"/>
      <c r="I43" s="23"/>
      <c r="J43" s="23"/>
      <c r="K43" s="23"/>
    </row>
    <row r="44" spans="1:11" ht="14.1" customHeight="1">
      <c r="A44" s="23"/>
      <c r="B44" s="23"/>
      <c r="C44" s="39" t="s">
        <v>50</v>
      </c>
      <c r="D44" s="40">
        <v>0</v>
      </c>
      <c r="E44" s="40">
        <v>0</v>
      </c>
      <c r="F44" s="40">
        <v>0</v>
      </c>
      <c r="G44" s="40">
        <v>0</v>
      </c>
      <c r="H44" s="23"/>
      <c r="I44" s="23"/>
      <c r="J44" s="23"/>
      <c r="K44" s="23"/>
    </row>
    <row r="45" spans="1:11" ht="14.1" customHeight="1">
      <c r="A45" s="23"/>
      <c r="B45" s="23"/>
      <c r="C45" s="39" t="s">
        <v>51</v>
      </c>
      <c r="D45" s="40">
        <v>0</v>
      </c>
      <c r="E45" s="40">
        <v>8972000</v>
      </c>
      <c r="F45" s="40">
        <v>8972000</v>
      </c>
      <c r="G45" s="40">
        <v>8972000</v>
      </c>
      <c r="H45" s="23"/>
      <c r="I45" s="23"/>
      <c r="J45" s="23"/>
      <c r="K45" s="23"/>
    </row>
    <row r="46" spans="1:11" ht="14.1" customHeight="1">
      <c r="A46" s="23"/>
      <c r="B46" s="23"/>
      <c r="C46" s="39" t="s">
        <v>49</v>
      </c>
      <c r="D46" s="40">
        <v>0</v>
      </c>
      <c r="E46" s="40">
        <v>8972000</v>
      </c>
      <c r="F46" s="40">
        <v>8972000</v>
      </c>
      <c r="G46" s="40">
        <v>8972000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52</v>
      </c>
      <c r="D48" s="40">
        <v>0</v>
      </c>
      <c r="E48" s="40">
        <v>6880000</v>
      </c>
      <c r="F48" s="40">
        <v>7880000</v>
      </c>
      <c r="G48" s="40">
        <v>8880000</v>
      </c>
      <c r="H48" s="23"/>
      <c r="I48" s="23"/>
      <c r="J48" s="23"/>
      <c r="K48" s="23"/>
    </row>
    <row r="49" spans="1:11" ht="14.1" customHeight="1">
      <c r="A49" s="23"/>
      <c r="B49" s="23"/>
      <c r="C49" s="39" t="s">
        <v>49</v>
      </c>
      <c r="D49" s="40">
        <v>0</v>
      </c>
      <c r="E49" s="40">
        <v>6880000</v>
      </c>
      <c r="F49" s="40">
        <v>7880000</v>
      </c>
      <c r="G49" s="40">
        <v>8880000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53</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54</v>
      </c>
      <c r="D54" s="40">
        <v>0</v>
      </c>
      <c r="E54" s="40">
        <v>0</v>
      </c>
      <c r="F54" s="40">
        <v>0</v>
      </c>
      <c r="G54" s="40">
        <v>0</v>
      </c>
      <c r="H54" s="23"/>
      <c r="I54" s="23"/>
      <c r="J54" s="23"/>
      <c r="K54" s="23"/>
    </row>
    <row r="55" spans="1:11" ht="14.1" customHeight="1">
      <c r="A55" s="23"/>
      <c r="B55" s="23"/>
      <c r="C55" s="39" t="s">
        <v>49</v>
      </c>
      <c r="D55" s="40">
        <v>0</v>
      </c>
      <c r="E55" s="40">
        <v>0</v>
      </c>
      <c r="F55" s="40">
        <v>0</v>
      </c>
      <c r="G55" s="40">
        <v>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55</v>
      </c>
      <c r="D57" s="40">
        <v>0</v>
      </c>
      <c r="E57" s="40">
        <v>0</v>
      </c>
      <c r="F57" s="40">
        <v>0</v>
      </c>
      <c r="G57" s="40">
        <v>0</v>
      </c>
      <c r="H57" s="23"/>
      <c r="I57" s="23"/>
      <c r="J57" s="23"/>
      <c r="K57" s="23"/>
    </row>
    <row r="58" spans="1:11" ht="14.1" customHeight="1">
      <c r="A58" s="23"/>
      <c r="B58" s="23"/>
      <c r="C58" s="39" t="s">
        <v>49</v>
      </c>
      <c r="D58" s="40">
        <v>0</v>
      </c>
      <c r="E58" s="40">
        <v>0</v>
      </c>
      <c r="F58" s="40">
        <v>0</v>
      </c>
      <c r="G58" s="40">
        <v>0</v>
      </c>
      <c r="H58" s="23"/>
      <c r="I58" s="23"/>
      <c r="J58" s="23"/>
      <c r="K58" s="23"/>
    </row>
    <row r="59" spans="1:11" ht="14.1" customHeight="1">
      <c r="A59" s="23"/>
      <c r="B59" s="23"/>
      <c r="C59" s="39" t="s">
        <v>50</v>
      </c>
      <c r="D59" s="40">
        <v>0</v>
      </c>
      <c r="E59" s="40">
        <v>0</v>
      </c>
      <c r="F59" s="40">
        <v>0</v>
      </c>
      <c r="G59" s="40">
        <v>0</v>
      </c>
      <c r="H59" s="23"/>
      <c r="I59" s="23"/>
      <c r="J59" s="23"/>
      <c r="K59" s="23"/>
    </row>
    <row r="60" spans="1:11" ht="14.1" customHeight="1">
      <c r="A60" s="23"/>
      <c r="B60" s="23"/>
      <c r="C60" s="39" t="s">
        <v>56</v>
      </c>
      <c r="D60" s="40">
        <v>0</v>
      </c>
      <c r="E60" s="40">
        <v>240000</v>
      </c>
      <c r="F60" s="40">
        <v>240000</v>
      </c>
      <c r="G60" s="40">
        <v>240000</v>
      </c>
      <c r="H60" s="23"/>
      <c r="I60" s="23"/>
      <c r="J60" s="23"/>
      <c r="K60" s="23"/>
    </row>
    <row r="61" spans="1:11" ht="14.1" customHeight="1">
      <c r="A61" s="23"/>
      <c r="B61" s="23"/>
      <c r="C61" s="39" t="s">
        <v>49</v>
      </c>
      <c r="D61" s="40">
        <v>0</v>
      </c>
      <c r="E61" s="40">
        <v>240000</v>
      </c>
      <c r="F61" s="40">
        <v>240000</v>
      </c>
      <c r="G61" s="40">
        <v>240000</v>
      </c>
      <c r="H61" s="23"/>
      <c r="I61" s="23"/>
      <c r="J61" s="23"/>
      <c r="K61" s="23"/>
    </row>
    <row r="62" spans="1:11" ht="14.1" customHeight="1">
      <c r="A62" s="23"/>
      <c r="B62" s="23"/>
      <c r="C62" s="39" t="s">
        <v>50</v>
      </c>
      <c r="D62" s="40">
        <v>0</v>
      </c>
      <c r="E62" s="40">
        <v>0</v>
      </c>
      <c r="F62" s="40">
        <v>0</v>
      </c>
      <c r="G62" s="40">
        <v>0</v>
      </c>
      <c r="H62" s="23"/>
      <c r="I62" s="23"/>
      <c r="J62" s="23"/>
      <c r="K62" s="23"/>
    </row>
    <row r="63" spans="1:11" ht="14.1" customHeight="1">
      <c r="A63" s="23"/>
      <c r="B63" s="23"/>
      <c r="C63" s="39" t="s">
        <v>57</v>
      </c>
      <c r="D63" s="40">
        <v>0</v>
      </c>
      <c r="E63" s="40">
        <v>0</v>
      </c>
      <c r="F63" s="40">
        <v>0</v>
      </c>
      <c r="G63" s="40">
        <v>0</v>
      </c>
      <c r="H63" s="23"/>
      <c r="I63" s="23"/>
      <c r="J63" s="23"/>
      <c r="K63" s="23"/>
    </row>
    <row r="64" spans="1:11" ht="14.1" customHeight="1">
      <c r="A64" s="23"/>
      <c r="B64" s="23"/>
      <c r="C64" s="39" t="s">
        <v>49</v>
      </c>
      <c r="D64" s="40">
        <v>0</v>
      </c>
      <c r="E64" s="40">
        <v>0</v>
      </c>
      <c r="F64" s="40">
        <v>0</v>
      </c>
      <c r="G64" s="40">
        <v>0</v>
      </c>
      <c r="H64" s="23"/>
      <c r="I64" s="23"/>
      <c r="J64" s="23"/>
      <c r="K64" s="23"/>
    </row>
    <row r="65" spans="1:11" ht="14.1" customHeight="1">
      <c r="A65" s="23"/>
      <c r="B65" s="23"/>
      <c r="C65" s="39" t="s">
        <v>58</v>
      </c>
      <c r="D65" s="40">
        <v>0</v>
      </c>
      <c r="E65" s="40">
        <v>0</v>
      </c>
      <c r="F65" s="40">
        <v>0</v>
      </c>
      <c r="G65" s="40">
        <v>0</v>
      </c>
      <c r="H65" s="23"/>
      <c r="I65" s="23"/>
      <c r="J65" s="23"/>
      <c r="K65" s="23"/>
    </row>
    <row r="66" spans="1:11" ht="14.1" customHeight="1">
      <c r="A66" s="23"/>
      <c r="B66" s="23"/>
      <c r="C66" s="39" t="s">
        <v>59</v>
      </c>
      <c r="D66" s="40">
        <v>0</v>
      </c>
      <c r="E66" s="40">
        <v>0</v>
      </c>
      <c r="F66" s="40">
        <v>0</v>
      </c>
      <c r="G66" s="40">
        <v>0</v>
      </c>
      <c r="H66" s="23"/>
      <c r="I66" s="23"/>
      <c r="J66" s="23"/>
      <c r="K66" s="23"/>
    </row>
    <row r="67" spans="1:11" ht="14.1" customHeight="1">
      <c r="A67" s="23"/>
      <c r="B67" s="23"/>
      <c r="C67" s="39" t="s">
        <v>60</v>
      </c>
      <c r="D67" s="40">
        <v>0</v>
      </c>
      <c r="E67" s="40">
        <v>0</v>
      </c>
      <c r="F67" s="40">
        <v>0</v>
      </c>
      <c r="G67" s="40">
        <v>0</v>
      </c>
      <c r="H67" s="23"/>
      <c r="I67" s="23"/>
      <c r="J67" s="23"/>
      <c r="K67" s="23"/>
    </row>
    <row r="68" spans="1:11" ht="14.1" customHeight="1">
      <c r="A68" s="23"/>
      <c r="B68" s="23"/>
      <c r="C68" s="39" t="s">
        <v>61</v>
      </c>
      <c r="D68" s="40">
        <v>0</v>
      </c>
      <c r="E68" s="40">
        <v>0</v>
      </c>
      <c r="F68" s="40">
        <v>0</v>
      </c>
      <c r="G68" s="40">
        <v>0</v>
      </c>
      <c r="H68" s="23"/>
      <c r="I68" s="23"/>
      <c r="J68" s="23"/>
      <c r="K68" s="23"/>
    </row>
    <row r="69" spans="1:11" ht="14.1" customHeight="1">
      <c r="A69" s="23"/>
      <c r="B69" s="23"/>
      <c r="C69" s="39" t="s">
        <v>62</v>
      </c>
      <c r="D69" s="40">
        <v>0</v>
      </c>
      <c r="E69" s="40">
        <v>0</v>
      </c>
      <c r="F69" s="40">
        <v>0</v>
      </c>
      <c r="G69" s="40">
        <v>0</v>
      </c>
      <c r="H69" s="23"/>
      <c r="I69" s="23"/>
      <c r="J69" s="23"/>
      <c r="K69" s="23"/>
    </row>
    <row r="70" spans="1:11" ht="14.1" customHeight="1">
      <c r="A70" s="23"/>
      <c r="B70" s="23"/>
      <c r="C70" s="39" t="s">
        <v>49</v>
      </c>
      <c r="D70" s="40">
        <v>0</v>
      </c>
      <c r="E70" s="40">
        <v>0</v>
      </c>
      <c r="F70" s="40">
        <v>0</v>
      </c>
      <c r="G70" s="40">
        <v>0</v>
      </c>
      <c r="H70" s="23"/>
      <c r="I70" s="23"/>
      <c r="J70" s="23"/>
      <c r="K70" s="23"/>
    </row>
    <row r="71" spans="1:11" ht="14.1" customHeight="1">
      <c r="A71" s="23"/>
      <c r="B71" s="23"/>
      <c r="C71" s="39" t="s">
        <v>58</v>
      </c>
      <c r="D71" s="40">
        <v>0</v>
      </c>
      <c r="E71" s="40">
        <v>0</v>
      </c>
      <c r="F71" s="40">
        <v>0</v>
      </c>
      <c r="G71" s="40">
        <v>0</v>
      </c>
      <c r="H71" s="23"/>
      <c r="I71" s="23"/>
      <c r="J71" s="23"/>
      <c r="K71" s="23"/>
    </row>
    <row r="72" spans="1:11" ht="14.1" customHeight="1">
      <c r="A72" s="23"/>
      <c r="B72" s="23"/>
      <c r="C72" s="39" t="s">
        <v>59</v>
      </c>
      <c r="D72" s="40">
        <v>0</v>
      </c>
      <c r="E72" s="40">
        <v>0</v>
      </c>
      <c r="F72" s="40">
        <v>0</v>
      </c>
      <c r="G72" s="40">
        <v>0</v>
      </c>
      <c r="H72" s="23"/>
      <c r="I72" s="23"/>
      <c r="J72" s="23"/>
      <c r="K72" s="23"/>
    </row>
    <row r="73" spans="1:11" ht="14.1" customHeight="1">
      <c r="A73" s="23"/>
      <c r="B73" s="23"/>
      <c r="C73" s="39" t="s">
        <v>60</v>
      </c>
      <c r="D73" s="40">
        <v>0</v>
      </c>
      <c r="E73" s="40">
        <v>0</v>
      </c>
      <c r="F73" s="40">
        <v>0</v>
      </c>
      <c r="G73" s="40">
        <v>0</v>
      </c>
      <c r="H73" s="23"/>
      <c r="I73" s="23"/>
      <c r="J73" s="23"/>
      <c r="K73" s="23"/>
    </row>
    <row r="74" spans="1:11" ht="14.1" customHeight="1">
      <c r="A74" s="23"/>
      <c r="B74" s="23"/>
      <c r="C74" s="39" t="s">
        <v>61</v>
      </c>
      <c r="D74" s="40">
        <v>0</v>
      </c>
      <c r="E74" s="40">
        <v>0</v>
      </c>
      <c r="F74" s="40">
        <v>0</v>
      </c>
      <c r="G74" s="40">
        <v>0</v>
      </c>
      <c r="H74" s="23"/>
      <c r="I74" s="23"/>
      <c r="J74" s="23"/>
      <c r="K74" s="23"/>
    </row>
    <row r="75" spans="1:11" ht="14.1" customHeight="1">
      <c r="A75" s="23"/>
      <c r="B75" s="23"/>
      <c r="C75" s="39" t="s">
        <v>63</v>
      </c>
      <c r="D75" s="40">
        <v>0</v>
      </c>
      <c r="E75" s="40">
        <v>0</v>
      </c>
      <c r="F75" s="40">
        <v>0</v>
      </c>
      <c r="G75" s="40">
        <v>0</v>
      </c>
      <c r="H75" s="23"/>
      <c r="I75" s="23"/>
      <c r="J75" s="23"/>
      <c r="K75" s="23"/>
    </row>
    <row r="76" spans="1:11" ht="14.1" customHeight="1">
      <c r="A76" s="23"/>
      <c r="B76" s="23"/>
      <c r="C76" s="39" t="s">
        <v>49</v>
      </c>
      <c r="D76" s="40">
        <v>0</v>
      </c>
      <c r="E76" s="40">
        <v>0</v>
      </c>
      <c r="F76" s="40">
        <v>0</v>
      </c>
      <c r="G76" s="40">
        <v>0</v>
      </c>
      <c r="H76" s="23"/>
      <c r="I76" s="23"/>
      <c r="J76" s="23"/>
      <c r="K76" s="23"/>
    </row>
    <row r="77" spans="1:11" ht="14.1" customHeight="1">
      <c r="A77" s="23"/>
      <c r="B77" s="23"/>
      <c r="C77" s="39" t="s">
        <v>58</v>
      </c>
      <c r="D77" s="40">
        <v>0</v>
      </c>
      <c r="E77" s="40">
        <v>0</v>
      </c>
      <c r="F77" s="40">
        <v>0</v>
      </c>
      <c r="G77" s="40">
        <v>0</v>
      </c>
      <c r="H77" s="23"/>
      <c r="I77" s="23"/>
      <c r="J77" s="23"/>
      <c r="K77" s="23"/>
    </row>
    <row r="78" spans="1:11" ht="14.1" customHeight="1">
      <c r="A78" s="23"/>
      <c r="B78" s="23"/>
      <c r="C78" s="39" t="s">
        <v>59</v>
      </c>
      <c r="D78" s="40">
        <v>0</v>
      </c>
      <c r="E78" s="40">
        <v>0</v>
      </c>
      <c r="F78" s="40">
        <v>0</v>
      </c>
      <c r="G78" s="40">
        <v>0</v>
      </c>
      <c r="H78" s="23"/>
      <c r="I78" s="23"/>
      <c r="J78" s="23"/>
      <c r="K78" s="23"/>
    </row>
    <row r="79" spans="1:11" ht="14.1" customHeight="1">
      <c r="A79" s="23"/>
      <c r="B79" s="23"/>
      <c r="C79" s="39" t="s">
        <v>60</v>
      </c>
      <c r="D79" s="40">
        <v>0</v>
      </c>
      <c r="E79" s="40">
        <v>0</v>
      </c>
      <c r="F79" s="40">
        <v>0</v>
      </c>
      <c r="G79" s="40">
        <v>0</v>
      </c>
      <c r="H79" s="23"/>
      <c r="I79" s="23"/>
      <c r="J79" s="23"/>
      <c r="K79" s="23"/>
    </row>
    <row r="80" spans="1:11" ht="14.1" customHeight="1">
      <c r="A80" s="23"/>
      <c r="B80" s="23"/>
      <c r="C80" s="39" t="s">
        <v>61</v>
      </c>
      <c r="D80" s="40">
        <v>0</v>
      </c>
      <c r="E80" s="40">
        <v>0</v>
      </c>
      <c r="F80" s="40">
        <v>0</v>
      </c>
      <c r="G80" s="40">
        <v>0</v>
      </c>
      <c r="H80" s="23"/>
      <c r="I80" s="23"/>
      <c r="J80" s="23"/>
      <c r="K80" s="23"/>
    </row>
    <row r="81" spans="1:11" ht="14.1" customHeight="1">
      <c r="A81" s="23"/>
      <c r="B81" s="23"/>
      <c r="C81" s="39" t="s">
        <v>64</v>
      </c>
      <c r="D81" s="40">
        <v>0</v>
      </c>
      <c r="E81" s="40">
        <v>0</v>
      </c>
      <c r="F81" s="40">
        <v>0</v>
      </c>
      <c r="G81" s="40">
        <v>0</v>
      </c>
      <c r="H81" s="23"/>
      <c r="I81" s="23"/>
      <c r="J81" s="23"/>
      <c r="K81" s="23"/>
    </row>
    <row r="82" spans="1:11" ht="14.1" customHeight="1">
      <c r="A82" s="23"/>
      <c r="B82" s="23"/>
      <c r="C82" s="39" t="s">
        <v>65</v>
      </c>
      <c r="D82" s="40">
        <v>0</v>
      </c>
      <c r="E82" s="40">
        <v>0</v>
      </c>
      <c r="F82" s="40">
        <v>0</v>
      </c>
      <c r="G82" s="40">
        <v>0</v>
      </c>
      <c r="H82" s="23"/>
      <c r="I82" s="23"/>
      <c r="J82" s="23"/>
      <c r="K82" s="23"/>
    </row>
    <row r="83" spans="1:11" ht="14.1" customHeight="1">
      <c r="A83" s="23"/>
      <c r="B83" s="23"/>
      <c r="C83" s="41" t="s">
        <v>25</v>
      </c>
      <c r="D83" s="40">
        <v>0</v>
      </c>
      <c r="E83" s="40">
        <v>67850000</v>
      </c>
      <c r="F83" s="40">
        <v>68850000</v>
      </c>
      <c r="G83" s="40">
        <v>69850000</v>
      </c>
      <c r="H83" s="23"/>
      <c r="I83" s="23"/>
      <c r="J83" s="23"/>
      <c r="K83" s="23"/>
    </row>
    <row r="84" spans="1:11" ht="18" customHeight="1">
      <c r="A84" s="23"/>
      <c r="B84" s="23"/>
      <c r="C84" s="33" t="s">
        <v>19</v>
      </c>
      <c r="D84" s="1519" t="s">
        <v>2097</v>
      </c>
      <c r="E84" s="1520"/>
      <c r="F84" s="1520"/>
      <c r="G84" s="1520"/>
      <c r="H84" s="23"/>
      <c r="I84" s="23"/>
      <c r="J84" s="23"/>
      <c r="K84" s="23"/>
    </row>
    <row r="85" spans="1:11" ht="18" customHeight="1">
      <c r="A85" s="23"/>
      <c r="B85" s="23"/>
      <c r="C85" s="34" t="s">
        <v>20</v>
      </c>
      <c r="D85" s="1521" t="s">
        <v>2098</v>
      </c>
      <c r="E85" s="1522"/>
      <c r="F85" s="1522"/>
      <c r="G85" s="1522"/>
      <c r="H85" s="23"/>
      <c r="I85" s="23"/>
      <c r="J85" s="23"/>
      <c r="K85" s="23"/>
    </row>
    <row r="86" spans="1:11" ht="18" customHeight="1">
      <c r="A86" s="23"/>
      <c r="B86" s="23"/>
      <c r="C86" s="34" t="s">
        <v>21</v>
      </c>
      <c r="D86" s="1521" t="s">
        <v>2086</v>
      </c>
      <c r="E86" s="1522"/>
      <c r="F86" s="1522"/>
      <c r="G86" s="1522"/>
      <c r="H86" s="23"/>
      <c r="I86" s="23"/>
      <c r="J86" s="23"/>
      <c r="K86" s="23"/>
    </row>
    <row r="87" spans="1:11" ht="15" customHeight="1">
      <c r="A87" s="23"/>
      <c r="B87" s="23"/>
      <c r="C87" s="35"/>
      <c r="D87" s="36">
        <v>2024</v>
      </c>
      <c r="E87" s="36">
        <v>2025</v>
      </c>
      <c r="F87" s="36">
        <v>2026</v>
      </c>
      <c r="G87" s="36">
        <v>2027</v>
      </c>
      <c r="H87" s="23"/>
      <c r="I87" s="23"/>
      <c r="J87" s="23"/>
      <c r="K87" s="23"/>
    </row>
    <row r="88" spans="1:11" ht="15" customHeight="1">
      <c r="A88" s="23"/>
      <c r="B88" s="23"/>
      <c r="C88" s="37"/>
      <c r="D88" s="38" t="s">
        <v>22</v>
      </c>
      <c r="E88" s="38" t="s">
        <v>23</v>
      </c>
      <c r="F88" s="38" t="s">
        <v>23</v>
      </c>
      <c r="G88" s="38" t="s">
        <v>23</v>
      </c>
      <c r="H88" s="23"/>
      <c r="I88" s="23"/>
      <c r="J88" s="23"/>
      <c r="K88" s="23"/>
    </row>
    <row r="89" spans="1:11" ht="14.1" customHeight="1">
      <c r="A89" s="23"/>
      <c r="B89" s="23"/>
      <c r="C89" s="27" t="s">
        <v>33</v>
      </c>
      <c r="D89" s="31" t="s">
        <v>2099</v>
      </c>
      <c r="E89" s="31" t="s">
        <v>2099</v>
      </c>
      <c r="F89" s="31" t="s">
        <v>2099</v>
      </c>
      <c r="G89" s="31" t="s">
        <v>2099</v>
      </c>
      <c r="H89" s="23"/>
      <c r="I89" s="23"/>
      <c r="J89" s="23"/>
      <c r="K89" s="23"/>
    </row>
    <row r="90" spans="1:11" ht="14.1" customHeight="1">
      <c r="A90" s="23"/>
      <c r="B90" s="23"/>
      <c r="C90" s="27" t="s">
        <v>35</v>
      </c>
      <c r="D90" s="31" t="s">
        <v>327</v>
      </c>
      <c r="E90" s="31" t="s">
        <v>327</v>
      </c>
      <c r="F90" s="31" t="s">
        <v>327</v>
      </c>
      <c r="G90" s="31" t="s">
        <v>327</v>
      </c>
      <c r="H90" s="23"/>
      <c r="I90" s="23"/>
      <c r="J90" s="23"/>
      <c r="K90" s="23"/>
    </row>
    <row r="91" spans="1:11" ht="14.1" customHeight="1">
      <c r="A91" s="23"/>
      <c r="B91" s="23"/>
      <c r="C91" s="27" t="s">
        <v>40</v>
      </c>
      <c r="D91" s="31" t="s">
        <v>2100</v>
      </c>
      <c r="E91" s="31" t="s">
        <v>2100</v>
      </c>
      <c r="F91" s="31" t="s">
        <v>2100</v>
      </c>
      <c r="G91" s="31" t="s">
        <v>2100</v>
      </c>
      <c r="H91" s="23"/>
      <c r="I91" s="23"/>
      <c r="J91" s="23"/>
      <c r="K91" s="23"/>
    </row>
    <row r="92" spans="1:11" ht="14.1" customHeight="1">
      <c r="A92" s="23"/>
      <c r="B92" s="23"/>
      <c r="C92" s="27" t="s">
        <v>41</v>
      </c>
      <c r="D92" s="31" t="s">
        <v>18</v>
      </c>
      <c r="E92" s="31" t="s">
        <v>42</v>
      </c>
      <c r="F92" s="31" t="s">
        <v>42</v>
      </c>
      <c r="G92" s="31" t="s">
        <v>42</v>
      </c>
      <c r="H92" s="23"/>
      <c r="I92" s="23"/>
      <c r="J92" s="23"/>
      <c r="K92" s="23"/>
    </row>
    <row r="93" spans="1:11" ht="14.1" customHeight="1">
      <c r="A93" s="23"/>
      <c r="B93" s="23"/>
      <c r="C93" s="27" t="s">
        <v>43</v>
      </c>
      <c r="D93" s="31" t="s">
        <v>18</v>
      </c>
      <c r="E93" s="31" t="s">
        <v>42</v>
      </c>
      <c r="F93" s="31" t="s">
        <v>42</v>
      </c>
      <c r="G93" s="31" t="s">
        <v>42</v>
      </c>
      <c r="H93" s="23"/>
      <c r="I93" s="23"/>
      <c r="J93" s="23"/>
      <c r="K93" s="23"/>
    </row>
    <row r="94" spans="1:11" ht="14.1" customHeight="1">
      <c r="A94" s="23"/>
      <c r="B94" s="23"/>
      <c r="C94" s="27" t="s">
        <v>47</v>
      </c>
      <c r="D94" s="31" t="s">
        <v>18</v>
      </c>
      <c r="E94" s="31" t="s">
        <v>42</v>
      </c>
      <c r="F94" s="31" t="s">
        <v>42</v>
      </c>
      <c r="G94" s="31" t="s">
        <v>42</v>
      </c>
      <c r="H94" s="23"/>
      <c r="I94" s="23"/>
      <c r="J94" s="23"/>
      <c r="K94" s="23"/>
    </row>
    <row r="95" spans="1:11" ht="14.1" customHeight="1">
      <c r="A95" s="23"/>
      <c r="B95" s="23"/>
      <c r="C95" s="1523" t="s">
        <v>24</v>
      </c>
      <c r="D95" s="1524"/>
      <c r="E95" s="1524"/>
      <c r="F95" s="1524"/>
      <c r="G95" s="1524"/>
      <c r="H95" s="23"/>
      <c r="I95" s="23"/>
      <c r="J95" s="23"/>
      <c r="K95" s="23"/>
    </row>
    <row r="96" spans="1:11" ht="14.1" customHeight="1">
      <c r="A96" s="23"/>
      <c r="B96" s="23"/>
      <c r="C96" s="35"/>
      <c r="D96" s="36">
        <v>2024</v>
      </c>
      <c r="E96" s="36">
        <v>2025</v>
      </c>
      <c r="F96" s="36">
        <v>2026</v>
      </c>
      <c r="G96" s="36">
        <v>2027</v>
      </c>
      <c r="H96" s="23"/>
      <c r="I96" s="23"/>
      <c r="J96" s="23"/>
      <c r="K96" s="23"/>
    </row>
    <row r="97" spans="1:11" ht="14.1" customHeight="1">
      <c r="A97" s="23"/>
      <c r="B97" s="23"/>
      <c r="C97" s="37"/>
      <c r="D97" s="38" t="s">
        <v>22</v>
      </c>
      <c r="E97" s="38" t="s">
        <v>23</v>
      </c>
      <c r="F97" s="38" t="s">
        <v>23</v>
      </c>
      <c r="G97" s="38" t="s">
        <v>23</v>
      </c>
      <c r="H97" s="23"/>
      <c r="I97" s="23"/>
      <c r="J97" s="23"/>
      <c r="K97" s="23"/>
    </row>
    <row r="98" spans="1:11" ht="14.1" customHeight="1">
      <c r="A98" s="23"/>
      <c r="B98" s="23"/>
      <c r="C98" s="39" t="s">
        <v>48</v>
      </c>
      <c r="D98" s="40">
        <v>0</v>
      </c>
      <c r="E98" s="40">
        <v>0</v>
      </c>
      <c r="F98" s="40">
        <v>0</v>
      </c>
      <c r="G98" s="40">
        <v>0</v>
      </c>
      <c r="H98" s="23"/>
      <c r="I98" s="23"/>
      <c r="J98" s="23"/>
      <c r="K98" s="23"/>
    </row>
    <row r="99" spans="1:11" ht="14.1" customHeight="1">
      <c r="A99" s="23"/>
      <c r="B99" s="23"/>
      <c r="C99" s="39" t="s">
        <v>49</v>
      </c>
      <c r="D99" s="40">
        <v>0</v>
      </c>
      <c r="E99" s="40">
        <v>0</v>
      </c>
      <c r="F99" s="40">
        <v>0</v>
      </c>
      <c r="G99" s="40">
        <v>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51</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52</v>
      </c>
      <c r="D104" s="40">
        <v>0</v>
      </c>
      <c r="E104" s="40">
        <v>5000000</v>
      </c>
      <c r="F104" s="40">
        <v>5000000</v>
      </c>
      <c r="G104" s="40">
        <v>5000000</v>
      </c>
      <c r="H104" s="23"/>
      <c r="I104" s="23"/>
      <c r="J104" s="23"/>
      <c r="K104" s="23"/>
    </row>
    <row r="105" spans="1:11" ht="14.1" customHeight="1">
      <c r="A105" s="23"/>
      <c r="B105" s="23"/>
      <c r="C105" s="39" t="s">
        <v>49</v>
      </c>
      <c r="D105" s="40">
        <v>0</v>
      </c>
      <c r="E105" s="40">
        <v>5000000</v>
      </c>
      <c r="F105" s="40">
        <v>5000000</v>
      </c>
      <c r="G105" s="40">
        <v>5000000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53</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54</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55</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50</v>
      </c>
      <c r="D115" s="40">
        <v>0</v>
      </c>
      <c r="E115" s="40">
        <v>0</v>
      </c>
      <c r="F115" s="40">
        <v>0</v>
      </c>
      <c r="G115" s="40">
        <v>0</v>
      </c>
      <c r="H115" s="23"/>
      <c r="I115" s="23"/>
      <c r="J115" s="23"/>
      <c r="K115" s="23"/>
    </row>
    <row r="116" spans="1:11" ht="14.1" customHeight="1">
      <c r="A116" s="23"/>
      <c r="B116" s="23"/>
      <c r="C116" s="39" t="s">
        <v>56</v>
      </c>
      <c r="D116" s="40">
        <v>0</v>
      </c>
      <c r="E116" s="40">
        <v>0</v>
      </c>
      <c r="F116" s="40">
        <v>0</v>
      </c>
      <c r="G116" s="40">
        <v>0</v>
      </c>
      <c r="H116" s="23"/>
      <c r="I116" s="23"/>
      <c r="J116" s="23"/>
      <c r="K116" s="23"/>
    </row>
    <row r="117" spans="1:11" ht="14.1" customHeight="1">
      <c r="A117" s="23"/>
      <c r="B117" s="23"/>
      <c r="C117" s="39" t="s">
        <v>49</v>
      </c>
      <c r="D117" s="40">
        <v>0</v>
      </c>
      <c r="E117" s="40">
        <v>0</v>
      </c>
      <c r="F117" s="40">
        <v>0</v>
      </c>
      <c r="G117" s="40">
        <v>0</v>
      </c>
      <c r="H117" s="23"/>
      <c r="I117" s="23"/>
      <c r="J117" s="23"/>
      <c r="K117" s="23"/>
    </row>
    <row r="118" spans="1:11" ht="14.1" customHeight="1">
      <c r="A118" s="23"/>
      <c r="B118" s="23"/>
      <c r="C118" s="39" t="s">
        <v>50</v>
      </c>
      <c r="D118" s="40">
        <v>0</v>
      </c>
      <c r="E118" s="40">
        <v>0</v>
      </c>
      <c r="F118" s="40">
        <v>0</v>
      </c>
      <c r="G118" s="40">
        <v>0</v>
      </c>
      <c r="H118" s="23"/>
      <c r="I118" s="23"/>
      <c r="J118" s="23"/>
      <c r="K118" s="23"/>
    </row>
    <row r="119" spans="1:11" ht="14.1" customHeight="1">
      <c r="A119" s="23"/>
      <c r="B119" s="23"/>
      <c r="C119" s="39" t="s">
        <v>57</v>
      </c>
      <c r="D119" s="40">
        <v>0</v>
      </c>
      <c r="E119" s="40">
        <v>0</v>
      </c>
      <c r="F119" s="40">
        <v>0</v>
      </c>
      <c r="G119" s="40">
        <v>0</v>
      </c>
      <c r="H119" s="23"/>
      <c r="I119" s="23"/>
      <c r="J119" s="23"/>
      <c r="K119" s="23"/>
    </row>
    <row r="120" spans="1:11" ht="14.1" customHeight="1">
      <c r="A120" s="23"/>
      <c r="B120" s="23"/>
      <c r="C120" s="39" t="s">
        <v>49</v>
      </c>
      <c r="D120" s="40">
        <v>0</v>
      </c>
      <c r="E120" s="40">
        <v>0</v>
      </c>
      <c r="F120" s="40">
        <v>0</v>
      </c>
      <c r="G120" s="40">
        <v>0</v>
      </c>
      <c r="H120" s="23"/>
      <c r="I120" s="23"/>
      <c r="J120" s="23"/>
      <c r="K120" s="23"/>
    </row>
    <row r="121" spans="1:11" ht="14.1" customHeight="1">
      <c r="A121" s="23"/>
      <c r="B121" s="23"/>
      <c r="C121" s="39" t="s">
        <v>58</v>
      </c>
      <c r="D121" s="40">
        <v>0</v>
      </c>
      <c r="E121" s="40">
        <v>0</v>
      </c>
      <c r="F121" s="40">
        <v>0</v>
      </c>
      <c r="G121" s="40">
        <v>0</v>
      </c>
      <c r="H121" s="23"/>
      <c r="I121" s="23"/>
      <c r="J121" s="23"/>
      <c r="K121" s="23"/>
    </row>
    <row r="122" spans="1:11" ht="14.1" customHeight="1">
      <c r="A122" s="23"/>
      <c r="B122" s="23"/>
      <c r="C122" s="39" t="s">
        <v>59</v>
      </c>
      <c r="D122" s="40">
        <v>0</v>
      </c>
      <c r="E122" s="40">
        <v>0</v>
      </c>
      <c r="F122" s="40">
        <v>0</v>
      </c>
      <c r="G122" s="40">
        <v>0</v>
      </c>
      <c r="H122" s="23"/>
      <c r="I122" s="23"/>
      <c r="J122" s="23"/>
      <c r="K122" s="23"/>
    </row>
    <row r="123" spans="1:11" ht="14.1" customHeight="1">
      <c r="A123" s="23"/>
      <c r="B123" s="23"/>
      <c r="C123" s="39" t="s">
        <v>60</v>
      </c>
      <c r="D123" s="40">
        <v>0</v>
      </c>
      <c r="E123" s="40">
        <v>0</v>
      </c>
      <c r="F123" s="40">
        <v>0</v>
      </c>
      <c r="G123" s="40">
        <v>0</v>
      </c>
      <c r="H123" s="23"/>
      <c r="I123" s="23"/>
      <c r="J123" s="23"/>
      <c r="K123" s="23"/>
    </row>
    <row r="124" spans="1:11" ht="14.1" customHeight="1">
      <c r="A124" s="23"/>
      <c r="B124" s="23"/>
      <c r="C124" s="39" t="s">
        <v>61</v>
      </c>
      <c r="D124" s="40">
        <v>0</v>
      </c>
      <c r="E124" s="40">
        <v>0</v>
      </c>
      <c r="F124" s="40">
        <v>0</v>
      </c>
      <c r="G124" s="40">
        <v>0</v>
      </c>
      <c r="H124" s="23"/>
      <c r="I124" s="23"/>
      <c r="J124" s="23"/>
      <c r="K124" s="23"/>
    </row>
    <row r="125" spans="1:11" ht="14.1" customHeight="1">
      <c r="A125" s="23"/>
      <c r="B125" s="23"/>
      <c r="C125" s="39" t="s">
        <v>62</v>
      </c>
      <c r="D125" s="40">
        <v>0</v>
      </c>
      <c r="E125" s="40">
        <v>0</v>
      </c>
      <c r="F125" s="40">
        <v>0</v>
      </c>
      <c r="G125" s="40">
        <v>0</v>
      </c>
      <c r="H125" s="23"/>
      <c r="I125" s="23"/>
      <c r="J125" s="23"/>
      <c r="K125" s="23"/>
    </row>
    <row r="126" spans="1:11" ht="14.1" customHeight="1">
      <c r="A126" s="23"/>
      <c r="B126" s="23"/>
      <c r="C126" s="39" t="s">
        <v>49</v>
      </c>
      <c r="D126" s="40">
        <v>0</v>
      </c>
      <c r="E126" s="40">
        <v>0</v>
      </c>
      <c r="F126" s="40">
        <v>0</v>
      </c>
      <c r="G126" s="40">
        <v>0</v>
      </c>
      <c r="H126" s="23"/>
      <c r="I126" s="23"/>
      <c r="J126" s="23"/>
      <c r="K126" s="23"/>
    </row>
    <row r="127" spans="1:11" ht="14.1" customHeight="1">
      <c r="A127" s="23"/>
      <c r="B127" s="23"/>
      <c r="C127" s="39" t="s">
        <v>58</v>
      </c>
      <c r="D127" s="40">
        <v>0</v>
      </c>
      <c r="E127" s="40">
        <v>0</v>
      </c>
      <c r="F127" s="40">
        <v>0</v>
      </c>
      <c r="G127" s="40">
        <v>0</v>
      </c>
      <c r="H127" s="23"/>
      <c r="I127" s="23"/>
      <c r="J127" s="23"/>
      <c r="K127" s="23"/>
    </row>
    <row r="128" spans="1:11" ht="14.1" customHeight="1">
      <c r="A128" s="23"/>
      <c r="B128" s="23"/>
      <c r="C128" s="39" t="s">
        <v>59</v>
      </c>
      <c r="D128" s="40">
        <v>0</v>
      </c>
      <c r="E128" s="40">
        <v>0</v>
      </c>
      <c r="F128" s="40">
        <v>0</v>
      </c>
      <c r="G128" s="40">
        <v>0</v>
      </c>
      <c r="H128" s="23"/>
      <c r="I128" s="23"/>
      <c r="J128" s="23"/>
      <c r="K128" s="23"/>
    </row>
    <row r="129" spans="1:11" ht="14.1" customHeight="1">
      <c r="A129" s="23"/>
      <c r="B129" s="23"/>
      <c r="C129" s="39" t="s">
        <v>60</v>
      </c>
      <c r="D129" s="40">
        <v>0</v>
      </c>
      <c r="E129" s="40">
        <v>0</v>
      </c>
      <c r="F129" s="40">
        <v>0</v>
      </c>
      <c r="G129" s="40">
        <v>0</v>
      </c>
      <c r="H129" s="23"/>
      <c r="I129" s="23"/>
      <c r="J129" s="23"/>
      <c r="K129" s="23"/>
    </row>
    <row r="130" spans="1:11" ht="14.1" customHeight="1">
      <c r="A130" s="23"/>
      <c r="B130" s="23"/>
      <c r="C130" s="39" t="s">
        <v>61</v>
      </c>
      <c r="D130" s="40">
        <v>0</v>
      </c>
      <c r="E130" s="40">
        <v>0</v>
      </c>
      <c r="F130" s="40">
        <v>0</v>
      </c>
      <c r="G130" s="40">
        <v>0</v>
      </c>
      <c r="H130" s="23"/>
      <c r="I130" s="23"/>
      <c r="J130" s="23"/>
      <c r="K130" s="23"/>
    </row>
    <row r="131" spans="1:11" ht="14.1" customHeight="1">
      <c r="A131" s="23"/>
      <c r="B131" s="23"/>
      <c r="C131" s="39" t="s">
        <v>63</v>
      </c>
      <c r="D131" s="40">
        <v>0</v>
      </c>
      <c r="E131" s="40">
        <v>0</v>
      </c>
      <c r="F131" s="40">
        <v>0</v>
      </c>
      <c r="G131" s="40">
        <v>0</v>
      </c>
      <c r="H131" s="23"/>
      <c r="I131" s="23"/>
      <c r="J131" s="23"/>
      <c r="K131" s="23"/>
    </row>
    <row r="132" spans="1:11" ht="14.1" customHeight="1">
      <c r="A132" s="23"/>
      <c r="B132" s="23"/>
      <c r="C132" s="39" t="s">
        <v>49</v>
      </c>
      <c r="D132" s="40">
        <v>0</v>
      </c>
      <c r="E132" s="40">
        <v>0</v>
      </c>
      <c r="F132" s="40">
        <v>0</v>
      </c>
      <c r="G132" s="40">
        <v>0</v>
      </c>
      <c r="H132" s="23"/>
      <c r="I132" s="23"/>
      <c r="J132" s="23"/>
      <c r="K132" s="23"/>
    </row>
    <row r="133" spans="1:11" ht="14.1" customHeight="1">
      <c r="A133" s="23"/>
      <c r="B133" s="23"/>
      <c r="C133" s="39" t="s">
        <v>58</v>
      </c>
      <c r="D133" s="40">
        <v>0</v>
      </c>
      <c r="E133" s="40">
        <v>0</v>
      </c>
      <c r="F133" s="40">
        <v>0</v>
      </c>
      <c r="G133" s="40">
        <v>0</v>
      </c>
      <c r="H133" s="23"/>
      <c r="I133" s="23"/>
      <c r="J133" s="23"/>
      <c r="K133" s="23"/>
    </row>
    <row r="134" spans="1:11" ht="14.1" customHeight="1">
      <c r="A134" s="23"/>
      <c r="B134" s="23"/>
      <c r="C134" s="39" t="s">
        <v>59</v>
      </c>
      <c r="D134" s="40">
        <v>0</v>
      </c>
      <c r="E134" s="40">
        <v>0</v>
      </c>
      <c r="F134" s="40">
        <v>0</v>
      </c>
      <c r="G134" s="40">
        <v>0</v>
      </c>
      <c r="H134" s="23"/>
      <c r="I134" s="23"/>
      <c r="J134" s="23"/>
      <c r="K134" s="23"/>
    </row>
    <row r="135" spans="1:11" ht="14.1" customHeight="1">
      <c r="A135" s="23"/>
      <c r="B135" s="23"/>
      <c r="C135" s="39" t="s">
        <v>60</v>
      </c>
      <c r="D135" s="40">
        <v>0</v>
      </c>
      <c r="E135" s="40">
        <v>0</v>
      </c>
      <c r="F135" s="40">
        <v>0</v>
      </c>
      <c r="G135" s="40">
        <v>0</v>
      </c>
      <c r="H135" s="23"/>
      <c r="I135" s="23"/>
      <c r="J135" s="23"/>
      <c r="K135" s="23"/>
    </row>
    <row r="136" spans="1:11" ht="14.1" customHeight="1">
      <c r="A136" s="23"/>
      <c r="B136" s="23"/>
      <c r="C136" s="39" t="s">
        <v>61</v>
      </c>
      <c r="D136" s="40">
        <v>0</v>
      </c>
      <c r="E136" s="40">
        <v>0</v>
      </c>
      <c r="F136" s="40">
        <v>0</v>
      </c>
      <c r="G136" s="40">
        <v>0</v>
      </c>
      <c r="H136" s="23"/>
      <c r="I136" s="23"/>
      <c r="J136" s="23"/>
      <c r="K136" s="23"/>
    </row>
    <row r="137" spans="1:11" ht="14.1" customHeight="1">
      <c r="A137" s="23"/>
      <c r="B137" s="23"/>
      <c r="C137" s="39" t="s">
        <v>64</v>
      </c>
      <c r="D137" s="40">
        <v>0</v>
      </c>
      <c r="E137" s="40">
        <v>0</v>
      </c>
      <c r="F137" s="40">
        <v>0</v>
      </c>
      <c r="G137" s="40">
        <v>0</v>
      </c>
      <c r="H137" s="23"/>
      <c r="I137" s="23"/>
      <c r="J137" s="23"/>
      <c r="K137" s="23"/>
    </row>
    <row r="138" spans="1:11" ht="14.1" customHeight="1">
      <c r="A138" s="23"/>
      <c r="B138" s="23"/>
      <c r="C138" s="39" t="s">
        <v>65</v>
      </c>
      <c r="D138" s="40">
        <v>0</v>
      </c>
      <c r="E138" s="40">
        <v>0</v>
      </c>
      <c r="F138" s="40">
        <v>0</v>
      </c>
      <c r="G138" s="40">
        <v>0</v>
      </c>
      <c r="H138" s="23"/>
      <c r="I138" s="23"/>
      <c r="J138" s="23"/>
      <c r="K138" s="23"/>
    </row>
    <row r="139" spans="1:11" ht="14.1" customHeight="1">
      <c r="A139" s="23"/>
      <c r="B139" s="23"/>
      <c r="C139" s="41" t="s">
        <v>25</v>
      </c>
      <c r="D139" s="40">
        <v>0</v>
      </c>
      <c r="E139" s="40">
        <v>5000000</v>
      </c>
      <c r="F139" s="40">
        <v>5000000</v>
      </c>
      <c r="G139" s="40">
        <v>5000000</v>
      </c>
      <c r="H139" s="23"/>
      <c r="I139" s="23"/>
      <c r="J139" s="23"/>
      <c r="K139" s="23"/>
    </row>
    <row r="140" spans="1:11" ht="14.1" customHeight="1">
      <c r="A140" s="23"/>
      <c r="B140" s="23"/>
      <c r="C140" s="1503" t="s">
        <v>66</v>
      </c>
      <c r="D140" s="1504"/>
      <c r="E140" s="1504"/>
      <c r="F140" s="1504"/>
      <c r="G140" s="1504"/>
      <c r="H140" s="23"/>
      <c r="I140" s="23"/>
      <c r="J140" s="23"/>
      <c r="K140" s="23"/>
    </row>
    <row r="141" spans="1:11" ht="14.1" customHeight="1">
      <c r="A141" s="23"/>
      <c r="B141" s="23"/>
      <c r="C141" s="32" t="s">
        <v>2101</v>
      </c>
      <c r="D141" s="1503" t="s">
        <v>445</v>
      </c>
      <c r="E141" s="1504"/>
      <c r="F141" s="1504"/>
      <c r="G141" s="1504"/>
      <c r="H141" s="23"/>
      <c r="I141" s="23"/>
      <c r="J141" s="23"/>
      <c r="K141" s="23"/>
    </row>
    <row r="142" spans="1:11" ht="14.1" customHeight="1">
      <c r="A142" s="23"/>
      <c r="B142" s="23"/>
      <c r="C142" s="33" t="s">
        <v>19</v>
      </c>
      <c r="D142" s="1519" t="s">
        <v>2102</v>
      </c>
      <c r="E142" s="1520"/>
      <c r="F142" s="1520"/>
      <c r="G142" s="1520"/>
      <c r="H142" s="23"/>
      <c r="I142" s="23"/>
      <c r="J142" s="23"/>
      <c r="K142" s="23"/>
    </row>
    <row r="143" spans="1:11" ht="14.1" customHeight="1">
      <c r="A143" s="23"/>
      <c r="B143" s="23"/>
      <c r="C143" s="34" t="s">
        <v>20</v>
      </c>
      <c r="D143" s="1521" t="s">
        <v>2103</v>
      </c>
      <c r="E143" s="1522"/>
      <c r="F143" s="1522"/>
      <c r="G143" s="1522"/>
      <c r="H143" s="23"/>
      <c r="I143" s="23"/>
      <c r="J143" s="23"/>
      <c r="K143" s="23"/>
    </row>
    <row r="144" spans="1:11" ht="14.1" customHeight="1">
      <c r="A144" s="23"/>
      <c r="B144" s="23"/>
      <c r="C144" s="34" t="s">
        <v>21</v>
      </c>
      <c r="D144" s="1521" t="s">
        <v>2104</v>
      </c>
      <c r="E144" s="1522"/>
      <c r="F144" s="1522"/>
      <c r="G144" s="1522"/>
      <c r="H144" s="23"/>
      <c r="I144" s="23"/>
      <c r="J144" s="23"/>
      <c r="K144" s="23"/>
    </row>
    <row r="145" spans="1:11" ht="15" customHeight="1">
      <c r="A145" s="23"/>
      <c r="B145" s="23"/>
      <c r="C145" s="35"/>
      <c r="D145" s="36">
        <v>2024</v>
      </c>
      <c r="E145" s="36">
        <v>2025</v>
      </c>
      <c r="F145" s="36">
        <v>2026</v>
      </c>
      <c r="G145" s="36">
        <v>2027</v>
      </c>
      <c r="H145" s="23"/>
      <c r="I145" s="23"/>
      <c r="J145" s="23"/>
      <c r="K145" s="23"/>
    </row>
    <row r="146" spans="1:11" ht="15" customHeight="1">
      <c r="A146" s="23"/>
      <c r="B146" s="23"/>
      <c r="C146" s="37"/>
      <c r="D146" s="38" t="s">
        <v>22</v>
      </c>
      <c r="E146" s="38" t="s">
        <v>23</v>
      </c>
      <c r="F146" s="38" t="s">
        <v>23</v>
      </c>
      <c r="G146" s="38" t="s">
        <v>23</v>
      </c>
      <c r="H146" s="23"/>
      <c r="I146" s="23"/>
      <c r="J146" s="23"/>
      <c r="K146" s="23"/>
    </row>
    <row r="147" spans="1:11" ht="14.1" customHeight="1">
      <c r="A147" s="23"/>
      <c r="B147" s="23"/>
      <c r="C147" s="27" t="s">
        <v>33</v>
      </c>
      <c r="D147" s="31" t="s">
        <v>122</v>
      </c>
      <c r="E147" s="31" t="s">
        <v>122</v>
      </c>
      <c r="F147" s="31" t="s">
        <v>122</v>
      </c>
      <c r="G147" s="31" t="s">
        <v>122</v>
      </c>
      <c r="H147" s="23"/>
      <c r="I147" s="23"/>
      <c r="J147" s="23"/>
      <c r="K147" s="23"/>
    </row>
    <row r="148" spans="1:11" ht="14.1" customHeight="1">
      <c r="A148" s="23"/>
      <c r="B148" s="23"/>
      <c r="C148" s="27" t="s">
        <v>35</v>
      </c>
      <c r="D148" s="31" t="s">
        <v>2105</v>
      </c>
      <c r="E148" s="31" t="s">
        <v>1701</v>
      </c>
      <c r="F148" s="31" t="s">
        <v>1701</v>
      </c>
      <c r="G148" s="31" t="s">
        <v>1701</v>
      </c>
      <c r="H148" s="23"/>
      <c r="I148" s="23"/>
      <c r="J148" s="23"/>
      <c r="K148" s="23"/>
    </row>
    <row r="149" spans="1:11" ht="14.1" customHeight="1">
      <c r="A149" s="23"/>
      <c r="B149" s="23"/>
      <c r="C149" s="27" t="s">
        <v>40</v>
      </c>
      <c r="D149" s="31" t="s">
        <v>2106</v>
      </c>
      <c r="E149" s="31" t="s">
        <v>1443</v>
      </c>
      <c r="F149" s="31" t="s">
        <v>1443</v>
      </c>
      <c r="G149" s="31" t="s">
        <v>1443</v>
      </c>
      <c r="H149" s="23"/>
      <c r="I149" s="23"/>
      <c r="J149" s="23"/>
      <c r="K149" s="23"/>
    </row>
    <row r="150" spans="1:11" ht="14.1" customHeight="1">
      <c r="A150" s="23"/>
      <c r="B150" s="23"/>
      <c r="C150" s="27" t="s">
        <v>41</v>
      </c>
      <c r="D150" s="31" t="s">
        <v>18</v>
      </c>
      <c r="E150" s="31" t="s">
        <v>42</v>
      </c>
      <c r="F150" s="31" t="s">
        <v>42</v>
      </c>
      <c r="G150" s="31" t="s">
        <v>42</v>
      </c>
      <c r="H150" s="23"/>
      <c r="I150" s="23"/>
      <c r="J150" s="23"/>
      <c r="K150" s="23"/>
    </row>
    <row r="151" spans="1:11" ht="14.1" customHeight="1">
      <c r="A151" s="23"/>
      <c r="B151" s="23"/>
      <c r="C151" s="27" t="s">
        <v>43</v>
      </c>
      <c r="D151" s="31" t="s">
        <v>18</v>
      </c>
      <c r="E151" s="31" t="s">
        <v>2107</v>
      </c>
      <c r="F151" s="31" t="s">
        <v>42</v>
      </c>
      <c r="G151" s="31" t="s">
        <v>42</v>
      </c>
      <c r="H151" s="23"/>
      <c r="I151" s="23"/>
      <c r="J151" s="23"/>
      <c r="K151" s="23"/>
    </row>
    <row r="152" spans="1:11" ht="14.1" customHeight="1">
      <c r="A152" s="23"/>
      <c r="B152" s="23"/>
      <c r="C152" s="27" t="s">
        <v>47</v>
      </c>
      <c r="D152" s="31" t="s">
        <v>18</v>
      </c>
      <c r="E152" s="31" t="s">
        <v>2107</v>
      </c>
      <c r="F152" s="31" t="s">
        <v>42</v>
      </c>
      <c r="G152" s="31" t="s">
        <v>42</v>
      </c>
      <c r="H152" s="23"/>
      <c r="I152" s="23"/>
      <c r="J152" s="23"/>
      <c r="K152" s="23"/>
    </row>
    <row r="153" spans="1:11" ht="14.1" customHeight="1">
      <c r="A153" s="23"/>
      <c r="B153" s="23"/>
      <c r="C153" s="1523" t="s">
        <v>24</v>
      </c>
      <c r="D153" s="1524"/>
      <c r="E153" s="1524"/>
      <c r="F153" s="1524"/>
      <c r="G153" s="1524"/>
      <c r="H153" s="23"/>
      <c r="I153" s="23"/>
      <c r="J153" s="23"/>
      <c r="K153" s="23"/>
    </row>
    <row r="154" spans="1:11" ht="14.1" customHeight="1">
      <c r="A154" s="23"/>
      <c r="B154" s="23"/>
      <c r="C154" s="35"/>
      <c r="D154" s="36">
        <v>2024</v>
      </c>
      <c r="E154" s="36">
        <v>2025</v>
      </c>
      <c r="F154" s="36">
        <v>2026</v>
      </c>
      <c r="G154" s="36">
        <v>2027</v>
      </c>
      <c r="H154" s="23"/>
      <c r="I154" s="23"/>
      <c r="J154" s="23"/>
      <c r="K154" s="23"/>
    </row>
    <row r="155" spans="1:11" ht="14.1" customHeight="1">
      <c r="A155" s="23"/>
      <c r="B155" s="23"/>
      <c r="C155" s="37"/>
      <c r="D155" s="38" t="s">
        <v>22</v>
      </c>
      <c r="E155" s="38" t="s">
        <v>23</v>
      </c>
      <c r="F155" s="38" t="s">
        <v>23</v>
      </c>
      <c r="G155" s="38" t="s">
        <v>23</v>
      </c>
      <c r="H155" s="23"/>
      <c r="I155" s="23"/>
      <c r="J155" s="23"/>
      <c r="K155" s="23"/>
    </row>
    <row r="156" spans="1:11" ht="14.1" customHeight="1">
      <c r="A156" s="23"/>
      <c r="B156" s="23"/>
      <c r="C156" s="39" t="s">
        <v>48</v>
      </c>
      <c r="D156" s="40">
        <v>0</v>
      </c>
      <c r="E156" s="40">
        <v>0</v>
      </c>
      <c r="F156" s="40">
        <v>0</v>
      </c>
      <c r="G156" s="40">
        <v>0</v>
      </c>
      <c r="H156" s="23"/>
      <c r="I156" s="23"/>
      <c r="J156" s="23"/>
      <c r="K156" s="23"/>
    </row>
    <row r="157" spans="1:11" ht="14.1" customHeight="1">
      <c r="A157" s="23"/>
      <c r="B157" s="23"/>
      <c r="C157" s="39" t="s">
        <v>49</v>
      </c>
      <c r="D157" s="40">
        <v>0</v>
      </c>
      <c r="E157" s="40">
        <v>0</v>
      </c>
      <c r="F157" s="40">
        <v>0</v>
      </c>
      <c r="G157" s="40">
        <v>0</v>
      </c>
      <c r="H157" s="23"/>
      <c r="I157" s="23"/>
      <c r="J157" s="23"/>
      <c r="K157" s="23"/>
    </row>
    <row r="158" spans="1:11" ht="14.1" customHeight="1">
      <c r="A158" s="23"/>
      <c r="B158" s="23"/>
      <c r="C158" s="39" t="s">
        <v>50</v>
      </c>
      <c r="D158" s="40">
        <v>0</v>
      </c>
      <c r="E158" s="40">
        <v>0</v>
      </c>
      <c r="F158" s="40">
        <v>0</v>
      </c>
      <c r="G158" s="40">
        <v>0</v>
      </c>
      <c r="H158" s="23"/>
      <c r="I158" s="23"/>
      <c r="J158" s="23"/>
      <c r="K158" s="23"/>
    </row>
    <row r="159" spans="1:11" ht="14.1" customHeight="1">
      <c r="A159" s="23"/>
      <c r="B159" s="23"/>
      <c r="C159" s="39" t="s">
        <v>51</v>
      </c>
      <c r="D159" s="40">
        <v>0</v>
      </c>
      <c r="E159" s="40">
        <v>0</v>
      </c>
      <c r="F159" s="40">
        <v>0</v>
      </c>
      <c r="G159" s="40">
        <v>0</v>
      </c>
      <c r="H159" s="23"/>
      <c r="I159" s="23"/>
      <c r="J159" s="23"/>
      <c r="K159" s="23"/>
    </row>
    <row r="160" spans="1:11" ht="14.1" customHeight="1">
      <c r="A160" s="23"/>
      <c r="B160" s="23"/>
      <c r="C160" s="39" t="s">
        <v>49</v>
      </c>
      <c r="D160" s="40">
        <v>0</v>
      </c>
      <c r="E160" s="40">
        <v>0</v>
      </c>
      <c r="F160" s="40">
        <v>0</v>
      </c>
      <c r="G160" s="40">
        <v>0</v>
      </c>
      <c r="H160" s="23"/>
      <c r="I160" s="23"/>
      <c r="J160" s="23"/>
      <c r="K160" s="23"/>
    </row>
    <row r="161" spans="1:11" ht="14.1" customHeight="1">
      <c r="A161" s="23"/>
      <c r="B161" s="23"/>
      <c r="C161" s="39" t="s">
        <v>50</v>
      </c>
      <c r="D161" s="40">
        <v>0</v>
      </c>
      <c r="E161" s="40">
        <v>0</v>
      </c>
      <c r="F161" s="40">
        <v>0</v>
      </c>
      <c r="G161" s="40">
        <v>0</v>
      </c>
      <c r="H161" s="23"/>
      <c r="I161" s="23"/>
      <c r="J161" s="23"/>
      <c r="K161" s="23"/>
    </row>
    <row r="162" spans="1:11" ht="14.1" customHeight="1">
      <c r="A162" s="23"/>
      <c r="B162" s="23"/>
      <c r="C162" s="39" t="s">
        <v>52</v>
      </c>
      <c r="D162" s="40">
        <v>0</v>
      </c>
      <c r="E162" s="40">
        <v>0</v>
      </c>
      <c r="F162" s="40">
        <v>0</v>
      </c>
      <c r="G162" s="40">
        <v>0</v>
      </c>
      <c r="H162" s="23"/>
      <c r="I162" s="23"/>
      <c r="J162" s="23"/>
      <c r="K162" s="23"/>
    </row>
    <row r="163" spans="1:11" ht="14.1" customHeight="1">
      <c r="A163" s="23"/>
      <c r="B163" s="23"/>
      <c r="C163" s="39" t="s">
        <v>49</v>
      </c>
      <c r="D163" s="40">
        <v>0</v>
      </c>
      <c r="E163" s="40">
        <v>0</v>
      </c>
      <c r="F163" s="40">
        <v>0</v>
      </c>
      <c r="G163" s="40">
        <v>0</v>
      </c>
      <c r="H163" s="23"/>
      <c r="I163" s="23"/>
      <c r="J163" s="23"/>
      <c r="K163" s="23"/>
    </row>
    <row r="164" spans="1:11" ht="14.1" customHeight="1">
      <c r="A164" s="23"/>
      <c r="B164" s="23"/>
      <c r="C164" s="39" t="s">
        <v>50</v>
      </c>
      <c r="D164" s="40">
        <v>0</v>
      </c>
      <c r="E164" s="40">
        <v>0</v>
      </c>
      <c r="F164" s="40">
        <v>0</v>
      </c>
      <c r="G164" s="40">
        <v>0</v>
      </c>
      <c r="H164" s="23"/>
      <c r="I164" s="23"/>
      <c r="J164" s="23"/>
      <c r="K164" s="23"/>
    </row>
    <row r="165" spans="1:11" ht="14.1" customHeight="1">
      <c r="A165" s="23"/>
      <c r="B165" s="23"/>
      <c r="C165" s="39" t="s">
        <v>53</v>
      </c>
      <c r="D165" s="40">
        <v>0</v>
      </c>
      <c r="E165" s="40">
        <v>0</v>
      </c>
      <c r="F165" s="40">
        <v>0</v>
      </c>
      <c r="G165" s="40">
        <v>0</v>
      </c>
      <c r="H165" s="23"/>
      <c r="I165" s="23"/>
      <c r="J165" s="23"/>
      <c r="K165" s="23"/>
    </row>
    <row r="166" spans="1:11" ht="14.1" customHeight="1">
      <c r="A166" s="23"/>
      <c r="B166" s="23"/>
      <c r="C166" s="39" t="s">
        <v>49</v>
      </c>
      <c r="D166" s="40">
        <v>0</v>
      </c>
      <c r="E166" s="40">
        <v>0</v>
      </c>
      <c r="F166" s="40">
        <v>0</v>
      </c>
      <c r="G166" s="40">
        <v>0</v>
      </c>
      <c r="H166" s="23"/>
      <c r="I166" s="23"/>
      <c r="J166" s="23"/>
      <c r="K166" s="23"/>
    </row>
    <row r="167" spans="1:11" ht="14.1" customHeight="1">
      <c r="A167" s="23"/>
      <c r="B167" s="23"/>
      <c r="C167" s="39" t="s">
        <v>50</v>
      </c>
      <c r="D167" s="40">
        <v>0</v>
      </c>
      <c r="E167" s="40">
        <v>0</v>
      </c>
      <c r="F167" s="40">
        <v>0</v>
      </c>
      <c r="G167" s="40">
        <v>0</v>
      </c>
      <c r="H167" s="23"/>
      <c r="I167" s="23"/>
      <c r="J167" s="23"/>
      <c r="K167" s="23"/>
    </row>
    <row r="168" spans="1:11" ht="14.1" customHeight="1">
      <c r="A168" s="23"/>
      <c r="B168" s="23"/>
      <c r="C168" s="39" t="s">
        <v>54</v>
      </c>
      <c r="D168" s="40">
        <v>0</v>
      </c>
      <c r="E168" s="40">
        <v>0</v>
      </c>
      <c r="F168" s="40">
        <v>0</v>
      </c>
      <c r="G168" s="40">
        <v>0</v>
      </c>
      <c r="H168" s="23"/>
      <c r="I168" s="23"/>
      <c r="J168" s="23"/>
      <c r="K168" s="23"/>
    </row>
    <row r="169" spans="1:11" ht="14.1" customHeight="1">
      <c r="A169" s="23"/>
      <c r="B169" s="23"/>
      <c r="C169" s="39" t="s">
        <v>49</v>
      </c>
      <c r="D169" s="40">
        <v>0</v>
      </c>
      <c r="E169" s="40">
        <v>0</v>
      </c>
      <c r="F169" s="40">
        <v>0</v>
      </c>
      <c r="G169" s="40">
        <v>0</v>
      </c>
      <c r="H169" s="23"/>
      <c r="I169" s="23"/>
      <c r="J169" s="23"/>
      <c r="K169" s="23"/>
    </row>
    <row r="170" spans="1:11" ht="14.1" customHeight="1">
      <c r="A170" s="23"/>
      <c r="B170" s="23"/>
      <c r="C170" s="39" t="s">
        <v>50</v>
      </c>
      <c r="D170" s="40">
        <v>0</v>
      </c>
      <c r="E170" s="40">
        <v>0</v>
      </c>
      <c r="F170" s="40">
        <v>0</v>
      </c>
      <c r="G170" s="40">
        <v>0</v>
      </c>
      <c r="H170" s="23"/>
      <c r="I170" s="23"/>
      <c r="J170" s="23"/>
      <c r="K170" s="23"/>
    </row>
    <row r="171" spans="1:11" ht="14.1" customHeight="1">
      <c r="A171" s="23"/>
      <c r="B171" s="23"/>
      <c r="C171" s="39" t="s">
        <v>55</v>
      </c>
      <c r="D171" s="40">
        <v>0</v>
      </c>
      <c r="E171" s="40">
        <v>0</v>
      </c>
      <c r="F171" s="40">
        <v>0</v>
      </c>
      <c r="G171" s="40">
        <v>0</v>
      </c>
      <c r="H171" s="23"/>
      <c r="I171" s="23"/>
      <c r="J171" s="23"/>
      <c r="K171" s="23"/>
    </row>
    <row r="172" spans="1:11" ht="14.1" customHeight="1">
      <c r="A172" s="23"/>
      <c r="B172" s="23"/>
      <c r="C172" s="39" t="s">
        <v>49</v>
      </c>
      <c r="D172" s="40">
        <v>0</v>
      </c>
      <c r="E172" s="40">
        <v>0</v>
      </c>
      <c r="F172" s="40">
        <v>0</v>
      </c>
      <c r="G172" s="40">
        <v>0</v>
      </c>
      <c r="H172" s="23"/>
      <c r="I172" s="23"/>
      <c r="J172" s="23"/>
      <c r="K172" s="23"/>
    </row>
    <row r="173" spans="1:11" ht="14.1" customHeight="1">
      <c r="A173" s="23"/>
      <c r="B173" s="23"/>
      <c r="C173" s="39" t="s">
        <v>50</v>
      </c>
      <c r="D173" s="40">
        <v>0</v>
      </c>
      <c r="E173" s="40">
        <v>0</v>
      </c>
      <c r="F173" s="40">
        <v>0</v>
      </c>
      <c r="G173" s="40">
        <v>0</v>
      </c>
      <c r="H173" s="23"/>
      <c r="I173" s="23"/>
      <c r="J173" s="23"/>
      <c r="K173" s="23"/>
    </row>
    <row r="174" spans="1:11" ht="14.1" customHeight="1">
      <c r="A174" s="23"/>
      <c r="B174" s="23"/>
      <c r="C174" s="39" t="s">
        <v>56</v>
      </c>
      <c r="D174" s="40">
        <v>0</v>
      </c>
      <c r="E174" s="40">
        <v>0</v>
      </c>
      <c r="F174" s="40">
        <v>0</v>
      </c>
      <c r="G174" s="40">
        <v>0</v>
      </c>
      <c r="H174" s="23"/>
      <c r="I174" s="23"/>
      <c r="J174" s="23"/>
      <c r="K174" s="23"/>
    </row>
    <row r="175" spans="1:11" ht="14.1" customHeight="1">
      <c r="A175" s="23"/>
      <c r="B175" s="23"/>
      <c r="C175" s="39" t="s">
        <v>49</v>
      </c>
      <c r="D175" s="40">
        <v>0</v>
      </c>
      <c r="E175" s="40">
        <v>0</v>
      </c>
      <c r="F175" s="40">
        <v>0</v>
      </c>
      <c r="G175" s="40">
        <v>0</v>
      </c>
      <c r="H175" s="23"/>
      <c r="I175" s="23"/>
      <c r="J175" s="23"/>
      <c r="K175" s="23"/>
    </row>
    <row r="176" spans="1:11" ht="14.1" customHeight="1">
      <c r="A176" s="23"/>
      <c r="B176" s="23"/>
      <c r="C176" s="39" t="s">
        <v>50</v>
      </c>
      <c r="D176" s="40">
        <v>0</v>
      </c>
      <c r="E176" s="40">
        <v>0</v>
      </c>
      <c r="F176" s="40">
        <v>0</v>
      </c>
      <c r="G176" s="40">
        <v>0</v>
      </c>
      <c r="H176" s="23"/>
      <c r="I176" s="23"/>
      <c r="J176" s="23"/>
      <c r="K176" s="23"/>
    </row>
    <row r="177" spans="1:11" ht="14.1" customHeight="1">
      <c r="A177" s="23"/>
      <c r="B177" s="23"/>
      <c r="C177" s="39" t="s">
        <v>57</v>
      </c>
      <c r="D177" s="40">
        <v>0</v>
      </c>
      <c r="E177" s="40">
        <v>0</v>
      </c>
      <c r="F177" s="40">
        <v>0</v>
      </c>
      <c r="G177" s="40">
        <v>0</v>
      </c>
      <c r="H177" s="23"/>
      <c r="I177" s="23"/>
      <c r="J177" s="23"/>
      <c r="K177" s="23"/>
    </row>
    <row r="178" spans="1:11" ht="14.1" customHeight="1">
      <c r="A178" s="23"/>
      <c r="B178" s="23"/>
      <c r="C178" s="39" t="s">
        <v>49</v>
      </c>
      <c r="D178" s="40">
        <v>0</v>
      </c>
      <c r="E178" s="40">
        <v>0</v>
      </c>
      <c r="F178" s="40">
        <v>0</v>
      </c>
      <c r="G178" s="40">
        <v>0</v>
      </c>
      <c r="H178" s="23"/>
      <c r="I178" s="23"/>
      <c r="J178" s="23"/>
      <c r="K178" s="23"/>
    </row>
    <row r="179" spans="1:11" ht="14.1" customHeight="1">
      <c r="A179" s="23"/>
      <c r="B179" s="23"/>
      <c r="C179" s="39" t="s">
        <v>58</v>
      </c>
      <c r="D179" s="40">
        <v>0</v>
      </c>
      <c r="E179" s="40">
        <v>0</v>
      </c>
      <c r="F179" s="40">
        <v>0</v>
      </c>
      <c r="G179" s="40">
        <v>0</v>
      </c>
      <c r="H179" s="23"/>
      <c r="I179" s="23"/>
      <c r="J179" s="23"/>
      <c r="K179" s="23"/>
    </row>
    <row r="180" spans="1:11" ht="14.1" customHeight="1">
      <c r="A180" s="23"/>
      <c r="B180" s="23"/>
      <c r="C180" s="39" t="s">
        <v>59</v>
      </c>
      <c r="D180" s="40">
        <v>0</v>
      </c>
      <c r="E180" s="40">
        <v>0</v>
      </c>
      <c r="F180" s="40">
        <v>0</v>
      </c>
      <c r="G180" s="40">
        <v>0</v>
      </c>
      <c r="H180" s="23"/>
      <c r="I180" s="23"/>
      <c r="J180" s="23"/>
      <c r="K180" s="23"/>
    </row>
    <row r="181" spans="1:11" ht="14.1" customHeight="1">
      <c r="A181" s="23"/>
      <c r="B181" s="23"/>
      <c r="C181" s="39" t="s">
        <v>60</v>
      </c>
      <c r="D181" s="40">
        <v>0</v>
      </c>
      <c r="E181" s="40">
        <v>0</v>
      </c>
      <c r="F181" s="40">
        <v>0</v>
      </c>
      <c r="G181" s="40">
        <v>0</v>
      </c>
      <c r="H181" s="23"/>
      <c r="I181" s="23"/>
      <c r="J181" s="23"/>
      <c r="K181" s="23"/>
    </row>
    <row r="182" spans="1:11" ht="14.1" customHeight="1">
      <c r="A182" s="23"/>
      <c r="B182" s="23"/>
      <c r="C182" s="39" t="s">
        <v>61</v>
      </c>
      <c r="D182" s="40">
        <v>0</v>
      </c>
      <c r="E182" s="40">
        <v>0</v>
      </c>
      <c r="F182" s="40">
        <v>0</v>
      </c>
      <c r="G182" s="40">
        <v>0</v>
      </c>
      <c r="H182" s="23"/>
      <c r="I182" s="23"/>
      <c r="J182" s="23"/>
      <c r="K182" s="23"/>
    </row>
    <row r="183" spans="1:11" ht="14.1" customHeight="1">
      <c r="A183" s="23"/>
      <c r="B183" s="23"/>
      <c r="C183" s="39" t="s">
        <v>62</v>
      </c>
      <c r="D183" s="40">
        <v>0</v>
      </c>
      <c r="E183" s="40">
        <v>600000</v>
      </c>
      <c r="F183" s="40">
        <v>600000</v>
      </c>
      <c r="G183" s="40">
        <v>600000</v>
      </c>
      <c r="H183" s="23"/>
      <c r="I183" s="23"/>
      <c r="J183" s="23"/>
      <c r="K183" s="23"/>
    </row>
    <row r="184" spans="1:11" ht="14.1" customHeight="1">
      <c r="A184" s="23"/>
      <c r="B184" s="23"/>
      <c r="C184" s="39" t="s">
        <v>49</v>
      </c>
      <c r="D184" s="40">
        <v>0</v>
      </c>
      <c r="E184" s="40">
        <v>600000</v>
      </c>
      <c r="F184" s="40">
        <v>600000</v>
      </c>
      <c r="G184" s="40">
        <v>600000</v>
      </c>
      <c r="H184" s="23"/>
      <c r="I184" s="23"/>
      <c r="J184" s="23"/>
      <c r="K184" s="23"/>
    </row>
    <row r="185" spans="1:11" ht="14.1" customHeight="1">
      <c r="A185" s="23"/>
      <c r="B185" s="23"/>
      <c r="C185" s="39" t="s">
        <v>58</v>
      </c>
      <c r="D185" s="40">
        <v>0</v>
      </c>
      <c r="E185" s="40">
        <v>0</v>
      </c>
      <c r="F185" s="40">
        <v>0</v>
      </c>
      <c r="G185" s="40">
        <v>0</v>
      </c>
      <c r="H185" s="23"/>
      <c r="I185" s="23"/>
      <c r="J185" s="23"/>
      <c r="K185" s="23"/>
    </row>
    <row r="186" spans="1:11" ht="14.1" customHeight="1">
      <c r="A186" s="23"/>
      <c r="B186" s="23"/>
      <c r="C186" s="39" t="s">
        <v>59</v>
      </c>
      <c r="D186" s="40">
        <v>0</v>
      </c>
      <c r="E186" s="40">
        <v>0</v>
      </c>
      <c r="F186" s="40">
        <v>0</v>
      </c>
      <c r="G186" s="40">
        <v>0</v>
      </c>
      <c r="H186" s="23"/>
      <c r="I186" s="23"/>
      <c r="J186" s="23"/>
      <c r="K186" s="23"/>
    </row>
    <row r="187" spans="1:11" ht="14.1" customHeight="1">
      <c r="A187" s="23"/>
      <c r="B187" s="23"/>
      <c r="C187" s="39" t="s">
        <v>60</v>
      </c>
      <c r="D187" s="40">
        <v>0</v>
      </c>
      <c r="E187" s="40">
        <v>0</v>
      </c>
      <c r="F187" s="40">
        <v>0</v>
      </c>
      <c r="G187" s="40">
        <v>0</v>
      </c>
      <c r="H187" s="23"/>
      <c r="I187" s="23"/>
      <c r="J187" s="23"/>
      <c r="K187" s="23"/>
    </row>
    <row r="188" spans="1:11" ht="14.1" customHeight="1">
      <c r="A188" s="23"/>
      <c r="B188" s="23"/>
      <c r="C188" s="39" t="s">
        <v>61</v>
      </c>
      <c r="D188" s="40">
        <v>0</v>
      </c>
      <c r="E188" s="40">
        <v>0</v>
      </c>
      <c r="F188" s="40">
        <v>0</v>
      </c>
      <c r="G188" s="40">
        <v>0</v>
      </c>
      <c r="H188" s="23"/>
      <c r="I188" s="23"/>
      <c r="J188" s="23"/>
      <c r="K188" s="23"/>
    </row>
    <row r="189" spans="1:11" ht="14.1" customHeight="1">
      <c r="A189" s="23"/>
      <c r="B189" s="23"/>
      <c r="C189" s="39" t="s">
        <v>63</v>
      </c>
      <c r="D189" s="40">
        <v>0</v>
      </c>
      <c r="E189" s="40">
        <v>0</v>
      </c>
      <c r="F189" s="40">
        <v>0</v>
      </c>
      <c r="G189" s="40">
        <v>0</v>
      </c>
      <c r="H189" s="23"/>
      <c r="I189" s="23"/>
      <c r="J189" s="23"/>
      <c r="K189" s="23"/>
    </row>
    <row r="190" spans="1:11" ht="14.1" customHeight="1">
      <c r="A190" s="23"/>
      <c r="B190" s="23"/>
      <c r="C190" s="39" t="s">
        <v>49</v>
      </c>
      <c r="D190" s="40">
        <v>0</v>
      </c>
      <c r="E190" s="40">
        <v>0</v>
      </c>
      <c r="F190" s="40">
        <v>0</v>
      </c>
      <c r="G190" s="40">
        <v>0</v>
      </c>
      <c r="H190" s="23"/>
      <c r="I190" s="23"/>
      <c r="J190" s="23"/>
      <c r="K190" s="23"/>
    </row>
    <row r="191" spans="1:11" ht="14.1" customHeight="1">
      <c r="A191" s="23"/>
      <c r="B191" s="23"/>
      <c r="C191" s="39" t="s">
        <v>58</v>
      </c>
      <c r="D191" s="40">
        <v>0</v>
      </c>
      <c r="E191" s="40">
        <v>0</v>
      </c>
      <c r="F191" s="40">
        <v>0</v>
      </c>
      <c r="G191" s="40">
        <v>0</v>
      </c>
      <c r="H191" s="23"/>
      <c r="I191" s="23"/>
      <c r="J191" s="23"/>
      <c r="K191" s="23"/>
    </row>
    <row r="192" spans="1:11" ht="14.1" customHeight="1">
      <c r="A192" s="23"/>
      <c r="B192" s="23"/>
      <c r="C192" s="39" t="s">
        <v>59</v>
      </c>
      <c r="D192" s="40">
        <v>0</v>
      </c>
      <c r="E192" s="40">
        <v>0</v>
      </c>
      <c r="F192" s="40">
        <v>0</v>
      </c>
      <c r="G192" s="40">
        <v>0</v>
      </c>
      <c r="H192" s="23"/>
      <c r="I192" s="23"/>
      <c r="J192" s="23"/>
      <c r="K192" s="23"/>
    </row>
    <row r="193" spans="1:11" ht="14.1" customHeight="1">
      <c r="A193" s="23"/>
      <c r="B193" s="23"/>
      <c r="C193" s="39" t="s">
        <v>60</v>
      </c>
      <c r="D193" s="40">
        <v>0</v>
      </c>
      <c r="E193" s="40">
        <v>0</v>
      </c>
      <c r="F193" s="40">
        <v>0</v>
      </c>
      <c r="G193" s="40">
        <v>0</v>
      </c>
      <c r="H193" s="23"/>
      <c r="I193" s="23"/>
      <c r="J193" s="23"/>
      <c r="K193" s="23"/>
    </row>
    <row r="194" spans="1:11" ht="14.1" customHeight="1">
      <c r="A194" s="23"/>
      <c r="B194" s="23"/>
      <c r="C194" s="39" t="s">
        <v>61</v>
      </c>
      <c r="D194" s="40">
        <v>0</v>
      </c>
      <c r="E194" s="40">
        <v>0</v>
      </c>
      <c r="F194" s="40">
        <v>0</v>
      </c>
      <c r="G194" s="40">
        <v>0</v>
      </c>
      <c r="H194" s="23"/>
      <c r="I194" s="23"/>
      <c r="J194" s="23"/>
      <c r="K194" s="23"/>
    </row>
    <row r="195" spans="1:11" ht="14.1" customHeight="1">
      <c r="A195" s="23"/>
      <c r="B195" s="23"/>
      <c r="C195" s="39" t="s">
        <v>64</v>
      </c>
      <c r="D195" s="40">
        <v>0</v>
      </c>
      <c r="E195" s="40">
        <v>0</v>
      </c>
      <c r="F195" s="40">
        <v>0</v>
      </c>
      <c r="G195" s="40">
        <v>0</v>
      </c>
      <c r="H195" s="23"/>
      <c r="I195" s="23"/>
      <c r="J195" s="23"/>
      <c r="K195" s="23"/>
    </row>
    <row r="196" spans="1:11" ht="14.1" customHeight="1">
      <c r="A196" s="23"/>
      <c r="B196" s="23"/>
      <c r="C196" s="39" t="s">
        <v>65</v>
      </c>
      <c r="D196" s="40">
        <v>0</v>
      </c>
      <c r="E196" s="40">
        <v>0</v>
      </c>
      <c r="F196" s="40">
        <v>0</v>
      </c>
      <c r="G196" s="40">
        <v>0</v>
      </c>
      <c r="H196" s="23"/>
      <c r="I196" s="23"/>
      <c r="J196" s="23"/>
      <c r="K196" s="23"/>
    </row>
    <row r="197" spans="1:11" ht="14.1" customHeight="1">
      <c r="A197" s="23"/>
      <c r="B197" s="23"/>
      <c r="C197" s="41" t="s">
        <v>25</v>
      </c>
      <c r="D197" s="40">
        <v>0</v>
      </c>
      <c r="E197" s="40">
        <v>600000</v>
      </c>
      <c r="F197" s="40">
        <v>600000</v>
      </c>
      <c r="G197" s="40">
        <v>600000</v>
      </c>
      <c r="H197" s="23"/>
      <c r="I197" s="23"/>
      <c r="J197" s="23"/>
      <c r="K197" s="23"/>
    </row>
    <row r="198" spans="1:11" ht="14.1" customHeight="1">
      <c r="A198" s="23"/>
      <c r="B198" s="23"/>
      <c r="C198" s="33" t="s">
        <v>19</v>
      </c>
      <c r="D198" s="1519" t="s">
        <v>2108</v>
      </c>
      <c r="E198" s="1520"/>
      <c r="F198" s="1520"/>
      <c r="G198" s="1520"/>
      <c r="H198" s="23"/>
      <c r="I198" s="23"/>
      <c r="J198" s="23"/>
      <c r="K198" s="23"/>
    </row>
    <row r="199" spans="1:11" ht="14.1" customHeight="1">
      <c r="A199" s="23"/>
      <c r="B199" s="23"/>
      <c r="C199" s="34" t="s">
        <v>20</v>
      </c>
      <c r="D199" s="1521" t="s">
        <v>2109</v>
      </c>
      <c r="E199" s="1522"/>
      <c r="F199" s="1522"/>
      <c r="G199" s="1522"/>
      <c r="H199" s="23"/>
      <c r="I199" s="23"/>
      <c r="J199" s="23"/>
      <c r="K199" s="23"/>
    </row>
    <row r="200" spans="1:11" ht="14.1" customHeight="1">
      <c r="A200" s="23"/>
      <c r="B200" s="23"/>
      <c r="C200" s="34" t="s">
        <v>21</v>
      </c>
      <c r="D200" s="1521" t="s">
        <v>2110</v>
      </c>
      <c r="E200" s="1522"/>
      <c r="F200" s="1522"/>
      <c r="G200" s="1522"/>
      <c r="H200" s="23"/>
      <c r="I200" s="23"/>
      <c r="J200" s="23"/>
      <c r="K200" s="23"/>
    </row>
    <row r="201" spans="1:11" ht="15" customHeight="1">
      <c r="A201" s="23"/>
      <c r="B201" s="23"/>
      <c r="C201" s="35"/>
      <c r="D201" s="36">
        <v>2024</v>
      </c>
      <c r="E201" s="36">
        <v>2025</v>
      </c>
      <c r="F201" s="36">
        <v>2026</v>
      </c>
      <c r="G201" s="36">
        <v>2027</v>
      </c>
      <c r="H201" s="23"/>
      <c r="I201" s="23"/>
      <c r="J201" s="23"/>
      <c r="K201" s="23"/>
    </row>
    <row r="202" spans="1:11" ht="15" customHeight="1">
      <c r="A202" s="23"/>
      <c r="B202" s="23"/>
      <c r="C202" s="37"/>
      <c r="D202" s="38" t="s">
        <v>22</v>
      </c>
      <c r="E202" s="38" t="s">
        <v>23</v>
      </c>
      <c r="F202" s="38" t="s">
        <v>23</v>
      </c>
      <c r="G202" s="38" t="s">
        <v>23</v>
      </c>
      <c r="H202" s="23"/>
      <c r="I202" s="23"/>
      <c r="J202" s="23"/>
      <c r="K202" s="23"/>
    </row>
    <row r="203" spans="1:11" ht="14.1" customHeight="1">
      <c r="A203" s="23"/>
      <c r="B203" s="23"/>
      <c r="C203" s="27" t="s">
        <v>33</v>
      </c>
      <c r="D203" s="31" t="s">
        <v>359</v>
      </c>
      <c r="E203" s="31" t="s">
        <v>359</v>
      </c>
      <c r="F203" s="31" t="s">
        <v>359</v>
      </c>
      <c r="G203" s="31" t="s">
        <v>359</v>
      </c>
      <c r="H203" s="23"/>
      <c r="I203" s="23"/>
      <c r="J203" s="23"/>
      <c r="K203" s="23"/>
    </row>
    <row r="204" spans="1:11" ht="14.1" customHeight="1">
      <c r="A204" s="23"/>
      <c r="B204" s="23"/>
      <c r="C204" s="27" t="s">
        <v>35</v>
      </c>
      <c r="D204" s="31" t="s">
        <v>244</v>
      </c>
      <c r="E204" s="31" t="s">
        <v>251</v>
      </c>
      <c r="F204" s="31" t="s">
        <v>251</v>
      </c>
      <c r="G204" s="31" t="s">
        <v>251</v>
      </c>
      <c r="H204" s="23"/>
      <c r="I204" s="23"/>
      <c r="J204" s="23"/>
      <c r="K204" s="23"/>
    </row>
    <row r="205" spans="1:11" ht="14.1" customHeight="1">
      <c r="A205" s="23"/>
      <c r="B205" s="23"/>
      <c r="C205" s="27" t="s">
        <v>40</v>
      </c>
      <c r="D205" s="31" t="s">
        <v>2111</v>
      </c>
      <c r="E205" s="31" t="s">
        <v>1809</v>
      </c>
      <c r="F205" s="31" t="s">
        <v>1809</v>
      </c>
      <c r="G205" s="31" t="s">
        <v>1809</v>
      </c>
      <c r="H205" s="23"/>
      <c r="I205" s="23"/>
      <c r="J205" s="23"/>
      <c r="K205" s="23"/>
    </row>
    <row r="206" spans="1:11" ht="14.1" customHeight="1">
      <c r="A206" s="23"/>
      <c r="B206" s="23"/>
      <c r="C206" s="27" t="s">
        <v>41</v>
      </c>
      <c r="D206" s="31" t="s">
        <v>18</v>
      </c>
      <c r="E206" s="31" t="s">
        <v>42</v>
      </c>
      <c r="F206" s="31" t="s">
        <v>42</v>
      </c>
      <c r="G206" s="31" t="s">
        <v>42</v>
      </c>
      <c r="H206" s="23"/>
      <c r="I206" s="23"/>
      <c r="J206" s="23"/>
      <c r="K206" s="23"/>
    </row>
    <row r="207" spans="1:11" ht="14.1" customHeight="1">
      <c r="A207" s="23"/>
      <c r="B207" s="23"/>
      <c r="C207" s="27" t="s">
        <v>43</v>
      </c>
      <c r="D207" s="31" t="s">
        <v>18</v>
      </c>
      <c r="E207" s="31" t="s">
        <v>2112</v>
      </c>
      <c r="F207" s="31" t="s">
        <v>42</v>
      </c>
      <c r="G207" s="31" t="s">
        <v>42</v>
      </c>
      <c r="H207" s="23"/>
      <c r="I207" s="23"/>
      <c r="J207" s="23"/>
      <c r="K207" s="23"/>
    </row>
    <row r="208" spans="1:11" ht="14.1" customHeight="1">
      <c r="A208" s="23"/>
      <c r="B208" s="23"/>
      <c r="C208" s="27" t="s">
        <v>47</v>
      </c>
      <c r="D208" s="31" t="s">
        <v>18</v>
      </c>
      <c r="E208" s="31" t="s">
        <v>2112</v>
      </c>
      <c r="F208" s="31" t="s">
        <v>42</v>
      </c>
      <c r="G208" s="31" t="s">
        <v>42</v>
      </c>
      <c r="H208" s="23"/>
      <c r="I208" s="23"/>
      <c r="J208" s="23"/>
      <c r="K208" s="23"/>
    </row>
    <row r="209" spans="1:11" ht="14.1" customHeight="1">
      <c r="A209" s="23"/>
      <c r="B209" s="23"/>
      <c r="C209" s="1523" t="s">
        <v>24</v>
      </c>
      <c r="D209" s="1524"/>
      <c r="E209" s="1524"/>
      <c r="F209" s="1524"/>
      <c r="G209" s="1524"/>
      <c r="H209" s="23"/>
      <c r="I209" s="23"/>
      <c r="J209" s="23"/>
      <c r="K209" s="23"/>
    </row>
    <row r="210" spans="1:11" ht="14.1" customHeight="1">
      <c r="A210" s="23"/>
      <c r="B210" s="23"/>
      <c r="C210" s="35"/>
      <c r="D210" s="36">
        <v>2024</v>
      </c>
      <c r="E210" s="36">
        <v>2025</v>
      </c>
      <c r="F210" s="36">
        <v>2026</v>
      </c>
      <c r="G210" s="36">
        <v>2027</v>
      </c>
      <c r="H210" s="23"/>
      <c r="I210" s="23"/>
      <c r="J210" s="23"/>
      <c r="K210" s="23"/>
    </row>
    <row r="211" spans="1:11" ht="14.1" customHeight="1">
      <c r="A211" s="23"/>
      <c r="B211" s="23"/>
      <c r="C211" s="37"/>
      <c r="D211" s="38" t="s">
        <v>22</v>
      </c>
      <c r="E211" s="38" t="s">
        <v>23</v>
      </c>
      <c r="F211" s="38" t="s">
        <v>23</v>
      </c>
      <c r="G211" s="38" t="s">
        <v>23</v>
      </c>
      <c r="H211" s="23"/>
      <c r="I211" s="23"/>
      <c r="J211" s="23"/>
      <c r="K211" s="23"/>
    </row>
    <row r="212" spans="1:11" ht="14.1" customHeight="1">
      <c r="A212" s="23"/>
      <c r="B212" s="23"/>
      <c r="C212" s="39" t="s">
        <v>48</v>
      </c>
      <c r="D212" s="40">
        <v>0</v>
      </c>
      <c r="E212" s="40">
        <v>0</v>
      </c>
      <c r="F212" s="40">
        <v>0</v>
      </c>
      <c r="G212" s="40">
        <v>0</v>
      </c>
      <c r="H212" s="23"/>
      <c r="I212" s="23"/>
      <c r="J212" s="23"/>
      <c r="K212" s="23"/>
    </row>
    <row r="213" spans="1:11" ht="14.1" customHeight="1">
      <c r="A213" s="23"/>
      <c r="B213" s="23"/>
      <c r="C213" s="39" t="s">
        <v>49</v>
      </c>
      <c r="D213" s="40">
        <v>0</v>
      </c>
      <c r="E213" s="40">
        <v>0</v>
      </c>
      <c r="F213" s="40">
        <v>0</v>
      </c>
      <c r="G213" s="40">
        <v>0</v>
      </c>
      <c r="H213" s="23"/>
      <c r="I213" s="23"/>
      <c r="J213" s="23"/>
      <c r="K213" s="23"/>
    </row>
    <row r="214" spans="1:11" ht="14.1" customHeight="1">
      <c r="A214" s="23"/>
      <c r="B214" s="23"/>
      <c r="C214" s="39" t="s">
        <v>50</v>
      </c>
      <c r="D214" s="40">
        <v>0</v>
      </c>
      <c r="E214" s="40">
        <v>0</v>
      </c>
      <c r="F214" s="40">
        <v>0</v>
      </c>
      <c r="G214" s="40">
        <v>0</v>
      </c>
      <c r="H214" s="23"/>
      <c r="I214" s="23"/>
      <c r="J214" s="23"/>
      <c r="K214" s="23"/>
    </row>
    <row r="215" spans="1:11" ht="14.1" customHeight="1">
      <c r="A215" s="23"/>
      <c r="B215" s="23"/>
      <c r="C215" s="39" t="s">
        <v>51</v>
      </c>
      <c r="D215" s="40">
        <v>0</v>
      </c>
      <c r="E215" s="40">
        <v>0</v>
      </c>
      <c r="F215" s="40">
        <v>0</v>
      </c>
      <c r="G215" s="40">
        <v>0</v>
      </c>
      <c r="H215" s="23"/>
      <c r="I215" s="23"/>
      <c r="J215" s="23"/>
      <c r="K215" s="23"/>
    </row>
    <row r="216" spans="1:11" ht="14.1" customHeight="1">
      <c r="A216" s="23"/>
      <c r="B216" s="23"/>
      <c r="C216" s="39" t="s">
        <v>49</v>
      </c>
      <c r="D216" s="40">
        <v>0</v>
      </c>
      <c r="E216" s="40">
        <v>0</v>
      </c>
      <c r="F216" s="40">
        <v>0</v>
      </c>
      <c r="G216" s="40">
        <v>0</v>
      </c>
      <c r="H216" s="23"/>
      <c r="I216" s="23"/>
      <c r="J216" s="23"/>
      <c r="K216" s="23"/>
    </row>
    <row r="217" spans="1:11" ht="14.1" customHeight="1">
      <c r="A217" s="23"/>
      <c r="B217" s="23"/>
      <c r="C217" s="39" t="s">
        <v>50</v>
      </c>
      <c r="D217" s="40">
        <v>0</v>
      </c>
      <c r="E217" s="40">
        <v>0</v>
      </c>
      <c r="F217" s="40">
        <v>0</v>
      </c>
      <c r="G217" s="40">
        <v>0</v>
      </c>
      <c r="H217" s="23"/>
      <c r="I217" s="23"/>
      <c r="J217" s="23"/>
      <c r="K217" s="23"/>
    </row>
    <row r="218" spans="1:11" ht="14.1" customHeight="1">
      <c r="A218" s="23"/>
      <c r="B218" s="23"/>
      <c r="C218" s="39" t="s">
        <v>52</v>
      </c>
      <c r="D218" s="40">
        <v>0</v>
      </c>
      <c r="E218" s="40">
        <v>0</v>
      </c>
      <c r="F218" s="40">
        <v>0</v>
      </c>
      <c r="G218" s="40">
        <v>0</v>
      </c>
      <c r="H218" s="23"/>
      <c r="I218" s="23"/>
      <c r="J218" s="23"/>
      <c r="K218" s="23"/>
    </row>
    <row r="219" spans="1:11" ht="14.1" customHeight="1">
      <c r="A219" s="23"/>
      <c r="B219" s="23"/>
      <c r="C219" s="39" t="s">
        <v>49</v>
      </c>
      <c r="D219" s="40">
        <v>0</v>
      </c>
      <c r="E219" s="40">
        <v>0</v>
      </c>
      <c r="F219" s="40">
        <v>0</v>
      </c>
      <c r="G219" s="40">
        <v>0</v>
      </c>
      <c r="H219" s="23"/>
      <c r="I219" s="23"/>
      <c r="J219" s="23"/>
      <c r="K219" s="23"/>
    </row>
    <row r="220" spans="1:11" ht="14.1" customHeight="1">
      <c r="A220" s="23"/>
      <c r="B220" s="23"/>
      <c r="C220" s="39" t="s">
        <v>50</v>
      </c>
      <c r="D220" s="40">
        <v>0</v>
      </c>
      <c r="E220" s="40">
        <v>0</v>
      </c>
      <c r="F220" s="40">
        <v>0</v>
      </c>
      <c r="G220" s="40">
        <v>0</v>
      </c>
      <c r="H220" s="23"/>
      <c r="I220" s="23"/>
      <c r="J220" s="23"/>
      <c r="K220" s="23"/>
    </row>
    <row r="221" spans="1:11" ht="14.1" customHeight="1">
      <c r="A221" s="23"/>
      <c r="B221" s="23"/>
      <c r="C221" s="39" t="s">
        <v>53</v>
      </c>
      <c r="D221" s="40">
        <v>0</v>
      </c>
      <c r="E221" s="40">
        <v>0</v>
      </c>
      <c r="F221" s="40">
        <v>0</v>
      </c>
      <c r="G221" s="40">
        <v>0</v>
      </c>
      <c r="H221" s="23"/>
      <c r="I221" s="23"/>
      <c r="J221" s="23"/>
      <c r="K221" s="23"/>
    </row>
    <row r="222" spans="1:11" ht="14.1" customHeight="1">
      <c r="A222" s="23"/>
      <c r="B222" s="23"/>
      <c r="C222" s="39" t="s">
        <v>49</v>
      </c>
      <c r="D222" s="40">
        <v>0</v>
      </c>
      <c r="E222" s="40">
        <v>0</v>
      </c>
      <c r="F222" s="40">
        <v>0</v>
      </c>
      <c r="G222" s="40">
        <v>0</v>
      </c>
      <c r="H222" s="23"/>
      <c r="I222" s="23"/>
      <c r="J222" s="23"/>
      <c r="K222" s="23"/>
    </row>
    <row r="223" spans="1:11" ht="14.1" customHeight="1">
      <c r="A223" s="23"/>
      <c r="B223" s="23"/>
      <c r="C223" s="39" t="s">
        <v>50</v>
      </c>
      <c r="D223" s="40">
        <v>0</v>
      </c>
      <c r="E223" s="40">
        <v>0</v>
      </c>
      <c r="F223" s="40">
        <v>0</v>
      </c>
      <c r="G223" s="40">
        <v>0</v>
      </c>
      <c r="H223" s="23"/>
      <c r="I223" s="23"/>
      <c r="J223" s="23"/>
      <c r="K223" s="23"/>
    </row>
    <row r="224" spans="1:11" ht="14.1" customHeight="1">
      <c r="A224" s="23"/>
      <c r="B224" s="23"/>
      <c r="C224" s="39" t="s">
        <v>54</v>
      </c>
      <c r="D224" s="40">
        <v>0</v>
      </c>
      <c r="E224" s="40">
        <v>0</v>
      </c>
      <c r="F224" s="40">
        <v>0</v>
      </c>
      <c r="G224" s="40">
        <v>0</v>
      </c>
      <c r="H224" s="23"/>
      <c r="I224" s="23"/>
      <c r="J224" s="23"/>
      <c r="K224" s="23"/>
    </row>
    <row r="225" spans="1:11" ht="14.1" customHeight="1">
      <c r="A225" s="23"/>
      <c r="B225" s="23"/>
      <c r="C225" s="39" t="s">
        <v>49</v>
      </c>
      <c r="D225" s="40">
        <v>0</v>
      </c>
      <c r="E225" s="40">
        <v>0</v>
      </c>
      <c r="F225" s="40">
        <v>0</v>
      </c>
      <c r="G225" s="40">
        <v>0</v>
      </c>
      <c r="H225" s="23"/>
      <c r="I225" s="23"/>
      <c r="J225" s="23"/>
      <c r="K225" s="23"/>
    </row>
    <row r="226" spans="1:11" ht="14.1" customHeight="1">
      <c r="A226" s="23"/>
      <c r="B226" s="23"/>
      <c r="C226" s="39" t="s">
        <v>50</v>
      </c>
      <c r="D226" s="40">
        <v>0</v>
      </c>
      <c r="E226" s="40">
        <v>0</v>
      </c>
      <c r="F226" s="40">
        <v>0</v>
      </c>
      <c r="G226" s="40">
        <v>0</v>
      </c>
      <c r="H226" s="23"/>
      <c r="I226" s="23"/>
      <c r="J226" s="23"/>
      <c r="K226" s="23"/>
    </row>
    <row r="227" spans="1:11" ht="14.1" customHeight="1">
      <c r="A227" s="23"/>
      <c r="B227" s="23"/>
      <c r="C227" s="39" t="s">
        <v>55</v>
      </c>
      <c r="D227" s="40">
        <v>0</v>
      </c>
      <c r="E227" s="40">
        <v>0</v>
      </c>
      <c r="F227" s="40">
        <v>0</v>
      </c>
      <c r="G227" s="40">
        <v>0</v>
      </c>
      <c r="H227" s="23"/>
      <c r="I227" s="23"/>
      <c r="J227" s="23"/>
      <c r="K227" s="23"/>
    </row>
    <row r="228" spans="1:11" ht="14.1" customHeight="1">
      <c r="A228" s="23"/>
      <c r="B228" s="23"/>
      <c r="C228" s="39" t="s">
        <v>49</v>
      </c>
      <c r="D228" s="40">
        <v>0</v>
      </c>
      <c r="E228" s="40">
        <v>0</v>
      </c>
      <c r="F228" s="40">
        <v>0</v>
      </c>
      <c r="G228" s="40">
        <v>0</v>
      </c>
      <c r="H228" s="23"/>
      <c r="I228" s="23"/>
      <c r="J228" s="23"/>
      <c r="K228" s="23"/>
    </row>
    <row r="229" spans="1:11" ht="14.1" customHeight="1">
      <c r="A229" s="23"/>
      <c r="B229" s="23"/>
      <c r="C229" s="39" t="s">
        <v>50</v>
      </c>
      <c r="D229" s="40">
        <v>0</v>
      </c>
      <c r="E229" s="40">
        <v>0</v>
      </c>
      <c r="F229" s="40">
        <v>0</v>
      </c>
      <c r="G229" s="40">
        <v>0</v>
      </c>
      <c r="H229" s="23"/>
      <c r="I229" s="23"/>
      <c r="J229" s="23"/>
      <c r="K229" s="23"/>
    </row>
    <row r="230" spans="1:11" ht="14.1" customHeight="1">
      <c r="A230" s="23"/>
      <c r="B230" s="23"/>
      <c r="C230" s="39" t="s">
        <v>56</v>
      </c>
      <c r="D230" s="40">
        <v>0</v>
      </c>
      <c r="E230" s="40">
        <v>0</v>
      </c>
      <c r="F230" s="40">
        <v>0</v>
      </c>
      <c r="G230" s="40">
        <v>0</v>
      </c>
      <c r="H230" s="23"/>
      <c r="I230" s="23"/>
      <c r="J230" s="23"/>
      <c r="K230" s="23"/>
    </row>
    <row r="231" spans="1:11" ht="14.1" customHeight="1">
      <c r="A231" s="23"/>
      <c r="B231" s="23"/>
      <c r="C231" s="39" t="s">
        <v>49</v>
      </c>
      <c r="D231" s="40">
        <v>0</v>
      </c>
      <c r="E231" s="40">
        <v>0</v>
      </c>
      <c r="F231" s="40">
        <v>0</v>
      </c>
      <c r="G231" s="40">
        <v>0</v>
      </c>
      <c r="H231" s="23"/>
      <c r="I231" s="23"/>
      <c r="J231" s="23"/>
      <c r="K231" s="23"/>
    </row>
    <row r="232" spans="1:11" ht="14.1" customHeight="1">
      <c r="A232" s="23"/>
      <c r="B232" s="23"/>
      <c r="C232" s="39" t="s">
        <v>50</v>
      </c>
      <c r="D232" s="40">
        <v>0</v>
      </c>
      <c r="E232" s="40">
        <v>0</v>
      </c>
      <c r="F232" s="40">
        <v>0</v>
      </c>
      <c r="G232" s="40">
        <v>0</v>
      </c>
      <c r="H232" s="23"/>
      <c r="I232" s="23"/>
      <c r="J232" s="23"/>
      <c r="K232" s="23"/>
    </row>
    <row r="233" spans="1:11" ht="14.1" customHeight="1">
      <c r="A233" s="23"/>
      <c r="B233" s="23"/>
      <c r="C233" s="39" t="s">
        <v>57</v>
      </c>
      <c r="D233" s="40">
        <v>0</v>
      </c>
      <c r="E233" s="40">
        <v>0</v>
      </c>
      <c r="F233" s="40">
        <v>0</v>
      </c>
      <c r="G233" s="40">
        <v>0</v>
      </c>
      <c r="H233" s="23"/>
      <c r="I233" s="23"/>
      <c r="J233" s="23"/>
      <c r="K233" s="23"/>
    </row>
    <row r="234" spans="1:11" ht="14.1" customHeight="1">
      <c r="A234" s="23"/>
      <c r="B234" s="23"/>
      <c r="C234" s="39" t="s">
        <v>49</v>
      </c>
      <c r="D234" s="40">
        <v>0</v>
      </c>
      <c r="E234" s="40">
        <v>0</v>
      </c>
      <c r="F234" s="40">
        <v>0</v>
      </c>
      <c r="G234" s="40">
        <v>0</v>
      </c>
      <c r="H234" s="23"/>
      <c r="I234" s="23"/>
      <c r="J234" s="23"/>
      <c r="K234" s="23"/>
    </row>
    <row r="235" spans="1:11" ht="14.1" customHeight="1">
      <c r="A235" s="23"/>
      <c r="B235" s="23"/>
      <c r="C235" s="39" t="s">
        <v>58</v>
      </c>
      <c r="D235" s="40">
        <v>0</v>
      </c>
      <c r="E235" s="40">
        <v>0</v>
      </c>
      <c r="F235" s="40">
        <v>0</v>
      </c>
      <c r="G235" s="40">
        <v>0</v>
      </c>
      <c r="H235" s="23"/>
      <c r="I235" s="23"/>
      <c r="J235" s="23"/>
      <c r="K235" s="23"/>
    </row>
    <row r="236" spans="1:11" ht="14.1" customHeight="1">
      <c r="A236" s="23"/>
      <c r="B236" s="23"/>
      <c r="C236" s="39" t="s">
        <v>59</v>
      </c>
      <c r="D236" s="40">
        <v>0</v>
      </c>
      <c r="E236" s="40">
        <v>0</v>
      </c>
      <c r="F236" s="40">
        <v>0</v>
      </c>
      <c r="G236" s="40">
        <v>0</v>
      </c>
      <c r="H236" s="23"/>
      <c r="I236" s="23"/>
      <c r="J236" s="23"/>
      <c r="K236" s="23"/>
    </row>
    <row r="237" spans="1:11" ht="14.1" customHeight="1">
      <c r="A237" s="23"/>
      <c r="B237" s="23"/>
      <c r="C237" s="39" t="s">
        <v>60</v>
      </c>
      <c r="D237" s="40">
        <v>0</v>
      </c>
      <c r="E237" s="40">
        <v>0</v>
      </c>
      <c r="F237" s="40">
        <v>0</v>
      </c>
      <c r="G237" s="40">
        <v>0</v>
      </c>
      <c r="H237" s="23"/>
      <c r="I237" s="23"/>
      <c r="J237" s="23"/>
      <c r="K237" s="23"/>
    </row>
    <row r="238" spans="1:11" ht="14.1" customHeight="1">
      <c r="A238" s="23"/>
      <c r="B238" s="23"/>
      <c r="C238" s="39" t="s">
        <v>61</v>
      </c>
      <c r="D238" s="40">
        <v>0</v>
      </c>
      <c r="E238" s="40">
        <v>0</v>
      </c>
      <c r="F238" s="40">
        <v>0</v>
      </c>
      <c r="G238" s="40">
        <v>0</v>
      </c>
      <c r="H238" s="23"/>
      <c r="I238" s="23"/>
      <c r="J238" s="23"/>
      <c r="K238" s="23"/>
    </row>
    <row r="239" spans="1:11" ht="14.1" customHeight="1">
      <c r="A239" s="23"/>
      <c r="B239" s="23"/>
      <c r="C239" s="39" t="s">
        <v>62</v>
      </c>
      <c r="D239" s="40">
        <v>0</v>
      </c>
      <c r="E239" s="40">
        <v>400000</v>
      </c>
      <c r="F239" s="40">
        <v>400000</v>
      </c>
      <c r="G239" s="40">
        <v>400000</v>
      </c>
      <c r="H239" s="23"/>
      <c r="I239" s="23"/>
      <c r="J239" s="23"/>
      <c r="K239" s="23"/>
    </row>
    <row r="240" spans="1:11" ht="14.1" customHeight="1">
      <c r="A240" s="23"/>
      <c r="B240" s="23"/>
      <c r="C240" s="39" t="s">
        <v>49</v>
      </c>
      <c r="D240" s="40">
        <v>0</v>
      </c>
      <c r="E240" s="40">
        <v>400000</v>
      </c>
      <c r="F240" s="40">
        <v>400000</v>
      </c>
      <c r="G240" s="40">
        <v>400000</v>
      </c>
      <c r="H240" s="23"/>
      <c r="I240" s="23"/>
      <c r="J240" s="23"/>
      <c r="K240" s="23"/>
    </row>
    <row r="241" spans="1:11" ht="14.1" customHeight="1">
      <c r="A241" s="23"/>
      <c r="B241" s="23"/>
      <c r="C241" s="39" t="s">
        <v>58</v>
      </c>
      <c r="D241" s="40">
        <v>0</v>
      </c>
      <c r="E241" s="40">
        <v>0</v>
      </c>
      <c r="F241" s="40">
        <v>0</v>
      </c>
      <c r="G241" s="40">
        <v>0</v>
      </c>
      <c r="H241" s="23"/>
      <c r="I241" s="23"/>
      <c r="J241" s="23"/>
      <c r="K241" s="23"/>
    </row>
    <row r="242" spans="1:11" ht="14.1" customHeight="1">
      <c r="A242" s="23"/>
      <c r="B242" s="23"/>
      <c r="C242" s="39" t="s">
        <v>59</v>
      </c>
      <c r="D242" s="40">
        <v>0</v>
      </c>
      <c r="E242" s="40">
        <v>0</v>
      </c>
      <c r="F242" s="40">
        <v>0</v>
      </c>
      <c r="G242" s="40">
        <v>0</v>
      </c>
      <c r="H242" s="23"/>
      <c r="I242" s="23"/>
      <c r="J242" s="23"/>
      <c r="K242" s="23"/>
    </row>
    <row r="243" spans="1:11" ht="14.1" customHeight="1">
      <c r="A243" s="23"/>
      <c r="B243" s="23"/>
      <c r="C243" s="39" t="s">
        <v>60</v>
      </c>
      <c r="D243" s="40">
        <v>0</v>
      </c>
      <c r="E243" s="40">
        <v>0</v>
      </c>
      <c r="F243" s="40">
        <v>0</v>
      </c>
      <c r="G243" s="40">
        <v>0</v>
      </c>
      <c r="H243" s="23"/>
      <c r="I243" s="23"/>
      <c r="J243" s="23"/>
      <c r="K243" s="23"/>
    </row>
    <row r="244" spans="1:11" ht="14.1" customHeight="1">
      <c r="A244" s="23"/>
      <c r="B244" s="23"/>
      <c r="C244" s="39" t="s">
        <v>61</v>
      </c>
      <c r="D244" s="40">
        <v>0</v>
      </c>
      <c r="E244" s="40">
        <v>0</v>
      </c>
      <c r="F244" s="40">
        <v>0</v>
      </c>
      <c r="G244" s="40">
        <v>0</v>
      </c>
      <c r="H244" s="23"/>
      <c r="I244" s="23"/>
      <c r="J244" s="23"/>
      <c r="K244" s="23"/>
    </row>
    <row r="245" spans="1:11" ht="14.1" customHeight="1">
      <c r="A245" s="23"/>
      <c r="B245" s="23"/>
      <c r="C245" s="39" t="s">
        <v>63</v>
      </c>
      <c r="D245" s="40">
        <v>0</v>
      </c>
      <c r="E245" s="40">
        <v>0</v>
      </c>
      <c r="F245" s="40">
        <v>0</v>
      </c>
      <c r="G245" s="40">
        <v>0</v>
      </c>
      <c r="H245" s="23"/>
      <c r="I245" s="23"/>
      <c r="J245" s="23"/>
      <c r="K245" s="23"/>
    </row>
    <row r="246" spans="1:11" ht="14.1" customHeight="1">
      <c r="A246" s="23"/>
      <c r="B246" s="23"/>
      <c r="C246" s="39" t="s">
        <v>49</v>
      </c>
      <c r="D246" s="40">
        <v>0</v>
      </c>
      <c r="E246" s="40">
        <v>0</v>
      </c>
      <c r="F246" s="40">
        <v>0</v>
      </c>
      <c r="G246" s="40">
        <v>0</v>
      </c>
      <c r="H246" s="23"/>
      <c r="I246" s="23"/>
      <c r="J246" s="23"/>
      <c r="K246" s="23"/>
    </row>
    <row r="247" spans="1:11" ht="14.1" customHeight="1">
      <c r="A247" s="23"/>
      <c r="B247" s="23"/>
      <c r="C247" s="39" t="s">
        <v>58</v>
      </c>
      <c r="D247" s="40">
        <v>0</v>
      </c>
      <c r="E247" s="40">
        <v>0</v>
      </c>
      <c r="F247" s="40">
        <v>0</v>
      </c>
      <c r="G247" s="40">
        <v>0</v>
      </c>
      <c r="H247" s="23"/>
      <c r="I247" s="23"/>
      <c r="J247" s="23"/>
      <c r="K247" s="23"/>
    </row>
    <row r="248" spans="1:11" ht="14.1" customHeight="1">
      <c r="A248" s="23"/>
      <c r="B248" s="23"/>
      <c r="C248" s="39" t="s">
        <v>59</v>
      </c>
      <c r="D248" s="40">
        <v>0</v>
      </c>
      <c r="E248" s="40">
        <v>0</v>
      </c>
      <c r="F248" s="40">
        <v>0</v>
      </c>
      <c r="G248" s="40">
        <v>0</v>
      </c>
      <c r="H248" s="23"/>
      <c r="I248" s="23"/>
      <c r="J248" s="23"/>
      <c r="K248" s="23"/>
    </row>
    <row r="249" spans="1:11" ht="14.1" customHeight="1">
      <c r="A249" s="23"/>
      <c r="B249" s="23"/>
      <c r="C249" s="39" t="s">
        <v>60</v>
      </c>
      <c r="D249" s="40">
        <v>0</v>
      </c>
      <c r="E249" s="40">
        <v>0</v>
      </c>
      <c r="F249" s="40">
        <v>0</v>
      </c>
      <c r="G249" s="40">
        <v>0</v>
      </c>
      <c r="H249" s="23"/>
      <c r="I249" s="23"/>
      <c r="J249" s="23"/>
      <c r="K249" s="23"/>
    </row>
    <row r="250" spans="1:11" ht="14.1" customHeight="1">
      <c r="A250" s="23"/>
      <c r="B250" s="23"/>
      <c r="C250" s="39" t="s">
        <v>61</v>
      </c>
      <c r="D250" s="40">
        <v>0</v>
      </c>
      <c r="E250" s="40">
        <v>0</v>
      </c>
      <c r="F250" s="40">
        <v>0</v>
      </c>
      <c r="G250" s="40">
        <v>0</v>
      </c>
      <c r="H250" s="23"/>
      <c r="I250" s="23"/>
      <c r="J250" s="23"/>
      <c r="K250" s="23"/>
    </row>
    <row r="251" spans="1:11" ht="14.1" customHeight="1">
      <c r="A251" s="23"/>
      <c r="B251" s="23"/>
      <c r="C251" s="39" t="s">
        <v>64</v>
      </c>
      <c r="D251" s="40">
        <v>0</v>
      </c>
      <c r="E251" s="40">
        <v>0</v>
      </c>
      <c r="F251" s="40">
        <v>0</v>
      </c>
      <c r="G251" s="40">
        <v>0</v>
      </c>
      <c r="H251" s="23"/>
      <c r="I251" s="23"/>
      <c r="J251" s="23"/>
      <c r="K251" s="23"/>
    </row>
    <row r="252" spans="1:11" ht="14.1" customHeight="1">
      <c r="A252" s="23"/>
      <c r="B252" s="23"/>
      <c r="C252" s="39" t="s">
        <v>65</v>
      </c>
      <c r="D252" s="40">
        <v>0</v>
      </c>
      <c r="E252" s="40">
        <v>0</v>
      </c>
      <c r="F252" s="40">
        <v>0</v>
      </c>
      <c r="G252" s="40">
        <v>0</v>
      </c>
      <c r="H252" s="23"/>
      <c r="I252" s="23"/>
      <c r="J252" s="23"/>
      <c r="K252" s="23"/>
    </row>
    <row r="253" spans="1:11" ht="14.1" customHeight="1">
      <c r="A253" s="23"/>
      <c r="B253" s="23"/>
      <c r="C253" s="41" t="s">
        <v>25</v>
      </c>
      <c r="D253" s="40">
        <v>0</v>
      </c>
      <c r="E253" s="40">
        <v>400000</v>
      </c>
      <c r="F253" s="40">
        <v>400000</v>
      </c>
      <c r="G253" s="40">
        <v>400000</v>
      </c>
      <c r="H253" s="23"/>
      <c r="I253" s="23"/>
      <c r="J253" s="23"/>
      <c r="K253" s="23"/>
    </row>
    <row r="254" spans="1:11" ht="15" customHeight="1">
      <c r="A254" s="23"/>
      <c r="B254" s="23"/>
      <c r="C254" s="43" t="s">
        <v>18</v>
      </c>
      <c r="D254" s="44" t="s">
        <v>18</v>
      </c>
      <c r="E254" s="44" t="s">
        <v>18</v>
      </c>
      <c r="F254" s="44" t="s">
        <v>18</v>
      </c>
      <c r="G254" s="44" t="s">
        <v>18</v>
      </c>
      <c r="H254" s="23"/>
      <c r="I254" s="23"/>
      <c r="J254" s="23"/>
      <c r="K254" s="23"/>
    </row>
    <row r="255" spans="1:11" ht="15" customHeight="1">
      <c r="A255" s="23"/>
      <c r="B255" s="23"/>
      <c r="C255" s="26" t="s">
        <v>168</v>
      </c>
      <c r="D255" s="45">
        <v>0</v>
      </c>
      <c r="E255" s="45">
        <v>73850000</v>
      </c>
      <c r="F255" s="45">
        <v>74850000</v>
      </c>
      <c r="G255" s="45">
        <v>75850000</v>
      </c>
      <c r="H255" s="23"/>
      <c r="I255" s="23"/>
      <c r="J255" s="23"/>
      <c r="K255" s="23"/>
    </row>
    <row r="256" spans="1:11" ht="15" customHeight="1">
      <c r="A256" s="23"/>
      <c r="B256" s="23"/>
      <c r="C256" s="27" t="s">
        <v>48</v>
      </c>
      <c r="D256" s="46">
        <v>0</v>
      </c>
      <c r="E256" s="46">
        <v>51758000</v>
      </c>
      <c r="F256" s="46">
        <v>51758000</v>
      </c>
      <c r="G256" s="46">
        <v>51758000</v>
      </c>
      <c r="H256" s="23"/>
      <c r="I256" s="23"/>
      <c r="J256" s="23"/>
      <c r="K256" s="23"/>
    </row>
    <row r="257" spans="1:11" ht="15" customHeight="1">
      <c r="A257" s="23"/>
      <c r="B257" s="23"/>
      <c r="C257" s="27" t="s">
        <v>49</v>
      </c>
      <c r="D257" s="46">
        <v>0</v>
      </c>
      <c r="E257" s="46">
        <v>51758000</v>
      </c>
      <c r="F257" s="46">
        <v>51758000</v>
      </c>
      <c r="G257" s="46">
        <v>51758000</v>
      </c>
      <c r="H257" s="23"/>
      <c r="I257" s="23"/>
      <c r="J257" s="23"/>
      <c r="K257" s="23"/>
    </row>
    <row r="258" spans="1:11" ht="15" customHeight="1">
      <c r="A258" s="23"/>
      <c r="B258" s="23"/>
      <c r="C258" s="27" t="s">
        <v>50</v>
      </c>
      <c r="D258" s="46">
        <v>0</v>
      </c>
      <c r="E258" s="46">
        <v>0</v>
      </c>
      <c r="F258" s="46">
        <v>0</v>
      </c>
      <c r="G258" s="46">
        <v>0</v>
      </c>
      <c r="H258" s="23"/>
      <c r="I258" s="23"/>
      <c r="J258" s="23"/>
      <c r="K258" s="23"/>
    </row>
    <row r="259" spans="1:11" ht="15" customHeight="1">
      <c r="A259" s="23"/>
      <c r="B259" s="23"/>
      <c r="C259" s="27" t="s">
        <v>51</v>
      </c>
      <c r="D259" s="46">
        <v>0</v>
      </c>
      <c r="E259" s="46">
        <v>8972000</v>
      </c>
      <c r="F259" s="46">
        <v>8972000</v>
      </c>
      <c r="G259" s="46">
        <v>8972000</v>
      </c>
      <c r="H259" s="23"/>
      <c r="I259" s="23"/>
      <c r="J259" s="23"/>
      <c r="K259" s="23"/>
    </row>
    <row r="260" spans="1:11" ht="15" customHeight="1">
      <c r="A260" s="23"/>
      <c r="B260" s="23"/>
      <c r="C260" s="27" t="s">
        <v>49</v>
      </c>
      <c r="D260" s="46">
        <v>0</v>
      </c>
      <c r="E260" s="46">
        <v>8972000</v>
      </c>
      <c r="F260" s="46">
        <v>8972000</v>
      </c>
      <c r="G260" s="46">
        <v>8972000</v>
      </c>
      <c r="H260" s="23"/>
      <c r="I260" s="23"/>
      <c r="J260" s="23"/>
      <c r="K260" s="23"/>
    </row>
    <row r="261" spans="1:11" ht="15" customHeight="1">
      <c r="A261" s="23"/>
      <c r="B261" s="23"/>
      <c r="C261" s="27" t="s">
        <v>50</v>
      </c>
      <c r="D261" s="46">
        <v>0</v>
      </c>
      <c r="E261" s="46">
        <v>0</v>
      </c>
      <c r="F261" s="46">
        <v>0</v>
      </c>
      <c r="G261" s="46">
        <v>0</v>
      </c>
      <c r="H261" s="23"/>
      <c r="I261" s="23"/>
      <c r="J261" s="23"/>
      <c r="K261" s="23"/>
    </row>
    <row r="262" spans="1:11" ht="15" customHeight="1">
      <c r="A262" s="23"/>
      <c r="B262" s="23"/>
      <c r="C262" s="27" t="s">
        <v>52</v>
      </c>
      <c r="D262" s="46">
        <v>0</v>
      </c>
      <c r="E262" s="46">
        <v>11880000</v>
      </c>
      <c r="F262" s="46">
        <v>12880000</v>
      </c>
      <c r="G262" s="46">
        <v>13880000</v>
      </c>
      <c r="H262" s="23"/>
      <c r="I262" s="23"/>
      <c r="J262" s="23"/>
      <c r="K262" s="23"/>
    </row>
    <row r="263" spans="1:11" ht="15" customHeight="1">
      <c r="A263" s="23"/>
      <c r="B263" s="23"/>
      <c r="C263" s="27" t="s">
        <v>49</v>
      </c>
      <c r="D263" s="46">
        <v>0</v>
      </c>
      <c r="E263" s="46">
        <v>11880000</v>
      </c>
      <c r="F263" s="46">
        <v>12880000</v>
      </c>
      <c r="G263" s="46">
        <v>13880000</v>
      </c>
      <c r="H263" s="23"/>
      <c r="I263" s="23"/>
      <c r="J263" s="23"/>
      <c r="K263" s="23"/>
    </row>
    <row r="264" spans="1:11" ht="15" customHeight="1">
      <c r="A264" s="23"/>
      <c r="B264" s="23"/>
      <c r="C264" s="27" t="s">
        <v>50</v>
      </c>
      <c r="D264" s="46">
        <v>0</v>
      </c>
      <c r="E264" s="46">
        <v>0</v>
      </c>
      <c r="F264" s="46">
        <v>0</v>
      </c>
      <c r="G264" s="46">
        <v>0</v>
      </c>
      <c r="H264" s="23"/>
      <c r="I264" s="23"/>
      <c r="J264" s="23"/>
      <c r="K264" s="23"/>
    </row>
    <row r="265" spans="1:11" ht="15" customHeight="1">
      <c r="A265" s="23"/>
      <c r="B265" s="23"/>
      <c r="C265" s="27" t="s">
        <v>53</v>
      </c>
      <c r="D265" s="46">
        <v>0</v>
      </c>
      <c r="E265" s="46">
        <v>0</v>
      </c>
      <c r="F265" s="46">
        <v>0</v>
      </c>
      <c r="G265" s="46">
        <v>0</v>
      </c>
      <c r="H265" s="23"/>
      <c r="I265" s="23"/>
      <c r="J265" s="23"/>
      <c r="K265" s="23"/>
    </row>
    <row r="266" spans="1:11" ht="15" customHeight="1">
      <c r="A266" s="23"/>
      <c r="B266" s="23"/>
      <c r="C266" s="27" t="s">
        <v>49</v>
      </c>
      <c r="D266" s="46">
        <v>0</v>
      </c>
      <c r="E266" s="46">
        <v>0</v>
      </c>
      <c r="F266" s="46">
        <v>0</v>
      </c>
      <c r="G266" s="46">
        <v>0</v>
      </c>
      <c r="H266" s="23"/>
      <c r="I266" s="23"/>
      <c r="J266" s="23"/>
      <c r="K266" s="23"/>
    </row>
    <row r="267" spans="1:11" ht="15" customHeight="1">
      <c r="A267" s="23"/>
      <c r="B267" s="23"/>
      <c r="C267" s="27" t="s">
        <v>50</v>
      </c>
      <c r="D267" s="46">
        <v>0</v>
      </c>
      <c r="E267" s="46">
        <v>0</v>
      </c>
      <c r="F267" s="46">
        <v>0</v>
      </c>
      <c r="G267" s="46">
        <v>0</v>
      </c>
      <c r="H267" s="23"/>
      <c r="I267" s="23"/>
      <c r="J267" s="23"/>
      <c r="K267" s="23"/>
    </row>
    <row r="268" spans="1:11" ht="20.100000000000001" customHeight="1">
      <c r="A268" s="23"/>
      <c r="B268" s="23"/>
      <c r="C268" s="27" t="s">
        <v>169</v>
      </c>
      <c r="D268" s="47">
        <v>0</v>
      </c>
      <c r="E268" s="47">
        <v>0</v>
      </c>
      <c r="F268" s="47">
        <v>0</v>
      </c>
      <c r="G268" s="47">
        <v>0</v>
      </c>
      <c r="H268" s="23"/>
      <c r="I268" s="23"/>
      <c r="J268" s="23"/>
      <c r="K268" s="23"/>
    </row>
    <row r="269" spans="1:11" ht="15" customHeight="1">
      <c r="A269" s="23"/>
      <c r="B269" s="23"/>
      <c r="C269" s="27" t="s">
        <v>49</v>
      </c>
      <c r="D269" s="46">
        <v>0</v>
      </c>
      <c r="E269" s="46">
        <v>0</v>
      </c>
      <c r="F269" s="46">
        <v>0</v>
      </c>
      <c r="G269" s="46">
        <v>0</v>
      </c>
      <c r="H269" s="23"/>
      <c r="I269" s="23"/>
      <c r="J269" s="23"/>
      <c r="K269" s="23"/>
    </row>
    <row r="270" spans="1:11" ht="15" customHeight="1">
      <c r="A270" s="23"/>
      <c r="B270" s="23"/>
      <c r="C270" s="27" t="s">
        <v>50</v>
      </c>
      <c r="D270" s="46">
        <v>0</v>
      </c>
      <c r="E270" s="46">
        <v>0</v>
      </c>
      <c r="F270" s="46">
        <v>0</v>
      </c>
      <c r="G270" s="46">
        <v>0</v>
      </c>
      <c r="H270" s="23"/>
      <c r="I270" s="23"/>
      <c r="J270" s="23"/>
      <c r="K270" s="23"/>
    </row>
    <row r="271" spans="1:11" ht="15" customHeight="1">
      <c r="A271" s="23"/>
      <c r="B271" s="23"/>
      <c r="C271" s="27" t="s">
        <v>55</v>
      </c>
      <c r="D271" s="46">
        <v>0</v>
      </c>
      <c r="E271" s="46">
        <v>0</v>
      </c>
      <c r="F271" s="46">
        <v>0</v>
      </c>
      <c r="G271" s="46">
        <v>0</v>
      </c>
      <c r="H271" s="23"/>
      <c r="I271" s="23"/>
      <c r="J271" s="23"/>
      <c r="K271" s="23"/>
    </row>
    <row r="272" spans="1:11" ht="15" customHeight="1">
      <c r="A272" s="23"/>
      <c r="B272" s="23"/>
      <c r="C272" s="27" t="s">
        <v>49</v>
      </c>
      <c r="D272" s="46">
        <v>0</v>
      </c>
      <c r="E272" s="46">
        <v>0</v>
      </c>
      <c r="F272" s="46">
        <v>0</v>
      </c>
      <c r="G272" s="46">
        <v>0</v>
      </c>
      <c r="H272" s="23"/>
      <c r="I272" s="23"/>
      <c r="J272" s="23"/>
      <c r="K272" s="23"/>
    </row>
    <row r="273" spans="1:11" ht="15" customHeight="1">
      <c r="A273" s="23"/>
      <c r="B273" s="23"/>
      <c r="C273" s="27" t="s">
        <v>50</v>
      </c>
      <c r="D273" s="46">
        <v>0</v>
      </c>
      <c r="E273" s="46">
        <v>0</v>
      </c>
      <c r="F273" s="46">
        <v>0</v>
      </c>
      <c r="G273" s="46">
        <v>0</v>
      </c>
      <c r="H273" s="23"/>
      <c r="I273" s="23"/>
      <c r="J273" s="23"/>
      <c r="K273" s="23"/>
    </row>
    <row r="274" spans="1:11" ht="15" customHeight="1">
      <c r="A274" s="23"/>
      <c r="B274" s="23"/>
      <c r="C274" s="27" t="s">
        <v>56</v>
      </c>
      <c r="D274" s="46">
        <v>0</v>
      </c>
      <c r="E274" s="46">
        <v>240000</v>
      </c>
      <c r="F274" s="46">
        <v>240000</v>
      </c>
      <c r="G274" s="46">
        <v>240000</v>
      </c>
      <c r="H274" s="23"/>
      <c r="I274" s="23"/>
      <c r="J274" s="23"/>
      <c r="K274" s="23"/>
    </row>
    <row r="275" spans="1:11" ht="15" customHeight="1">
      <c r="A275" s="23"/>
      <c r="B275" s="23"/>
      <c r="C275" s="27" t="s">
        <v>49</v>
      </c>
      <c r="D275" s="46">
        <v>0</v>
      </c>
      <c r="E275" s="46">
        <v>240000</v>
      </c>
      <c r="F275" s="46">
        <v>240000</v>
      </c>
      <c r="G275" s="46">
        <v>240000</v>
      </c>
      <c r="H275" s="23"/>
      <c r="I275" s="23"/>
      <c r="J275" s="23"/>
      <c r="K275" s="23"/>
    </row>
    <row r="276" spans="1:11" ht="15" customHeight="1">
      <c r="A276" s="23"/>
      <c r="B276" s="23"/>
      <c r="C276" s="27" t="s">
        <v>50</v>
      </c>
      <c r="D276" s="46">
        <v>0</v>
      </c>
      <c r="E276" s="46">
        <v>0</v>
      </c>
      <c r="F276" s="46">
        <v>0</v>
      </c>
      <c r="G276" s="46">
        <v>0</v>
      </c>
      <c r="H276" s="23"/>
      <c r="I276" s="23"/>
      <c r="J276" s="23"/>
      <c r="K276" s="23"/>
    </row>
    <row r="277" spans="1:11" ht="15" customHeight="1">
      <c r="A277" s="23"/>
      <c r="B277" s="23"/>
      <c r="C277" s="27" t="s">
        <v>57</v>
      </c>
      <c r="D277" s="46">
        <v>0</v>
      </c>
      <c r="E277" s="46">
        <v>0</v>
      </c>
      <c r="F277" s="46">
        <v>0</v>
      </c>
      <c r="G277" s="46">
        <v>0</v>
      </c>
      <c r="H277" s="23"/>
      <c r="I277" s="23"/>
      <c r="J277" s="23"/>
      <c r="K277" s="23"/>
    </row>
    <row r="278" spans="1:11" ht="15" customHeight="1">
      <c r="A278" s="23"/>
      <c r="B278" s="23"/>
      <c r="C278" s="27" t="s">
        <v>49</v>
      </c>
      <c r="D278" s="46">
        <v>0</v>
      </c>
      <c r="E278" s="46">
        <v>0</v>
      </c>
      <c r="F278" s="46">
        <v>0</v>
      </c>
      <c r="G278" s="46">
        <v>0</v>
      </c>
      <c r="H278" s="23"/>
      <c r="I278" s="23"/>
      <c r="J278" s="23"/>
      <c r="K278" s="23"/>
    </row>
    <row r="279" spans="1:11" ht="15" customHeight="1">
      <c r="A279" s="23"/>
      <c r="B279" s="23"/>
      <c r="C279" s="27" t="s">
        <v>58</v>
      </c>
      <c r="D279" s="46">
        <v>0</v>
      </c>
      <c r="E279" s="46">
        <v>0</v>
      </c>
      <c r="F279" s="46">
        <v>0</v>
      </c>
      <c r="G279" s="46">
        <v>0</v>
      </c>
      <c r="H279" s="23"/>
      <c r="I279" s="23"/>
      <c r="J279" s="23"/>
      <c r="K279" s="23"/>
    </row>
    <row r="280" spans="1:11" ht="15" customHeight="1">
      <c r="A280" s="23"/>
      <c r="B280" s="23"/>
      <c r="C280" s="27" t="s">
        <v>59</v>
      </c>
      <c r="D280" s="46">
        <v>0</v>
      </c>
      <c r="E280" s="46">
        <v>0</v>
      </c>
      <c r="F280" s="46">
        <v>0</v>
      </c>
      <c r="G280" s="46">
        <v>0</v>
      </c>
      <c r="H280" s="23"/>
      <c r="I280" s="23"/>
      <c r="J280" s="23"/>
      <c r="K280" s="23"/>
    </row>
    <row r="281" spans="1:11" ht="15" customHeight="1">
      <c r="A281" s="23"/>
      <c r="B281" s="23"/>
      <c r="C281" s="27" t="s">
        <v>60</v>
      </c>
      <c r="D281" s="46">
        <v>0</v>
      </c>
      <c r="E281" s="46">
        <v>0</v>
      </c>
      <c r="F281" s="46">
        <v>0</v>
      </c>
      <c r="G281" s="46">
        <v>0</v>
      </c>
      <c r="H281" s="23"/>
      <c r="I281" s="23"/>
      <c r="J281" s="23"/>
      <c r="K281" s="23"/>
    </row>
    <row r="282" spans="1:11" ht="15" customHeight="1">
      <c r="A282" s="23"/>
      <c r="B282" s="23"/>
      <c r="C282" s="27" t="s">
        <v>61</v>
      </c>
      <c r="D282" s="46">
        <v>0</v>
      </c>
      <c r="E282" s="46">
        <v>0</v>
      </c>
      <c r="F282" s="46">
        <v>0</v>
      </c>
      <c r="G282" s="46">
        <v>0</v>
      </c>
      <c r="H282" s="23"/>
      <c r="I282" s="23"/>
      <c r="J282" s="23"/>
      <c r="K282" s="23"/>
    </row>
    <row r="283" spans="1:11" ht="15" customHeight="1">
      <c r="A283" s="23"/>
      <c r="B283" s="23"/>
      <c r="C283" s="27" t="s">
        <v>62</v>
      </c>
      <c r="D283" s="46">
        <v>0</v>
      </c>
      <c r="E283" s="46">
        <v>1000000</v>
      </c>
      <c r="F283" s="46">
        <v>1000000</v>
      </c>
      <c r="G283" s="46">
        <v>1000000</v>
      </c>
      <c r="H283" s="23"/>
      <c r="I283" s="23"/>
      <c r="J283" s="23"/>
      <c r="K283" s="23"/>
    </row>
    <row r="284" spans="1:11" ht="15" customHeight="1">
      <c r="A284" s="23"/>
      <c r="B284" s="23"/>
      <c r="C284" s="27" t="s">
        <v>49</v>
      </c>
      <c r="D284" s="46">
        <v>0</v>
      </c>
      <c r="E284" s="46">
        <v>1000000</v>
      </c>
      <c r="F284" s="46">
        <v>1000000</v>
      </c>
      <c r="G284" s="46">
        <v>1000000</v>
      </c>
      <c r="H284" s="23"/>
      <c r="I284" s="23"/>
      <c r="J284" s="23"/>
      <c r="K284" s="23"/>
    </row>
    <row r="285" spans="1:11" ht="15" customHeight="1">
      <c r="A285" s="23"/>
      <c r="B285" s="23"/>
      <c r="C285" s="27" t="s">
        <v>58</v>
      </c>
      <c r="D285" s="46">
        <v>0</v>
      </c>
      <c r="E285" s="46">
        <v>0</v>
      </c>
      <c r="F285" s="46">
        <v>0</v>
      </c>
      <c r="G285" s="46">
        <v>0</v>
      </c>
      <c r="H285" s="23"/>
      <c r="I285" s="23"/>
      <c r="J285" s="23"/>
      <c r="K285" s="23"/>
    </row>
    <row r="286" spans="1:11" ht="15" customHeight="1">
      <c r="A286" s="23"/>
      <c r="B286" s="23"/>
      <c r="C286" s="27" t="s">
        <v>59</v>
      </c>
      <c r="D286" s="46">
        <v>0</v>
      </c>
      <c r="E286" s="46">
        <v>0</v>
      </c>
      <c r="F286" s="46">
        <v>0</v>
      </c>
      <c r="G286" s="46">
        <v>0</v>
      </c>
      <c r="H286" s="23"/>
      <c r="I286" s="23"/>
      <c r="J286" s="23"/>
      <c r="K286" s="23"/>
    </row>
    <row r="287" spans="1:11" ht="15" customHeight="1">
      <c r="A287" s="23"/>
      <c r="B287" s="23"/>
      <c r="C287" s="27" t="s">
        <v>60</v>
      </c>
      <c r="D287" s="46">
        <v>0</v>
      </c>
      <c r="E287" s="46">
        <v>0</v>
      </c>
      <c r="F287" s="46">
        <v>0</v>
      </c>
      <c r="G287" s="46">
        <v>0</v>
      </c>
      <c r="H287" s="23"/>
      <c r="I287" s="23"/>
      <c r="J287" s="23"/>
      <c r="K287" s="23"/>
    </row>
    <row r="288" spans="1:11" ht="15" customHeight="1">
      <c r="A288" s="23"/>
      <c r="B288" s="23"/>
      <c r="C288" s="27" t="s">
        <v>61</v>
      </c>
      <c r="D288" s="46">
        <v>0</v>
      </c>
      <c r="E288" s="46">
        <v>0</v>
      </c>
      <c r="F288" s="46">
        <v>0</v>
      </c>
      <c r="G288" s="46">
        <v>0</v>
      </c>
      <c r="H288" s="23"/>
      <c r="I288" s="23"/>
      <c r="J288" s="23"/>
      <c r="K288" s="23"/>
    </row>
    <row r="289" spans="1:11" ht="15" customHeight="1">
      <c r="A289" s="23"/>
      <c r="B289" s="23"/>
      <c r="C289" s="27" t="s">
        <v>63</v>
      </c>
      <c r="D289" s="46">
        <v>0</v>
      </c>
      <c r="E289" s="46">
        <v>0</v>
      </c>
      <c r="F289" s="46">
        <v>0</v>
      </c>
      <c r="G289" s="46">
        <v>0</v>
      </c>
      <c r="H289" s="23"/>
      <c r="I289" s="23"/>
      <c r="J289" s="23"/>
      <c r="K289" s="23"/>
    </row>
    <row r="290" spans="1:11" ht="15" customHeight="1">
      <c r="A290" s="23"/>
      <c r="B290" s="23"/>
      <c r="C290" s="27" t="s">
        <v>49</v>
      </c>
      <c r="D290" s="46">
        <v>0</v>
      </c>
      <c r="E290" s="46">
        <v>0</v>
      </c>
      <c r="F290" s="46">
        <v>0</v>
      </c>
      <c r="G290" s="46">
        <v>0</v>
      </c>
      <c r="H290" s="23"/>
      <c r="I290" s="23"/>
      <c r="J290" s="23"/>
      <c r="K290" s="23"/>
    </row>
    <row r="291" spans="1:11" ht="15" customHeight="1">
      <c r="A291" s="23"/>
      <c r="B291" s="23"/>
      <c r="C291" s="27" t="s">
        <v>58</v>
      </c>
      <c r="D291" s="46">
        <v>0</v>
      </c>
      <c r="E291" s="46">
        <v>0</v>
      </c>
      <c r="F291" s="46">
        <v>0</v>
      </c>
      <c r="G291" s="46">
        <v>0</v>
      </c>
      <c r="H291" s="23"/>
      <c r="I291" s="23"/>
      <c r="J291" s="23"/>
      <c r="K291" s="23"/>
    </row>
    <row r="292" spans="1:11" ht="15" customHeight="1">
      <c r="A292" s="23"/>
      <c r="B292" s="23"/>
      <c r="C292" s="27" t="s">
        <v>59</v>
      </c>
      <c r="D292" s="46">
        <v>0</v>
      </c>
      <c r="E292" s="46">
        <v>0</v>
      </c>
      <c r="F292" s="46">
        <v>0</v>
      </c>
      <c r="G292" s="46">
        <v>0</v>
      </c>
      <c r="H292" s="23"/>
      <c r="I292" s="23"/>
      <c r="J292" s="23"/>
      <c r="K292" s="23"/>
    </row>
    <row r="293" spans="1:11" ht="15" customHeight="1">
      <c r="A293" s="23"/>
      <c r="B293" s="23"/>
      <c r="C293" s="27" t="s">
        <v>60</v>
      </c>
      <c r="D293" s="46">
        <v>0</v>
      </c>
      <c r="E293" s="46">
        <v>0</v>
      </c>
      <c r="F293" s="46">
        <v>0</v>
      </c>
      <c r="G293" s="46">
        <v>0</v>
      </c>
      <c r="H293" s="23"/>
      <c r="I293" s="23"/>
      <c r="J293" s="23"/>
      <c r="K293" s="23"/>
    </row>
    <row r="294" spans="1:11" ht="15" customHeight="1">
      <c r="A294" s="23"/>
      <c r="B294" s="23"/>
      <c r="C294" s="27" t="s">
        <v>61</v>
      </c>
      <c r="D294" s="46">
        <v>0</v>
      </c>
      <c r="E294" s="46">
        <v>0</v>
      </c>
      <c r="F294" s="46">
        <v>0</v>
      </c>
      <c r="G294" s="46">
        <v>0</v>
      </c>
      <c r="H294" s="23"/>
      <c r="I294" s="23"/>
      <c r="J294" s="23"/>
      <c r="K294" s="23"/>
    </row>
    <row r="295" spans="1:11" ht="15" customHeight="1">
      <c r="A295" s="23"/>
      <c r="B295" s="23"/>
      <c r="C295" s="27" t="s">
        <v>64</v>
      </c>
      <c r="D295" s="46">
        <v>0</v>
      </c>
      <c r="E295" s="46">
        <v>0</v>
      </c>
      <c r="F295" s="46">
        <v>0</v>
      </c>
      <c r="G295" s="46">
        <v>0</v>
      </c>
      <c r="H295" s="23"/>
      <c r="I295" s="23"/>
      <c r="J295" s="23"/>
      <c r="K295" s="23"/>
    </row>
    <row r="296" spans="1:11" ht="15" customHeight="1">
      <c r="A296" s="23"/>
      <c r="B296" s="23"/>
      <c r="C296" s="27" t="s">
        <v>65</v>
      </c>
      <c r="D296" s="46">
        <v>0</v>
      </c>
      <c r="E296" s="46">
        <v>0</v>
      </c>
      <c r="F296" s="46">
        <v>0</v>
      </c>
      <c r="G296" s="46">
        <v>0</v>
      </c>
      <c r="H296" s="23"/>
      <c r="I296" s="23"/>
      <c r="J296" s="23"/>
      <c r="K296" s="23"/>
    </row>
    <row r="297" spans="1:11" ht="20.100000000000001" customHeight="1">
      <c r="A297" s="23"/>
      <c r="B297" s="23"/>
      <c r="C297" s="48" t="s">
        <v>18</v>
      </c>
      <c r="D297" s="23"/>
      <c r="E297" s="23"/>
      <c r="F297" s="23"/>
      <c r="G297" s="23"/>
      <c r="H297" s="23"/>
      <c r="I297" s="23"/>
      <c r="J297" s="23"/>
      <c r="K297" s="23"/>
    </row>
  </sheetData>
  <mergeCells count="31">
    <mergeCell ref="C209:G209"/>
    <mergeCell ref="D143:G143"/>
    <mergeCell ref="D144:G144"/>
    <mergeCell ref="C153:G153"/>
    <mergeCell ref="D198:G198"/>
    <mergeCell ref="D199:G199"/>
    <mergeCell ref="D200:G200"/>
    <mergeCell ref="D142:G142"/>
    <mergeCell ref="D27:G27"/>
    <mergeCell ref="D28:G28"/>
    <mergeCell ref="D29:G29"/>
    <mergeCell ref="D30:G30"/>
    <mergeCell ref="C39:G39"/>
    <mergeCell ref="D84:G84"/>
    <mergeCell ref="D85:G85"/>
    <mergeCell ref="D86:G86"/>
    <mergeCell ref="C95:G95"/>
    <mergeCell ref="C140:G140"/>
    <mergeCell ref="D141:G141"/>
    <mergeCell ref="C26:G26"/>
    <mergeCell ref="C1:G1"/>
    <mergeCell ref="C2:G2"/>
    <mergeCell ref="D3:G3"/>
    <mergeCell ref="D4:G4"/>
    <mergeCell ref="D5:G5"/>
    <mergeCell ref="D6:G6"/>
    <mergeCell ref="D7:G7"/>
    <mergeCell ref="C8:G8"/>
    <mergeCell ref="C9:G9"/>
    <mergeCell ref="D10:G10"/>
    <mergeCell ref="D14:G14"/>
  </mergeCells>
  <pageMargins left="0.7" right="0.7" top="0.75" bottom="0.75" header="0.3" footer="0.3"/>
  <pageSetup paperSize="9" scale="67" fitToHeight="0"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outlinePr summaryBelow="0"/>
    <pageSetUpPr fitToPage="1"/>
  </sheetPr>
  <dimension ref="A1:K347"/>
  <sheetViews>
    <sheetView zoomScaleNormal="100" workbookViewId="0">
      <selection activeCell="E333" sqref="E333"/>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1750</v>
      </c>
      <c r="E3" s="1510"/>
      <c r="F3" s="1510"/>
      <c r="G3" s="1510"/>
      <c r="H3" s="23"/>
      <c r="I3" s="23"/>
      <c r="J3" s="23"/>
      <c r="K3" s="23"/>
    </row>
    <row r="4" spans="1:11" ht="14.1" customHeight="1">
      <c r="A4" s="23"/>
      <c r="B4" s="23"/>
      <c r="C4" s="25" t="s">
        <v>4</v>
      </c>
      <c r="D4" s="1509" t="s">
        <v>366</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32.25" customHeight="1">
      <c r="A9" s="23"/>
      <c r="B9" s="23"/>
      <c r="C9" s="1515" t="s">
        <v>1751</v>
      </c>
      <c r="D9" s="1516"/>
      <c r="E9" s="1516"/>
      <c r="F9" s="1516"/>
      <c r="G9" s="1516"/>
      <c r="H9" s="23"/>
      <c r="I9" s="23"/>
      <c r="J9" s="23"/>
      <c r="K9" s="23"/>
    </row>
    <row r="10" spans="1:11" ht="31.5" customHeight="1">
      <c r="A10" s="23"/>
      <c r="B10" s="23"/>
      <c r="C10" s="26" t="s">
        <v>14</v>
      </c>
      <c r="D10" s="1517" t="s">
        <v>1752</v>
      </c>
      <c r="E10" s="1518"/>
      <c r="F10" s="1518"/>
      <c r="G10" s="1518"/>
      <c r="H10" s="23"/>
      <c r="I10" s="23"/>
      <c r="J10" s="23"/>
      <c r="K10" s="23"/>
    </row>
    <row r="11" spans="1:1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41.1" customHeight="1">
      <c r="A13" s="23"/>
      <c r="B13" s="23"/>
      <c r="C13" s="27" t="s">
        <v>1753</v>
      </c>
      <c r="D13" s="31" t="s">
        <v>18</v>
      </c>
      <c r="E13" s="31" t="s">
        <v>1518</v>
      </c>
      <c r="F13" s="31" t="s">
        <v>1518</v>
      </c>
      <c r="G13" s="31" t="s">
        <v>18</v>
      </c>
      <c r="H13" s="23"/>
      <c r="I13" s="23"/>
      <c r="J13" s="23"/>
      <c r="K13" s="23"/>
    </row>
    <row r="14" spans="1:11" ht="30.95" customHeight="1">
      <c r="A14" s="23"/>
      <c r="B14" s="23"/>
      <c r="C14" s="27" t="s">
        <v>1754</v>
      </c>
      <c r="D14" s="31" t="s">
        <v>18</v>
      </c>
      <c r="E14" s="31" t="s">
        <v>74</v>
      </c>
      <c r="F14" s="31" t="s">
        <v>74</v>
      </c>
      <c r="G14" s="31" t="s">
        <v>18</v>
      </c>
      <c r="H14" s="23"/>
      <c r="I14" s="23"/>
      <c r="J14" s="23"/>
      <c r="K14" s="23"/>
    </row>
    <row r="15" spans="1:11" ht="30.95" customHeight="1">
      <c r="A15" s="23"/>
      <c r="B15" s="23"/>
      <c r="C15" s="27" t="s">
        <v>1755</v>
      </c>
      <c r="D15" s="31" t="s">
        <v>18</v>
      </c>
      <c r="E15" s="31" t="s">
        <v>157</v>
      </c>
      <c r="F15" s="31" t="s">
        <v>157</v>
      </c>
      <c r="G15" s="31" t="s">
        <v>18</v>
      </c>
      <c r="H15" s="23"/>
      <c r="I15" s="23"/>
      <c r="J15" s="23"/>
      <c r="K15" s="23"/>
    </row>
    <row r="16" spans="1:11" ht="26.25" customHeight="1">
      <c r="A16" s="23"/>
      <c r="B16" s="23"/>
      <c r="C16" s="26" t="s">
        <v>16</v>
      </c>
      <c r="D16" s="1517" t="s">
        <v>1756</v>
      </c>
      <c r="E16" s="1518"/>
      <c r="F16" s="1518"/>
      <c r="G16" s="1518"/>
      <c r="H16" s="23"/>
      <c r="I16" s="23"/>
      <c r="J16" s="23"/>
      <c r="K16" s="23"/>
    </row>
    <row r="17" spans="1:11">
      <c r="A17" s="23"/>
      <c r="B17" s="23"/>
      <c r="C17" s="27" t="s">
        <v>187</v>
      </c>
      <c r="D17" s="28">
        <v>2024</v>
      </c>
      <c r="E17" s="28">
        <v>2025</v>
      </c>
      <c r="F17" s="28">
        <v>2026</v>
      </c>
      <c r="G17" s="28">
        <v>2027</v>
      </c>
      <c r="H17" s="23"/>
      <c r="I17" s="23"/>
      <c r="J17" s="23"/>
      <c r="K17" s="23"/>
    </row>
    <row r="18" spans="1:11" ht="14.1" customHeight="1">
      <c r="A18" s="23"/>
      <c r="B18" s="23"/>
      <c r="C18" s="29"/>
      <c r="D18" s="30" t="s">
        <v>22</v>
      </c>
      <c r="E18" s="30" t="s">
        <v>23</v>
      </c>
      <c r="F18" s="30" t="s">
        <v>23</v>
      </c>
      <c r="G18" s="30" t="s">
        <v>23</v>
      </c>
      <c r="H18" s="23"/>
      <c r="I18" s="23"/>
      <c r="J18" s="23"/>
      <c r="K18" s="23"/>
    </row>
    <row r="19" spans="1:11" ht="30.95" customHeight="1">
      <c r="A19" s="23"/>
      <c r="B19" s="23"/>
      <c r="C19" s="27" t="s">
        <v>1757</v>
      </c>
      <c r="D19" s="31" t="s">
        <v>18</v>
      </c>
      <c r="E19" s="31" t="s">
        <v>1498</v>
      </c>
      <c r="F19" s="31" t="s">
        <v>1498</v>
      </c>
      <c r="G19" s="31" t="s">
        <v>1498</v>
      </c>
      <c r="H19" s="23"/>
      <c r="I19" s="23"/>
      <c r="J19" s="23"/>
      <c r="K19" s="23"/>
    </row>
    <row r="20" spans="1:11" ht="14.1" customHeight="1">
      <c r="A20" s="23"/>
      <c r="B20" s="23"/>
      <c r="C20" s="1503" t="s">
        <v>27</v>
      </c>
      <c r="D20" s="1504"/>
      <c r="E20" s="1504"/>
      <c r="F20" s="1504"/>
      <c r="G20" s="1504"/>
      <c r="H20" s="23"/>
      <c r="I20" s="23"/>
      <c r="J20" s="23"/>
      <c r="K20" s="23"/>
    </row>
    <row r="21" spans="1:11" ht="14.1" customHeight="1">
      <c r="A21" s="23"/>
      <c r="B21" s="23"/>
      <c r="C21" s="32" t="s">
        <v>1758</v>
      </c>
      <c r="D21" s="1503" t="s">
        <v>1759</v>
      </c>
      <c r="E21" s="1504"/>
      <c r="F21" s="1504"/>
      <c r="G21" s="1504"/>
      <c r="H21" s="23"/>
      <c r="I21" s="23"/>
      <c r="J21" s="23"/>
      <c r="K21" s="23"/>
    </row>
    <row r="22" spans="1:11">
      <c r="A22" s="23"/>
      <c r="B22" s="23"/>
      <c r="C22" s="33" t="s">
        <v>19</v>
      </c>
      <c r="D22" s="1519" t="s">
        <v>1760</v>
      </c>
      <c r="E22" s="1520"/>
      <c r="F22" s="1520"/>
      <c r="G22" s="1520"/>
      <c r="H22" s="23"/>
      <c r="I22" s="23"/>
      <c r="J22" s="23"/>
      <c r="K22" s="23"/>
    </row>
    <row r="23" spans="1:11" ht="36.950000000000003" customHeight="1">
      <c r="A23" s="23"/>
      <c r="B23" s="23"/>
      <c r="C23" s="34" t="s">
        <v>20</v>
      </c>
      <c r="D23" s="1521" t="s">
        <v>1761</v>
      </c>
      <c r="E23" s="1522"/>
      <c r="F23" s="1522"/>
      <c r="G23" s="1522"/>
      <c r="H23" s="23"/>
      <c r="I23" s="23"/>
      <c r="J23" s="23"/>
      <c r="K23" s="23"/>
    </row>
    <row r="24" spans="1:11">
      <c r="A24" s="23"/>
      <c r="B24" s="23"/>
      <c r="C24" s="34" t="s">
        <v>21</v>
      </c>
      <c r="D24" s="1521" t="s">
        <v>795</v>
      </c>
      <c r="E24" s="1522"/>
      <c r="F24" s="1522"/>
      <c r="G24" s="1522"/>
      <c r="H24" s="23"/>
      <c r="I24" s="23"/>
      <c r="J24" s="23"/>
      <c r="K24" s="23"/>
    </row>
    <row r="25" spans="1:11" ht="15" customHeight="1">
      <c r="A25" s="23"/>
      <c r="B25" s="23"/>
      <c r="C25" s="35"/>
      <c r="D25" s="36">
        <v>2024</v>
      </c>
      <c r="E25" s="36">
        <v>2025</v>
      </c>
      <c r="F25" s="36">
        <v>2026</v>
      </c>
      <c r="G25" s="36">
        <v>2027</v>
      </c>
      <c r="H25" s="23"/>
      <c r="I25" s="23"/>
      <c r="J25" s="23"/>
      <c r="K25" s="23"/>
    </row>
    <row r="26" spans="1:11" ht="15" customHeight="1">
      <c r="A26" s="23"/>
      <c r="B26" s="23"/>
      <c r="C26" s="37"/>
      <c r="D26" s="38" t="s">
        <v>22</v>
      </c>
      <c r="E26" s="38" t="s">
        <v>23</v>
      </c>
      <c r="F26" s="38" t="s">
        <v>23</v>
      </c>
      <c r="G26" s="38" t="s">
        <v>23</v>
      </c>
      <c r="H26" s="23"/>
      <c r="I26" s="23"/>
      <c r="J26" s="23"/>
      <c r="K26" s="23"/>
    </row>
    <row r="27" spans="1:11" ht="14.1" customHeight="1">
      <c r="A27" s="23"/>
      <c r="B27" s="23"/>
      <c r="C27" s="27" t="s">
        <v>33</v>
      </c>
      <c r="D27" s="31" t="s">
        <v>1253</v>
      </c>
      <c r="E27" s="31" t="s">
        <v>1253</v>
      </c>
      <c r="F27" s="31" t="s">
        <v>1504</v>
      </c>
      <c r="G27" s="31" t="s">
        <v>1504</v>
      </c>
      <c r="H27" s="23"/>
      <c r="I27" s="23"/>
      <c r="J27" s="23"/>
      <c r="K27" s="23"/>
    </row>
    <row r="28" spans="1:11" ht="14.1" customHeight="1">
      <c r="A28" s="23"/>
      <c r="B28" s="23"/>
      <c r="C28" s="27" t="s">
        <v>35</v>
      </c>
      <c r="D28" s="31" t="s">
        <v>1762</v>
      </c>
      <c r="E28" s="31" t="s">
        <v>1763</v>
      </c>
      <c r="F28" s="31" t="s">
        <v>1764</v>
      </c>
      <c r="G28" s="31" t="s">
        <v>1765</v>
      </c>
      <c r="H28" s="23"/>
      <c r="I28" s="23"/>
      <c r="J28" s="23"/>
      <c r="K28" s="23"/>
    </row>
    <row r="29" spans="1:11" ht="14.1" customHeight="1">
      <c r="A29" s="23"/>
      <c r="B29" s="23"/>
      <c r="C29" s="27" t="s">
        <v>40</v>
      </c>
      <c r="D29" s="31" t="s">
        <v>1766</v>
      </c>
      <c r="E29" s="31" t="s">
        <v>1767</v>
      </c>
      <c r="F29" s="31" t="s">
        <v>1768</v>
      </c>
      <c r="G29" s="31" t="s">
        <v>1769</v>
      </c>
      <c r="H29" s="23"/>
      <c r="I29" s="23"/>
      <c r="J29" s="23"/>
      <c r="K29" s="23"/>
    </row>
    <row r="30" spans="1:11" ht="14.1" customHeight="1">
      <c r="A30" s="23"/>
      <c r="B30" s="23"/>
      <c r="C30" s="27" t="s">
        <v>41</v>
      </c>
      <c r="D30" s="31" t="s">
        <v>18</v>
      </c>
      <c r="E30" s="31" t="s">
        <v>42</v>
      </c>
      <c r="F30" s="31" t="s">
        <v>1770</v>
      </c>
      <c r="G30" s="31" t="s">
        <v>42</v>
      </c>
      <c r="H30" s="23"/>
      <c r="I30" s="23"/>
      <c r="J30" s="23"/>
      <c r="K30" s="23"/>
    </row>
    <row r="31" spans="1:11" ht="14.1" customHeight="1">
      <c r="A31" s="23"/>
      <c r="B31" s="23"/>
      <c r="C31" s="27" t="s">
        <v>43</v>
      </c>
      <c r="D31" s="31" t="s">
        <v>18</v>
      </c>
      <c r="E31" s="31" t="s">
        <v>1771</v>
      </c>
      <c r="F31" s="31" t="s">
        <v>1772</v>
      </c>
      <c r="G31" s="31" t="s">
        <v>1773</v>
      </c>
      <c r="H31" s="23"/>
      <c r="I31" s="23"/>
      <c r="J31" s="23"/>
      <c r="K31" s="23"/>
    </row>
    <row r="32" spans="1:11" ht="14.1" customHeight="1">
      <c r="A32" s="23"/>
      <c r="B32" s="23"/>
      <c r="C32" s="27" t="s">
        <v>47</v>
      </c>
      <c r="D32" s="31" t="s">
        <v>18</v>
      </c>
      <c r="E32" s="31" t="s">
        <v>1771</v>
      </c>
      <c r="F32" s="31" t="s">
        <v>1774</v>
      </c>
      <c r="G32" s="31" t="s">
        <v>1773</v>
      </c>
      <c r="H32" s="23"/>
      <c r="I32" s="23"/>
      <c r="J32" s="23"/>
      <c r="K32" s="23"/>
    </row>
    <row r="33" spans="1:11" ht="14.1" customHeight="1">
      <c r="A33" s="23"/>
      <c r="B33" s="23"/>
      <c r="C33" s="1523" t="s">
        <v>24</v>
      </c>
      <c r="D33" s="1524"/>
      <c r="E33" s="1524"/>
      <c r="F33" s="1524"/>
      <c r="G33" s="1524"/>
      <c r="H33" s="23"/>
      <c r="I33" s="23"/>
      <c r="J33" s="23"/>
      <c r="K33" s="23"/>
    </row>
    <row r="34" spans="1:11" ht="14.1" customHeight="1">
      <c r="A34" s="23"/>
      <c r="B34" s="23"/>
      <c r="C34" s="35"/>
      <c r="D34" s="36">
        <v>2024</v>
      </c>
      <c r="E34" s="36">
        <v>2025</v>
      </c>
      <c r="F34" s="36">
        <v>2026</v>
      </c>
      <c r="G34" s="36">
        <v>2027</v>
      </c>
      <c r="H34" s="23"/>
      <c r="I34" s="23"/>
      <c r="J34" s="23"/>
      <c r="K34" s="23"/>
    </row>
    <row r="35" spans="1:11" ht="14.1" customHeight="1">
      <c r="A35" s="23"/>
      <c r="B35" s="23"/>
      <c r="C35" s="37"/>
      <c r="D35" s="38" t="s">
        <v>22</v>
      </c>
      <c r="E35" s="38" t="s">
        <v>23</v>
      </c>
      <c r="F35" s="38" t="s">
        <v>23</v>
      </c>
      <c r="G35" s="38" t="s">
        <v>23</v>
      </c>
      <c r="H35" s="23"/>
      <c r="I35" s="23"/>
      <c r="J35" s="23"/>
      <c r="K35" s="23"/>
    </row>
    <row r="36" spans="1:11" ht="14.1" customHeight="1">
      <c r="A36" s="23"/>
      <c r="B36" s="23"/>
      <c r="C36" s="39" t="s">
        <v>48</v>
      </c>
      <c r="D36" s="40">
        <v>0</v>
      </c>
      <c r="E36" s="40">
        <v>35570000</v>
      </c>
      <c r="F36" s="40">
        <v>35570000</v>
      </c>
      <c r="G36" s="40">
        <v>35570000</v>
      </c>
      <c r="H36" s="23"/>
      <c r="I36" s="23"/>
      <c r="J36" s="23"/>
      <c r="K36" s="23"/>
    </row>
    <row r="37" spans="1:11" ht="14.1" customHeight="1">
      <c r="A37" s="23"/>
      <c r="B37" s="23"/>
      <c r="C37" s="39" t="s">
        <v>49</v>
      </c>
      <c r="D37" s="40">
        <v>0</v>
      </c>
      <c r="E37" s="40">
        <v>35570000</v>
      </c>
      <c r="F37" s="40">
        <v>35570000</v>
      </c>
      <c r="G37" s="40">
        <v>35570000</v>
      </c>
      <c r="H37" s="23"/>
      <c r="I37" s="23"/>
      <c r="J37" s="23"/>
      <c r="K37" s="23"/>
    </row>
    <row r="38" spans="1:11" ht="14.1" customHeight="1">
      <c r="A38" s="23"/>
      <c r="B38" s="23"/>
      <c r="C38" s="39" t="s">
        <v>50</v>
      </c>
      <c r="D38" s="40">
        <v>0</v>
      </c>
      <c r="E38" s="40">
        <v>0</v>
      </c>
      <c r="F38" s="40">
        <v>0</v>
      </c>
      <c r="G38" s="40">
        <v>0</v>
      </c>
      <c r="H38" s="23"/>
      <c r="I38" s="23"/>
      <c r="J38" s="23"/>
      <c r="K38" s="23"/>
    </row>
    <row r="39" spans="1:11" ht="14.1" customHeight="1">
      <c r="A39" s="23"/>
      <c r="B39" s="23"/>
      <c r="C39" s="39" t="s">
        <v>51</v>
      </c>
      <c r="D39" s="40">
        <v>0</v>
      </c>
      <c r="E39" s="40">
        <v>5000000</v>
      </c>
      <c r="F39" s="40">
        <v>5000000</v>
      </c>
      <c r="G39" s="40">
        <v>5000000</v>
      </c>
      <c r="H39" s="23"/>
      <c r="I39" s="23"/>
      <c r="J39" s="23"/>
      <c r="K39" s="23"/>
    </row>
    <row r="40" spans="1:11" ht="14.1" customHeight="1">
      <c r="A40" s="23"/>
      <c r="B40" s="23"/>
      <c r="C40" s="39" t="s">
        <v>49</v>
      </c>
      <c r="D40" s="40">
        <v>0</v>
      </c>
      <c r="E40" s="40">
        <v>5000000</v>
      </c>
      <c r="F40" s="40">
        <v>5000000</v>
      </c>
      <c r="G40" s="40">
        <v>5000000</v>
      </c>
      <c r="H40" s="23"/>
      <c r="I40" s="23"/>
      <c r="J40" s="23"/>
      <c r="K40" s="23"/>
    </row>
    <row r="41" spans="1:11" ht="14.1" customHeight="1">
      <c r="A41" s="23"/>
      <c r="B41" s="23"/>
      <c r="C41" s="39" t="s">
        <v>50</v>
      </c>
      <c r="D41" s="40">
        <v>0</v>
      </c>
      <c r="E41" s="40">
        <v>0</v>
      </c>
      <c r="F41" s="40">
        <v>0</v>
      </c>
      <c r="G41" s="40">
        <v>0</v>
      </c>
      <c r="H41" s="23"/>
      <c r="I41" s="23"/>
      <c r="J41" s="23"/>
      <c r="K41" s="23"/>
    </row>
    <row r="42" spans="1:11" ht="14.1" customHeight="1">
      <c r="A42" s="23"/>
      <c r="B42" s="23"/>
      <c r="C42" s="39" t="s">
        <v>52</v>
      </c>
      <c r="D42" s="40">
        <v>0</v>
      </c>
      <c r="E42" s="40">
        <v>13220000</v>
      </c>
      <c r="F42" s="40">
        <v>15220000</v>
      </c>
      <c r="G42" s="40">
        <v>16220000</v>
      </c>
      <c r="H42" s="23"/>
      <c r="I42" s="23"/>
      <c r="J42" s="23"/>
      <c r="K42" s="23"/>
    </row>
    <row r="43" spans="1:11" ht="14.1" customHeight="1">
      <c r="A43" s="23"/>
      <c r="B43" s="23"/>
      <c r="C43" s="39" t="s">
        <v>49</v>
      </c>
      <c r="D43" s="40">
        <v>0</v>
      </c>
      <c r="E43" s="40">
        <v>13220000</v>
      </c>
      <c r="F43" s="40">
        <v>15220000</v>
      </c>
      <c r="G43" s="40">
        <v>16220000</v>
      </c>
      <c r="H43" s="23"/>
      <c r="I43" s="23"/>
      <c r="J43" s="23"/>
      <c r="K43" s="23"/>
    </row>
    <row r="44" spans="1:11" ht="14.1" customHeight="1">
      <c r="A44" s="23"/>
      <c r="B44" s="23"/>
      <c r="C44" s="39" t="s">
        <v>50</v>
      </c>
      <c r="D44" s="40">
        <v>0</v>
      </c>
      <c r="E44" s="40">
        <v>0</v>
      </c>
      <c r="F44" s="40">
        <v>0</v>
      </c>
      <c r="G44" s="40">
        <v>0</v>
      </c>
      <c r="H44" s="23"/>
      <c r="I44" s="23"/>
      <c r="J44" s="23"/>
      <c r="K44" s="23"/>
    </row>
    <row r="45" spans="1:11" ht="14.1" customHeight="1">
      <c r="A45" s="23"/>
      <c r="B45" s="23"/>
      <c r="C45" s="39" t="s">
        <v>53</v>
      </c>
      <c r="D45" s="40">
        <v>0</v>
      </c>
      <c r="E45" s="40">
        <v>0</v>
      </c>
      <c r="F45" s="40">
        <v>0</v>
      </c>
      <c r="G45" s="40">
        <v>0</v>
      </c>
      <c r="H45" s="23"/>
      <c r="I45" s="23"/>
      <c r="J45" s="23"/>
      <c r="K45" s="23"/>
    </row>
    <row r="46" spans="1:11" ht="14.1" customHeight="1">
      <c r="A46" s="23"/>
      <c r="B46" s="23"/>
      <c r="C46" s="39" t="s">
        <v>49</v>
      </c>
      <c r="D46" s="40">
        <v>0</v>
      </c>
      <c r="E46" s="40">
        <v>0</v>
      </c>
      <c r="F46" s="40">
        <v>0</v>
      </c>
      <c r="G46" s="40">
        <v>0</v>
      </c>
      <c r="H46" s="23"/>
      <c r="I46" s="23"/>
      <c r="J46" s="23"/>
      <c r="K46" s="23"/>
    </row>
    <row r="47" spans="1:11" ht="14.1" customHeight="1">
      <c r="A47" s="23"/>
      <c r="B47" s="23"/>
      <c r="C47" s="39" t="s">
        <v>50</v>
      </c>
      <c r="D47" s="40">
        <v>0</v>
      </c>
      <c r="E47" s="40">
        <v>0</v>
      </c>
      <c r="F47" s="40">
        <v>0</v>
      </c>
      <c r="G47" s="40">
        <v>0</v>
      </c>
      <c r="H47" s="23"/>
      <c r="I47" s="23"/>
      <c r="J47" s="23"/>
      <c r="K47" s="23"/>
    </row>
    <row r="48" spans="1:11" ht="14.1" customHeight="1">
      <c r="A48" s="23"/>
      <c r="B48" s="23"/>
      <c r="C48" s="39" t="s">
        <v>54</v>
      </c>
      <c r="D48" s="40">
        <v>0</v>
      </c>
      <c r="E48" s="40">
        <v>0</v>
      </c>
      <c r="F48" s="40">
        <v>0</v>
      </c>
      <c r="G48" s="40">
        <v>0</v>
      </c>
      <c r="H48" s="23"/>
      <c r="I48" s="23"/>
      <c r="J48" s="23"/>
      <c r="K48" s="23"/>
    </row>
    <row r="49" spans="1:11" ht="14.1" customHeight="1">
      <c r="A49" s="23"/>
      <c r="B49" s="23"/>
      <c r="C49" s="39" t="s">
        <v>49</v>
      </c>
      <c r="D49" s="40">
        <v>0</v>
      </c>
      <c r="E49" s="40">
        <v>0</v>
      </c>
      <c r="F49" s="40">
        <v>0</v>
      </c>
      <c r="G49" s="40">
        <v>0</v>
      </c>
      <c r="H49" s="23"/>
      <c r="I49" s="23"/>
      <c r="J49" s="23"/>
      <c r="K49" s="23"/>
    </row>
    <row r="50" spans="1:11" ht="14.1" customHeight="1">
      <c r="A50" s="23"/>
      <c r="B50" s="23"/>
      <c r="C50" s="39" t="s">
        <v>50</v>
      </c>
      <c r="D50" s="40">
        <v>0</v>
      </c>
      <c r="E50" s="40">
        <v>0</v>
      </c>
      <c r="F50" s="40">
        <v>0</v>
      </c>
      <c r="G50" s="40">
        <v>0</v>
      </c>
      <c r="H50" s="23"/>
      <c r="I50" s="23"/>
      <c r="J50" s="23"/>
      <c r="K50" s="23"/>
    </row>
    <row r="51" spans="1:11" ht="14.1" customHeight="1">
      <c r="A51" s="23"/>
      <c r="B51" s="23"/>
      <c r="C51" s="39" t="s">
        <v>55</v>
      </c>
      <c r="D51" s="40">
        <v>0</v>
      </c>
      <c r="E51" s="40">
        <v>0</v>
      </c>
      <c r="F51" s="40">
        <v>0</v>
      </c>
      <c r="G51" s="40">
        <v>0</v>
      </c>
      <c r="H51" s="23"/>
      <c r="I51" s="23"/>
      <c r="J51" s="23"/>
      <c r="K51" s="23"/>
    </row>
    <row r="52" spans="1:11" ht="14.1" customHeight="1">
      <c r="A52" s="23"/>
      <c r="B52" s="23"/>
      <c r="C52" s="39" t="s">
        <v>49</v>
      </c>
      <c r="D52" s="40">
        <v>0</v>
      </c>
      <c r="E52" s="40">
        <v>0</v>
      </c>
      <c r="F52" s="40">
        <v>0</v>
      </c>
      <c r="G52" s="40">
        <v>0</v>
      </c>
      <c r="H52" s="23"/>
      <c r="I52" s="23"/>
      <c r="J52" s="23"/>
      <c r="K52" s="23"/>
    </row>
    <row r="53" spans="1:11" ht="14.1" customHeight="1">
      <c r="A53" s="23"/>
      <c r="B53" s="23"/>
      <c r="C53" s="39" t="s">
        <v>50</v>
      </c>
      <c r="D53" s="40">
        <v>0</v>
      </c>
      <c r="E53" s="40">
        <v>0</v>
      </c>
      <c r="F53" s="40">
        <v>0</v>
      </c>
      <c r="G53" s="40">
        <v>0</v>
      </c>
      <c r="H53" s="23"/>
      <c r="I53" s="23"/>
      <c r="J53" s="23"/>
      <c r="K53" s="23"/>
    </row>
    <row r="54" spans="1:11" ht="14.1" customHeight="1">
      <c r="A54" s="23"/>
      <c r="B54" s="23"/>
      <c r="C54" s="39" t="s">
        <v>56</v>
      </c>
      <c r="D54" s="40">
        <v>0</v>
      </c>
      <c r="E54" s="40">
        <v>120000</v>
      </c>
      <c r="F54" s="40">
        <v>120000</v>
      </c>
      <c r="G54" s="40">
        <v>120000</v>
      </c>
      <c r="H54" s="23"/>
      <c r="I54" s="23"/>
      <c r="J54" s="23"/>
      <c r="K54" s="23"/>
    </row>
    <row r="55" spans="1:11" ht="14.1" customHeight="1">
      <c r="A55" s="23"/>
      <c r="B55" s="23"/>
      <c r="C55" s="39" t="s">
        <v>49</v>
      </c>
      <c r="D55" s="40">
        <v>0</v>
      </c>
      <c r="E55" s="40">
        <v>120000</v>
      </c>
      <c r="F55" s="40">
        <v>120000</v>
      </c>
      <c r="G55" s="40">
        <v>120000</v>
      </c>
      <c r="H55" s="23"/>
      <c r="I55" s="23"/>
      <c r="J55" s="23"/>
      <c r="K55" s="23"/>
    </row>
    <row r="56" spans="1:11" ht="14.1" customHeight="1">
      <c r="A56" s="23"/>
      <c r="B56" s="23"/>
      <c r="C56" s="39" t="s">
        <v>50</v>
      </c>
      <c r="D56" s="40">
        <v>0</v>
      </c>
      <c r="E56" s="40">
        <v>0</v>
      </c>
      <c r="F56" s="40">
        <v>0</v>
      </c>
      <c r="G56" s="40">
        <v>0</v>
      </c>
      <c r="H56" s="23"/>
      <c r="I56" s="23"/>
      <c r="J56" s="23"/>
      <c r="K56" s="23"/>
    </row>
    <row r="57" spans="1:11" ht="14.1" customHeight="1">
      <c r="A57" s="23"/>
      <c r="B57" s="23"/>
      <c r="C57" s="39" t="s">
        <v>57</v>
      </c>
      <c r="D57" s="40">
        <v>0</v>
      </c>
      <c r="E57" s="40">
        <v>0</v>
      </c>
      <c r="F57" s="40">
        <v>0</v>
      </c>
      <c r="G57" s="40">
        <v>0</v>
      </c>
      <c r="H57" s="23"/>
      <c r="I57" s="23"/>
      <c r="J57" s="23"/>
      <c r="K57" s="23"/>
    </row>
    <row r="58" spans="1:11" ht="14.1" customHeight="1">
      <c r="A58" s="23"/>
      <c r="B58" s="23"/>
      <c r="C58" s="39" t="s">
        <v>49</v>
      </c>
      <c r="D58" s="40">
        <v>0</v>
      </c>
      <c r="E58" s="40">
        <v>0</v>
      </c>
      <c r="F58" s="40">
        <v>0</v>
      </c>
      <c r="G58" s="40">
        <v>0</v>
      </c>
      <c r="H58" s="23"/>
      <c r="I58" s="23"/>
      <c r="J58" s="23"/>
      <c r="K58" s="23"/>
    </row>
    <row r="59" spans="1:11" ht="14.1" customHeight="1">
      <c r="A59" s="23"/>
      <c r="B59" s="23"/>
      <c r="C59" s="39" t="s">
        <v>58</v>
      </c>
      <c r="D59" s="40">
        <v>0</v>
      </c>
      <c r="E59" s="40">
        <v>0</v>
      </c>
      <c r="F59" s="40">
        <v>0</v>
      </c>
      <c r="G59" s="40">
        <v>0</v>
      </c>
      <c r="H59" s="23"/>
      <c r="I59" s="23"/>
      <c r="J59" s="23"/>
      <c r="K59" s="23"/>
    </row>
    <row r="60" spans="1:11" ht="14.1" customHeight="1">
      <c r="A60" s="23"/>
      <c r="B60" s="23"/>
      <c r="C60" s="39" t="s">
        <v>59</v>
      </c>
      <c r="D60" s="40">
        <v>0</v>
      </c>
      <c r="E60" s="40">
        <v>0</v>
      </c>
      <c r="F60" s="40">
        <v>0</v>
      </c>
      <c r="G60" s="40">
        <v>0</v>
      </c>
      <c r="H60" s="23"/>
      <c r="I60" s="23"/>
      <c r="J60" s="23"/>
      <c r="K60" s="23"/>
    </row>
    <row r="61" spans="1:11" ht="14.1" customHeight="1">
      <c r="A61" s="23"/>
      <c r="B61" s="23"/>
      <c r="C61" s="39" t="s">
        <v>60</v>
      </c>
      <c r="D61" s="40">
        <v>0</v>
      </c>
      <c r="E61" s="40">
        <v>0</v>
      </c>
      <c r="F61" s="40">
        <v>0</v>
      </c>
      <c r="G61" s="40">
        <v>0</v>
      </c>
      <c r="H61" s="23"/>
      <c r="I61" s="23"/>
      <c r="J61" s="23"/>
      <c r="K61" s="23"/>
    </row>
    <row r="62" spans="1:11" ht="14.1" customHeight="1">
      <c r="A62" s="23"/>
      <c r="B62" s="23"/>
      <c r="C62" s="39" t="s">
        <v>61</v>
      </c>
      <c r="D62" s="40">
        <v>0</v>
      </c>
      <c r="E62" s="40">
        <v>0</v>
      </c>
      <c r="F62" s="40">
        <v>0</v>
      </c>
      <c r="G62" s="40">
        <v>0</v>
      </c>
      <c r="H62" s="23"/>
      <c r="I62" s="23"/>
      <c r="J62" s="23"/>
      <c r="K62" s="23"/>
    </row>
    <row r="63" spans="1:11" ht="14.1" customHeight="1">
      <c r="A63" s="23"/>
      <c r="B63" s="23"/>
      <c r="C63" s="39" t="s">
        <v>62</v>
      </c>
      <c r="D63" s="40">
        <v>0</v>
      </c>
      <c r="E63" s="40">
        <v>0</v>
      </c>
      <c r="F63" s="40">
        <v>0</v>
      </c>
      <c r="G63" s="40">
        <v>0</v>
      </c>
      <c r="H63" s="23"/>
      <c r="I63" s="23"/>
      <c r="J63" s="23"/>
      <c r="K63" s="23"/>
    </row>
    <row r="64" spans="1:11" ht="14.1" customHeight="1">
      <c r="A64" s="23"/>
      <c r="B64" s="23"/>
      <c r="C64" s="39" t="s">
        <v>49</v>
      </c>
      <c r="D64" s="40">
        <v>0</v>
      </c>
      <c r="E64" s="40">
        <v>0</v>
      </c>
      <c r="F64" s="40">
        <v>0</v>
      </c>
      <c r="G64" s="40">
        <v>0</v>
      </c>
      <c r="H64" s="23"/>
      <c r="I64" s="23"/>
      <c r="J64" s="23"/>
      <c r="K64" s="23"/>
    </row>
    <row r="65" spans="1:11" ht="14.1" customHeight="1">
      <c r="A65" s="23"/>
      <c r="B65" s="23"/>
      <c r="C65" s="39" t="s">
        <v>58</v>
      </c>
      <c r="D65" s="40">
        <v>0</v>
      </c>
      <c r="E65" s="40">
        <v>0</v>
      </c>
      <c r="F65" s="40">
        <v>0</v>
      </c>
      <c r="G65" s="40">
        <v>0</v>
      </c>
      <c r="H65" s="23"/>
      <c r="I65" s="23"/>
      <c r="J65" s="23"/>
      <c r="K65" s="23"/>
    </row>
    <row r="66" spans="1:11" ht="14.1" customHeight="1">
      <c r="A66" s="23"/>
      <c r="B66" s="23"/>
      <c r="C66" s="39" t="s">
        <v>59</v>
      </c>
      <c r="D66" s="40">
        <v>0</v>
      </c>
      <c r="E66" s="40">
        <v>0</v>
      </c>
      <c r="F66" s="40">
        <v>0</v>
      </c>
      <c r="G66" s="40">
        <v>0</v>
      </c>
      <c r="H66" s="23"/>
      <c r="I66" s="23"/>
      <c r="J66" s="23"/>
      <c r="K66" s="23"/>
    </row>
    <row r="67" spans="1:11" ht="14.1" customHeight="1">
      <c r="A67" s="23"/>
      <c r="B67" s="23"/>
      <c r="C67" s="39" t="s">
        <v>60</v>
      </c>
      <c r="D67" s="40">
        <v>0</v>
      </c>
      <c r="E67" s="40">
        <v>0</v>
      </c>
      <c r="F67" s="40">
        <v>0</v>
      </c>
      <c r="G67" s="40">
        <v>0</v>
      </c>
      <c r="H67" s="23"/>
      <c r="I67" s="23"/>
      <c r="J67" s="23"/>
      <c r="K67" s="23"/>
    </row>
    <row r="68" spans="1:11" ht="14.1" customHeight="1">
      <c r="A68" s="23"/>
      <c r="B68" s="23"/>
      <c r="C68" s="39" t="s">
        <v>61</v>
      </c>
      <c r="D68" s="40">
        <v>0</v>
      </c>
      <c r="E68" s="40">
        <v>0</v>
      </c>
      <c r="F68" s="40">
        <v>0</v>
      </c>
      <c r="G68" s="40">
        <v>0</v>
      </c>
      <c r="H68" s="23"/>
      <c r="I68" s="23"/>
      <c r="J68" s="23"/>
      <c r="K68" s="23"/>
    </row>
    <row r="69" spans="1:11" ht="14.1" customHeight="1">
      <c r="A69" s="23"/>
      <c r="B69" s="23"/>
      <c r="C69" s="39" t="s">
        <v>63</v>
      </c>
      <c r="D69" s="40">
        <v>0</v>
      </c>
      <c r="E69" s="40">
        <v>0</v>
      </c>
      <c r="F69" s="40">
        <v>0</v>
      </c>
      <c r="G69" s="40">
        <v>0</v>
      </c>
      <c r="H69" s="23"/>
      <c r="I69" s="23"/>
      <c r="J69" s="23"/>
      <c r="K69" s="23"/>
    </row>
    <row r="70" spans="1:11" ht="14.1" customHeight="1">
      <c r="A70" s="23"/>
      <c r="B70" s="23"/>
      <c r="C70" s="39" t="s">
        <v>49</v>
      </c>
      <c r="D70" s="40">
        <v>0</v>
      </c>
      <c r="E70" s="40">
        <v>0</v>
      </c>
      <c r="F70" s="40">
        <v>0</v>
      </c>
      <c r="G70" s="40">
        <v>0</v>
      </c>
      <c r="H70" s="23"/>
      <c r="I70" s="23"/>
      <c r="J70" s="23"/>
      <c r="K70" s="23"/>
    </row>
    <row r="71" spans="1:11" ht="14.1" customHeight="1">
      <c r="A71" s="23"/>
      <c r="B71" s="23"/>
      <c r="C71" s="39" t="s">
        <v>58</v>
      </c>
      <c r="D71" s="40">
        <v>0</v>
      </c>
      <c r="E71" s="40">
        <v>0</v>
      </c>
      <c r="F71" s="40">
        <v>0</v>
      </c>
      <c r="G71" s="40">
        <v>0</v>
      </c>
      <c r="H71" s="23"/>
      <c r="I71" s="23"/>
      <c r="J71" s="23"/>
      <c r="K71" s="23"/>
    </row>
    <row r="72" spans="1:11" ht="14.1" customHeight="1">
      <c r="A72" s="23"/>
      <c r="B72" s="23"/>
      <c r="C72" s="39" t="s">
        <v>59</v>
      </c>
      <c r="D72" s="40">
        <v>0</v>
      </c>
      <c r="E72" s="40">
        <v>0</v>
      </c>
      <c r="F72" s="40">
        <v>0</v>
      </c>
      <c r="G72" s="40">
        <v>0</v>
      </c>
      <c r="H72" s="23"/>
      <c r="I72" s="23"/>
      <c r="J72" s="23"/>
      <c r="K72" s="23"/>
    </row>
    <row r="73" spans="1:11" ht="14.1" customHeight="1">
      <c r="A73" s="23"/>
      <c r="B73" s="23"/>
      <c r="C73" s="39" t="s">
        <v>60</v>
      </c>
      <c r="D73" s="40">
        <v>0</v>
      </c>
      <c r="E73" s="40">
        <v>0</v>
      </c>
      <c r="F73" s="40">
        <v>0</v>
      </c>
      <c r="G73" s="40">
        <v>0</v>
      </c>
      <c r="H73" s="23"/>
      <c r="I73" s="23"/>
      <c r="J73" s="23"/>
      <c r="K73" s="23"/>
    </row>
    <row r="74" spans="1:11" ht="14.1" customHeight="1">
      <c r="A74" s="23"/>
      <c r="B74" s="23"/>
      <c r="C74" s="39" t="s">
        <v>61</v>
      </c>
      <c r="D74" s="40">
        <v>0</v>
      </c>
      <c r="E74" s="40">
        <v>0</v>
      </c>
      <c r="F74" s="40">
        <v>0</v>
      </c>
      <c r="G74" s="40">
        <v>0</v>
      </c>
      <c r="H74" s="23"/>
      <c r="I74" s="23"/>
      <c r="J74" s="23"/>
      <c r="K74" s="23"/>
    </row>
    <row r="75" spans="1:11" ht="14.1" customHeight="1">
      <c r="A75" s="23"/>
      <c r="B75" s="23"/>
      <c r="C75" s="39" t="s">
        <v>64</v>
      </c>
      <c r="D75" s="40">
        <v>0</v>
      </c>
      <c r="E75" s="40">
        <v>0</v>
      </c>
      <c r="F75" s="40">
        <v>0</v>
      </c>
      <c r="G75" s="40">
        <v>0</v>
      </c>
      <c r="H75" s="23"/>
      <c r="I75" s="23"/>
      <c r="J75" s="23"/>
      <c r="K75" s="23"/>
    </row>
    <row r="76" spans="1:11" ht="14.1" customHeight="1">
      <c r="A76" s="23"/>
      <c r="B76" s="23"/>
      <c r="C76" s="39" t="s">
        <v>65</v>
      </c>
      <c r="D76" s="40">
        <v>0</v>
      </c>
      <c r="E76" s="40">
        <v>0</v>
      </c>
      <c r="F76" s="40">
        <v>0</v>
      </c>
      <c r="G76" s="40">
        <v>0</v>
      </c>
      <c r="H76" s="23"/>
      <c r="I76" s="23"/>
      <c r="J76" s="23"/>
      <c r="K76" s="23"/>
    </row>
    <row r="77" spans="1:11" ht="14.1" customHeight="1">
      <c r="A77" s="23"/>
      <c r="B77" s="23"/>
      <c r="C77" s="41" t="s">
        <v>25</v>
      </c>
      <c r="D77" s="40">
        <v>0</v>
      </c>
      <c r="E77" s="40">
        <v>53910000</v>
      </c>
      <c r="F77" s="40">
        <v>55910000</v>
      </c>
      <c r="G77" s="40">
        <v>56910000</v>
      </c>
      <c r="H77" s="23"/>
      <c r="I77" s="23"/>
      <c r="J77" s="23"/>
      <c r="K77" s="23"/>
    </row>
    <row r="78" spans="1:11">
      <c r="A78" s="23"/>
      <c r="B78" s="23"/>
      <c r="C78" s="33" t="s">
        <v>19</v>
      </c>
      <c r="D78" s="1519" t="s">
        <v>1775</v>
      </c>
      <c r="E78" s="1520"/>
      <c r="F78" s="1520"/>
      <c r="G78" s="1520"/>
      <c r="H78" s="23"/>
      <c r="I78" s="23"/>
      <c r="J78" s="23"/>
      <c r="K78" s="23"/>
    </row>
    <row r="79" spans="1:11" ht="21.95" customHeight="1">
      <c r="A79" s="23"/>
      <c r="B79" s="23"/>
      <c r="C79" s="34" t="s">
        <v>20</v>
      </c>
      <c r="D79" s="1521" t="s">
        <v>1776</v>
      </c>
      <c r="E79" s="1522"/>
      <c r="F79" s="1522"/>
      <c r="G79" s="1522"/>
      <c r="H79" s="23"/>
      <c r="I79" s="23"/>
      <c r="J79" s="23"/>
      <c r="K79" s="23"/>
    </row>
    <row r="80" spans="1:11">
      <c r="A80" s="23"/>
      <c r="B80" s="23"/>
      <c r="C80" s="34" t="s">
        <v>21</v>
      </c>
      <c r="D80" s="1521" t="s">
        <v>1777</v>
      </c>
      <c r="E80" s="1522"/>
      <c r="F80" s="1522"/>
      <c r="G80" s="1522"/>
      <c r="H80" s="23"/>
      <c r="I80" s="23"/>
      <c r="J80" s="23"/>
      <c r="K80" s="23"/>
    </row>
    <row r="81" spans="1:11" ht="15" customHeight="1">
      <c r="A81" s="23"/>
      <c r="B81" s="23"/>
      <c r="C81" s="35"/>
      <c r="D81" s="36">
        <v>2024</v>
      </c>
      <c r="E81" s="36">
        <v>2025</v>
      </c>
      <c r="F81" s="36">
        <v>2026</v>
      </c>
      <c r="G81" s="36">
        <v>2027</v>
      </c>
      <c r="H81" s="23"/>
      <c r="I81" s="23"/>
      <c r="J81" s="23"/>
      <c r="K81" s="23"/>
    </row>
    <row r="82" spans="1:11" ht="15" customHeight="1">
      <c r="A82" s="23"/>
      <c r="B82" s="23"/>
      <c r="C82" s="37"/>
      <c r="D82" s="38" t="s">
        <v>22</v>
      </c>
      <c r="E82" s="38" t="s">
        <v>23</v>
      </c>
      <c r="F82" s="38" t="s">
        <v>23</v>
      </c>
      <c r="G82" s="38" t="s">
        <v>23</v>
      </c>
      <c r="H82" s="23"/>
      <c r="I82" s="23"/>
      <c r="J82" s="23"/>
      <c r="K82" s="23"/>
    </row>
    <row r="83" spans="1:11" ht="14.1" customHeight="1">
      <c r="A83" s="23"/>
      <c r="B83" s="23"/>
      <c r="C83" s="27" t="s">
        <v>33</v>
      </c>
      <c r="D83" s="31" t="s">
        <v>359</v>
      </c>
      <c r="E83" s="31" t="s">
        <v>122</v>
      </c>
      <c r="F83" s="31" t="s">
        <v>359</v>
      </c>
      <c r="G83" s="31" t="s">
        <v>359</v>
      </c>
      <c r="H83" s="23"/>
      <c r="I83" s="23"/>
      <c r="J83" s="23"/>
      <c r="K83" s="23"/>
    </row>
    <row r="84" spans="1:11" ht="14.1" customHeight="1">
      <c r="A84" s="23"/>
      <c r="B84" s="23"/>
      <c r="C84" s="27" t="s">
        <v>35</v>
      </c>
      <c r="D84" s="31" t="s">
        <v>1778</v>
      </c>
      <c r="E84" s="31" t="s">
        <v>1779</v>
      </c>
      <c r="F84" s="31" t="s">
        <v>1780</v>
      </c>
      <c r="G84" s="31" t="s">
        <v>1780</v>
      </c>
      <c r="H84" s="23"/>
      <c r="I84" s="23"/>
      <c r="J84" s="23"/>
      <c r="K84" s="23"/>
    </row>
    <row r="85" spans="1:11" ht="14.1" customHeight="1">
      <c r="A85" s="23"/>
      <c r="B85" s="23"/>
      <c r="C85" s="27" t="s">
        <v>40</v>
      </c>
      <c r="D85" s="31" t="s">
        <v>1781</v>
      </c>
      <c r="E85" s="31" t="s">
        <v>1782</v>
      </c>
      <c r="F85" s="31" t="s">
        <v>234</v>
      </c>
      <c r="G85" s="31" t="s">
        <v>234</v>
      </c>
      <c r="H85" s="23"/>
      <c r="I85" s="23"/>
      <c r="J85" s="23"/>
      <c r="K85" s="23"/>
    </row>
    <row r="86" spans="1:11" ht="14.1" customHeight="1">
      <c r="A86" s="23"/>
      <c r="B86" s="23"/>
      <c r="C86" s="27" t="s">
        <v>41</v>
      </c>
      <c r="D86" s="31" t="s">
        <v>18</v>
      </c>
      <c r="E86" s="31" t="s">
        <v>1706</v>
      </c>
      <c r="F86" s="31" t="s">
        <v>1783</v>
      </c>
      <c r="G86" s="31" t="s">
        <v>42</v>
      </c>
      <c r="H86" s="23"/>
      <c r="I86" s="23"/>
      <c r="J86" s="23"/>
      <c r="K86" s="23"/>
    </row>
    <row r="87" spans="1:11" ht="14.1" customHeight="1">
      <c r="A87" s="23"/>
      <c r="B87" s="23"/>
      <c r="C87" s="27" t="s">
        <v>43</v>
      </c>
      <c r="D87" s="31" t="s">
        <v>18</v>
      </c>
      <c r="E87" s="31" t="s">
        <v>1784</v>
      </c>
      <c r="F87" s="31" t="s">
        <v>1448</v>
      </c>
      <c r="G87" s="31" t="s">
        <v>42</v>
      </c>
      <c r="H87" s="23"/>
      <c r="I87" s="23"/>
      <c r="J87" s="23"/>
      <c r="K87" s="23"/>
    </row>
    <row r="88" spans="1:11" ht="14.1" customHeight="1">
      <c r="A88" s="23"/>
      <c r="B88" s="23"/>
      <c r="C88" s="27" t="s">
        <v>47</v>
      </c>
      <c r="D88" s="31" t="s">
        <v>18</v>
      </c>
      <c r="E88" s="31" t="s">
        <v>1785</v>
      </c>
      <c r="F88" s="31" t="s">
        <v>1786</v>
      </c>
      <c r="G88" s="31" t="s">
        <v>42</v>
      </c>
      <c r="H88" s="23"/>
      <c r="I88" s="23"/>
      <c r="J88" s="23"/>
      <c r="K88" s="23"/>
    </row>
    <row r="89" spans="1:11" ht="14.1" customHeight="1">
      <c r="A89" s="23"/>
      <c r="B89" s="23"/>
      <c r="C89" s="1523" t="s">
        <v>24</v>
      </c>
      <c r="D89" s="1524"/>
      <c r="E89" s="1524"/>
      <c r="F89" s="1524"/>
      <c r="G89" s="1524"/>
      <c r="H89" s="23"/>
      <c r="I89" s="23"/>
      <c r="J89" s="23"/>
      <c r="K89" s="23"/>
    </row>
    <row r="90" spans="1:11" ht="14.1" customHeight="1">
      <c r="A90" s="23"/>
      <c r="B90" s="23"/>
      <c r="C90" s="35"/>
      <c r="D90" s="36">
        <v>2024</v>
      </c>
      <c r="E90" s="36">
        <v>2025</v>
      </c>
      <c r="F90" s="36">
        <v>2026</v>
      </c>
      <c r="G90" s="36">
        <v>2027</v>
      </c>
      <c r="H90" s="23"/>
      <c r="I90" s="23"/>
      <c r="J90" s="23"/>
      <c r="K90" s="23"/>
    </row>
    <row r="91" spans="1:11" ht="14.1" customHeight="1">
      <c r="A91" s="23"/>
      <c r="B91" s="23"/>
      <c r="C91" s="37"/>
      <c r="D91" s="38" t="s">
        <v>22</v>
      </c>
      <c r="E91" s="38" t="s">
        <v>23</v>
      </c>
      <c r="F91" s="38" t="s">
        <v>23</v>
      </c>
      <c r="G91" s="38" t="s">
        <v>23</v>
      </c>
      <c r="H91" s="23"/>
      <c r="I91" s="23"/>
      <c r="J91" s="23"/>
      <c r="K91" s="23"/>
    </row>
    <row r="92" spans="1:11" ht="14.1" customHeight="1">
      <c r="A92" s="23"/>
      <c r="B92" s="23"/>
      <c r="C92" s="39" t="s">
        <v>48</v>
      </c>
      <c r="D92" s="40">
        <v>0</v>
      </c>
      <c r="E92" s="40">
        <v>0</v>
      </c>
      <c r="F92" s="40">
        <v>0</v>
      </c>
      <c r="G92" s="40">
        <v>0</v>
      </c>
      <c r="H92" s="23"/>
      <c r="I92" s="23"/>
      <c r="J92" s="23"/>
      <c r="K92" s="23"/>
    </row>
    <row r="93" spans="1:11" ht="14.1" customHeight="1">
      <c r="A93" s="23"/>
      <c r="B93" s="23"/>
      <c r="C93" s="39" t="s">
        <v>49</v>
      </c>
      <c r="D93" s="40">
        <v>0</v>
      </c>
      <c r="E93" s="40">
        <v>0</v>
      </c>
      <c r="F93" s="40">
        <v>0</v>
      </c>
      <c r="G93" s="40">
        <v>0</v>
      </c>
      <c r="H93" s="23"/>
      <c r="I93" s="23"/>
      <c r="J93" s="23"/>
      <c r="K93" s="23"/>
    </row>
    <row r="94" spans="1:11" ht="14.1" customHeight="1">
      <c r="A94" s="23"/>
      <c r="B94" s="23"/>
      <c r="C94" s="39" t="s">
        <v>50</v>
      </c>
      <c r="D94" s="40">
        <v>0</v>
      </c>
      <c r="E94" s="40">
        <v>0</v>
      </c>
      <c r="F94" s="40">
        <v>0</v>
      </c>
      <c r="G94" s="40">
        <v>0</v>
      </c>
      <c r="H94" s="23"/>
      <c r="I94" s="23"/>
      <c r="J94" s="23"/>
      <c r="K94" s="23"/>
    </row>
    <row r="95" spans="1:11" ht="14.1" customHeight="1">
      <c r="A95" s="23"/>
      <c r="B95" s="23"/>
      <c r="C95" s="39" t="s">
        <v>51</v>
      </c>
      <c r="D95" s="40">
        <v>0</v>
      </c>
      <c r="E95" s="40">
        <v>0</v>
      </c>
      <c r="F95" s="40">
        <v>0</v>
      </c>
      <c r="G95" s="40">
        <v>0</v>
      </c>
      <c r="H95" s="23"/>
      <c r="I95" s="23"/>
      <c r="J95" s="23"/>
      <c r="K95" s="23"/>
    </row>
    <row r="96" spans="1:11" ht="14.1" customHeight="1">
      <c r="A96" s="23"/>
      <c r="B96" s="23"/>
      <c r="C96" s="39" t="s">
        <v>49</v>
      </c>
      <c r="D96" s="40">
        <v>0</v>
      </c>
      <c r="E96" s="40">
        <v>0</v>
      </c>
      <c r="F96" s="40">
        <v>0</v>
      </c>
      <c r="G96" s="40">
        <v>0</v>
      </c>
      <c r="H96" s="23"/>
      <c r="I96" s="23"/>
      <c r="J96" s="23"/>
      <c r="K96" s="23"/>
    </row>
    <row r="97" spans="1:11" ht="14.1" customHeight="1">
      <c r="A97" s="23"/>
      <c r="B97" s="23"/>
      <c r="C97" s="39" t="s">
        <v>50</v>
      </c>
      <c r="D97" s="40">
        <v>0</v>
      </c>
      <c r="E97" s="40">
        <v>0</v>
      </c>
      <c r="F97" s="40">
        <v>0</v>
      </c>
      <c r="G97" s="40">
        <v>0</v>
      </c>
      <c r="H97" s="23"/>
      <c r="I97" s="23"/>
      <c r="J97" s="23"/>
      <c r="K97" s="23"/>
    </row>
    <row r="98" spans="1:11" ht="14.1" customHeight="1">
      <c r="A98" s="23"/>
      <c r="B98" s="23"/>
      <c r="C98" s="39" t="s">
        <v>52</v>
      </c>
      <c r="D98" s="40">
        <v>0</v>
      </c>
      <c r="E98" s="40">
        <v>2500000</v>
      </c>
      <c r="F98" s="40">
        <v>1500000</v>
      </c>
      <c r="G98" s="40">
        <v>1500000</v>
      </c>
      <c r="H98" s="23"/>
      <c r="I98" s="23"/>
      <c r="J98" s="23"/>
      <c r="K98" s="23"/>
    </row>
    <row r="99" spans="1:11" ht="14.1" customHeight="1">
      <c r="A99" s="23"/>
      <c r="B99" s="23"/>
      <c r="C99" s="39" t="s">
        <v>49</v>
      </c>
      <c r="D99" s="40">
        <v>0</v>
      </c>
      <c r="E99" s="40">
        <v>2500000</v>
      </c>
      <c r="F99" s="40">
        <v>1500000</v>
      </c>
      <c r="G99" s="40">
        <v>1500000</v>
      </c>
      <c r="H99" s="23"/>
      <c r="I99" s="23"/>
      <c r="J99" s="23"/>
      <c r="K99" s="23"/>
    </row>
    <row r="100" spans="1:11" ht="14.1" customHeight="1">
      <c r="A100" s="23"/>
      <c r="B100" s="23"/>
      <c r="C100" s="39" t="s">
        <v>50</v>
      </c>
      <c r="D100" s="40">
        <v>0</v>
      </c>
      <c r="E100" s="40">
        <v>0</v>
      </c>
      <c r="F100" s="40">
        <v>0</v>
      </c>
      <c r="G100" s="40">
        <v>0</v>
      </c>
      <c r="H100" s="23"/>
      <c r="I100" s="23"/>
      <c r="J100" s="23"/>
      <c r="K100" s="23"/>
    </row>
    <row r="101" spans="1:11" ht="14.1" customHeight="1">
      <c r="A101" s="23"/>
      <c r="B101" s="23"/>
      <c r="C101" s="39" t="s">
        <v>53</v>
      </c>
      <c r="D101" s="40">
        <v>0</v>
      </c>
      <c r="E101" s="40">
        <v>0</v>
      </c>
      <c r="F101" s="40">
        <v>0</v>
      </c>
      <c r="G101" s="40">
        <v>0</v>
      </c>
      <c r="H101" s="23"/>
      <c r="I101" s="23"/>
      <c r="J101" s="23"/>
      <c r="K101" s="23"/>
    </row>
    <row r="102" spans="1:11" ht="14.1" customHeight="1">
      <c r="A102" s="23"/>
      <c r="B102" s="23"/>
      <c r="C102" s="39" t="s">
        <v>49</v>
      </c>
      <c r="D102" s="40">
        <v>0</v>
      </c>
      <c r="E102" s="40">
        <v>0</v>
      </c>
      <c r="F102" s="40">
        <v>0</v>
      </c>
      <c r="G102" s="40">
        <v>0</v>
      </c>
      <c r="H102" s="23"/>
      <c r="I102" s="23"/>
      <c r="J102" s="23"/>
      <c r="K102" s="23"/>
    </row>
    <row r="103" spans="1:11" ht="14.1" customHeight="1">
      <c r="A103" s="23"/>
      <c r="B103" s="23"/>
      <c r="C103" s="39" t="s">
        <v>50</v>
      </c>
      <c r="D103" s="40">
        <v>0</v>
      </c>
      <c r="E103" s="40">
        <v>0</v>
      </c>
      <c r="F103" s="40">
        <v>0</v>
      </c>
      <c r="G103" s="40">
        <v>0</v>
      </c>
      <c r="H103" s="23"/>
      <c r="I103" s="23"/>
      <c r="J103" s="23"/>
      <c r="K103" s="23"/>
    </row>
    <row r="104" spans="1:11" ht="14.1" customHeight="1">
      <c r="A104" s="23"/>
      <c r="B104" s="23"/>
      <c r="C104" s="39" t="s">
        <v>54</v>
      </c>
      <c r="D104" s="40">
        <v>0</v>
      </c>
      <c r="E104" s="40">
        <v>0</v>
      </c>
      <c r="F104" s="40">
        <v>0</v>
      </c>
      <c r="G104" s="40">
        <v>0</v>
      </c>
      <c r="H104" s="23"/>
      <c r="I104" s="23"/>
      <c r="J104" s="23"/>
      <c r="K104" s="23"/>
    </row>
    <row r="105" spans="1:11" ht="14.1" customHeight="1">
      <c r="A105" s="23"/>
      <c r="B105" s="23"/>
      <c r="C105" s="39" t="s">
        <v>49</v>
      </c>
      <c r="D105" s="40">
        <v>0</v>
      </c>
      <c r="E105" s="40">
        <v>0</v>
      </c>
      <c r="F105" s="40">
        <v>0</v>
      </c>
      <c r="G105" s="40">
        <v>0</v>
      </c>
      <c r="H105" s="23"/>
      <c r="I105" s="23"/>
      <c r="J105" s="23"/>
      <c r="K105" s="23"/>
    </row>
    <row r="106" spans="1:11" ht="14.1" customHeight="1">
      <c r="A106" s="23"/>
      <c r="B106" s="23"/>
      <c r="C106" s="39" t="s">
        <v>50</v>
      </c>
      <c r="D106" s="40">
        <v>0</v>
      </c>
      <c r="E106" s="40">
        <v>0</v>
      </c>
      <c r="F106" s="40">
        <v>0</v>
      </c>
      <c r="G106" s="40">
        <v>0</v>
      </c>
      <c r="H106" s="23"/>
      <c r="I106" s="23"/>
      <c r="J106" s="23"/>
      <c r="K106" s="23"/>
    </row>
    <row r="107" spans="1:11" ht="14.1" customHeight="1">
      <c r="A107" s="23"/>
      <c r="B107" s="23"/>
      <c r="C107" s="39" t="s">
        <v>55</v>
      </c>
      <c r="D107" s="40">
        <v>0</v>
      </c>
      <c r="E107" s="40">
        <v>0</v>
      </c>
      <c r="F107" s="40">
        <v>0</v>
      </c>
      <c r="G107" s="40">
        <v>0</v>
      </c>
      <c r="H107" s="23"/>
      <c r="I107" s="23"/>
      <c r="J107" s="23"/>
      <c r="K107" s="23"/>
    </row>
    <row r="108" spans="1:11" ht="14.1" customHeight="1">
      <c r="A108" s="23"/>
      <c r="B108" s="23"/>
      <c r="C108" s="39" t="s">
        <v>49</v>
      </c>
      <c r="D108" s="40">
        <v>0</v>
      </c>
      <c r="E108" s="40">
        <v>0</v>
      </c>
      <c r="F108" s="40">
        <v>0</v>
      </c>
      <c r="G108" s="40">
        <v>0</v>
      </c>
      <c r="H108" s="23"/>
      <c r="I108" s="23"/>
      <c r="J108" s="23"/>
      <c r="K108" s="23"/>
    </row>
    <row r="109" spans="1:11" ht="14.1" customHeight="1">
      <c r="A109" s="23"/>
      <c r="B109" s="23"/>
      <c r="C109" s="39" t="s">
        <v>50</v>
      </c>
      <c r="D109" s="40">
        <v>0</v>
      </c>
      <c r="E109" s="40">
        <v>0</v>
      </c>
      <c r="F109" s="40">
        <v>0</v>
      </c>
      <c r="G109" s="40">
        <v>0</v>
      </c>
      <c r="H109" s="23"/>
      <c r="I109" s="23"/>
      <c r="J109" s="23"/>
      <c r="K109" s="23"/>
    </row>
    <row r="110" spans="1:11" ht="14.1" customHeight="1">
      <c r="A110" s="23"/>
      <c r="B110" s="23"/>
      <c r="C110" s="39" t="s">
        <v>56</v>
      </c>
      <c r="D110" s="40">
        <v>0</v>
      </c>
      <c r="E110" s="40">
        <v>0</v>
      </c>
      <c r="F110" s="40">
        <v>0</v>
      </c>
      <c r="G110" s="40">
        <v>0</v>
      </c>
      <c r="H110" s="23"/>
      <c r="I110" s="23"/>
      <c r="J110" s="23"/>
      <c r="K110" s="23"/>
    </row>
    <row r="111" spans="1:11" ht="14.1" customHeight="1">
      <c r="A111" s="23"/>
      <c r="B111" s="23"/>
      <c r="C111" s="39" t="s">
        <v>49</v>
      </c>
      <c r="D111" s="40">
        <v>0</v>
      </c>
      <c r="E111" s="40">
        <v>0</v>
      </c>
      <c r="F111" s="40">
        <v>0</v>
      </c>
      <c r="G111" s="40">
        <v>0</v>
      </c>
      <c r="H111" s="23"/>
      <c r="I111" s="23"/>
      <c r="J111" s="23"/>
      <c r="K111" s="23"/>
    </row>
    <row r="112" spans="1:11" ht="14.1" customHeight="1">
      <c r="A112" s="23"/>
      <c r="B112" s="23"/>
      <c r="C112" s="39" t="s">
        <v>50</v>
      </c>
      <c r="D112" s="40">
        <v>0</v>
      </c>
      <c r="E112" s="40">
        <v>0</v>
      </c>
      <c r="F112" s="40">
        <v>0</v>
      </c>
      <c r="G112" s="40">
        <v>0</v>
      </c>
      <c r="H112" s="23"/>
      <c r="I112" s="23"/>
      <c r="J112" s="23"/>
      <c r="K112" s="23"/>
    </row>
    <row r="113" spans="1:11" ht="14.1" customHeight="1">
      <c r="A113" s="23"/>
      <c r="B113" s="23"/>
      <c r="C113" s="39" t="s">
        <v>57</v>
      </c>
      <c r="D113" s="40">
        <v>0</v>
      </c>
      <c r="E113" s="40">
        <v>0</v>
      </c>
      <c r="F113" s="40">
        <v>0</v>
      </c>
      <c r="G113" s="40">
        <v>0</v>
      </c>
      <c r="H113" s="23"/>
      <c r="I113" s="23"/>
      <c r="J113" s="23"/>
      <c r="K113" s="23"/>
    </row>
    <row r="114" spans="1:11" ht="14.1" customHeight="1">
      <c r="A114" s="23"/>
      <c r="B114" s="23"/>
      <c r="C114" s="39" t="s">
        <v>49</v>
      </c>
      <c r="D114" s="40">
        <v>0</v>
      </c>
      <c r="E114" s="40">
        <v>0</v>
      </c>
      <c r="F114" s="40">
        <v>0</v>
      </c>
      <c r="G114" s="40">
        <v>0</v>
      </c>
      <c r="H114" s="23"/>
      <c r="I114" s="23"/>
      <c r="J114" s="23"/>
      <c r="K114" s="23"/>
    </row>
    <row r="115" spans="1:11" ht="14.1" customHeight="1">
      <c r="A115" s="23"/>
      <c r="B115" s="23"/>
      <c r="C115" s="39" t="s">
        <v>58</v>
      </c>
      <c r="D115" s="40">
        <v>0</v>
      </c>
      <c r="E115" s="40">
        <v>0</v>
      </c>
      <c r="F115" s="40">
        <v>0</v>
      </c>
      <c r="G115" s="40">
        <v>0</v>
      </c>
      <c r="H115" s="23"/>
      <c r="I115" s="23"/>
      <c r="J115" s="23"/>
      <c r="K115" s="23"/>
    </row>
    <row r="116" spans="1:11" ht="14.1" customHeight="1">
      <c r="A116" s="23"/>
      <c r="B116" s="23"/>
      <c r="C116" s="39" t="s">
        <v>59</v>
      </c>
      <c r="D116" s="40">
        <v>0</v>
      </c>
      <c r="E116" s="40">
        <v>0</v>
      </c>
      <c r="F116" s="40">
        <v>0</v>
      </c>
      <c r="G116" s="40">
        <v>0</v>
      </c>
      <c r="H116" s="23"/>
      <c r="I116" s="23"/>
      <c r="J116" s="23"/>
      <c r="K116" s="23"/>
    </row>
    <row r="117" spans="1:11" ht="14.1" customHeight="1">
      <c r="A117" s="23"/>
      <c r="B117" s="23"/>
      <c r="C117" s="39" t="s">
        <v>60</v>
      </c>
      <c r="D117" s="40">
        <v>0</v>
      </c>
      <c r="E117" s="40">
        <v>0</v>
      </c>
      <c r="F117" s="40">
        <v>0</v>
      </c>
      <c r="G117" s="40">
        <v>0</v>
      </c>
      <c r="H117" s="23"/>
      <c r="I117" s="23"/>
      <c r="J117" s="23"/>
      <c r="K117" s="23"/>
    </row>
    <row r="118" spans="1:11" ht="14.1" customHeight="1">
      <c r="A118" s="23"/>
      <c r="B118" s="23"/>
      <c r="C118" s="39" t="s">
        <v>61</v>
      </c>
      <c r="D118" s="40">
        <v>0</v>
      </c>
      <c r="E118" s="40">
        <v>0</v>
      </c>
      <c r="F118" s="40">
        <v>0</v>
      </c>
      <c r="G118" s="40">
        <v>0</v>
      </c>
      <c r="H118" s="23"/>
      <c r="I118" s="23"/>
      <c r="J118" s="23"/>
      <c r="K118" s="23"/>
    </row>
    <row r="119" spans="1:11" ht="14.1" customHeight="1">
      <c r="A119" s="23"/>
      <c r="B119" s="23"/>
      <c r="C119" s="39" t="s">
        <v>62</v>
      </c>
      <c r="D119" s="40">
        <v>0</v>
      </c>
      <c r="E119" s="40">
        <v>0</v>
      </c>
      <c r="F119" s="40">
        <v>0</v>
      </c>
      <c r="G119" s="40">
        <v>0</v>
      </c>
      <c r="H119" s="23"/>
      <c r="I119" s="23"/>
      <c r="J119" s="23"/>
      <c r="K119" s="23"/>
    </row>
    <row r="120" spans="1:11" ht="14.1" customHeight="1">
      <c r="A120" s="23"/>
      <c r="B120" s="23"/>
      <c r="C120" s="39" t="s">
        <v>49</v>
      </c>
      <c r="D120" s="40">
        <v>0</v>
      </c>
      <c r="E120" s="40">
        <v>0</v>
      </c>
      <c r="F120" s="40">
        <v>0</v>
      </c>
      <c r="G120" s="40">
        <v>0</v>
      </c>
      <c r="H120" s="23"/>
      <c r="I120" s="23"/>
      <c r="J120" s="23"/>
      <c r="K120" s="23"/>
    </row>
    <row r="121" spans="1:11" ht="14.1" customHeight="1">
      <c r="A121" s="23"/>
      <c r="B121" s="23"/>
      <c r="C121" s="39" t="s">
        <v>58</v>
      </c>
      <c r="D121" s="40">
        <v>0</v>
      </c>
      <c r="E121" s="40">
        <v>0</v>
      </c>
      <c r="F121" s="40">
        <v>0</v>
      </c>
      <c r="G121" s="40">
        <v>0</v>
      </c>
      <c r="H121" s="23"/>
      <c r="I121" s="23"/>
      <c r="J121" s="23"/>
      <c r="K121" s="23"/>
    </row>
    <row r="122" spans="1:11" ht="14.1" customHeight="1">
      <c r="A122" s="23"/>
      <c r="B122" s="23"/>
      <c r="C122" s="39" t="s">
        <v>59</v>
      </c>
      <c r="D122" s="40">
        <v>0</v>
      </c>
      <c r="E122" s="40">
        <v>0</v>
      </c>
      <c r="F122" s="40">
        <v>0</v>
      </c>
      <c r="G122" s="40">
        <v>0</v>
      </c>
      <c r="H122" s="23"/>
      <c r="I122" s="23"/>
      <c r="J122" s="23"/>
      <c r="K122" s="23"/>
    </row>
    <row r="123" spans="1:11" ht="14.1" customHeight="1">
      <c r="A123" s="23"/>
      <c r="B123" s="23"/>
      <c r="C123" s="39" t="s">
        <v>60</v>
      </c>
      <c r="D123" s="40">
        <v>0</v>
      </c>
      <c r="E123" s="40">
        <v>0</v>
      </c>
      <c r="F123" s="40">
        <v>0</v>
      </c>
      <c r="G123" s="40">
        <v>0</v>
      </c>
      <c r="H123" s="23"/>
      <c r="I123" s="23"/>
      <c r="J123" s="23"/>
      <c r="K123" s="23"/>
    </row>
    <row r="124" spans="1:11" ht="14.1" customHeight="1">
      <c r="A124" s="23"/>
      <c r="B124" s="23"/>
      <c r="C124" s="39" t="s">
        <v>61</v>
      </c>
      <c r="D124" s="40">
        <v>0</v>
      </c>
      <c r="E124" s="40">
        <v>0</v>
      </c>
      <c r="F124" s="40">
        <v>0</v>
      </c>
      <c r="G124" s="40">
        <v>0</v>
      </c>
      <c r="H124" s="23"/>
      <c r="I124" s="23"/>
      <c r="J124" s="23"/>
      <c r="K124" s="23"/>
    </row>
    <row r="125" spans="1:11" ht="14.1" customHeight="1">
      <c r="A125" s="23"/>
      <c r="B125" s="23"/>
      <c r="C125" s="39" t="s">
        <v>63</v>
      </c>
      <c r="D125" s="40">
        <v>0</v>
      </c>
      <c r="E125" s="40">
        <v>0</v>
      </c>
      <c r="F125" s="40">
        <v>0</v>
      </c>
      <c r="G125" s="40">
        <v>0</v>
      </c>
      <c r="H125" s="23"/>
      <c r="I125" s="23"/>
      <c r="J125" s="23"/>
      <c r="K125" s="23"/>
    </row>
    <row r="126" spans="1:11" ht="14.1" customHeight="1">
      <c r="A126" s="23"/>
      <c r="B126" s="23"/>
      <c r="C126" s="39" t="s">
        <v>49</v>
      </c>
      <c r="D126" s="40">
        <v>0</v>
      </c>
      <c r="E126" s="40">
        <v>0</v>
      </c>
      <c r="F126" s="40">
        <v>0</v>
      </c>
      <c r="G126" s="40">
        <v>0</v>
      </c>
      <c r="H126" s="23"/>
      <c r="I126" s="23"/>
      <c r="J126" s="23"/>
      <c r="K126" s="23"/>
    </row>
    <row r="127" spans="1:11" ht="14.1" customHeight="1">
      <c r="A127" s="23"/>
      <c r="B127" s="23"/>
      <c r="C127" s="39" t="s">
        <v>58</v>
      </c>
      <c r="D127" s="40">
        <v>0</v>
      </c>
      <c r="E127" s="40">
        <v>0</v>
      </c>
      <c r="F127" s="40">
        <v>0</v>
      </c>
      <c r="G127" s="40">
        <v>0</v>
      </c>
      <c r="H127" s="23"/>
      <c r="I127" s="23"/>
      <c r="J127" s="23"/>
      <c r="K127" s="23"/>
    </row>
    <row r="128" spans="1:11" ht="14.1" customHeight="1">
      <c r="A128" s="23"/>
      <c r="B128" s="23"/>
      <c r="C128" s="39" t="s">
        <v>59</v>
      </c>
      <c r="D128" s="40">
        <v>0</v>
      </c>
      <c r="E128" s="40">
        <v>0</v>
      </c>
      <c r="F128" s="40">
        <v>0</v>
      </c>
      <c r="G128" s="40">
        <v>0</v>
      </c>
      <c r="H128" s="23"/>
      <c r="I128" s="23"/>
      <c r="J128" s="23"/>
      <c r="K128" s="23"/>
    </row>
    <row r="129" spans="1:11" ht="14.1" customHeight="1">
      <c r="A129" s="23"/>
      <c r="B129" s="23"/>
      <c r="C129" s="39" t="s">
        <v>60</v>
      </c>
      <c r="D129" s="40">
        <v>0</v>
      </c>
      <c r="E129" s="40">
        <v>0</v>
      </c>
      <c r="F129" s="40">
        <v>0</v>
      </c>
      <c r="G129" s="40">
        <v>0</v>
      </c>
      <c r="H129" s="23"/>
      <c r="I129" s="23"/>
      <c r="J129" s="23"/>
      <c r="K129" s="23"/>
    </row>
    <row r="130" spans="1:11" ht="14.1" customHeight="1">
      <c r="A130" s="23"/>
      <c r="B130" s="23"/>
      <c r="C130" s="39" t="s">
        <v>61</v>
      </c>
      <c r="D130" s="40">
        <v>0</v>
      </c>
      <c r="E130" s="40">
        <v>0</v>
      </c>
      <c r="F130" s="40">
        <v>0</v>
      </c>
      <c r="G130" s="40">
        <v>0</v>
      </c>
      <c r="H130" s="23"/>
      <c r="I130" s="23"/>
      <c r="J130" s="23"/>
      <c r="K130" s="23"/>
    </row>
    <row r="131" spans="1:11" ht="14.1" customHeight="1">
      <c r="A131" s="23"/>
      <c r="B131" s="23"/>
      <c r="C131" s="39" t="s">
        <v>64</v>
      </c>
      <c r="D131" s="40">
        <v>0</v>
      </c>
      <c r="E131" s="40">
        <v>0</v>
      </c>
      <c r="F131" s="40">
        <v>0</v>
      </c>
      <c r="G131" s="40">
        <v>0</v>
      </c>
      <c r="H131" s="23"/>
      <c r="I131" s="23"/>
      <c r="J131" s="23"/>
      <c r="K131" s="23"/>
    </row>
    <row r="132" spans="1:11" ht="14.1" customHeight="1">
      <c r="A132" s="23"/>
      <c r="B132" s="23"/>
      <c r="C132" s="39" t="s">
        <v>65</v>
      </c>
      <c r="D132" s="40">
        <v>0</v>
      </c>
      <c r="E132" s="40">
        <v>0</v>
      </c>
      <c r="F132" s="40">
        <v>0</v>
      </c>
      <c r="G132" s="40">
        <v>0</v>
      </c>
      <c r="H132" s="23"/>
      <c r="I132" s="23"/>
      <c r="J132" s="23"/>
      <c r="K132" s="23"/>
    </row>
    <row r="133" spans="1:11" ht="14.1" customHeight="1">
      <c r="A133" s="23"/>
      <c r="B133" s="23"/>
      <c r="C133" s="41" t="s">
        <v>25</v>
      </c>
      <c r="D133" s="40">
        <v>0</v>
      </c>
      <c r="E133" s="40">
        <v>2500000</v>
      </c>
      <c r="F133" s="40">
        <v>1500000</v>
      </c>
      <c r="G133" s="40">
        <v>1500000</v>
      </c>
      <c r="H133" s="23"/>
      <c r="I133" s="23"/>
      <c r="J133" s="23"/>
      <c r="K133" s="23"/>
    </row>
    <row r="134" spans="1:11" ht="14.1" customHeight="1">
      <c r="A134" s="23"/>
      <c r="B134" s="23"/>
      <c r="C134" s="1503" t="s">
        <v>66</v>
      </c>
      <c r="D134" s="1504"/>
      <c r="E134" s="1504"/>
      <c r="F134" s="1504"/>
      <c r="G134" s="1504"/>
      <c r="H134" s="23"/>
      <c r="I134" s="23"/>
      <c r="J134" s="23"/>
      <c r="K134" s="23"/>
    </row>
    <row r="135" spans="1:11" ht="14.1" customHeight="1">
      <c r="A135" s="23"/>
      <c r="B135" s="23"/>
      <c r="C135" s="32" t="s">
        <v>1787</v>
      </c>
      <c r="D135" s="1503" t="s">
        <v>1788</v>
      </c>
      <c r="E135" s="1504"/>
      <c r="F135" s="1504"/>
      <c r="G135" s="1504"/>
      <c r="H135" s="23"/>
      <c r="I135" s="23"/>
      <c r="J135" s="23"/>
      <c r="K135" s="23"/>
    </row>
    <row r="136" spans="1:11">
      <c r="A136" s="23"/>
      <c r="B136" s="23"/>
      <c r="C136" s="33" t="s">
        <v>19</v>
      </c>
      <c r="D136" s="1519" t="s">
        <v>1789</v>
      </c>
      <c r="E136" s="1520"/>
      <c r="F136" s="1520"/>
      <c r="G136" s="1520"/>
      <c r="H136" s="23"/>
      <c r="I136" s="23"/>
      <c r="J136" s="23"/>
      <c r="K136" s="23"/>
    </row>
    <row r="137" spans="1:11" ht="18" customHeight="1">
      <c r="A137" s="23"/>
      <c r="B137" s="23"/>
      <c r="C137" s="34" t="s">
        <v>20</v>
      </c>
      <c r="D137" s="1521" t="s">
        <v>1790</v>
      </c>
      <c r="E137" s="1522"/>
      <c r="F137" s="1522"/>
      <c r="G137" s="1522"/>
      <c r="H137" s="23"/>
      <c r="I137" s="23"/>
      <c r="J137" s="23"/>
      <c r="K137" s="23"/>
    </row>
    <row r="138" spans="1:11">
      <c r="A138" s="23"/>
      <c r="B138" s="23"/>
      <c r="C138" s="34" t="s">
        <v>21</v>
      </c>
      <c r="D138" s="1521" t="s">
        <v>795</v>
      </c>
      <c r="E138" s="1522"/>
      <c r="F138" s="1522"/>
      <c r="G138" s="1522"/>
      <c r="H138" s="23"/>
      <c r="I138" s="23"/>
      <c r="J138" s="23"/>
      <c r="K138" s="23"/>
    </row>
    <row r="139" spans="1:11" ht="15" customHeight="1">
      <c r="A139" s="23"/>
      <c r="B139" s="23"/>
      <c r="C139" s="35"/>
      <c r="D139" s="36">
        <v>2024</v>
      </c>
      <c r="E139" s="36">
        <v>2025</v>
      </c>
      <c r="F139" s="36">
        <v>2026</v>
      </c>
      <c r="G139" s="36">
        <v>2027</v>
      </c>
      <c r="H139" s="23"/>
      <c r="I139" s="23"/>
      <c r="J139" s="23"/>
      <c r="K139" s="23"/>
    </row>
    <row r="140" spans="1:11" ht="15" customHeight="1">
      <c r="A140" s="23"/>
      <c r="B140" s="23"/>
      <c r="C140" s="37"/>
      <c r="D140" s="38" t="s">
        <v>22</v>
      </c>
      <c r="E140" s="38" t="s">
        <v>23</v>
      </c>
      <c r="F140" s="38" t="s">
        <v>23</v>
      </c>
      <c r="G140" s="38" t="s">
        <v>23</v>
      </c>
      <c r="H140" s="23"/>
      <c r="I140" s="23"/>
      <c r="J140" s="23"/>
      <c r="K140" s="23"/>
    </row>
    <row r="141" spans="1:11" ht="14.1" customHeight="1">
      <c r="A141" s="23"/>
      <c r="B141" s="23"/>
      <c r="C141" s="27" t="s">
        <v>33</v>
      </c>
      <c r="D141" s="31" t="s">
        <v>359</v>
      </c>
      <c r="E141" s="31" t="s">
        <v>74</v>
      </c>
      <c r="F141" s="31" t="s">
        <v>74</v>
      </c>
      <c r="G141" s="31" t="s">
        <v>74</v>
      </c>
      <c r="H141" s="23"/>
      <c r="I141" s="23"/>
      <c r="J141" s="23"/>
      <c r="K141" s="23"/>
    </row>
    <row r="142" spans="1:11" ht="14.1" customHeight="1">
      <c r="A142" s="23"/>
      <c r="B142" s="23"/>
      <c r="C142" s="27" t="s">
        <v>35</v>
      </c>
      <c r="D142" s="31" t="s">
        <v>1701</v>
      </c>
      <c r="E142" s="31" t="s">
        <v>1701</v>
      </c>
      <c r="F142" s="31" t="s">
        <v>1701</v>
      </c>
      <c r="G142" s="31" t="s">
        <v>1701</v>
      </c>
      <c r="H142" s="23"/>
      <c r="I142" s="23"/>
      <c r="J142" s="23"/>
      <c r="K142" s="23"/>
    </row>
    <row r="143" spans="1:11" ht="14.1" customHeight="1">
      <c r="A143" s="23"/>
      <c r="B143" s="23"/>
      <c r="C143" s="27" t="s">
        <v>40</v>
      </c>
      <c r="D143" s="31" t="s">
        <v>1791</v>
      </c>
      <c r="E143" s="31" t="s">
        <v>1444</v>
      </c>
      <c r="F143" s="31" t="s">
        <v>1444</v>
      </c>
      <c r="G143" s="31" t="s">
        <v>1444</v>
      </c>
      <c r="H143" s="23"/>
      <c r="I143" s="23"/>
      <c r="J143" s="23"/>
      <c r="K143" s="23"/>
    </row>
    <row r="144" spans="1:11" ht="14.1" customHeight="1">
      <c r="A144" s="23"/>
      <c r="B144" s="23"/>
      <c r="C144" s="27" t="s">
        <v>41</v>
      </c>
      <c r="D144" s="31" t="s">
        <v>18</v>
      </c>
      <c r="E144" s="31" t="s">
        <v>34</v>
      </c>
      <c r="F144" s="31" t="s">
        <v>42</v>
      </c>
      <c r="G144" s="31" t="s">
        <v>42</v>
      </c>
      <c r="H144" s="23"/>
      <c r="I144" s="23"/>
      <c r="J144" s="23"/>
      <c r="K144" s="23"/>
    </row>
    <row r="145" spans="1:11" ht="14.1" customHeight="1">
      <c r="A145" s="23"/>
      <c r="B145" s="23"/>
      <c r="C145" s="27" t="s">
        <v>43</v>
      </c>
      <c r="D145" s="31" t="s">
        <v>18</v>
      </c>
      <c r="E145" s="31" t="s">
        <v>42</v>
      </c>
      <c r="F145" s="31" t="s">
        <v>42</v>
      </c>
      <c r="G145" s="31" t="s">
        <v>42</v>
      </c>
      <c r="H145" s="23"/>
      <c r="I145" s="23"/>
      <c r="J145" s="23"/>
      <c r="K145" s="23"/>
    </row>
    <row r="146" spans="1:11" ht="14.1" customHeight="1">
      <c r="A146" s="23"/>
      <c r="B146" s="23"/>
      <c r="C146" s="27" t="s">
        <v>47</v>
      </c>
      <c r="D146" s="31" t="s">
        <v>18</v>
      </c>
      <c r="E146" s="31" t="s">
        <v>1792</v>
      </c>
      <c r="F146" s="31" t="s">
        <v>42</v>
      </c>
      <c r="G146" s="31" t="s">
        <v>42</v>
      </c>
      <c r="H146" s="23"/>
      <c r="I146" s="23"/>
      <c r="J146" s="23"/>
      <c r="K146" s="23"/>
    </row>
    <row r="147" spans="1:11" ht="14.1" customHeight="1">
      <c r="A147" s="23"/>
      <c r="B147" s="23"/>
      <c r="C147" s="1523" t="s">
        <v>24</v>
      </c>
      <c r="D147" s="1524"/>
      <c r="E147" s="1524"/>
      <c r="F147" s="1524"/>
      <c r="G147" s="1524"/>
      <c r="H147" s="23"/>
      <c r="I147" s="23"/>
      <c r="J147" s="23"/>
      <c r="K147" s="23"/>
    </row>
    <row r="148" spans="1:11" ht="14.1" customHeight="1">
      <c r="A148" s="23"/>
      <c r="B148" s="23"/>
      <c r="C148" s="35"/>
      <c r="D148" s="36">
        <v>2024</v>
      </c>
      <c r="E148" s="36">
        <v>2025</v>
      </c>
      <c r="F148" s="36">
        <v>2026</v>
      </c>
      <c r="G148" s="36">
        <v>2027</v>
      </c>
      <c r="H148" s="23"/>
      <c r="I148" s="23"/>
      <c r="J148" s="23"/>
      <c r="K148" s="23"/>
    </row>
    <row r="149" spans="1:11" ht="14.1" customHeight="1">
      <c r="A149" s="23"/>
      <c r="B149" s="23"/>
      <c r="C149" s="37"/>
      <c r="D149" s="38" t="s">
        <v>22</v>
      </c>
      <c r="E149" s="38" t="s">
        <v>23</v>
      </c>
      <c r="F149" s="38" t="s">
        <v>23</v>
      </c>
      <c r="G149" s="38" t="s">
        <v>23</v>
      </c>
      <c r="H149" s="23"/>
      <c r="I149" s="23"/>
      <c r="J149" s="23"/>
      <c r="K149" s="23"/>
    </row>
    <row r="150" spans="1:11" ht="14.1" customHeight="1">
      <c r="A150" s="23"/>
      <c r="B150" s="23"/>
      <c r="C150" s="39" t="s">
        <v>48</v>
      </c>
      <c r="D150" s="40">
        <v>0</v>
      </c>
      <c r="E150" s="40">
        <v>0</v>
      </c>
      <c r="F150" s="40">
        <v>0</v>
      </c>
      <c r="G150" s="40">
        <v>0</v>
      </c>
      <c r="H150" s="23"/>
      <c r="I150" s="23"/>
      <c r="J150" s="23"/>
      <c r="K150" s="23"/>
    </row>
    <row r="151" spans="1:11" ht="14.1" customHeight="1">
      <c r="A151" s="23"/>
      <c r="B151" s="23"/>
      <c r="C151" s="39" t="s">
        <v>49</v>
      </c>
      <c r="D151" s="40">
        <v>0</v>
      </c>
      <c r="E151" s="40">
        <v>0</v>
      </c>
      <c r="F151" s="40">
        <v>0</v>
      </c>
      <c r="G151" s="40">
        <v>0</v>
      </c>
      <c r="H151" s="23"/>
      <c r="I151" s="23"/>
      <c r="J151" s="23"/>
      <c r="K151" s="23"/>
    </row>
    <row r="152" spans="1:11" ht="14.1" customHeight="1">
      <c r="A152" s="23"/>
      <c r="B152" s="23"/>
      <c r="C152" s="39" t="s">
        <v>50</v>
      </c>
      <c r="D152" s="40">
        <v>0</v>
      </c>
      <c r="E152" s="40">
        <v>0</v>
      </c>
      <c r="F152" s="40">
        <v>0</v>
      </c>
      <c r="G152" s="40">
        <v>0</v>
      </c>
      <c r="H152" s="23"/>
      <c r="I152" s="23"/>
      <c r="J152" s="23"/>
      <c r="K152" s="23"/>
    </row>
    <row r="153" spans="1:11" ht="14.1" customHeight="1">
      <c r="A153" s="23"/>
      <c r="B153" s="23"/>
      <c r="C153" s="39" t="s">
        <v>51</v>
      </c>
      <c r="D153" s="40">
        <v>0</v>
      </c>
      <c r="E153" s="40">
        <v>0</v>
      </c>
      <c r="F153" s="40">
        <v>0</v>
      </c>
      <c r="G153" s="40">
        <v>0</v>
      </c>
      <c r="H153" s="23"/>
      <c r="I153" s="23"/>
      <c r="J153" s="23"/>
      <c r="K153" s="23"/>
    </row>
    <row r="154" spans="1:11" ht="14.1" customHeight="1">
      <c r="A154" s="23"/>
      <c r="B154" s="23"/>
      <c r="C154" s="39" t="s">
        <v>49</v>
      </c>
      <c r="D154" s="40">
        <v>0</v>
      </c>
      <c r="E154" s="40">
        <v>0</v>
      </c>
      <c r="F154" s="40">
        <v>0</v>
      </c>
      <c r="G154" s="40">
        <v>0</v>
      </c>
      <c r="H154" s="23"/>
      <c r="I154" s="23"/>
      <c r="J154" s="23"/>
      <c r="K154" s="23"/>
    </row>
    <row r="155" spans="1:11" ht="14.1" customHeight="1">
      <c r="A155" s="23"/>
      <c r="B155" s="23"/>
      <c r="C155" s="39" t="s">
        <v>50</v>
      </c>
      <c r="D155" s="40">
        <v>0</v>
      </c>
      <c r="E155" s="40">
        <v>0</v>
      </c>
      <c r="F155" s="40">
        <v>0</v>
      </c>
      <c r="G155" s="40">
        <v>0</v>
      </c>
      <c r="H155" s="23"/>
      <c r="I155" s="23"/>
      <c r="J155" s="23"/>
      <c r="K155" s="23"/>
    </row>
    <row r="156" spans="1:11" ht="14.1" customHeight="1">
      <c r="A156" s="23"/>
      <c r="B156" s="23"/>
      <c r="C156" s="39" t="s">
        <v>52</v>
      </c>
      <c r="D156" s="40">
        <v>0</v>
      </c>
      <c r="E156" s="40">
        <v>0</v>
      </c>
      <c r="F156" s="40">
        <v>0</v>
      </c>
      <c r="G156" s="40">
        <v>0</v>
      </c>
      <c r="H156" s="23"/>
      <c r="I156" s="23"/>
      <c r="J156" s="23"/>
      <c r="K156" s="23"/>
    </row>
    <row r="157" spans="1:11" ht="14.1" customHeight="1">
      <c r="A157" s="23"/>
      <c r="B157" s="23"/>
      <c r="C157" s="39" t="s">
        <v>49</v>
      </c>
      <c r="D157" s="40">
        <v>0</v>
      </c>
      <c r="E157" s="40">
        <v>0</v>
      </c>
      <c r="F157" s="40">
        <v>0</v>
      </c>
      <c r="G157" s="40">
        <v>0</v>
      </c>
      <c r="H157" s="23"/>
      <c r="I157" s="23"/>
      <c r="J157" s="23"/>
      <c r="K157" s="23"/>
    </row>
    <row r="158" spans="1:11" ht="14.1" customHeight="1">
      <c r="A158" s="23"/>
      <c r="B158" s="23"/>
      <c r="C158" s="39" t="s">
        <v>50</v>
      </c>
      <c r="D158" s="40">
        <v>0</v>
      </c>
      <c r="E158" s="40">
        <v>0</v>
      </c>
      <c r="F158" s="40">
        <v>0</v>
      </c>
      <c r="G158" s="40">
        <v>0</v>
      </c>
      <c r="H158" s="23"/>
      <c r="I158" s="23"/>
      <c r="J158" s="23"/>
      <c r="K158" s="23"/>
    </row>
    <row r="159" spans="1:11" ht="14.1" customHeight="1">
      <c r="A159" s="23"/>
      <c r="B159" s="23"/>
      <c r="C159" s="39" t="s">
        <v>53</v>
      </c>
      <c r="D159" s="40">
        <v>0</v>
      </c>
      <c r="E159" s="40">
        <v>0</v>
      </c>
      <c r="F159" s="40">
        <v>0</v>
      </c>
      <c r="G159" s="40">
        <v>0</v>
      </c>
      <c r="H159" s="23"/>
      <c r="I159" s="23"/>
      <c r="J159" s="23"/>
      <c r="K159" s="23"/>
    </row>
    <row r="160" spans="1:11" ht="14.1" customHeight="1">
      <c r="A160" s="23"/>
      <c r="B160" s="23"/>
      <c r="C160" s="39" t="s">
        <v>49</v>
      </c>
      <c r="D160" s="40">
        <v>0</v>
      </c>
      <c r="E160" s="40">
        <v>0</v>
      </c>
      <c r="F160" s="40">
        <v>0</v>
      </c>
      <c r="G160" s="40">
        <v>0</v>
      </c>
      <c r="H160" s="23"/>
      <c r="I160" s="23"/>
      <c r="J160" s="23"/>
      <c r="K160" s="23"/>
    </row>
    <row r="161" spans="1:11" ht="14.1" customHeight="1">
      <c r="A161" s="23"/>
      <c r="B161" s="23"/>
      <c r="C161" s="39" t="s">
        <v>50</v>
      </c>
      <c r="D161" s="40">
        <v>0</v>
      </c>
      <c r="E161" s="40">
        <v>0</v>
      </c>
      <c r="F161" s="40">
        <v>0</v>
      </c>
      <c r="G161" s="40">
        <v>0</v>
      </c>
      <c r="H161" s="23"/>
      <c r="I161" s="23"/>
      <c r="J161" s="23"/>
      <c r="K161" s="23"/>
    </row>
    <row r="162" spans="1:11" ht="14.1" customHeight="1">
      <c r="A162" s="23"/>
      <c r="B162" s="23"/>
      <c r="C162" s="39" t="s">
        <v>54</v>
      </c>
      <c r="D162" s="40">
        <v>0</v>
      </c>
      <c r="E162" s="40">
        <v>0</v>
      </c>
      <c r="F162" s="40">
        <v>0</v>
      </c>
      <c r="G162" s="40">
        <v>0</v>
      </c>
      <c r="H162" s="23"/>
      <c r="I162" s="23"/>
      <c r="J162" s="23"/>
      <c r="K162" s="23"/>
    </row>
    <row r="163" spans="1:11" ht="14.1" customHeight="1">
      <c r="A163" s="23"/>
      <c r="B163" s="23"/>
      <c r="C163" s="39" t="s">
        <v>49</v>
      </c>
      <c r="D163" s="40">
        <v>0</v>
      </c>
      <c r="E163" s="40">
        <v>0</v>
      </c>
      <c r="F163" s="40">
        <v>0</v>
      </c>
      <c r="G163" s="40">
        <v>0</v>
      </c>
      <c r="H163" s="23"/>
      <c r="I163" s="23"/>
      <c r="J163" s="23"/>
      <c r="K163" s="23"/>
    </row>
    <row r="164" spans="1:11" ht="14.1" customHeight="1">
      <c r="A164" s="23"/>
      <c r="B164" s="23"/>
      <c r="C164" s="39" t="s">
        <v>50</v>
      </c>
      <c r="D164" s="40">
        <v>0</v>
      </c>
      <c r="E164" s="40">
        <v>0</v>
      </c>
      <c r="F164" s="40">
        <v>0</v>
      </c>
      <c r="G164" s="40">
        <v>0</v>
      </c>
      <c r="H164" s="23"/>
      <c r="I164" s="23"/>
      <c r="J164" s="23"/>
      <c r="K164" s="23"/>
    </row>
    <row r="165" spans="1:11" ht="14.1" customHeight="1">
      <c r="A165" s="23"/>
      <c r="B165" s="23"/>
      <c r="C165" s="39" t="s">
        <v>55</v>
      </c>
      <c r="D165" s="40">
        <v>0</v>
      </c>
      <c r="E165" s="40">
        <v>0</v>
      </c>
      <c r="F165" s="40">
        <v>0</v>
      </c>
      <c r="G165" s="40">
        <v>0</v>
      </c>
      <c r="H165" s="23"/>
      <c r="I165" s="23"/>
      <c r="J165" s="23"/>
      <c r="K165" s="23"/>
    </row>
    <row r="166" spans="1:11" ht="14.1" customHeight="1">
      <c r="A166" s="23"/>
      <c r="B166" s="23"/>
      <c r="C166" s="39" t="s">
        <v>49</v>
      </c>
      <c r="D166" s="40">
        <v>0</v>
      </c>
      <c r="E166" s="40">
        <v>0</v>
      </c>
      <c r="F166" s="40">
        <v>0</v>
      </c>
      <c r="G166" s="40">
        <v>0</v>
      </c>
      <c r="H166" s="23"/>
      <c r="I166" s="23"/>
      <c r="J166" s="23"/>
      <c r="K166" s="23"/>
    </row>
    <row r="167" spans="1:11" ht="14.1" customHeight="1">
      <c r="A167" s="23"/>
      <c r="B167" s="23"/>
      <c r="C167" s="39" t="s">
        <v>50</v>
      </c>
      <c r="D167" s="40">
        <v>0</v>
      </c>
      <c r="E167" s="40">
        <v>0</v>
      </c>
      <c r="F167" s="40">
        <v>0</v>
      </c>
      <c r="G167" s="40">
        <v>0</v>
      </c>
      <c r="H167" s="23"/>
      <c r="I167" s="23"/>
      <c r="J167" s="23"/>
      <c r="K167" s="23"/>
    </row>
    <row r="168" spans="1:11" ht="14.1" customHeight="1">
      <c r="A168" s="23"/>
      <c r="B168" s="23"/>
      <c r="C168" s="39" t="s">
        <v>56</v>
      </c>
      <c r="D168" s="40">
        <v>0</v>
      </c>
      <c r="E168" s="40">
        <v>0</v>
      </c>
      <c r="F168" s="40">
        <v>0</v>
      </c>
      <c r="G168" s="40">
        <v>0</v>
      </c>
      <c r="H168" s="23"/>
      <c r="I168" s="23"/>
      <c r="J168" s="23"/>
      <c r="K168" s="23"/>
    </row>
    <row r="169" spans="1:11" ht="14.1" customHeight="1">
      <c r="A169" s="23"/>
      <c r="B169" s="23"/>
      <c r="C169" s="39" t="s">
        <v>49</v>
      </c>
      <c r="D169" s="40">
        <v>0</v>
      </c>
      <c r="E169" s="40">
        <v>0</v>
      </c>
      <c r="F169" s="40">
        <v>0</v>
      </c>
      <c r="G169" s="40">
        <v>0</v>
      </c>
      <c r="H169" s="23"/>
      <c r="I169" s="23"/>
      <c r="J169" s="23"/>
      <c r="K169" s="23"/>
    </row>
    <row r="170" spans="1:11" ht="14.1" customHeight="1">
      <c r="A170" s="23"/>
      <c r="B170" s="23"/>
      <c r="C170" s="39" t="s">
        <v>50</v>
      </c>
      <c r="D170" s="40">
        <v>0</v>
      </c>
      <c r="E170" s="40">
        <v>0</v>
      </c>
      <c r="F170" s="40">
        <v>0</v>
      </c>
      <c r="G170" s="40">
        <v>0</v>
      </c>
      <c r="H170" s="23"/>
      <c r="I170" s="23"/>
      <c r="J170" s="23"/>
      <c r="K170" s="23"/>
    </row>
    <row r="171" spans="1:11" ht="14.1" customHeight="1">
      <c r="A171" s="23"/>
      <c r="B171" s="23"/>
      <c r="C171" s="39" t="s">
        <v>57</v>
      </c>
      <c r="D171" s="40">
        <v>0</v>
      </c>
      <c r="E171" s="40">
        <v>0</v>
      </c>
      <c r="F171" s="40">
        <v>0</v>
      </c>
      <c r="G171" s="40">
        <v>0</v>
      </c>
      <c r="H171" s="23"/>
      <c r="I171" s="23"/>
      <c r="J171" s="23"/>
      <c r="K171" s="23"/>
    </row>
    <row r="172" spans="1:11" ht="14.1" customHeight="1">
      <c r="A172" s="23"/>
      <c r="B172" s="23"/>
      <c r="C172" s="39" t="s">
        <v>49</v>
      </c>
      <c r="D172" s="40">
        <v>0</v>
      </c>
      <c r="E172" s="40">
        <v>0</v>
      </c>
      <c r="F172" s="40">
        <v>0</v>
      </c>
      <c r="G172" s="40">
        <v>0</v>
      </c>
      <c r="H172" s="23"/>
      <c r="I172" s="23"/>
      <c r="J172" s="23"/>
      <c r="K172" s="23"/>
    </row>
    <row r="173" spans="1:11" ht="14.1" customHeight="1">
      <c r="A173" s="23"/>
      <c r="B173" s="23"/>
      <c r="C173" s="39" t="s">
        <v>58</v>
      </c>
      <c r="D173" s="40">
        <v>0</v>
      </c>
      <c r="E173" s="40">
        <v>0</v>
      </c>
      <c r="F173" s="40">
        <v>0</v>
      </c>
      <c r="G173" s="40">
        <v>0</v>
      </c>
      <c r="H173" s="23"/>
      <c r="I173" s="23"/>
      <c r="J173" s="23"/>
      <c r="K173" s="23"/>
    </row>
    <row r="174" spans="1:11" ht="14.1" customHeight="1">
      <c r="A174" s="23"/>
      <c r="B174" s="23"/>
      <c r="C174" s="39" t="s">
        <v>59</v>
      </c>
      <c r="D174" s="40">
        <v>0</v>
      </c>
      <c r="E174" s="40">
        <v>0</v>
      </c>
      <c r="F174" s="40">
        <v>0</v>
      </c>
      <c r="G174" s="40">
        <v>0</v>
      </c>
      <c r="H174" s="23"/>
      <c r="I174" s="23"/>
      <c r="J174" s="23"/>
      <c r="K174" s="23"/>
    </row>
    <row r="175" spans="1:11" ht="14.1" customHeight="1">
      <c r="A175" s="23"/>
      <c r="B175" s="23"/>
      <c r="C175" s="39" t="s">
        <v>60</v>
      </c>
      <c r="D175" s="40">
        <v>0</v>
      </c>
      <c r="E175" s="40">
        <v>0</v>
      </c>
      <c r="F175" s="40">
        <v>0</v>
      </c>
      <c r="G175" s="40">
        <v>0</v>
      </c>
      <c r="H175" s="23"/>
      <c r="I175" s="23"/>
      <c r="J175" s="23"/>
      <c r="K175" s="23"/>
    </row>
    <row r="176" spans="1:11" ht="14.1" customHeight="1">
      <c r="A176" s="23"/>
      <c r="B176" s="23"/>
      <c r="C176" s="39" t="s">
        <v>61</v>
      </c>
      <c r="D176" s="40">
        <v>0</v>
      </c>
      <c r="E176" s="40">
        <v>0</v>
      </c>
      <c r="F176" s="40">
        <v>0</v>
      </c>
      <c r="G176" s="40">
        <v>0</v>
      </c>
      <c r="H176" s="23"/>
      <c r="I176" s="23"/>
      <c r="J176" s="23"/>
      <c r="K176" s="23"/>
    </row>
    <row r="177" spans="1:11" ht="14.1" customHeight="1">
      <c r="A177" s="23"/>
      <c r="B177" s="23"/>
      <c r="C177" s="39" t="s">
        <v>62</v>
      </c>
      <c r="D177" s="40">
        <v>0</v>
      </c>
      <c r="E177" s="40">
        <v>600000</v>
      </c>
      <c r="F177" s="40">
        <v>600000</v>
      </c>
      <c r="G177" s="40">
        <v>600000</v>
      </c>
      <c r="H177" s="23"/>
      <c r="I177" s="23"/>
      <c r="J177" s="23"/>
      <c r="K177" s="23"/>
    </row>
    <row r="178" spans="1:11" ht="14.1" customHeight="1">
      <c r="A178" s="23"/>
      <c r="B178" s="23"/>
      <c r="C178" s="39" t="s">
        <v>49</v>
      </c>
      <c r="D178" s="40">
        <v>0</v>
      </c>
      <c r="E178" s="40">
        <v>600000</v>
      </c>
      <c r="F178" s="40">
        <v>600000</v>
      </c>
      <c r="G178" s="40">
        <v>600000</v>
      </c>
      <c r="H178" s="23"/>
      <c r="I178" s="23"/>
      <c r="J178" s="23"/>
      <c r="K178" s="23"/>
    </row>
    <row r="179" spans="1:11" ht="14.1" customHeight="1">
      <c r="A179" s="23"/>
      <c r="B179" s="23"/>
      <c r="C179" s="39" t="s">
        <v>58</v>
      </c>
      <c r="D179" s="40">
        <v>0</v>
      </c>
      <c r="E179" s="40">
        <v>0</v>
      </c>
      <c r="F179" s="40">
        <v>0</v>
      </c>
      <c r="G179" s="40">
        <v>0</v>
      </c>
      <c r="H179" s="23"/>
      <c r="I179" s="23"/>
      <c r="J179" s="23"/>
      <c r="K179" s="23"/>
    </row>
    <row r="180" spans="1:11" ht="14.1" customHeight="1">
      <c r="A180" s="23"/>
      <c r="B180" s="23"/>
      <c r="C180" s="39" t="s">
        <v>59</v>
      </c>
      <c r="D180" s="40">
        <v>0</v>
      </c>
      <c r="E180" s="40">
        <v>0</v>
      </c>
      <c r="F180" s="40">
        <v>0</v>
      </c>
      <c r="G180" s="40">
        <v>0</v>
      </c>
      <c r="H180" s="23"/>
      <c r="I180" s="23"/>
      <c r="J180" s="23"/>
      <c r="K180" s="23"/>
    </row>
    <row r="181" spans="1:11" ht="14.1" customHeight="1">
      <c r="A181" s="23"/>
      <c r="B181" s="23"/>
      <c r="C181" s="39" t="s">
        <v>60</v>
      </c>
      <c r="D181" s="40">
        <v>0</v>
      </c>
      <c r="E181" s="40">
        <v>0</v>
      </c>
      <c r="F181" s="40">
        <v>0</v>
      </c>
      <c r="G181" s="40">
        <v>0</v>
      </c>
      <c r="H181" s="23"/>
      <c r="I181" s="23"/>
      <c r="J181" s="23"/>
      <c r="K181" s="23"/>
    </row>
    <row r="182" spans="1:11" ht="14.1" customHeight="1">
      <c r="A182" s="23"/>
      <c r="B182" s="23"/>
      <c r="C182" s="39" t="s">
        <v>61</v>
      </c>
      <c r="D182" s="40">
        <v>0</v>
      </c>
      <c r="E182" s="40">
        <v>0</v>
      </c>
      <c r="F182" s="40">
        <v>0</v>
      </c>
      <c r="G182" s="40">
        <v>0</v>
      </c>
      <c r="H182" s="23"/>
      <c r="I182" s="23"/>
      <c r="J182" s="23"/>
      <c r="K182" s="23"/>
    </row>
    <row r="183" spans="1:11" ht="14.1" customHeight="1">
      <c r="A183" s="23"/>
      <c r="B183" s="23"/>
      <c r="C183" s="39" t="s">
        <v>63</v>
      </c>
      <c r="D183" s="40">
        <v>0</v>
      </c>
      <c r="E183" s="40">
        <v>0</v>
      </c>
      <c r="F183" s="40">
        <v>0</v>
      </c>
      <c r="G183" s="40">
        <v>0</v>
      </c>
      <c r="H183" s="23"/>
      <c r="I183" s="23"/>
      <c r="J183" s="23"/>
      <c r="K183" s="23"/>
    </row>
    <row r="184" spans="1:11" ht="14.1" customHeight="1">
      <c r="A184" s="23"/>
      <c r="B184" s="23"/>
      <c r="C184" s="39" t="s">
        <v>49</v>
      </c>
      <c r="D184" s="40">
        <v>0</v>
      </c>
      <c r="E184" s="40">
        <v>0</v>
      </c>
      <c r="F184" s="40">
        <v>0</v>
      </c>
      <c r="G184" s="40">
        <v>0</v>
      </c>
      <c r="H184" s="23"/>
      <c r="I184" s="23"/>
      <c r="J184" s="23"/>
      <c r="K184" s="23"/>
    </row>
    <row r="185" spans="1:11" ht="14.1" customHeight="1">
      <c r="A185" s="23"/>
      <c r="B185" s="23"/>
      <c r="C185" s="39" t="s">
        <v>58</v>
      </c>
      <c r="D185" s="40">
        <v>0</v>
      </c>
      <c r="E185" s="40">
        <v>0</v>
      </c>
      <c r="F185" s="40">
        <v>0</v>
      </c>
      <c r="G185" s="40">
        <v>0</v>
      </c>
      <c r="H185" s="23"/>
      <c r="I185" s="23"/>
      <c r="J185" s="23"/>
      <c r="K185" s="23"/>
    </row>
    <row r="186" spans="1:11" ht="14.1" customHeight="1">
      <c r="A186" s="23"/>
      <c r="B186" s="23"/>
      <c r="C186" s="39" t="s">
        <v>59</v>
      </c>
      <c r="D186" s="40">
        <v>0</v>
      </c>
      <c r="E186" s="40">
        <v>0</v>
      </c>
      <c r="F186" s="40">
        <v>0</v>
      </c>
      <c r="G186" s="40">
        <v>0</v>
      </c>
      <c r="H186" s="23"/>
      <c r="I186" s="23"/>
      <c r="J186" s="23"/>
      <c r="K186" s="23"/>
    </row>
    <row r="187" spans="1:11" ht="14.1" customHeight="1">
      <c r="A187" s="23"/>
      <c r="B187" s="23"/>
      <c r="C187" s="39" t="s">
        <v>60</v>
      </c>
      <c r="D187" s="40">
        <v>0</v>
      </c>
      <c r="E187" s="40">
        <v>0</v>
      </c>
      <c r="F187" s="40">
        <v>0</v>
      </c>
      <c r="G187" s="40">
        <v>0</v>
      </c>
      <c r="H187" s="23"/>
      <c r="I187" s="23"/>
      <c r="J187" s="23"/>
      <c r="K187" s="23"/>
    </row>
    <row r="188" spans="1:11" ht="14.1" customHeight="1">
      <c r="A188" s="23"/>
      <c r="B188" s="23"/>
      <c r="C188" s="39" t="s">
        <v>61</v>
      </c>
      <c r="D188" s="40">
        <v>0</v>
      </c>
      <c r="E188" s="40">
        <v>0</v>
      </c>
      <c r="F188" s="40">
        <v>0</v>
      </c>
      <c r="G188" s="40">
        <v>0</v>
      </c>
      <c r="H188" s="23"/>
      <c r="I188" s="23"/>
      <c r="J188" s="23"/>
      <c r="K188" s="23"/>
    </row>
    <row r="189" spans="1:11" ht="14.1" customHeight="1">
      <c r="A189" s="23"/>
      <c r="B189" s="23"/>
      <c r="C189" s="39" t="s">
        <v>64</v>
      </c>
      <c r="D189" s="40">
        <v>0</v>
      </c>
      <c r="E189" s="40">
        <v>0</v>
      </c>
      <c r="F189" s="40">
        <v>0</v>
      </c>
      <c r="G189" s="40">
        <v>0</v>
      </c>
      <c r="H189" s="23"/>
      <c r="I189" s="23"/>
      <c r="J189" s="23"/>
      <c r="K189" s="23"/>
    </row>
    <row r="190" spans="1:11" ht="14.1" customHeight="1">
      <c r="A190" s="23"/>
      <c r="B190" s="23"/>
      <c r="C190" s="39" t="s">
        <v>65</v>
      </c>
      <c r="D190" s="40">
        <v>0</v>
      </c>
      <c r="E190" s="40">
        <v>0</v>
      </c>
      <c r="F190" s="40">
        <v>0</v>
      </c>
      <c r="G190" s="40">
        <v>0</v>
      </c>
      <c r="H190" s="23"/>
      <c r="I190" s="23"/>
      <c r="J190" s="23"/>
      <c r="K190" s="23"/>
    </row>
    <row r="191" spans="1:11" ht="14.1" customHeight="1">
      <c r="A191" s="23"/>
      <c r="B191" s="23"/>
      <c r="C191" s="41" t="s">
        <v>25</v>
      </c>
      <c r="D191" s="40">
        <v>0</v>
      </c>
      <c r="E191" s="40">
        <v>600000</v>
      </c>
      <c r="F191" s="40">
        <v>600000</v>
      </c>
      <c r="G191" s="40">
        <v>600000</v>
      </c>
      <c r="H191" s="23"/>
      <c r="I191" s="23"/>
      <c r="J191" s="23"/>
      <c r="K191" s="23"/>
    </row>
    <row r="192" spans="1:11" ht="18" customHeight="1">
      <c r="A192" s="23"/>
      <c r="B192" s="23"/>
      <c r="C192" s="33" t="s">
        <v>19</v>
      </c>
      <c r="D192" s="1519" t="s">
        <v>1793</v>
      </c>
      <c r="E192" s="1520"/>
      <c r="F192" s="1520"/>
      <c r="G192" s="1520"/>
      <c r="H192" s="23"/>
      <c r="I192" s="23"/>
      <c r="J192" s="23"/>
      <c r="K192" s="23"/>
    </row>
    <row r="193" spans="1:11" ht="18" customHeight="1">
      <c r="A193" s="23"/>
      <c r="B193" s="23"/>
      <c r="C193" s="34" t="s">
        <v>20</v>
      </c>
      <c r="D193" s="1521" t="s">
        <v>1794</v>
      </c>
      <c r="E193" s="1522"/>
      <c r="F193" s="1522"/>
      <c r="G193" s="1522"/>
      <c r="H193" s="23"/>
      <c r="I193" s="23"/>
      <c r="J193" s="23"/>
      <c r="K193" s="23"/>
    </row>
    <row r="194" spans="1:11" ht="18" customHeight="1">
      <c r="A194" s="23"/>
      <c r="B194" s="23"/>
      <c r="C194" s="34" t="s">
        <v>21</v>
      </c>
      <c r="D194" s="1521" t="s">
        <v>1795</v>
      </c>
      <c r="E194" s="1522"/>
      <c r="F194" s="1522"/>
      <c r="G194" s="1522"/>
      <c r="H194" s="23"/>
      <c r="I194" s="23"/>
      <c r="J194" s="23"/>
      <c r="K194" s="23"/>
    </row>
    <row r="195" spans="1:11" ht="15" customHeight="1">
      <c r="A195" s="23"/>
      <c r="B195" s="23"/>
      <c r="C195" s="35"/>
      <c r="D195" s="36">
        <v>2024</v>
      </c>
      <c r="E195" s="36">
        <v>2025</v>
      </c>
      <c r="F195" s="36">
        <v>2026</v>
      </c>
      <c r="G195" s="36">
        <v>2027</v>
      </c>
      <c r="H195" s="23"/>
      <c r="I195" s="23"/>
      <c r="J195" s="23"/>
      <c r="K195" s="23"/>
    </row>
    <row r="196" spans="1:11" ht="15" customHeight="1">
      <c r="A196" s="23"/>
      <c r="B196" s="23"/>
      <c r="C196" s="37"/>
      <c r="D196" s="38" t="s">
        <v>22</v>
      </c>
      <c r="E196" s="38" t="s">
        <v>23</v>
      </c>
      <c r="F196" s="38" t="s">
        <v>23</v>
      </c>
      <c r="G196" s="38" t="s">
        <v>23</v>
      </c>
      <c r="H196" s="23"/>
      <c r="I196" s="23"/>
      <c r="J196" s="23"/>
      <c r="K196" s="23"/>
    </row>
    <row r="197" spans="1:11" ht="14.1" customHeight="1">
      <c r="A197" s="23"/>
      <c r="B197" s="23"/>
      <c r="C197" s="27" t="s">
        <v>33</v>
      </c>
      <c r="D197" s="31" t="s">
        <v>157</v>
      </c>
      <c r="E197" s="31" t="s">
        <v>157</v>
      </c>
      <c r="F197" s="31" t="s">
        <v>157</v>
      </c>
      <c r="G197" s="31" t="s">
        <v>157</v>
      </c>
      <c r="H197" s="23"/>
      <c r="I197" s="23"/>
      <c r="J197" s="23"/>
      <c r="K197" s="23"/>
    </row>
    <row r="198" spans="1:11" ht="14.1" customHeight="1">
      <c r="A198" s="23"/>
      <c r="B198" s="23"/>
      <c r="C198" s="27" t="s">
        <v>35</v>
      </c>
      <c r="D198" s="31" t="s">
        <v>234</v>
      </c>
      <c r="E198" s="31" t="s">
        <v>234</v>
      </c>
      <c r="F198" s="31" t="s">
        <v>234</v>
      </c>
      <c r="G198" s="31" t="s">
        <v>234</v>
      </c>
      <c r="H198" s="23"/>
      <c r="I198" s="23"/>
      <c r="J198" s="23"/>
      <c r="K198" s="23"/>
    </row>
    <row r="199" spans="1:11" ht="14.1" customHeight="1">
      <c r="A199" s="23"/>
      <c r="B199" s="23"/>
      <c r="C199" s="27" t="s">
        <v>40</v>
      </c>
      <c r="D199" s="31" t="s">
        <v>1443</v>
      </c>
      <c r="E199" s="31" t="s">
        <v>1443</v>
      </c>
      <c r="F199" s="31" t="s">
        <v>1443</v>
      </c>
      <c r="G199" s="31" t="s">
        <v>1443</v>
      </c>
      <c r="H199" s="23"/>
      <c r="I199" s="23"/>
      <c r="J199" s="23"/>
      <c r="K199" s="23"/>
    </row>
    <row r="200" spans="1:11" ht="14.1" customHeight="1">
      <c r="A200" s="23"/>
      <c r="B200" s="23"/>
      <c r="C200" s="27" t="s">
        <v>41</v>
      </c>
      <c r="D200" s="31" t="s">
        <v>18</v>
      </c>
      <c r="E200" s="31" t="s">
        <v>42</v>
      </c>
      <c r="F200" s="31" t="s">
        <v>42</v>
      </c>
      <c r="G200" s="31" t="s">
        <v>42</v>
      </c>
      <c r="H200" s="23"/>
      <c r="I200" s="23"/>
      <c r="J200" s="23"/>
      <c r="K200" s="23"/>
    </row>
    <row r="201" spans="1:11" ht="14.1" customHeight="1">
      <c r="A201" s="23"/>
      <c r="B201" s="23"/>
      <c r="C201" s="27" t="s">
        <v>43</v>
      </c>
      <c r="D201" s="31" t="s">
        <v>18</v>
      </c>
      <c r="E201" s="31" t="s">
        <v>42</v>
      </c>
      <c r="F201" s="31" t="s">
        <v>42</v>
      </c>
      <c r="G201" s="31" t="s">
        <v>42</v>
      </c>
      <c r="H201" s="23"/>
      <c r="I201" s="23"/>
      <c r="J201" s="23"/>
      <c r="K201" s="23"/>
    </row>
    <row r="202" spans="1:11" ht="14.1" customHeight="1">
      <c r="A202" s="23"/>
      <c r="B202" s="23"/>
      <c r="C202" s="27" t="s">
        <v>47</v>
      </c>
      <c r="D202" s="31" t="s">
        <v>18</v>
      </c>
      <c r="E202" s="31" t="s">
        <v>42</v>
      </c>
      <c r="F202" s="31" t="s">
        <v>42</v>
      </c>
      <c r="G202" s="31" t="s">
        <v>42</v>
      </c>
      <c r="H202" s="23"/>
      <c r="I202" s="23"/>
      <c r="J202" s="23"/>
      <c r="K202" s="23"/>
    </row>
    <row r="203" spans="1:11" ht="14.1" customHeight="1">
      <c r="A203" s="23"/>
      <c r="B203" s="23"/>
      <c r="C203" s="1523" t="s">
        <v>24</v>
      </c>
      <c r="D203" s="1524"/>
      <c r="E203" s="1524"/>
      <c r="F203" s="1524"/>
      <c r="G203" s="1524"/>
      <c r="H203" s="23"/>
      <c r="I203" s="23"/>
      <c r="J203" s="23"/>
      <c r="K203" s="23"/>
    </row>
    <row r="204" spans="1:11" ht="14.1" customHeight="1">
      <c r="A204" s="23"/>
      <c r="B204" s="23"/>
      <c r="C204" s="35"/>
      <c r="D204" s="36">
        <v>2024</v>
      </c>
      <c r="E204" s="36">
        <v>2025</v>
      </c>
      <c r="F204" s="36">
        <v>2026</v>
      </c>
      <c r="G204" s="36">
        <v>2027</v>
      </c>
      <c r="H204" s="23"/>
      <c r="I204" s="23"/>
      <c r="J204" s="23"/>
      <c r="K204" s="23"/>
    </row>
    <row r="205" spans="1:11" ht="14.1" customHeight="1">
      <c r="A205" s="23"/>
      <c r="B205" s="23"/>
      <c r="C205" s="37"/>
      <c r="D205" s="38" t="s">
        <v>22</v>
      </c>
      <c r="E205" s="38" t="s">
        <v>23</v>
      </c>
      <c r="F205" s="38" t="s">
        <v>23</v>
      </c>
      <c r="G205" s="38" t="s">
        <v>23</v>
      </c>
      <c r="H205" s="23"/>
      <c r="I205" s="23"/>
      <c r="J205" s="23"/>
      <c r="K205" s="23"/>
    </row>
    <row r="206" spans="1:11" ht="14.1" customHeight="1">
      <c r="A206" s="23"/>
      <c r="B206" s="23"/>
      <c r="C206" s="39" t="s">
        <v>48</v>
      </c>
      <c r="D206" s="40">
        <v>0</v>
      </c>
      <c r="E206" s="40">
        <v>0</v>
      </c>
      <c r="F206" s="40">
        <v>0</v>
      </c>
      <c r="G206" s="40">
        <v>0</v>
      </c>
      <c r="H206" s="23"/>
      <c r="I206" s="23"/>
      <c r="J206" s="23"/>
      <c r="K206" s="23"/>
    </row>
    <row r="207" spans="1:11" ht="14.1" customHeight="1">
      <c r="A207" s="23"/>
      <c r="B207" s="23"/>
      <c r="C207" s="39" t="s">
        <v>49</v>
      </c>
      <c r="D207" s="40">
        <v>0</v>
      </c>
      <c r="E207" s="40">
        <v>0</v>
      </c>
      <c r="F207" s="40">
        <v>0</v>
      </c>
      <c r="G207" s="40">
        <v>0</v>
      </c>
      <c r="H207" s="23"/>
      <c r="I207" s="23"/>
      <c r="J207" s="23"/>
      <c r="K207" s="23"/>
    </row>
    <row r="208" spans="1:11" ht="14.1" customHeight="1">
      <c r="A208" s="23"/>
      <c r="B208" s="23"/>
      <c r="C208" s="39" t="s">
        <v>50</v>
      </c>
      <c r="D208" s="40">
        <v>0</v>
      </c>
      <c r="E208" s="40">
        <v>0</v>
      </c>
      <c r="F208" s="40">
        <v>0</v>
      </c>
      <c r="G208" s="40">
        <v>0</v>
      </c>
      <c r="H208" s="23"/>
      <c r="I208" s="23"/>
      <c r="J208" s="23"/>
      <c r="K208" s="23"/>
    </row>
    <row r="209" spans="1:11" ht="14.1" customHeight="1">
      <c r="A209" s="23"/>
      <c r="B209" s="23"/>
      <c r="C209" s="39" t="s">
        <v>51</v>
      </c>
      <c r="D209" s="40">
        <v>0</v>
      </c>
      <c r="E209" s="40">
        <v>0</v>
      </c>
      <c r="F209" s="40">
        <v>0</v>
      </c>
      <c r="G209" s="40">
        <v>0</v>
      </c>
      <c r="H209" s="23"/>
      <c r="I209" s="23"/>
      <c r="J209" s="23"/>
      <c r="K209" s="23"/>
    </row>
    <row r="210" spans="1:11" ht="14.1" customHeight="1">
      <c r="A210" s="23"/>
      <c r="B210" s="23"/>
      <c r="C210" s="39" t="s">
        <v>49</v>
      </c>
      <c r="D210" s="40">
        <v>0</v>
      </c>
      <c r="E210" s="40">
        <v>0</v>
      </c>
      <c r="F210" s="40">
        <v>0</v>
      </c>
      <c r="G210" s="40">
        <v>0</v>
      </c>
      <c r="H210" s="23"/>
      <c r="I210" s="23"/>
      <c r="J210" s="23"/>
      <c r="K210" s="23"/>
    </row>
    <row r="211" spans="1:11" ht="14.1" customHeight="1">
      <c r="A211" s="23"/>
      <c r="B211" s="23"/>
      <c r="C211" s="39" t="s">
        <v>50</v>
      </c>
      <c r="D211" s="40">
        <v>0</v>
      </c>
      <c r="E211" s="40">
        <v>0</v>
      </c>
      <c r="F211" s="40">
        <v>0</v>
      </c>
      <c r="G211" s="40">
        <v>0</v>
      </c>
      <c r="H211" s="23"/>
      <c r="I211" s="23"/>
      <c r="J211" s="23"/>
      <c r="K211" s="23"/>
    </row>
    <row r="212" spans="1:11" ht="14.1" customHeight="1">
      <c r="A212" s="23"/>
      <c r="B212" s="23"/>
      <c r="C212" s="39" t="s">
        <v>52</v>
      </c>
      <c r="D212" s="40">
        <v>0</v>
      </c>
      <c r="E212" s="40">
        <v>0</v>
      </c>
      <c r="F212" s="40">
        <v>0</v>
      </c>
      <c r="G212" s="40">
        <v>0</v>
      </c>
      <c r="H212" s="23"/>
      <c r="I212" s="23"/>
      <c r="J212" s="23"/>
      <c r="K212" s="23"/>
    </row>
    <row r="213" spans="1:11" ht="14.1" customHeight="1">
      <c r="A213" s="23"/>
      <c r="B213" s="23"/>
      <c r="C213" s="39" t="s">
        <v>49</v>
      </c>
      <c r="D213" s="40">
        <v>0</v>
      </c>
      <c r="E213" s="40">
        <v>0</v>
      </c>
      <c r="F213" s="40">
        <v>0</v>
      </c>
      <c r="G213" s="40">
        <v>0</v>
      </c>
      <c r="H213" s="23"/>
      <c r="I213" s="23"/>
      <c r="J213" s="23"/>
      <c r="K213" s="23"/>
    </row>
    <row r="214" spans="1:11" ht="14.1" customHeight="1">
      <c r="A214" s="23"/>
      <c r="B214" s="23"/>
      <c r="C214" s="39" t="s">
        <v>50</v>
      </c>
      <c r="D214" s="40">
        <v>0</v>
      </c>
      <c r="E214" s="40">
        <v>0</v>
      </c>
      <c r="F214" s="40">
        <v>0</v>
      </c>
      <c r="G214" s="40">
        <v>0</v>
      </c>
      <c r="H214" s="23"/>
      <c r="I214" s="23"/>
      <c r="J214" s="23"/>
      <c r="K214" s="23"/>
    </row>
    <row r="215" spans="1:11" ht="14.1" customHeight="1">
      <c r="A215" s="23"/>
      <c r="B215" s="23"/>
      <c r="C215" s="39" t="s">
        <v>53</v>
      </c>
      <c r="D215" s="40">
        <v>0</v>
      </c>
      <c r="E215" s="40">
        <v>0</v>
      </c>
      <c r="F215" s="40">
        <v>0</v>
      </c>
      <c r="G215" s="40">
        <v>0</v>
      </c>
      <c r="H215" s="23"/>
      <c r="I215" s="23"/>
      <c r="J215" s="23"/>
      <c r="K215" s="23"/>
    </row>
    <row r="216" spans="1:11" ht="14.1" customHeight="1">
      <c r="A216" s="23"/>
      <c r="B216" s="23"/>
      <c r="C216" s="39" t="s">
        <v>49</v>
      </c>
      <c r="D216" s="40">
        <v>0</v>
      </c>
      <c r="E216" s="40">
        <v>0</v>
      </c>
      <c r="F216" s="40">
        <v>0</v>
      </c>
      <c r="G216" s="40">
        <v>0</v>
      </c>
      <c r="H216" s="23"/>
      <c r="I216" s="23"/>
      <c r="J216" s="23"/>
      <c r="K216" s="23"/>
    </row>
    <row r="217" spans="1:11" ht="14.1" customHeight="1">
      <c r="A217" s="23"/>
      <c r="B217" s="23"/>
      <c r="C217" s="39" t="s">
        <v>50</v>
      </c>
      <c r="D217" s="40">
        <v>0</v>
      </c>
      <c r="E217" s="40">
        <v>0</v>
      </c>
      <c r="F217" s="40">
        <v>0</v>
      </c>
      <c r="G217" s="40">
        <v>0</v>
      </c>
      <c r="H217" s="23"/>
      <c r="I217" s="23"/>
      <c r="J217" s="23"/>
      <c r="K217" s="23"/>
    </row>
    <row r="218" spans="1:11" ht="14.1" customHeight="1">
      <c r="A218" s="23"/>
      <c r="B218" s="23"/>
      <c r="C218" s="39" t="s">
        <v>54</v>
      </c>
      <c r="D218" s="40">
        <v>0</v>
      </c>
      <c r="E218" s="40">
        <v>0</v>
      </c>
      <c r="F218" s="40">
        <v>0</v>
      </c>
      <c r="G218" s="40">
        <v>0</v>
      </c>
      <c r="H218" s="23"/>
      <c r="I218" s="23"/>
      <c r="J218" s="23"/>
      <c r="K218" s="23"/>
    </row>
    <row r="219" spans="1:11" ht="14.1" customHeight="1">
      <c r="A219" s="23"/>
      <c r="B219" s="23"/>
      <c r="C219" s="39" t="s">
        <v>49</v>
      </c>
      <c r="D219" s="40">
        <v>0</v>
      </c>
      <c r="E219" s="40">
        <v>0</v>
      </c>
      <c r="F219" s="40">
        <v>0</v>
      </c>
      <c r="G219" s="40">
        <v>0</v>
      </c>
      <c r="H219" s="23"/>
      <c r="I219" s="23"/>
      <c r="J219" s="23"/>
      <c r="K219" s="23"/>
    </row>
    <row r="220" spans="1:11" ht="14.1" customHeight="1">
      <c r="A220" s="23"/>
      <c r="B220" s="23"/>
      <c r="C220" s="39" t="s">
        <v>50</v>
      </c>
      <c r="D220" s="40">
        <v>0</v>
      </c>
      <c r="E220" s="40">
        <v>0</v>
      </c>
      <c r="F220" s="40">
        <v>0</v>
      </c>
      <c r="G220" s="40">
        <v>0</v>
      </c>
      <c r="H220" s="23"/>
      <c r="I220" s="23"/>
      <c r="J220" s="23"/>
      <c r="K220" s="23"/>
    </row>
    <row r="221" spans="1:11" ht="14.1" customHeight="1">
      <c r="A221" s="23"/>
      <c r="B221" s="23"/>
      <c r="C221" s="39" t="s">
        <v>55</v>
      </c>
      <c r="D221" s="40">
        <v>0</v>
      </c>
      <c r="E221" s="40">
        <v>0</v>
      </c>
      <c r="F221" s="40">
        <v>0</v>
      </c>
      <c r="G221" s="40">
        <v>0</v>
      </c>
      <c r="H221" s="23"/>
      <c r="I221" s="23"/>
      <c r="J221" s="23"/>
      <c r="K221" s="23"/>
    </row>
    <row r="222" spans="1:11" ht="14.1" customHeight="1">
      <c r="A222" s="23"/>
      <c r="B222" s="23"/>
      <c r="C222" s="39" t="s">
        <v>49</v>
      </c>
      <c r="D222" s="40">
        <v>0</v>
      </c>
      <c r="E222" s="40">
        <v>0</v>
      </c>
      <c r="F222" s="40">
        <v>0</v>
      </c>
      <c r="G222" s="40">
        <v>0</v>
      </c>
      <c r="H222" s="23"/>
      <c r="I222" s="23"/>
      <c r="J222" s="23"/>
      <c r="K222" s="23"/>
    </row>
    <row r="223" spans="1:11" ht="14.1" customHeight="1">
      <c r="A223" s="23"/>
      <c r="B223" s="23"/>
      <c r="C223" s="39" t="s">
        <v>50</v>
      </c>
      <c r="D223" s="40">
        <v>0</v>
      </c>
      <c r="E223" s="40">
        <v>0</v>
      </c>
      <c r="F223" s="40">
        <v>0</v>
      </c>
      <c r="G223" s="40">
        <v>0</v>
      </c>
      <c r="H223" s="23"/>
      <c r="I223" s="23"/>
      <c r="J223" s="23"/>
      <c r="K223" s="23"/>
    </row>
    <row r="224" spans="1:11" ht="14.1" customHeight="1">
      <c r="A224" s="23"/>
      <c r="B224" s="23"/>
      <c r="C224" s="39" t="s">
        <v>56</v>
      </c>
      <c r="D224" s="40">
        <v>0</v>
      </c>
      <c r="E224" s="40">
        <v>0</v>
      </c>
      <c r="F224" s="40">
        <v>0</v>
      </c>
      <c r="G224" s="40">
        <v>0</v>
      </c>
      <c r="H224" s="23"/>
      <c r="I224" s="23"/>
      <c r="J224" s="23"/>
      <c r="K224" s="23"/>
    </row>
    <row r="225" spans="1:11" ht="14.1" customHeight="1">
      <c r="A225" s="23"/>
      <c r="B225" s="23"/>
      <c r="C225" s="39" t="s">
        <v>49</v>
      </c>
      <c r="D225" s="40">
        <v>0</v>
      </c>
      <c r="E225" s="40">
        <v>0</v>
      </c>
      <c r="F225" s="40">
        <v>0</v>
      </c>
      <c r="G225" s="40">
        <v>0</v>
      </c>
      <c r="H225" s="23"/>
      <c r="I225" s="23"/>
      <c r="J225" s="23"/>
      <c r="K225" s="23"/>
    </row>
    <row r="226" spans="1:11" ht="14.1" customHeight="1">
      <c r="A226" s="23"/>
      <c r="B226" s="23"/>
      <c r="C226" s="39" t="s">
        <v>50</v>
      </c>
      <c r="D226" s="40">
        <v>0</v>
      </c>
      <c r="E226" s="40">
        <v>0</v>
      </c>
      <c r="F226" s="40">
        <v>0</v>
      </c>
      <c r="G226" s="40">
        <v>0</v>
      </c>
      <c r="H226" s="23"/>
      <c r="I226" s="23"/>
      <c r="J226" s="23"/>
      <c r="K226" s="23"/>
    </row>
    <row r="227" spans="1:11" ht="14.1" customHeight="1">
      <c r="A227" s="23"/>
      <c r="B227" s="23"/>
      <c r="C227" s="39" t="s">
        <v>57</v>
      </c>
      <c r="D227" s="40">
        <v>0</v>
      </c>
      <c r="E227" s="40">
        <v>0</v>
      </c>
      <c r="F227" s="40">
        <v>0</v>
      </c>
      <c r="G227" s="40">
        <v>0</v>
      </c>
      <c r="H227" s="23"/>
      <c r="I227" s="23"/>
      <c r="J227" s="23"/>
      <c r="K227" s="23"/>
    </row>
    <row r="228" spans="1:11" ht="14.1" customHeight="1">
      <c r="A228" s="23"/>
      <c r="B228" s="23"/>
      <c r="C228" s="39" t="s">
        <v>49</v>
      </c>
      <c r="D228" s="40">
        <v>0</v>
      </c>
      <c r="E228" s="40">
        <v>0</v>
      </c>
      <c r="F228" s="40">
        <v>0</v>
      </c>
      <c r="G228" s="40">
        <v>0</v>
      </c>
      <c r="H228" s="23"/>
      <c r="I228" s="23"/>
      <c r="J228" s="23"/>
      <c r="K228" s="23"/>
    </row>
    <row r="229" spans="1:11" ht="14.1" customHeight="1">
      <c r="A229" s="23"/>
      <c r="B229" s="23"/>
      <c r="C229" s="39" t="s">
        <v>58</v>
      </c>
      <c r="D229" s="40">
        <v>0</v>
      </c>
      <c r="E229" s="40">
        <v>0</v>
      </c>
      <c r="F229" s="40">
        <v>0</v>
      </c>
      <c r="G229" s="40">
        <v>0</v>
      </c>
      <c r="H229" s="23"/>
      <c r="I229" s="23"/>
      <c r="J229" s="23"/>
      <c r="K229" s="23"/>
    </row>
    <row r="230" spans="1:11" ht="14.1" customHeight="1">
      <c r="A230" s="23"/>
      <c r="B230" s="23"/>
      <c r="C230" s="39" t="s">
        <v>59</v>
      </c>
      <c r="D230" s="40">
        <v>0</v>
      </c>
      <c r="E230" s="40">
        <v>0</v>
      </c>
      <c r="F230" s="40">
        <v>0</v>
      </c>
      <c r="G230" s="40">
        <v>0</v>
      </c>
      <c r="H230" s="23"/>
      <c r="I230" s="23"/>
      <c r="J230" s="23"/>
      <c r="K230" s="23"/>
    </row>
    <row r="231" spans="1:11" ht="14.1" customHeight="1">
      <c r="A231" s="23"/>
      <c r="B231" s="23"/>
      <c r="C231" s="39" t="s">
        <v>60</v>
      </c>
      <c r="D231" s="40">
        <v>0</v>
      </c>
      <c r="E231" s="40">
        <v>0</v>
      </c>
      <c r="F231" s="40">
        <v>0</v>
      </c>
      <c r="G231" s="40">
        <v>0</v>
      </c>
      <c r="H231" s="23"/>
      <c r="I231" s="23"/>
      <c r="J231" s="23"/>
      <c r="K231" s="23"/>
    </row>
    <row r="232" spans="1:11" ht="14.1" customHeight="1">
      <c r="A232" s="23"/>
      <c r="B232" s="23"/>
      <c r="C232" s="39" t="s">
        <v>61</v>
      </c>
      <c r="D232" s="40">
        <v>0</v>
      </c>
      <c r="E232" s="40">
        <v>0</v>
      </c>
      <c r="F232" s="40">
        <v>0</v>
      </c>
      <c r="G232" s="40">
        <v>0</v>
      </c>
      <c r="H232" s="23"/>
      <c r="I232" s="23"/>
      <c r="J232" s="23"/>
      <c r="K232" s="23"/>
    </row>
    <row r="233" spans="1:11" ht="14.1" customHeight="1">
      <c r="A233" s="23"/>
      <c r="B233" s="23"/>
      <c r="C233" s="39" t="s">
        <v>62</v>
      </c>
      <c r="D233" s="40">
        <v>0</v>
      </c>
      <c r="E233" s="40">
        <v>300000</v>
      </c>
      <c r="F233" s="40">
        <v>300000</v>
      </c>
      <c r="G233" s="40">
        <v>300000</v>
      </c>
      <c r="H233" s="23"/>
      <c r="I233" s="23"/>
      <c r="J233" s="23"/>
      <c r="K233" s="23"/>
    </row>
    <row r="234" spans="1:11" ht="14.1" customHeight="1">
      <c r="A234" s="23"/>
      <c r="B234" s="23"/>
      <c r="C234" s="39" t="s">
        <v>49</v>
      </c>
      <c r="D234" s="40">
        <v>0</v>
      </c>
      <c r="E234" s="40">
        <v>300000</v>
      </c>
      <c r="F234" s="40">
        <v>300000</v>
      </c>
      <c r="G234" s="40">
        <v>300000</v>
      </c>
      <c r="H234" s="23"/>
      <c r="I234" s="23"/>
      <c r="J234" s="23"/>
      <c r="K234" s="23"/>
    </row>
    <row r="235" spans="1:11" ht="14.1" customHeight="1">
      <c r="A235" s="23"/>
      <c r="B235" s="23"/>
      <c r="C235" s="39" t="s">
        <v>58</v>
      </c>
      <c r="D235" s="40">
        <v>0</v>
      </c>
      <c r="E235" s="40">
        <v>0</v>
      </c>
      <c r="F235" s="40">
        <v>0</v>
      </c>
      <c r="G235" s="40">
        <v>0</v>
      </c>
      <c r="H235" s="23"/>
      <c r="I235" s="23"/>
      <c r="J235" s="23"/>
      <c r="K235" s="23"/>
    </row>
    <row r="236" spans="1:11" ht="14.1" customHeight="1">
      <c r="A236" s="23"/>
      <c r="B236" s="23"/>
      <c r="C236" s="39" t="s">
        <v>59</v>
      </c>
      <c r="D236" s="40">
        <v>0</v>
      </c>
      <c r="E236" s="40">
        <v>0</v>
      </c>
      <c r="F236" s="40">
        <v>0</v>
      </c>
      <c r="G236" s="40">
        <v>0</v>
      </c>
      <c r="H236" s="23"/>
      <c r="I236" s="23"/>
      <c r="J236" s="23"/>
      <c r="K236" s="23"/>
    </row>
    <row r="237" spans="1:11" ht="14.1" customHeight="1">
      <c r="A237" s="23"/>
      <c r="B237" s="23"/>
      <c r="C237" s="39" t="s">
        <v>60</v>
      </c>
      <c r="D237" s="40">
        <v>0</v>
      </c>
      <c r="E237" s="40">
        <v>0</v>
      </c>
      <c r="F237" s="40">
        <v>0</v>
      </c>
      <c r="G237" s="40">
        <v>0</v>
      </c>
      <c r="H237" s="23"/>
      <c r="I237" s="23"/>
      <c r="J237" s="23"/>
      <c r="K237" s="23"/>
    </row>
    <row r="238" spans="1:11" ht="14.1" customHeight="1">
      <c r="A238" s="23"/>
      <c r="B238" s="23"/>
      <c r="C238" s="39" t="s">
        <v>61</v>
      </c>
      <c r="D238" s="40">
        <v>0</v>
      </c>
      <c r="E238" s="40">
        <v>0</v>
      </c>
      <c r="F238" s="40">
        <v>0</v>
      </c>
      <c r="G238" s="40">
        <v>0</v>
      </c>
      <c r="H238" s="23"/>
      <c r="I238" s="23"/>
      <c r="J238" s="23"/>
      <c r="K238" s="23"/>
    </row>
    <row r="239" spans="1:11" ht="14.1" customHeight="1">
      <c r="A239" s="23"/>
      <c r="B239" s="23"/>
      <c r="C239" s="39" t="s">
        <v>63</v>
      </c>
      <c r="D239" s="40">
        <v>0</v>
      </c>
      <c r="E239" s="40">
        <v>0</v>
      </c>
      <c r="F239" s="40">
        <v>0</v>
      </c>
      <c r="G239" s="40">
        <v>0</v>
      </c>
      <c r="H239" s="23"/>
      <c r="I239" s="23"/>
      <c r="J239" s="23"/>
      <c r="K239" s="23"/>
    </row>
    <row r="240" spans="1:11" ht="14.1" customHeight="1">
      <c r="A240" s="23"/>
      <c r="B240" s="23"/>
      <c r="C240" s="39" t="s">
        <v>49</v>
      </c>
      <c r="D240" s="40">
        <v>0</v>
      </c>
      <c r="E240" s="40">
        <v>0</v>
      </c>
      <c r="F240" s="40">
        <v>0</v>
      </c>
      <c r="G240" s="40">
        <v>0</v>
      </c>
      <c r="H240" s="23"/>
      <c r="I240" s="23"/>
      <c r="J240" s="23"/>
      <c r="K240" s="23"/>
    </row>
    <row r="241" spans="1:11" ht="14.1" customHeight="1">
      <c r="A241" s="23"/>
      <c r="B241" s="23"/>
      <c r="C241" s="39" t="s">
        <v>58</v>
      </c>
      <c r="D241" s="40">
        <v>0</v>
      </c>
      <c r="E241" s="40">
        <v>0</v>
      </c>
      <c r="F241" s="40">
        <v>0</v>
      </c>
      <c r="G241" s="40">
        <v>0</v>
      </c>
      <c r="H241" s="23"/>
      <c r="I241" s="23"/>
      <c r="J241" s="23"/>
      <c r="K241" s="23"/>
    </row>
    <row r="242" spans="1:11" ht="14.1" customHeight="1">
      <c r="A242" s="23"/>
      <c r="B242" s="23"/>
      <c r="C242" s="39" t="s">
        <v>59</v>
      </c>
      <c r="D242" s="40">
        <v>0</v>
      </c>
      <c r="E242" s="40">
        <v>0</v>
      </c>
      <c r="F242" s="40">
        <v>0</v>
      </c>
      <c r="G242" s="40">
        <v>0</v>
      </c>
      <c r="H242" s="23"/>
      <c r="I242" s="23"/>
      <c r="J242" s="23"/>
      <c r="K242" s="23"/>
    </row>
    <row r="243" spans="1:11" ht="14.1" customHeight="1">
      <c r="A243" s="23"/>
      <c r="B243" s="23"/>
      <c r="C243" s="39" t="s">
        <v>60</v>
      </c>
      <c r="D243" s="40">
        <v>0</v>
      </c>
      <c r="E243" s="40">
        <v>0</v>
      </c>
      <c r="F243" s="40">
        <v>0</v>
      </c>
      <c r="G243" s="40">
        <v>0</v>
      </c>
      <c r="H243" s="23"/>
      <c r="I243" s="23"/>
      <c r="J243" s="23"/>
      <c r="K243" s="23"/>
    </row>
    <row r="244" spans="1:11" ht="14.1" customHeight="1">
      <c r="A244" s="23"/>
      <c r="B244" s="23"/>
      <c r="C244" s="39" t="s">
        <v>61</v>
      </c>
      <c r="D244" s="40">
        <v>0</v>
      </c>
      <c r="E244" s="40">
        <v>0</v>
      </c>
      <c r="F244" s="40">
        <v>0</v>
      </c>
      <c r="G244" s="40">
        <v>0</v>
      </c>
      <c r="H244" s="23"/>
      <c r="I244" s="23"/>
      <c r="J244" s="23"/>
      <c r="K244" s="23"/>
    </row>
    <row r="245" spans="1:11" ht="14.1" customHeight="1">
      <c r="A245" s="23"/>
      <c r="B245" s="23"/>
      <c r="C245" s="39" t="s">
        <v>64</v>
      </c>
      <c r="D245" s="40">
        <v>0</v>
      </c>
      <c r="E245" s="40">
        <v>0</v>
      </c>
      <c r="F245" s="40">
        <v>0</v>
      </c>
      <c r="G245" s="40">
        <v>0</v>
      </c>
      <c r="H245" s="23"/>
      <c r="I245" s="23"/>
      <c r="J245" s="23"/>
      <c r="K245" s="23"/>
    </row>
    <row r="246" spans="1:11" ht="14.1" customHeight="1">
      <c r="A246" s="23"/>
      <c r="B246" s="23"/>
      <c r="C246" s="39" t="s">
        <v>65</v>
      </c>
      <c r="D246" s="40">
        <v>0</v>
      </c>
      <c r="E246" s="40">
        <v>0</v>
      </c>
      <c r="F246" s="40">
        <v>0</v>
      </c>
      <c r="G246" s="40">
        <v>0</v>
      </c>
      <c r="H246" s="23"/>
      <c r="I246" s="23"/>
      <c r="J246" s="23"/>
      <c r="K246" s="23"/>
    </row>
    <row r="247" spans="1:11" ht="14.1" customHeight="1">
      <c r="A247" s="23"/>
      <c r="B247" s="23"/>
      <c r="C247" s="41" t="s">
        <v>25</v>
      </c>
      <c r="D247" s="40">
        <v>0</v>
      </c>
      <c r="E247" s="40">
        <v>300000</v>
      </c>
      <c r="F247" s="40">
        <v>300000</v>
      </c>
      <c r="G247" s="40">
        <v>300000</v>
      </c>
      <c r="H247" s="23"/>
      <c r="I247" s="23"/>
      <c r="J247" s="23"/>
      <c r="K247" s="23"/>
    </row>
    <row r="248" spans="1:11" ht="18" customHeight="1">
      <c r="A248" s="23"/>
      <c r="B248" s="23"/>
      <c r="C248" s="33" t="s">
        <v>19</v>
      </c>
      <c r="D248" s="1519" t="s">
        <v>1796</v>
      </c>
      <c r="E248" s="1520"/>
      <c r="F248" s="1520"/>
      <c r="G248" s="1520"/>
      <c r="H248" s="23"/>
      <c r="I248" s="23"/>
      <c r="J248" s="23"/>
      <c r="K248" s="23"/>
    </row>
    <row r="249" spans="1:11" ht="18" customHeight="1">
      <c r="A249" s="23"/>
      <c r="B249" s="23"/>
      <c r="C249" s="34" t="s">
        <v>20</v>
      </c>
      <c r="D249" s="1521" t="s">
        <v>1797</v>
      </c>
      <c r="E249" s="1522"/>
      <c r="F249" s="1522"/>
      <c r="G249" s="1522"/>
      <c r="H249" s="23"/>
      <c r="I249" s="23"/>
      <c r="J249" s="23"/>
      <c r="K249" s="23"/>
    </row>
    <row r="250" spans="1:11" ht="18" customHeight="1">
      <c r="A250" s="23"/>
      <c r="B250" s="23"/>
      <c r="C250" s="34" t="s">
        <v>21</v>
      </c>
      <c r="D250" s="1521" t="s">
        <v>918</v>
      </c>
      <c r="E250" s="1522"/>
      <c r="F250" s="1522"/>
      <c r="G250" s="1522"/>
      <c r="H250" s="23"/>
      <c r="I250" s="23"/>
      <c r="J250" s="23"/>
      <c r="K250" s="23"/>
    </row>
    <row r="251" spans="1:11" ht="15" customHeight="1">
      <c r="A251" s="23"/>
      <c r="B251" s="23"/>
      <c r="C251" s="35"/>
      <c r="D251" s="36">
        <v>2024</v>
      </c>
      <c r="E251" s="36">
        <v>2025</v>
      </c>
      <c r="F251" s="36">
        <v>2026</v>
      </c>
      <c r="G251" s="36">
        <v>2027</v>
      </c>
      <c r="H251" s="23"/>
      <c r="I251" s="23"/>
      <c r="J251" s="23"/>
      <c r="K251" s="23"/>
    </row>
    <row r="252" spans="1:11" ht="15" customHeight="1">
      <c r="A252" s="23"/>
      <c r="B252" s="23"/>
      <c r="C252" s="37"/>
      <c r="D252" s="38" t="s">
        <v>22</v>
      </c>
      <c r="E252" s="38" t="s">
        <v>23</v>
      </c>
      <c r="F252" s="38" t="s">
        <v>23</v>
      </c>
      <c r="G252" s="38" t="s">
        <v>23</v>
      </c>
      <c r="H252" s="23"/>
      <c r="I252" s="23"/>
      <c r="J252" s="23"/>
      <c r="K252" s="23"/>
    </row>
    <row r="253" spans="1:11" ht="14.1" customHeight="1">
      <c r="A253" s="23"/>
      <c r="B253" s="23"/>
      <c r="C253" s="27" t="s">
        <v>33</v>
      </c>
      <c r="D253" s="31" t="s">
        <v>1798</v>
      </c>
      <c r="E253" s="31" t="s">
        <v>72</v>
      </c>
      <c r="F253" s="31" t="s">
        <v>72</v>
      </c>
      <c r="G253" s="31" t="s">
        <v>72</v>
      </c>
      <c r="H253" s="23"/>
      <c r="I253" s="23"/>
      <c r="J253" s="23"/>
      <c r="K253" s="23"/>
    </row>
    <row r="254" spans="1:11" ht="14.1" customHeight="1">
      <c r="A254" s="23"/>
      <c r="B254" s="23"/>
      <c r="C254" s="27" t="s">
        <v>35</v>
      </c>
      <c r="D254" s="31" t="s">
        <v>18</v>
      </c>
      <c r="E254" s="31" t="s">
        <v>1443</v>
      </c>
      <c r="F254" s="31" t="s">
        <v>1443</v>
      </c>
      <c r="G254" s="31" t="s">
        <v>1443</v>
      </c>
      <c r="H254" s="23"/>
      <c r="I254" s="23"/>
      <c r="J254" s="23"/>
      <c r="K254" s="23"/>
    </row>
    <row r="255" spans="1:11" ht="14.1" customHeight="1">
      <c r="A255" s="23"/>
      <c r="B255" s="23"/>
      <c r="C255" s="27" t="s">
        <v>40</v>
      </c>
      <c r="D255" s="31" t="s">
        <v>42</v>
      </c>
      <c r="E255" s="31" t="s">
        <v>1250</v>
      </c>
      <c r="F255" s="31" t="s">
        <v>1250</v>
      </c>
      <c r="G255" s="31" t="s">
        <v>1250</v>
      </c>
      <c r="H255" s="23"/>
      <c r="I255" s="23"/>
      <c r="J255" s="23"/>
      <c r="K255" s="23"/>
    </row>
    <row r="256" spans="1:11" ht="14.1" customHeight="1">
      <c r="A256" s="23"/>
      <c r="B256" s="23"/>
      <c r="C256" s="27" t="s">
        <v>41</v>
      </c>
      <c r="D256" s="31" t="s">
        <v>18</v>
      </c>
      <c r="E256" s="31" t="s">
        <v>1748</v>
      </c>
      <c r="F256" s="31" t="s">
        <v>42</v>
      </c>
      <c r="G256" s="31" t="s">
        <v>42</v>
      </c>
      <c r="H256" s="23"/>
      <c r="I256" s="23"/>
      <c r="J256" s="23"/>
      <c r="K256" s="23"/>
    </row>
    <row r="257" spans="1:11" ht="14.1" customHeight="1">
      <c r="A257" s="23"/>
      <c r="B257" s="23"/>
      <c r="C257" s="27" t="s">
        <v>43</v>
      </c>
      <c r="D257" s="31" t="s">
        <v>18</v>
      </c>
      <c r="E257" s="31" t="s">
        <v>18</v>
      </c>
      <c r="F257" s="31" t="s">
        <v>42</v>
      </c>
      <c r="G257" s="31" t="s">
        <v>42</v>
      </c>
      <c r="H257" s="23"/>
      <c r="I257" s="23"/>
      <c r="J257" s="23"/>
      <c r="K257" s="23"/>
    </row>
    <row r="258" spans="1:11" ht="14.1" customHeight="1">
      <c r="A258" s="23"/>
      <c r="B258" s="23"/>
      <c r="C258" s="27" t="s">
        <v>47</v>
      </c>
      <c r="D258" s="31" t="s">
        <v>18</v>
      </c>
      <c r="E258" s="31" t="s">
        <v>18</v>
      </c>
      <c r="F258" s="31" t="s">
        <v>42</v>
      </c>
      <c r="G258" s="31" t="s">
        <v>42</v>
      </c>
      <c r="H258" s="23"/>
      <c r="I258" s="23"/>
      <c r="J258" s="23"/>
      <c r="K258" s="23"/>
    </row>
    <row r="259" spans="1:11" ht="14.1" customHeight="1">
      <c r="A259" s="23"/>
      <c r="B259" s="23"/>
      <c r="C259" s="1523" t="s">
        <v>24</v>
      </c>
      <c r="D259" s="1524"/>
      <c r="E259" s="1524"/>
      <c r="F259" s="1524"/>
      <c r="G259" s="1524"/>
      <c r="H259" s="23"/>
      <c r="I259" s="23"/>
      <c r="J259" s="23"/>
      <c r="K259" s="23"/>
    </row>
    <row r="260" spans="1:11" ht="14.1" customHeight="1">
      <c r="A260" s="23"/>
      <c r="B260" s="23"/>
      <c r="C260" s="35"/>
      <c r="D260" s="36">
        <v>2024</v>
      </c>
      <c r="E260" s="36">
        <v>2025</v>
      </c>
      <c r="F260" s="36">
        <v>2026</v>
      </c>
      <c r="G260" s="36">
        <v>2027</v>
      </c>
      <c r="H260" s="23"/>
      <c r="I260" s="23"/>
      <c r="J260" s="23"/>
      <c r="K260" s="23"/>
    </row>
    <row r="261" spans="1:11" ht="14.1" customHeight="1">
      <c r="A261" s="23"/>
      <c r="B261" s="23"/>
      <c r="C261" s="37"/>
      <c r="D261" s="38" t="s">
        <v>22</v>
      </c>
      <c r="E261" s="38" t="s">
        <v>23</v>
      </c>
      <c r="F261" s="38" t="s">
        <v>23</v>
      </c>
      <c r="G261" s="38" t="s">
        <v>23</v>
      </c>
      <c r="H261" s="23"/>
      <c r="I261" s="23"/>
      <c r="J261" s="23"/>
      <c r="K261" s="23"/>
    </row>
    <row r="262" spans="1:11" ht="14.1" customHeight="1">
      <c r="A262" s="23"/>
      <c r="B262" s="23"/>
      <c r="C262" s="39" t="s">
        <v>48</v>
      </c>
      <c r="D262" s="42" t="s">
        <v>18</v>
      </c>
      <c r="E262" s="40">
        <v>0</v>
      </c>
      <c r="F262" s="40">
        <v>0</v>
      </c>
      <c r="G262" s="40">
        <v>0</v>
      </c>
      <c r="H262" s="23"/>
      <c r="I262" s="23"/>
      <c r="J262" s="23"/>
      <c r="K262" s="23"/>
    </row>
    <row r="263" spans="1:11" ht="14.1" customHeight="1">
      <c r="A263" s="23"/>
      <c r="B263" s="23"/>
      <c r="C263" s="39" t="s">
        <v>49</v>
      </c>
      <c r="D263" s="42" t="s">
        <v>18</v>
      </c>
      <c r="E263" s="40">
        <v>0</v>
      </c>
      <c r="F263" s="40">
        <v>0</v>
      </c>
      <c r="G263" s="40">
        <v>0</v>
      </c>
      <c r="H263" s="23"/>
      <c r="I263" s="23"/>
      <c r="J263" s="23"/>
      <c r="K263" s="23"/>
    </row>
    <row r="264" spans="1:11" ht="14.1" customHeight="1">
      <c r="A264" s="23"/>
      <c r="B264" s="23"/>
      <c r="C264" s="39" t="s">
        <v>50</v>
      </c>
      <c r="D264" s="42" t="s">
        <v>18</v>
      </c>
      <c r="E264" s="40">
        <v>0</v>
      </c>
      <c r="F264" s="40">
        <v>0</v>
      </c>
      <c r="G264" s="40">
        <v>0</v>
      </c>
      <c r="H264" s="23"/>
      <c r="I264" s="23"/>
      <c r="J264" s="23"/>
      <c r="K264" s="23"/>
    </row>
    <row r="265" spans="1:11" ht="14.1" customHeight="1">
      <c r="A265" s="23"/>
      <c r="B265" s="23"/>
      <c r="C265" s="39" t="s">
        <v>51</v>
      </c>
      <c r="D265" s="42" t="s">
        <v>18</v>
      </c>
      <c r="E265" s="40">
        <v>0</v>
      </c>
      <c r="F265" s="40">
        <v>0</v>
      </c>
      <c r="G265" s="40">
        <v>0</v>
      </c>
      <c r="H265" s="23"/>
      <c r="I265" s="23"/>
      <c r="J265" s="23"/>
      <c r="K265" s="23"/>
    </row>
    <row r="266" spans="1:11" ht="14.1" customHeight="1">
      <c r="A266" s="23"/>
      <c r="B266" s="23"/>
      <c r="C266" s="39" t="s">
        <v>49</v>
      </c>
      <c r="D266" s="42" t="s">
        <v>18</v>
      </c>
      <c r="E266" s="40">
        <v>0</v>
      </c>
      <c r="F266" s="40">
        <v>0</v>
      </c>
      <c r="G266" s="40">
        <v>0</v>
      </c>
      <c r="H266" s="23"/>
      <c r="I266" s="23"/>
      <c r="J266" s="23"/>
      <c r="K266" s="23"/>
    </row>
    <row r="267" spans="1:11" ht="14.1" customHeight="1">
      <c r="A267" s="23"/>
      <c r="B267" s="23"/>
      <c r="C267" s="39" t="s">
        <v>50</v>
      </c>
      <c r="D267" s="42" t="s">
        <v>18</v>
      </c>
      <c r="E267" s="40">
        <v>0</v>
      </c>
      <c r="F267" s="40">
        <v>0</v>
      </c>
      <c r="G267" s="40">
        <v>0</v>
      </c>
      <c r="H267" s="23"/>
      <c r="I267" s="23"/>
      <c r="J267" s="23"/>
      <c r="K267" s="23"/>
    </row>
    <row r="268" spans="1:11" ht="14.1" customHeight="1">
      <c r="A268" s="23"/>
      <c r="B268" s="23"/>
      <c r="C268" s="39" t="s">
        <v>52</v>
      </c>
      <c r="D268" s="42" t="s">
        <v>18</v>
      </c>
      <c r="E268" s="40">
        <v>0</v>
      </c>
      <c r="F268" s="40">
        <v>0</v>
      </c>
      <c r="G268" s="40">
        <v>0</v>
      </c>
      <c r="H268" s="23"/>
      <c r="I268" s="23"/>
      <c r="J268" s="23"/>
      <c r="K268" s="23"/>
    </row>
    <row r="269" spans="1:11" ht="14.1" customHeight="1">
      <c r="A269" s="23"/>
      <c r="B269" s="23"/>
      <c r="C269" s="39" t="s">
        <v>49</v>
      </c>
      <c r="D269" s="42" t="s">
        <v>18</v>
      </c>
      <c r="E269" s="40">
        <v>0</v>
      </c>
      <c r="F269" s="40">
        <v>0</v>
      </c>
      <c r="G269" s="40">
        <v>0</v>
      </c>
      <c r="H269" s="23"/>
      <c r="I269" s="23"/>
      <c r="J269" s="23"/>
      <c r="K269" s="23"/>
    </row>
    <row r="270" spans="1:11" ht="14.1" customHeight="1">
      <c r="A270" s="23"/>
      <c r="B270" s="23"/>
      <c r="C270" s="39" t="s">
        <v>50</v>
      </c>
      <c r="D270" s="42" t="s">
        <v>18</v>
      </c>
      <c r="E270" s="40">
        <v>0</v>
      </c>
      <c r="F270" s="40">
        <v>0</v>
      </c>
      <c r="G270" s="40">
        <v>0</v>
      </c>
      <c r="H270" s="23"/>
      <c r="I270" s="23"/>
      <c r="J270" s="23"/>
      <c r="K270" s="23"/>
    </row>
    <row r="271" spans="1:11" ht="14.1" customHeight="1">
      <c r="A271" s="23"/>
      <c r="B271" s="23"/>
      <c r="C271" s="39" t="s">
        <v>53</v>
      </c>
      <c r="D271" s="42" t="s">
        <v>18</v>
      </c>
      <c r="E271" s="40">
        <v>0</v>
      </c>
      <c r="F271" s="40">
        <v>0</v>
      </c>
      <c r="G271" s="40">
        <v>0</v>
      </c>
      <c r="H271" s="23"/>
      <c r="I271" s="23"/>
      <c r="J271" s="23"/>
      <c r="K271" s="23"/>
    </row>
    <row r="272" spans="1:11" ht="14.1" customHeight="1">
      <c r="A272" s="23"/>
      <c r="B272" s="23"/>
      <c r="C272" s="39" t="s">
        <v>49</v>
      </c>
      <c r="D272" s="42" t="s">
        <v>18</v>
      </c>
      <c r="E272" s="40">
        <v>0</v>
      </c>
      <c r="F272" s="40">
        <v>0</v>
      </c>
      <c r="G272" s="40">
        <v>0</v>
      </c>
      <c r="H272" s="23"/>
      <c r="I272" s="23"/>
      <c r="J272" s="23"/>
      <c r="K272" s="23"/>
    </row>
    <row r="273" spans="1:11" ht="14.1" customHeight="1">
      <c r="A273" s="23"/>
      <c r="B273" s="23"/>
      <c r="C273" s="39" t="s">
        <v>50</v>
      </c>
      <c r="D273" s="42" t="s">
        <v>18</v>
      </c>
      <c r="E273" s="40">
        <v>0</v>
      </c>
      <c r="F273" s="40">
        <v>0</v>
      </c>
      <c r="G273" s="40">
        <v>0</v>
      </c>
      <c r="H273" s="23"/>
      <c r="I273" s="23"/>
      <c r="J273" s="23"/>
      <c r="K273" s="23"/>
    </row>
    <row r="274" spans="1:11" ht="14.1" customHeight="1">
      <c r="A274" s="23"/>
      <c r="B274" s="23"/>
      <c r="C274" s="39" t="s">
        <v>54</v>
      </c>
      <c r="D274" s="42" t="s">
        <v>18</v>
      </c>
      <c r="E274" s="40">
        <v>0</v>
      </c>
      <c r="F274" s="40">
        <v>0</v>
      </c>
      <c r="G274" s="40">
        <v>0</v>
      </c>
      <c r="H274" s="23"/>
      <c r="I274" s="23"/>
      <c r="J274" s="23"/>
      <c r="K274" s="23"/>
    </row>
    <row r="275" spans="1:11" ht="14.1" customHeight="1">
      <c r="A275" s="23"/>
      <c r="B275" s="23"/>
      <c r="C275" s="39" t="s">
        <v>49</v>
      </c>
      <c r="D275" s="42" t="s">
        <v>18</v>
      </c>
      <c r="E275" s="40">
        <v>0</v>
      </c>
      <c r="F275" s="40">
        <v>0</v>
      </c>
      <c r="G275" s="40">
        <v>0</v>
      </c>
      <c r="H275" s="23"/>
      <c r="I275" s="23"/>
      <c r="J275" s="23"/>
      <c r="K275" s="23"/>
    </row>
    <row r="276" spans="1:11" ht="14.1" customHeight="1">
      <c r="A276" s="23"/>
      <c r="B276" s="23"/>
      <c r="C276" s="39" t="s">
        <v>50</v>
      </c>
      <c r="D276" s="42" t="s">
        <v>18</v>
      </c>
      <c r="E276" s="40">
        <v>0</v>
      </c>
      <c r="F276" s="40">
        <v>0</v>
      </c>
      <c r="G276" s="40">
        <v>0</v>
      </c>
      <c r="H276" s="23"/>
      <c r="I276" s="23"/>
      <c r="J276" s="23"/>
      <c r="K276" s="23"/>
    </row>
    <row r="277" spans="1:11" ht="14.1" customHeight="1">
      <c r="A277" s="23"/>
      <c r="B277" s="23"/>
      <c r="C277" s="39" t="s">
        <v>55</v>
      </c>
      <c r="D277" s="42" t="s">
        <v>18</v>
      </c>
      <c r="E277" s="40">
        <v>0</v>
      </c>
      <c r="F277" s="40">
        <v>0</v>
      </c>
      <c r="G277" s="40">
        <v>0</v>
      </c>
      <c r="H277" s="23"/>
      <c r="I277" s="23"/>
      <c r="J277" s="23"/>
      <c r="K277" s="23"/>
    </row>
    <row r="278" spans="1:11" ht="14.1" customHeight="1">
      <c r="A278" s="23"/>
      <c r="B278" s="23"/>
      <c r="C278" s="39" t="s">
        <v>49</v>
      </c>
      <c r="D278" s="42" t="s">
        <v>18</v>
      </c>
      <c r="E278" s="40">
        <v>0</v>
      </c>
      <c r="F278" s="40">
        <v>0</v>
      </c>
      <c r="G278" s="40">
        <v>0</v>
      </c>
      <c r="H278" s="23"/>
      <c r="I278" s="23"/>
      <c r="J278" s="23"/>
      <c r="K278" s="23"/>
    </row>
    <row r="279" spans="1:11" ht="14.1" customHeight="1">
      <c r="A279" s="23"/>
      <c r="B279" s="23"/>
      <c r="C279" s="39" t="s">
        <v>50</v>
      </c>
      <c r="D279" s="42" t="s">
        <v>18</v>
      </c>
      <c r="E279" s="40">
        <v>0</v>
      </c>
      <c r="F279" s="40">
        <v>0</v>
      </c>
      <c r="G279" s="40">
        <v>0</v>
      </c>
      <c r="H279" s="23"/>
      <c r="I279" s="23"/>
      <c r="J279" s="23"/>
      <c r="K279" s="23"/>
    </row>
    <row r="280" spans="1:11" ht="14.1" customHeight="1">
      <c r="A280" s="23"/>
      <c r="B280" s="23"/>
      <c r="C280" s="39" t="s">
        <v>56</v>
      </c>
      <c r="D280" s="42" t="s">
        <v>18</v>
      </c>
      <c r="E280" s="40">
        <v>0</v>
      </c>
      <c r="F280" s="40">
        <v>0</v>
      </c>
      <c r="G280" s="40">
        <v>0</v>
      </c>
      <c r="H280" s="23"/>
      <c r="I280" s="23"/>
      <c r="J280" s="23"/>
      <c r="K280" s="23"/>
    </row>
    <row r="281" spans="1:11" ht="14.1" customHeight="1">
      <c r="A281" s="23"/>
      <c r="B281" s="23"/>
      <c r="C281" s="39" t="s">
        <v>49</v>
      </c>
      <c r="D281" s="42" t="s">
        <v>18</v>
      </c>
      <c r="E281" s="40">
        <v>0</v>
      </c>
      <c r="F281" s="40">
        <v>0</v>
      </c>
      <c r="G281" s="40">
        <v>0</v>
      </c>
      <c r="H281" s="23"/>
      <c r="I281" s="23"/>
      <c r="J281" s="23"/>
      <c r="K281" s="23"/>
    </row>
    <row r="282" spans="1:11" ht="14.1" customHeight="1">
      <c r="A282" s="23"/>
      <c r="B282" s="23"/>
      <c r="C282" s="39" t="s">
        <v>50</v>
      </c>
      <c r="D282" s="42" t="s">
        <v>18</v>
      </c>
      <c r="E282" s="40">
        <v>0</v>
      </c>
      <c r="F282" s="40">
        <v>0</v>
      </c>
      <c r="G282" s="40">
        <v>0</v>
      </c>
      <c r="H282" s="23"/>
      <c r="I282" s="23"/>
      <c r="J282" s="23"/>
      <c r="K282" s="23"/>
    </row>
    <row r="283" spans="1:11" ht="14.1" customHeight="1">
      <c r="A283" s="23"/>
      <c r="B283" s="23"/>
      <c r="C283" s="39" t="s">
        <v>57</v>
      </c>
      <c r="D283" s="42" t="s">
        <v>18</v>
      </c>
      <c r="E283" s="40">
        <v>0</v>
      </c>
      <c r="F283" s="40">
        <v>0</v>
      </c>
      <c r="G283" s="40">
        <v>0</v>
      </c>
      <c r="H283" s="23"/>
      <c r="I283" s="23"/>
      <c r="J283" s="23"/>
      <c r="K283" s="23"/>
    </row>
    <row r="284" spans="1:11" ht="14.1" customHeight="1">
      <c r="A284" s="23"/>
      <c r="B284" s="23"/>
      <c r="C284" s="39" t="s">
        <v>49</v>
      </c>
      <c r="D284" s="42" t="s">
        <v>18</v>
      </c>
      <c r="E284" s="40">
        <v>0</v>
      </c>
      <c r="F284" s="40">
        <v>0</v>
      </c>
      <c r="G284" s="40">
        <v>0</v>
      </c>
      <c r="H284" s="23"/>
      <c r="I284" s="23"/>
      <c r="J284" s="23"/>
      <c r="K284" s="23"/>
    </row>
    <row r="285" spans="1:11" ht="14.1" customHeight="1">
      <c r="A285" s="23"/>
      <c r="B285" s="23"/>
      <c r="C285" s="39" t="s">
        <v>58</v>
      </c>
      <c r="D285" s="42" t="s">
        <v>18</v>
      </c>
      <c r="E285" s="40">
        <v>0</v>
      </c>
      <c r="F285" s="40">
        <v>0</v>
      </c>
      <c r="G285" s="40">
        <v>0</v>
      </c>
      <c r="H285" s="23"/>
      <c r="I285" s="23"/>
      <c r="J285" s="23"/>
      <c r="K285" s="23"/>
    </row>
    <row r="286" spans="1:11" ht="14.1" customHeight="1">
      <c r="A286" s="23"/>
      <c r="B286" s="23"/>
      <c r="C286" s="39" t="s">
        <v>59</v>
      </c>
      <c r="D286" s="42" t="s">
        <v>18</v>
      </c>
      <c r="E286" s="40">
        <v>0</v>
      </c>
      <c r="F286" s="40">
        <v>0</v>
      </c>
      <c r="G286" s="40">
        <v>0</v>
      </c>
      <c r="H286" s="23"/>
      <c r="I286" s="23"/>
      <c r="J286" s="23"/>
      <c r="K286" s="23"/>
    </row>
    <row r="287" spans="1:11" ht="14.1" customHeight="1">
      <c r="A287" s="23"/>
      <c r="B287" s="23"/>
      <c r="C287" s="39" t="s">
        <v>60</v>
      </c>
      <c r="D287" s="42" t="s">
        <v>18</v>
      </c>
      <c r="E287" s="40">
        <v>0</v>
      </c>
      <c r="F287" s="40">
        <v>0</v>
      </c>
      <c r="G287" s="40">
        <v>0</v>
      </c>
      <c r="H287" s="23"/>
      <c r="I287" s="23"/>
      <c r="J287" s="23"/>
      <c r="K287" s="23"/>
    </row>
    <row r="288" spans="1:11" ht="14.1" customHeight="1">
      <c r="A288" s="23"/>
      <c r="B288" s="23"/>
      <c r="C288" s="39" t="s">
        <v>61</v>
      </c>
      <c r="D288" s="42" t="s">
        <v>18</v>
      </c>
      <c r="E288" s="40">
        <v>0</v>
      </c>
      <c r="F288" s="40">
        <v>0</v>
      </c>
      <c r="G288" s="40">
        <v>0</v>
      </c>
      <c r="H288" s="23"/>
      <c r="I288" s="23"/>
      <c r="J288" s="23"/>
      <c r="K288" s="23"/>
    </row>
    <row r="289" spans="1:11" ht="14.1" customHeight="1">
      <c r="A289" s="23"/>
      <c r="B289" s="23"/>
      <c r="C289" s="39" t="s">
        <v>62</v>
      </c>
      <c r="D289" s="42" t="s">
        <v>18</v>
      </c>
      <c r="E289" s="40">
        <v>100000</v>
      </c>
      <c r="F289" s="40">
        <v>100000</v>
      </c>
      <c r="G289" s="40">
        <v>100000</v>
      </c>
      <c r="H289" s="23"/>
      <c r="I289" s="23"/>
      <c r="J289" s="23"/>
      <c r="K289" s="23"/>
    </row>
    <row r="290" spans="1:11" ht="14.1" customHeight="1">
      <c r="A290" s="23"/>
      <c r="B290" s="23"/>
      <c r="C290" s="39" t="s">
        <v>49</v>
      </c>
      <c r="D290" s="42" t="s">
        <v>18</v>
      </c>
      <c r="E290" s="40">
        <v>100000</v>
      </c>
      <c r="F290" s="40">
        <v>100000</v>
      </c>
      <c r="G290" s="40">
        <v>100000</v>
      </c>
      <c r="H290" s="23"/>
      <c r="I290" s="23"/>
      <c r="J290" s="23"/>
      <c r="K290" s="23"/>
    </row>
    <row r="291" spans="1:11" ht="14.1" customHeight="1">
      <c r="A291" s="23"/>
      <c r="B291" s="23"/>
      <c r="C291" s="39" t="s">
        <v>58</v>
      </c>
      <c r="D291" s="42" t="s">
        <v>18</v>
      </c>
      <c r="E291" s="40">
        <v>0</v>
      </c>
      <c r="F291" s="40">
        <v>0</v>
      </c>
      <c r="G291" s="40">
        <v>0</v>
      </c>
      <c r="H291" s="23"/>
      <c r="I291" s="23"/>
      <c r="J291" s="23"/>
      <c r="K291" s="23"/>
    </row>
    <row r="292" spans="1:11" ht="14.1" customHeight="1">
      <c r="A292" s="23"/>
      <c r="B292" s="23"/>
      <c r="C292" s="39" t="s">
        <v>59</v>
      </c>
      <c r="D292" s="42" t="s">
        <v>18</v>
      </c>
      <c r="E292" s="40">
        <v>0</v>
      </c>
      <c r="F292" s="40">
        <v>0</v>
      </c>
      <c r="G292" s="40">
        <v>0</v>
      </c>
      <c r="H292" s="23"/>
      <c r="I292" s="23"/>
      <c r="J292" s="23"/>
      <c r="K292" s="23"/>
    </row>
    <row r="293" spans="1:11" ht="14.1" customHeight="1">
      <c r="A293" s="23"/>
      <c r="B293" s="23"/>
      <c r="C293" s="39" t="s">
        <v>60</v>
      </c>
      <c r="D293" s="42" t="s">
        <v>18</v>
      </c>
      <c r="E293" s="40">
        <v>0</v>
      </c>
      <c r="F293" s="40">
        <v>0</v>
      </c>
      <c r="G293" s="40">
        <v>0</v>
      </c>
      <c r="H293" s="23"/>
      <c r="I293" s="23"/>
      <c r="J293" s="23"/>
      <c r="K293" s="23"/>
    </row>
    <row r="294" spans="1:11" ht="14.1" customHeight="1">
      <c r="A294" s="23"/>
      <c r="B294" s="23"/>
      <c r="C294" s="39" t="s">
        <v>61</v>
      </c>
      <c r="D294" s="42" t="s">
        <v>18</v>
      </c>
      <c r="E294" s="40">
        <v>0</v>
      </c>
      <c r="F294" s="40">
        <v>0</v>
      </c>
      <c r="G294" s="40">
        <v>0</v>
      </c>
      <c r="H294" s="23"/>
      <c r="I294" s="23"/>
      <c r="J294" s="23"/>
      <c r="K294" s="23"/>
    </row>
    <row r="295" spans="1:11" ht="14.1" customHeight="1">
      <c r="A295" s="23"/>
      <c r="B295" s="23"/>
      <c r="C295" s="39" t="s">
        <v>63</v>
      </c>
      <c r="D295" s="42" t="s">
        <v>18</v>
      </c>
      <c r="E295" s="40">
        <v>0</v>
      </c>
      <c r="F295" s="40">
        <v>0</v>
      </c>
      <c r="G295" s="40">
        <v>0</v>
      </c>
      <c r="H295" s="23"/>
      <c r="I295" s="23"/>
      <c r="J295" s="23"/>
      <c r="K295" s="23"/>
    </row>
    <row r="296" spans="1:11" ht="14.1" customHeight="1">
      <c r="A296" s="23"/>
      <c r="B296" s="23"/>
      <c r="C296" s="39" t="s">
        <v>49</v>
      </c>
      <c r="D296" s="42" t="s">
        <v>18</v>
      </c>
      <c r="E296" s="40">
        <v>0</v>
      </c>
      <c r="F296" s="40">
        <v>0</v>
      </c>
      <c r="G296" s="40">
        <v>0</v>
      </c>
      <c r="H296" s="23"/>
      <c r="I296" s="23"/>
      <c r="J296" s="23"/>
      <c r="K296" s="23"/>
    </row>
    <row r="297" spans="1:11" ht="14.1" customHeight="1">
      <c r="A297" s="23"/>
      <c r="B297" s="23"/>
      <c r="C297" s="39" t="s">
        <v>58</v>
      </c>
      <c r="D297" s="42" t="s">
        <v>18</v>
      </c>
      <c r="E297" s="40">
        <v>0</v>
      </c>
      <c r="F297" s="40">
        <v>0</v>
      </c>
      <c r="G297" s="40">
        <v>0</v>
      </c>
      <c r="H297" s="23"/>
      <c r="I297" s="23"/>
      <c r="J297" s="23"/>
      <c r="K297" s="23"/>
    </row>
    <row r="298" spans="1:11" ht="14.1" customHeight="1">
      <c r="A298" s="23"/>
      <c r="B298" s="23"/>
      <c r="C298" s="39" t="s">
        <v>59</v>
      </c>
      <c r="D298" s="42" t="s">
        <v>18</v>
      </c>
      <c r="E298" s="40">
        <v>0</v>
      </c>
      <c r="F298" s="40">
        <v>0</v>
      </c>
      <c r="G298" s="40">
        <v>0</v>
      </c>
      <c r="H298" s="23"/>
      <c r="I298" s="23"/>
      <c r="J298" s="23"/>
      <c r="K298" s="23"/>
    </row>
    <row r="299" spans="1:11" ht="14.1" customHeight="1">
      <c r="A299" s="23"/>
      <c r="B299" s="23"/>
      <c r="C299" s="39" t="s">
        <v>60</v>
      </c>
      <c r="D299" s="42" t="s">
        <v>18</v>
      </c>
      <c r="E299" s="40">
        <v>0</v>
      </c>
      <c r="F299" s="40">
        <v>0</v>
      </c>
      <c r="G299" s="40">
        <v>0</v>
      </c>
      <c r="H299" s="23"/>
      <c r="I299" s="23"/>
      <c r="J299" s="23"/>
      <c r="K299" s="23"/>
    </row>
    <row r="300" spans="1:11" ht="14.1" customHeight="1">
      <c r="A300" s="23"/>
      <c r="B300" s="23"/>
      <c r="C300" s="39" t="s">
        <v>61</v>
      </c>
      <c r="D300" s="42" t="s">
        <v>18</v>
      </c>
      <c r="E300" s="40">
        <v>0</v>
      </c>
      <c r="F300" s="40">
        <v>0</v>
      </c>
      <c r="G300" s="40">
        <v>0</v>
      </c>
      <c r="H300" s="23"/>
      <c r="I300" s="23"/>
      <c r="J300" s="23"/>
      <c r="K300" s="23"/>
    </row>
    <row r="301" spans="1:11" ht="14.1" customHeight="1">
      <c r="A301" s="23"/>
      <c r="B301" s="23"/>
      <c r="C301" s="39" t="s">
        <v>64</v>
      </c>
      <c r="D301" s="42" t="s">
        <v>18</v>
      </c>
      <c r="E301" s="40">
        <v>0</v>
      </c>
      <c r="F301" s="40">
        <v>0</v>
      </c>
      <c r="G301" s="40">
        <v>0</v>
      </c>
      <c r="H301" s="23"/>
      <c r="I301" s="23"/>
      <c r="J301" s="23"/>
      <c r="K301" s="23"/>
    </row>
    <row r="302" spans="1:11" ht="14.1" customHeight="1">
      <c r="A302" s="23"/>
      <c r="B302" s="23"/>
      <c r="C302" s="39" t="s">
        <v>65</v>
      </c>
      <c r="D302" s="42" t="s">
        <v>18</v>
      </c>
      <c r="E302" s="40">
        <v>0</v>
      </c>
      <c r="F302" s="40">
        <v>0</v>
      </c>
      <c r="G302" s="40">
        <v>0</v>
      </c>
      <c r="H302" s="23"/>
      <c r="I302" s="23"/>
      <c r="J302" s="23"/>
      <c r="K302" s="23"/>
    </row>
    <row r="303" spans="1:11" ht="14.1" customHeight="1">
      <c r="A303" s="23"/>
      <c r="B303" s="23"/>
      <c r="C303" s="41" t="s">
        <v>25</v>
      </c>
      <c r="D303" s="40">
        <v>0</v>
      </c>
      <c r="E303" s="40">
        <v>100000</v>
      </c>
      <c r="F303" s="40">
        <v>100000</v>
      </c>
      <c r="G303" s="40">
        <v>100000</v>
      </c>
      <c r="H303" s="23"/>
      <c r="I303" s="23"/>
      <c r="J303" s="23"/>
      <c r="K303" s="23"/>
    </row>
    <row r="304" spans="1:11" ht="15" customHeight="1">
      <c r="A304" s="23"/>
      <c r="B304" s="23"/>
      <c r="C304" s="43" t="s">
        <v>18</v>
      </c>
      <c r="D304" s="44" t="s">
        <v>18</v>
      </c>
      <c r="E304" s="44" t="s">
        <v>18</v>
      </c>
      <c r="F304" s="44" t="s">
        <v>18</v>
      </c>
      <c r="G304" s="44" t="s">
        <v>18</v>
      </c>
      <c r="H304" s="23"/>
      <c r="I304" s="23"/>
      <c r="J304" s="23"/>
      <c r="K304" s="23"/>
    </row>
    <row r="305" spans="1:11" ht="15" customHeight="1">
      <c r="A305" s="23"/>
      <c r="B305" s="23"/>
      <c r="C305" s="26" t="s">
        <v>168</v>
      </c>
      <c r="D305" s="45">
        <v>0</v>
      </c>
      <c r="E305" s="45">
        <v>57410000</v>
      </c>
      <c r="F305" s="45">
        <v>58410000</v>
      </c>
      <c r="G305" s="45">
        <v>59410000</v>
      </c>
      <c r="H305" s="23"/>
      <c r="I305" s="23"/>
      <c r="J305" s="23"/>
      <c r="K305" s="23"/>
    </row>
    <row r="306" spans="1:11" ht="15" customHeight="1">
      <c r="A306" s="23"/>
      <c r="B306" s="23"/>
      <c r="C306" s="27" t="s">
        <v>48</v>
      </c>
      <c r="D306" s="46">
        <v>0</v>
      </c>
      <c r="E306" s="46">
        <v>35570000</v>
      </c>
      <c r="F306" s="46">
        <v>35570000</v>
      </c>
      <c r="G306" s="46">
        <v>35570000</v>
      </c>
      <c r="H306" s="23"/>
      <c r="I306" s="23"/>
      <c r="J306" s="23"/>
      <c r="K306" s="23"/>
    </row>
    <row r="307" spans="1:11" ht="15" customHeight="1">
      <c r="A307" s="23"/>
      <c r="B307" s="23"/>
      <c r="C307" s="27" t="s">
        <v>49</v>
      </c>
      <c r="D307" s="46">
        <v>0</v>
      </c>
      <c r="E307" s="46">
        <v>35570000</v>
      </c>
      <c r="F307" s="46">
        <v>35570000</v>
      </c>
      <c r="G307" s="46">
        <v>35570000</v>
      </c>
      <c r="H307" s="23"/>
      <c r="I307" s="23"/>
      <c r="J307" s="23"/>
      <c r="K307" s="23"/>
    </row>
    <row r="308" spans="1:11" ht="15" customHeight="1">
      <c r="A308" s="23"/>
      <c r="B308" s="23"/>
      <c r="C308" s="27" t="s">
        <v>50</v>
      </c>
      <c r="D308" s="46">
        <v>0</v>
      </c>
      <c r="E308" s="46">
        <v>0</v>
      </c>
      <c r="F308" s="46">
        <v>0</v>
      </c>
      <c r="G308" s="46">
        <v>0</v>
      </c>
      <c r="H308" s="23"/>
      <c r="I308" s="23"/>
      <c r="J308" s="23"/>
      <c r="K308" s="23"/>
    </row>
    <row r="309" spans="1:11" ht="15" customHeight="1">
      <c r="A309" s="23"/>
      <c r="B309" s="23"/>
      <c r="C309" s="27" t="s">
        <v>51</v>
      </c>
      <c r="D309" s="46">
        <v>0</v>
      </c>
      <c r="E309" s="46">
        <v>5000000</v>
      </c>
      <c r="F309" s="46">
        <v>5000000</v>
      </c>
      <c r="G309" s="46">
        <v>5000000</v>
      </c>
      <c r="H309" s="23"/>
      <c r="I309" s="23"/>
      <c r="J309" s="23"/>
      <c r="K309" s="23"/>
    </row>
    <row r="310" spans="1:11" ht="15" customHeight="1">
      <c r="A310" s="23"/>
      <c r="B310" s="23"/>
      <c r="C310" s="27" t="s">
        <v>49</v>
      </c>
      <c r="D310" s="46">
        <v>0</v>
      </c>
      <c r="E310" s="46">
        <v>5000000</v>
      </c>
      <c r="F310" s="46">
        <v>5000000</v>
      </c>
      <c r="G310" s="46">
        <v>5000000</v>
      </c>
      <c r="H310" s="23"/>
      <c r="I310" s="23"/>
      <c r="J310" s="23"/>
      <c r="K310" s="23"/>
    </row>
    <row r="311" spans="1:11" ht="15" customHeight="1">
      <c r="A311" s="23"/>
      <c r="B311" s="23"/>
      <c r="C311" s="27" t="s">
        <v>50</v>
      </c>
      <c r="D311" s="46">
        <v>0</v>
      </c>
      <c r="E311" s="46">
        <v>0</v>
      </c>
      <c r="F311" s="46">
        <v>0</v>
      </c>
      <c r="G311" s="46">
        <v>0</v>
      </c>
      <c r="H311" s="23"/>
      <c r="I311" s="23"/>
      <c r="J311" s="23"/>
      <c r="K311" s="23"/>
    </row>
    <row r="312" spans="1:11" ht="15" customHeight="1">
      <c r="A312" s="23"/>
      <c r="B312" s="23"/>
      <c r="C312" s="27" t="s">
        <v>52</v>
      </c>
      <c r="D312" s="46">
        <v>0</v>
      </c>
      <c r="E312" s="46">
        <v>15720000</v>
      </c>
      <c r="F312" s="46">
        <v>16720000</v>
      </c>
      <c r="G312" s="46">
        <v>17720000</v>
      </c>
      <c r="H312" s="23"/>
      <c r="I312" s="23"/>
      <c r="J312" s="23"/>
      <c r="K312" s="23"/>
    </row>
    <row r="313" spans="1:11" ht="15" customHeight="1">
      <c r="A313" s="23"/>
      <c r="B313" s="23"/>
      <c r="C313" s="27" t="s">
        <v>49</v>
      </c>
      <c r="D313" s="46">
        <v>0</v>
      </c>
      <c r="E313" s="46">
        <v>15720000</v>
      </c>
      <c r="F313" s="46">
        <v>16720000</v>
      </c>
      <c r="G313" s="46">
        <v>17720000</v>
      </c>
      <c r="H313" s="23"/>
      <c r="I313" s="23"/>
      <c r="J313" s="23"/>
      <c r="K313" s="23"/>
    </row>
    <row r="314" spans="1:11" ht="15" customHeight="1">
      <c r="A314" s="23"/>
      <c r="B314" s="23"/>
      <c r="C314" s="27" t="s">
        <v>50</v>
      </c>
      <c r="D314" s="46">
        <v>0</v>
      </c>
      <c r="E314" s="46">
        <v>0</v>
      </c>
      <c r="F314" s="46">
        <v>0</v>
      </c>
      <c r="G314" s="46">
        <v>0</v>
      </c>
      <c r="H314" s="23"/>
      <c r="I314" s="23"/>
      <c r="J314" s="23"/>
      <c r="K314" s="23"/>
    </row>
    <row r="315" spans="1:11" ht="15" customHeight="1">
      <c r="A315" s="23"/>
      <c r="B315" s="23"/>
      <c r="C315" s="27" t="s">
        <v>53</v>
      </c>
      <c r="D315" s="46">
        <v>0</v>
      </c>
      <c r="E315" s="46">
        <v>0</v>
      </c>
      <c r="F315" s="46">
        <v>0</v>
      </c>
      <c r="G315" s="46">
        <v>0</v>
      </c>
      <c r="H315" s="23"/>
      <c r="I315" s="23"/>
      <c r="J315" s="23"/>
      <c r="K315" s="23"/>
    </row>
    <row r="316" spans="1:11" ht="15" customHeight="1">
      <c r="A316" s="23"/>
      <c r="B316" s="23"/>
      <c r="C316" s="27" t="s">
        <v>49</v>
      </c>
      <c r="D316" s="46">
        <v>0</v>
      </c>
      <c r="E316" s="46">
        <v>0</v>
      </c>
      <c r="F316" s="46">
        <v>0</v>
      </c>
      <c r="G316" s="46">
        <v>0</v>
      </c>
      <c r="H316" s="23"/>
      <c r="I316" s="23"/>
      <c r="J316" s="23"/>
      <c r="K316" s="23"/>
    </row>
    <row r="317" spans="1:11" ht="15" customHeight="1">
      <c r="A317" s="23"/>
      <c r="B317" s="23"/>
      <c r="C317" s="27" t="s">
        <v>50</v>
      </c>
      <c r="D317" s="46">
        <v>0</v>
      </c>
      <c r="E317" s="46">
        <v>0</v>
      </c>
      <c r="F317" s="46">
        <v>0</v>
      </c>
      <c r="G317" s="46">
        <v>0</v>
      </c>
      <c r="H317" s="23"/>
      <c r="I317" s="23"/>
      <c r="J317" s="23"/>
      <c r="K317" s="23"/>
    </row>
    <row r="318" spans="1:11" ht="20.100000000000001" customHeight="1">
      <c r="A318" s="23"/>
      <c r="B318" s="23"/>
      <c r="C318" s="27" t="s">
        <v>169</v>
      </c>
      <c r="D318" s="47">
        <v>0</v>
      </c>
      <c r="E318" s="47">
        <v>0</v>
      </c>
      <c r="F318" s="47">
        <v>0</v>
      </c>
      <c r="G318" s="47">
        <v>0</v>
      </c>
      <c r="H318" s="23"/>
      <c r="I318" s="23"/>
      <c r="J318" s="23"/>
      <c r="K318" s="23"/>
    </row>
    <row r="319" spans="1:11" ht="15" customHeight="1">
      <c r="A319" s="23"/>
      <c r="B319" s="23"/>
      <c r="C319" s="27" t="s">
        <v>49</v>
      </c>
      <c r="D319" s="46">
        <v>0</v>
      </c>
      <c r="E319" s="46">
        <v>0</v>
      </c>
      <c r="F319" s="46">
        <v>0</v>
      </c>
      <c r="G319" s="46">
        <v>0</v>
      </c>
      <c r="H319" s="23"/>
      <c r="I319" s="23"/>
      <c r="J319" s="23"/>
      <c r="K319" s="23"/>
    </row>
    <row r="320" spans="1:11" ht="15" customHeight="1">
      <c r="A320" s="23"/>
      <c r="B320" s="23"/>
      <c r="C320" s="27" t="s">
        <v>50</v>
      </c>
      <c r="D320" s="46">
        <v>0</v>
      </c>
      <c r="E320" s="46">
        <v>0</v>
      </c>
      <c r="F320" s="46">
        <v>0</v>
      </c>
      <c r="G320" s="46">
        <v>0</v>
      </c>
      <c r="H320" s="23"/>
      <c r="I320" s="23"/>
      <c r="J320" s="23"/>
      <c r="K320" s="23"/>
    </row>
    <row r="321" spans="1:11" ht="15" customHeight="1">
      <c r="A321" s="23"/>
      <c r="B321" s="23"/>
      <c r="C321" s="27" t="s">
        <v>55</v>
      </c>
      <c r="D321" s="46">
        <v>0</v>
      </c>
      <c r="E321" s="46">
        <v>0</v>
      </c>
      <c r="F321" s="46">
        <v>0</v>
      </c>
      <c r="G321" s="46">
        <v>0</v>
      </c>
      <c r="H321" s="23"/>
      <c r="I321" s="23"/>
      <c r="J321" s="23"/>
      <c r="K321" s="23"/>
    </row>
    <row r="322" spans="1:11" ht="15" customHeight="1">
      <c r="A322" s="23"/>
      <c r="B322" s="23"/>
      <c r="C322" s="27" t="s">
        <v>49</v>
      </c>
      <c r="D322" s="46">
        <v>0</v>
      </c>
      <c r="E322" s="46">
        <v>0</v>
      </c>
      <c r="F322" s="46">
        <v>0</v>
      </c>
      <c r="G322" s="46">
        <v>0</v>
      </c>
      <c r="H322" s="23"/>
      <c r="I322" s="23"/>
      <c r="J322" s="23"/>
      <c r="K322" s="23"/>
    </row>
    <row r="323" spans="1:11" ht="15" customHeight="1">
      <c r="A323" s="23"/>
      <c r="B323" s="23"/>
      <c r="C323" s="27" t="s">
        <v>50</v>
      </c>
      <c r="D323" s="46">
        <v>0</v>
      </c>
      <c r="E323" s="46">
        <v>0</v>
      </c>
      <c r="F323" s="46">
        <v>0</v>
      </c>
      <c r="G323" s="46">
        <v>0</v>
      </c>
      <c r="H323" s="23"/>
      <c r="I323" s="23"/>
      <c r="J323" s="23"/>
      <c r="K323" s="23"/>
    </row>
    <row r="324" spans="1:11" ht="15" customHeight="1">
      <c r="A324" s="23"/>
      <c r="B324" s="23"/>
      <c r="C324" s="27" t="s">
        <v>56</v>
      </c>
      <c r="D324" s="46">
        <v>0</v>
      </c>
      <c r="E324" s="46">
        <v>120000</v>
      </c>
      <c r="F324" s="46">
        <v>120000</v>
      </c>
      <c r="G324" s="46">
        <v>120000</v>
      </c>
      <c r="H324" s="23"/>
      <c r="I324" s="23"/>
      <c r="J324" s="23"/>
      <c r="K324" s="23"/>
    </row>
    <row r="325" spans="1:11" ht="15" customHeight="1">
      <c r="A325" s="23"/>
      <c r="B325" s="23"/>
      <c r="C325" s="27" t="s">
        <v>49</v>
      </c>
      <c r="D325" s="46">
        <v>0</v>
      </c>
      <c r="E325" s="46">
        <v>120000</v>
      </c>
      <c r="F325" s="46">
        <v>120000</v>
      </c>
      <c r="G325" s="46">
        <v>120000</v>
      </c>
      <c r="H325" s="23"/>
      <c r="I325" s="23"/>
      <c r="J325" s="23"/>
      <c r="K325" s="23"/>
    </row>
    <row r="326" spans="1:11" ht="15" customHeight="1">
      <c r="A326" s="23"/>
      <c r="B326" s="23"/>
      <c r="C326" s="27" t="s">
        <v>50</v>
      </c>
      <c r="D326" s="46">
        <v>0</v>
      </c>
      <c r="E326" s="46">
        <v>0</v>
      </c>
      <c r="F326" s="46">
        <v>0</v>
      </c>
      <c r="G326" s="46">
        <v>0</v>
      </c>
      <c r="H326" s="23"/>
      <c r="I326" s="23"/>
      <c r="J326" s="23"/>
      <c r="K326" s="23"/>
    </row>
    <row r="327" spans="1:11" ht="15" customHeight="1">
      <c r="A327" s="23"/>
      <c r="B327" s="23"/>
      <c r="C327" s="27" t="s">
        <v>57</v>
      </c>
      <c r="D327" s="46">
        <v>0</v>
      </c>
      <c r="E327" s="46">
        <v>0</v>
      </c>
      <c r="F327" s="46">
        <v>0</v>
      </c>
      <c r="G327" s="46">
        <v>0</v>
      </c>
      <c r="H327" s="23"/>
      <c r="I327" s="23"/>
      <c r="J327" s="23"/>
      <c r="K327" s="23"/>
    </row>
    <row r="328" spans="1:11" ht="15" customHeight="1">
      <c r="A328" s="23"/>
      <c r="B328" s="23"/>
      <c r="C328" s="27" t="s">
        <v>49</v>
      </c>
      <c r="D328" s="46">
        <v>0</v>
      </c>
      <c r="E328" s="46">
        <v>0</v>
      </c>
      <c r="F328" s="46">
        <v>0</v>
      </c>
      <c r="G328" s="46">
        <v>0</v>
      </c>
      <c r="H328" s="23"/>
      <c r="I328" s="23"/>
      <c r="J328" s="23"/>
      <c r="K328" s="23"/>
    </row>
    <row r="329" spans="1:11" ht="15" customHeight="1">
      <c r="A329" s="23"/>
      <c r="B329" s="23"/>
      <c r="C329" s="27" t="s">
        <v>58</v>
      </c>
      <c r="D329" s="46">
        <v>0</v>
      </c>
      <c r="E329" s="46">
        <v>0</v>
      </c>
      <c r="F329" s="46">
        <v>0</v>
      </c>
      <c r="G329" s="46">
        <v>0</v>
      </c>
      <c r="H329" s="23"/>
      <c r="I329" s="23"/>
      <c r="J329" s="23"/>
      <c r="K329" s="23"/>
    </row>
    <row r="330" spans="1:11" ht="15" customHeight="1">
      <c r="A330" s="23"/>
      <c r="B330" s="23"/>
      <c r="C330" s="27" t="s">
        <v>59</v>
      </c>
      <c r="D330" s="46">
        <v>0</v>
      </c>
      <c r="E330" s="46">
        <v>0</v>
      </c>
      <c r="F330" s="46">
        <v>0</v>
      </c>
      <c r="G330" s="46">
        <v>0</v>
      </c>
      <c r="H330" s="23"/>
      <c r="I330" s="23"/>
      <c r="J330" s="23"/>
      <c r="K330" s="23"/>
    </row>
    <row r="331" spans="1:11" ht="15" customHeight="1">
      <c r="A331" s="23"/>
      <c r="B331" s="23"/>
      <c r="C331" s="27" t="s">
        <v>60</v>
      </c>
      <c r="D331" s="46">
        <v>0</v>
      </c>
      <c r="E331" s="46">
        <v>0</v>
      </c>
      <c r="F331" s="46">
        <v>0</v>
      </c>
      <c r="G331" s="46">
        <v>0</v>
      </c>
      <c r="H331" s="23"/>
      <c r="I331" s="23"/>
      <c r="J331" s="23"/>
      <c r="K331" s="23"/>
    </row>
    <row r="332" spans="1:11" ht="15" customHeight="1">
      <c r="A332" s="23"/>
      <c r="B332" s="23"/>
      <c r="C332" s="27" t="s">
        <v>61</v>
      </c>
      <c r="D332" s="46">
        <v>0</v>
      </c>
      <c r="E332" s="46">
        <v>0</v>
      </c>
      <c r="F332" s="46">
        <v>0</v>
      </c>
      <c r="G332" s="46">
        <v>0</v>
      </c>
      <c r="H332" s="23"/>
      <c r="I332" s="23"/>
      <c r="J332" s="23"/>
      <c r="K332" s="23"/>
    </row>
    <row r="333" spans="1:11" ht="15" customHeight="1">
      <c r="A333" s="23"/>
      <c r="B333" s="23"/>
      <c r="C333" s="27" t="s">
        <v>62</v>
      </c>
      <c r="D333" s="46">
        <v>0</v>
      </c>
      <c r="E333" s="46">
        <v>1000000</v>
      </c>
      <c r="F333" s="46">
        <v>1000000</v>
      </c>
      <c r="G333" s="46">
        <v>1000000</v>
      </c>
      <c r="H333" s="23"/>
      <c r="I333" s="23"/>
      <c r="J333" s="23"/>
      <c r="K333" s="23"/>
    </row>
    <row r="334" spans="1:11" ht="15" customHeight="1">
      <c r="A334" s="23"/>
      <c r="B334" s="23"/>
      <c r="C334" s="27" t="s">
        <v>49</v>
      </c>
      <c r="D334" s="46">
        <v>0</v>
      </c>
      <c r="E334" s="46">
        <v>1000000</v>
      </c>
      <c r="F334" s="46">
        <v>1000000</v>
      </c>
      <c r="G334" s="46">
        <v>1000000</v>
      </c>
      <c r="H334" s="23"/>
      <c r="I334" s="23"/>
      <c r="J334" s="23"/>
      <c r="K334" s="23"/>
    </row>
    <row r="335" spans="1:11" ht="15" customHeight="1">
      <c r="A335" s="23"/>
      <c r="B335" s="23"/>
      <c r="C335" s="27" t="s">
        <v>58</v>
      </c>
      <c r="D335" s="46">
        <v>0</v>
      </c>
      <c r="E335" s="46">
        <v>0</v>
      </c>
      <c r="F335" s="46">
        <v>0</v>
      </c>
      <c r="G335" s="46">
        <v>0</v>
      </c>
      <c r="H335" s="23"/>
      <c r="I335" s="23"/>
      <c r="J335" s="23"/>
      <c r="K335" s="23"/>
    </row>
    <row r="336" spans="1:11" ht="15" customHeight="1">
      <c r="A336" s="23"/>
      <c r="B336" s="23"/>
      <c r="C336" s="27" t="s">
        <v>59</v>
      </c>
      <c r="D336" s="46">
        <v>0</v>
      </c>
      <c r="E336" s="46">
        <v>0</v>
      </c>
      <c r="F336" s="46">
        <v>0</v>
      </c>
      <c r="G336" s="46">
        <v>0</v>
      </c>
      <c r="H336" s="23"/>
      <c r="I336" s="23"/>
      <c r="J336" s="23"/>
      <c r="K336" s="23"/>
    </row>
    <row r="337" spans="1:11" ht="15" customHeight="1">
      <c r="A337" s="23"/>
      <c r="B337" s="23"/>
      <c r="C337" s="27" t="s">
        <v>60</v>
      </c>
      <c r="D337" s="46">
        <v>0</v>
      </c>
      <c r="E337" s="46">
        <v>0</v>
      </c>
      <c r="F337" s="46">
        <v>0</v>
      </c>
      <c r="G337" s="46">
        <v>0</v>
      </c>
      <c r="H337" s="23"/>
      <c r="I337" s="23"/>
      <c r="J337" s="23"/>
      <c r="K337" s="23"/>
    </row>
    <row r="338" spans="1:11" ht="15" customHeight="1">
      <c r="A338" s="23"/>
      <c r="B338" s="23"/>
      <c r="C338" s="27" t="s">
        <v>61</v>
      </c>
      <c r="D338" s="46">
        <v>0</v>
      </c>
      <c r="E338" s="46">
        <v>0</v>
      </c>
      <c r="F338" s="46">
        <v>0</v>
      </c>
      <c r="G338" s="46">
        <v>0</v>
      </c>
      <c r="H338" s="23"/>
      <c r="I338" s="23"/>
      <c r="J338" s="23"/>
      <c r="K338" s="23"/>
    </row>
    <row r="339" spans="1:11" ht="15" customHeight="1">
      <c r="A339" s="23"/>
      <c r="B339" s="23"/>
      <c r="C339" s="27" t="s">
        <v>63</v>
      </c>
      <c r="D339" s="46">
        <v>0</v>
      </c>
      <c r="E339" s="46">
        <v>0</v>
      </c>
      <c r="F339" s="46">
        <v>0</v>
      </c>
      <c r="G339" s="46">
        <v>0</v>
      </c>
      <c r="H339" s="23"/>
      <c r="I339" s="23"/>
      <c r="J339" s="23"/>
      <c r="K339" s="23"/>
    </row>
    <row r="340" spans="1:11" ht="15" customHeight="1">
      <c r="A340" s="23"/>
      <c r="B340" s="23"/>
      <c r="C340" s="27" t="s">
        <v>49</v>
      </c>
      <c r="D340" s="46">
        <v>0</v>
      </c>
      <c r="E340" s="46">
        <v>0</v>
      </c>
      <c r="F340" s="46">
        <v>0</v>
      </c>
      <c r="G340" s="46">
        <v>0</v>
      </c>
      <c r="H340" s="23"/>
      <c r="I340" s="23"/>
      <c r="J340" s="23"/>
      <c r="K340" s="23"/>
    </row>
    <row r="341" spans="1:11" ht="15" customHeight="1">
      <c r="A341" s="23"/>
      <c r="B341" s="23"/>
      <c r="C341" s="27" t="s">
        <v>58</v>
      </c>
      <c r="D341" s="46">
        <v>0</v>
      </c>
      <c r="E341" s="46">
        <v>0</v>
      </c>
      <c r="F341" s="46">
        <v>0</v>
      </c>
      <c r="G341" s="46">
        <v>0</v>
      </c>
      <c r="H341" s="23"/>
      <c r="I341" s="23"/>
      <c r="J341" s="23"/>
      <c r="K341" s="23"/>
    </row>
    <row r="342" spans="1:11" ht="15" customHeight="1">
      <c r="A342" s="23"/>
      <c r="B342" s="23"/>
      <c r="C342" s="27" t="s">
        <v>59</v>
      </c>
      <c r="D342" s="46">
        <v>0</v>
      </c>
      <c r="E342" s="46">
        <v>0</v>
      </c>
      <c r="F342" s="46">
        <v>0</v>
      </c>
      <c r="G342" s="46">
        <v>0</v>
      </c>
      <c r="H342" s="23"/>
      <c r="I342" s="23"/>
      <c r="J342" s="23"/>
      <c r="K342" s="23"/>
    </row>
    <row r="343" spans="1:11" ht="15" customHeight="1">
      <c r="A343" s="23"/>
      <c r="B343" s="23"/>
      <c r="C343" s="27" t="s">
        <v>60</v>
      </c>
      <c r="D343" s="46">
        <v>0</v>
      </c>
      <c r="E343" s="46">
        <v>0</v>
      </c>
      <c r="F343" s="46">
        <v>0</v>
      </c>
      <c r="G343" s="46">
        <v>0</v>
      </c>
      <c r="H343" s="23"/>
      <c r="I343" s="23"/>
      <c r="J343" s="23"/>
      <c r="K343" s="23"/>
    </row>
    <row r="344" spans="1:11" ht="15" customHeight="1">
      <c r="A344" s="23"/>
      <c r="B344" s="23"/>
      <c r="C344" s="27" t="s">
        <v>61</v>
      </c>
      <c r="D344" s="46">
        <v>0</v>
      </c>
      <c r="E344" s="46">
        <v>0</v>
      </c>
      <c r="F344" s="46">
        <v>0</v>
      </c>
      <c r="G344" s="46">
        <v>0</v>
      </c>
      <c r="H344" s="23"/>
      <c r="I344" s="23"/>
      <c r="J344" s="23"/>
      <c r="K344" s="23"/>
    </row>
    <row r="345" spans="1:11" ht="15" customHeight="1">
      <c r="A345" s="23"/>
      <c r="B345" s="23"/>
      <c r="C345" s="27" t="s">
        <v>64</v>
      </c>
      <c r="D345" s="46">
        <v>0</v>
      </c>
      <c r="E345" s="46">
        <v>0</v>
      </c>
      <c r="F345" s="46">
        <v>0</v>
      </c>
      <c r="G345" s="46">
        <v>0</v>
      </c>
      <c r="H345" s="23"/>
      <c r="I345" s="23"/>
      <c r="J345" s="23"/>
      <c r="K345" s="23"/>
    </row>
    <row r="346" spans="1:11" ht="15" customHeight="1">
      <c r="A346" s="23"/>
      <c r="B346" s="23"/>
      <c r="C346" s="27" t="s">
        <v>65</v>
      </c>
      <c r="D346" s="46">
        <v>0</v>
      </c>
      <c r="E346" s="46">
        <v>0</v>
      </c>
      <c r="F346" s="46">
        <v>0</v>
      </c>
      <c r="G346" s="46">
        <v>0</v>
      </c>
      <c r="H346" s="23"/>
      <c r="I346" s="23"/>
      <c r="J346" s="23"/>
      <c r="K346" s="23"/>
    </row>
    <row r="347" spans="1:11" ht="20.100000000000001" customHeight="1">
      <c r="A347" s="23"/>
      <c r="B347" s="23"/>
      <c r="C347" s="48" t="s">
        <v>18</v>
      </c>
      <c r="D347" s="23"/>
      <c r="E347" s="23"/>
      <c r="F347" s="23"/>
      <c r="G347" s="23"/>
      <c r="H347" s="23"/>
      <c r="I347" s="23"/>
      <c r="J347" s="23"/>
      <c r="K347" s="23"/>
    </row>
  </sheetData>
  <mergeCells count="35">
    <mergeCell ref="C203:G203"/>
    <mergeCell ref="D248:G248"/>
    <mergeCell ref="D249:G249"/>
    <mergeCell ref="D250:G250"/>
    <mergeCell ref="C259:G259"/>
    <mergeCell ref="D194:G194"/>
    <mergeCell ref="D79:G79"/>
    <mergeCell ref="D80:G80"/>
    <mergeCell ref="C89:G89"/>
    <mergeCell ref="C134:G134"/>
    <mergeCell ref="D135:G135"/>
    <mergeCell ref="D136:G136"/>
    <mergeCell ref="D137:G137"/>
    <mergeCell ref="D138:G138"/>
    <mergeCell ref="C147:G147"/>
    <mergeCell ref="D192:G192"/>
    <mergeCell ref="D193:G193"/>
    <mergeCell ref="D78:G78"/>
    <mergeCell ref="D7:G7"/>
    <mergeCell ref="C8:G8"/>
    <mergeCell ref="C9:G9"/>
    <mergeCell ref="D10:G10"/>
    <mergeCell ref="D16:G16"/>
    <mergeCell ref="C20:G20"/>
    <mergeCell ref="D21:G21"/>
    <mergeCell ref="D22:G22"/>
    <mergeCell ref="D23:G23"/>
    <mergeCell ref="D24:G24"/>
    <mergeCell ref="C33:G33"/>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37"/>
  <sheetViews>
    <sheetView tabSelected="1" zoomScaleNormal="100" workbookViewId="0">
      <selection activeCell="E222" sqref="E222"/>
    </sheetView>
  </sheetViews>
  <sheetFormatPr defaultColWidth="9.125" defaultRowHeight="14.25"/>
  <cols>
    <col min="1" max="1" width="13.25" style="24" customWidth="1"/>
    <col min="2" max="2" width="9.75" style="24" customWidth="1"/>
    <col min="3" max="3" width="28.25" style="24" customWidth="1"/>
    <col min="4" max="6" width="15.875" style="24" customWidth="1"/>
    <col min="7" max="7" width="16.125" style="24" customWidth="1"/>
    <col min="8" max="8" width="6.75" style="24" customWidth="1"/>
    <col min="9" max="9" width="18.25" style="24" customWidth="1"/>
    <col min="10" max="10" width="10.75" style="24" customWidth="1"/>
    <col min="11" max="11" width="17.375" style="24" customWidth="1"/>
    <col min="12" max="16384" width="9.125" style="24"/>
  </cols>
  <sheetData>
    <row r="1" spans="1:11" ht="20.100000000000001" customHeight="1">
      <c r="A1" s="23"/>
      <c r="B1" s="23"/>
      <c r="C1" s="1505" t="s">
        <v>0</v>
      </c>
      <c r="D1" s="1506"/>
      <c r="E1" s="1506"/>
      <c r="F1" s="1506"/>
      <c r="G1" s="1506"/>
      <c r="H1" s="23"/>
      <c r="I1" s="23"/>
      <c r="J1" s="23"/>
      <c r="K1" s="23"/>
    </row>
    <row r="2" spans="1:11" ht="24.95" customHeight="1">
      <c r="A2" s="23"/>
      <c r="B2" s="23"/>
      <c r="C2" s="1507" t="s">
        <v>1</v>
      </c>
      <c r="D2" s="1508"/>
      <c r="E2" s="1508"/>
      <c r="F2" s="1508"/>
      <c r="G2" s="1508"/>
      <c r="H2" s="23"/>
      <c r="I2" s="23"/>
      <c r="J2" s="23"/>
      <c r="K2" s="23"/>
    </row>
    <row r="3" spans="1:11" ht="14.1" customHeight="1">
      <c r="A3" s="23"/>
      <c r="B3" s="23"/>
      <c r="C3" s="25" t="s">
        <v>2</v>
      </c>
      <c r="D3" s="1509" t="s">
        <v>1799</v>
      </c>
      <c r="E3" s="1510"/>
      <c r="F3" s="1510"/>
      <c r="G3" s="1510"/>
      <c r="H3" s="23"/>
      <c r="I3" s="23"/>
      <c r="J3" s="23"/>
      <c r="K3" s="23"/>
    </row>
    <row r="4" spans="1:11" ht="14.1" customHeight="1">
      <c r="A4" s="23"/>
      <c r="B4" s="23"/>
      <c r="C4" s="25" t="s">
        <v>4</v>
      </c>
      <c r="D4" s="1509" t="s">
        <v>469</v>
      </c>
      <c r="E4" s="1510"/>
      <c r="F4" s="1510"/>
      <c r="G4" s="1510"/>
      <c r="H4" s="23"/>
      <c r="I4" s="23"/>
      <c r="J4" s="23"/>
      <c r="K4" s="23"/>
    </row>
    <row r="5" spans="1:11" ht="14.1" customHeight="1">
      <c r="A5" s="23"/>
      <c r="B5" s="23"/>
      <c r="C5" s="25" t="s">
        <v>6</v>
      </c>
      <c r="D5" s="1509" t="s">
        <v>459</v>
      </c>
      <c r="E5" s="1510"/>
      <c r="F5" s="1510"/>
      <c r="G5" s="1510"/>
      <c r="H5" s="23"/>
      <c r="I5" s="23"/>
      <c r="J5" s="23"/>
      <c r="K5" s="23"/>
    </row>
    <row r="6" spans="1:11" ht="14.1" customHeight="1">
      <c r="A6" s="23"/>
      <c r="B6" s="23"/>
      <c r="C6" s="25" t="s">
        <v>8</v>
      </c>
      <c r="D6" s="1509" t="s">
        <v>460</v>
      </c>
      <c r="E6" s="1510"/>
      <c r="F6" s="1510"/>
      <c r="G6" s="1510"/>
      <c r="H6" s="23"/>
      <c r="I6" s="23"/>
      <c r="J6" s="23"/>
      <c r="K6" s="23"/>
    </row>
    <row r="7" spans="1:11" ht="14.1" customHeight="1">
      <c r="A7" s="23"/>
      <c r="B7" s="23"/>
      <c r="C7" s="25" t="s">
        <v>10</v>
      </c>
      <c r="D7" s="1511" t="s">
        <v>11</v>
      </c>
      <c r="E7" s="1512"/>
      <c r="F7" s="1512"/>
      <c r="G7" s="1512"/>
      <c r="H7" s="23"/>
      <c r="I7" s="23"/>
      <c r="J7" s="23"/>
      <c r="K7" s="23"/>
    </row>
    <row r="8" spans="1:11" ht="14.1" customHeight="1">
      <c r="A8" s="23"/>
      <c r="B8" s="23"/>
      <c r="C8" s="1513" t="s">
        <v>12</v>
      </c>
      <c r="D8" s="1514"/>
      <c r="E8" s="1514"/>
      <c r="F8" s="1514"/>
      <c r="G8" s="1514"/>
      <c r="H8" s="23"/>
      <c r="I8" s="23"/>
      <c r="J8" s="23"/>
      <c r="K8" s="23"/>
    </row>
    <row r="9" spans="1:11" ht="30.95" customHeight="1">
      <c r="A9" s="23"/>
      <c r="B9" s="23"/>
      <c r="C9" s="1515" t="s">
        <v>1800</v>
      </c>
      <c r="D9" s="1516"/>
      <c r="E9" s="1516"/>
      <c r="F9" s="1516"/>
      <c r="G9" s="1516"/>
      <c r="H9" s="23"/>
      <c r="I9" s="23"/>
      <c r="J9" s="23"/>
      <c r="K9" s="23"/>
    </row>
    <row r="10" spans="1:11" ht="114.75" customHeight="1">
      <c r="A10" s="23"/>
      <c r="B10" s="23"/>
      <c r="C10" s="26" t="s">
        <v>14</v>
      </c>
      <c r="D10" s="1517" t="s">
        <v>1801</v>
      </c>
      <c r="E10" s="1518"/>
      <c r="F10" s="1518"/>
      <c r="G10" s="1518"/>
      <c r="H10" s="23"/>
      <c r="I10" s="23"/>
      <c r="J10" s="23"/>
      <c r="K10" s="23"/>
    </row>
    <row r="11" spans="1:11">
      <c r="A11" s="23"/>
      <c r="B11" s="23"/>
      <c r="C11" s="27" t="s">
        <v>176</v>
      </c>
      <c r="D11" s="28">
        <v>2024</v>
      </c>
      <c r="E11" s="28">
        <v>2025</v>
      </c>
      <c r="F11" s="28">
        <v>2026</v>
      </c>
      <c r="G11" s="28">
        <v>2027</v>
      </c>
      <c r="H11" s="23"/>
      <c r="I11" s="23"/>
      <c r="J11" s="23"/>
      <c r="K11" s="23"/>
    </row>
    <row r="12" spans="1:11" ht="14.1" customHeight="1">
      <c r="A12" s="23"/>
      <c r="B12" s="23"/>
      <c r="C12" s="29"/>
      <c r="D12" s="30" t="s">
        <v>22</v>
      </c>
      <c r="E12" s="30" t="s">
        <v>23</v>
      </c>
      <c r="F12" s="30" t="s">
        <v>23</v>
      </c>
      <c r="G12" s="30" t="s">
        <v>23</v>
      </c>
      <c r="H12" s="23"/>
      <c r="I12" s="23"/>
      <c r="J12" s="23"/>
      <c r="K12" s="23"/>
    </row>
    <row r="13" spans="1:11" ht="20.100000000000001" customHeight="1">
      <c r="A13" s="23"/>
      <c r="B13" s="23"/>
      <c r="C13" s="27" t="s">
        <v>1802</v>
      </c>
      <c r="D13" s="31" t="s">
        <v>469</v>
      </c>
      <c r="E13" s="31" t="s">
        <v>469</v>
      </c>
      <c r="F13" s="31" t="s">
        <v>469</v>
      </c>
      <c r="G13" s="31" t="s">
        <v>469</v>
      </c>
      <c r="H13" s="23"/>
      <c r="I13" s="23"/>
      <c r="J13" s="23"/>
      <c r="K13" s="23"/>
    </row>
    <row r="14" spans="1:11" ht="14.1" customHeight="1">
      <c r="A14" s="23"/>
      <c r="B14" s="23"/>
      <c r="C14" s="27" t="s">
        <v>1803</v>
      </c>
      <c r="D14" s="31" t="s">
        <v>1804</v>
      </c>
      <c r="E14" s="31" t="s">
        <v>1804</v>
      </c>
      <c r="F14" s="31" t="s">
        <v>1804</v>
      </c>
      <c r="G14" s="31" t="s">
        <v>1805</v>
      </c>
      <c r="H14" s="23"/>
      <c r="I14" s="23"/>
      <c r="J14" s="23"/>
      <c r="K14" s="23"/>
    </row>
    <row r="15" spans="1:11" ht="39.75" customHeight="1">
      <c r="A15" s="23"/>
      <c r="B15" s="23"/>
      <c r="C15" s="26" t="s">
        <v>16</v>
      </c>
      <c r="D15" s="1517" t="s">
        <v>1806</v>
      </c>
      <c r="E15" s="1518"/>
      <c r="F15" s="1518"/>
      <c r="G15" s="1518"/>
      <c r="H15" s="23"/>
      <c r="I15" s="23"/>
      <c r="J15" s="23"/>
      <c r="K15" s="23"/>
    </row>
    <row r="16" spans="1:11">
      <c r="A16" s="23"/>
      <c r="B16" s="23"/>
      <c r="C16" s="27" t="s">
        <v>187</v>
      </c>
      <c r="D16" s="28">
        <v>2024</v>
      </c>
      <c r="E16" s="28">
        <v>2025</v>
      </c>
      <c r="F16" s="28">
        <v>2026</v>
      </c>
      <c r="G16" s="28">
        <v>2027</v>
      </c>
      <c r="H16" s="23"/>
      <c r="I16" s="23"/>
      <c r="J16" s="23"/>
      <c r="K16" s="23"/>
    </row>
    <row r="17" spans="1:11" ht="14.1" customHeight="1">
      <c r="A17" s="23"/>
      <c r="B17" s="23"/>
      <c r="C17" s="29"/>
      <c r="D17" s="30" t="s">
        <v>22</v>
      </c>
      <c r="E17" s="30" t="s">
        <v>23</v>
      </c>
      <c r="F17" s="30" t="s">
        <v>23</v>
      </c>
      <c r="G17" s="30" t="s">
        <v>23</v>
      </c>
      <c r="H17" s="23"/>
      <c r="I17" s="23"/>
      <c r="J17" s="23"/>
      <c r="K17" s="23"/>
    </row>
    <row r="18" spans="1:11" ht="14.1" customHeight="1">
      <c r="A18" s="23"/>
      <c r="B18" s="23"/>
      <c r="C18" s="27" t="s">
        <v>1807</v>
      </c>
      <c r="D18" s="31" t="s">
        <v>1808</v>
      </c>
      <c r="E18" s="31" t="s">
        <v>1809</v>
      </c>
      <c r="F18" s="31" t="s">
        <v>1809</v>
      </c>
      <c r="G18" s="31" t="s">
        <v>1809</v>
      </c>
      <c r="H18" s="23"/>
      <c r="I18" s="23"/>
      <c r="J18" s="23"/>
      <c r="K18" s="23"/>
    </row>
    <row r="19" spans="1:11" ht="14.1" customHeight="1">
      <c r="A19" s="23"/>
      <c r="B19" s="23"/>
      <c r="C19" s="27" t="s">
        <v>1810</v>
      </c>
      <c r="D19" s="31" t="s">
        <v>34</v>
      </c>
      <c r="E19" s="31" t="s">
        <v>42</v>
      </c>
      <c r="F19" s="31" t="s">
        <v>42</v>
      </c>
      <c r="G19" s="31" t="s">
        <v>42</v>
      </c>
      <c r="H19" s="23"/>
      <c r="I19" s="23"/>
      <c r="J19" s="23"/>
      <c r="K19" s="23"/>
    </row>
    <row r="20" spans="1:11" ht="30.95" customHeight="1">
      <c r="A20" s="23"/>
      <c r="B20" s="23"/>
      <c r="C20" s="27" t="s">
        <v>1811</v>
      </c>
      <c r="D20" s="31" t="s">
        <v>1812</v>
      </c>
      <c r="E20" s="31" t="s">
        <v>1812</v>
      </c>
      <c r="F20" s="31" t="s">
        <v>1812</v>
      </c>
      <c r="G20" s="31" t="s">
        <v>1812</v>
      </c>
      <c r="H20" s="23"/>
      <c r="I20" s="23"/>
      <c r="J20" s="23"/>
      <c r="K20" s="23"/>
    </row>
    <row r="21" spans="1:11" ht="30.95" customHeight="1">
      <c r="A21" s="23"/>
      <c r="B21" s="23"/>
      <c r="C21" s="27" t="s">
        <v>1813</v>
      </c>
      <c r="D21" s="31" t="s">
        <v>42</v>
      </c>
      <c r="E21" s="31" t="s">
        <v>42</v>
      </c>
      <c r="F21" s="31" t="s">
        <v>42</v>
      </c>
      <c r="G21" s="31" t="s">
        <v>42</v>
      </c>
      <c r="H21" s="23"/>
      <c r="I21" s="23"/>
      <c r="J21" s="23"/>
      <c r="K21" s="23"/>
    </row>
    <row r="22" spans="1:11" ht="14.1" customHeight="1">
      <c r="A22" s="23"/>
      <c r="B22" s="23"/>
      <c r="C22" s="1503" t="s">
        <v>27</v>
      </c>
      <c r="D22" s="1504"/>
      <c r="E22" s="1504"/>
      <c r="F22" s="1504"/>
      <c r="G22" s="1504"/>
      <c r="H22" s="23"/>
      <c r="I22" s="23"/>
      <c r="J22" s="23"/>
      <c r="K22" s="23"/>
    </row>
    <row r="23" spans="1:11" ht="14.1" customHeight="1">
      <c r="A23" s="23"/>
      <c r="B23" s="23"/>
      <c r="C23" s="32" t="s">
        <v>1814</v>
      </c>
      <c r="D23" s="1503" t="s">
        <v>1815</v>
      </c>
      <c r="E23" s="1504"/>
      <c r="F23" s="1504"/>
      <c r="G23" s="1504"/>
      <c r="H23" s="23"/>
      <c r="I23" s="23"/>
      <c r="J23" s="23"/>
      <c r="K23" s="23"/>
    </row>
    <row r="24" spans="1:11">
      <c r="A24" s="23"/>
      <c r="B24" s="23"/>
      <c r="C24" s="33" t="s">
        <v>19</v>
      </c>
      <c r="D24" s="1519" t="s">
        <v>1816</v>
      </c>
      <c r="E24" s="1520"/>
      <c r="F24" s="1520"/>
      <c r="G24" s="1520"/>
      <c r="H24" s="23"/>
      <c r="I24" s="23"/>
      <c r="J24" s="23"/>
      <c r="K24" s="23"/>
    </row>
    <row r="25" spans="1:11">
      <c r="A25" s="23"/>
      <c r="B25" s="23"/>
      <c r="C25" s="34" t="s">
        <v>20</v>
      </c>
      <c r="D25" s="1521" t="s">
        <v>1817</v>
      </c>
      <c r="E25" s="1522"/>
      <c r="F25" s="1522"/>
      <c r="G25" s="1522"/>
      <c r="H25" s="23"/>
      <c r="I25" s="23"/>
      <c r="J25" s="23"/>
      <c r="K25" s="23"/>
    </row>
    <row r="26" spans="1:11">
      <c r="A26" s="23"/>
      <c r="B26" s="23"/>
      <c r="C26" s="34" t="s">
        <v>21</v>
      </c>
      <c r="D26" s="1521" t="s">
        <v>1818</v>
      </c>
      <c r="E26" s="1522"/>
      <c r="F26" s="1522"/>
      <c r="G26" s="1522"/>
      <c r="H26" s="23"/>
      <c r="I26" s="23"/>
      <c r="J26" s="23"/>
      <c r="K26" s="23"/>
    </row>
    <row r="27" spans="1:11" ht="15" customHeight="1">
      <c r="A27" s="23"/>
      <c r="B27" s="23"/>
      <c r="C27" s="35"/>
      <c r="D27" s="36">
        <v>2024</v>
      </c>
      <c r="E27" s="36">
        <v>2025</v>
      </c>
      <c r="F27" s="36">
        <v>2026</v>
      </c>
      <c r="G27" s="36">
        <v>2027</v>
      </c>
      <c r="H27" s="23"/>
      <c r="I27" s="23"/>
      <c r="J27" s="23"/>
      <c r="K27" s="23"/>
    </row>
    <row r="28" spans="1:11" ht="15" customHeight="1">
      <c r="A28" s="23"/>
      <c r="B28" s="23"/>
      <c r="C28" s="37"/>
      <c r="D28" s="38" t="s">
        <v>22</v>
      </c>
      <c r="E28" s="38" t="s">
        <v>23</v>
      </c>
      <c r="F28" s="38" t="s">
        <v>23</v>
      </c>
      <c r="G28" s="38" t="s">
        <v>23</v>
      </c>
      <c r="H28" s="23"/>
      <c r="I28" s="23"/>
      <c r="J28" s="23"/>
      <c r="K28" s="23"/>
    </row>
    <row r="29" spans="1:11" ht="14.1" customHeight="1">
      <c r="A29" s="23"/>
      <c r="B29" s="23"/>
      <c r="C29" s="27" t="s">
        <v>33</v>
      </c>
      <c r="D29" s="31" t="s">
        <v>1819</v>
      </c>
      <c r="E29" s="31" t="s">
        <v>1819</v>
      </c>
      <c r="F29" s="31" t="s">
        <v>1819</v>
      </c>
      <c r="G29" s="31" t="s">
        <v>1819</v>
      </c>
      <c r="H29" s="23"/>
      <c r="I29" s="23"/>
      <c r="J29" s="23"/>
      <c r="K29" s="23"/>
    </row>
    <row r="30" spans="1:11" ht="14.1" customHeight="1">
      <c r="A30" s="23"/>
      <c r="B30" s="23"/>
      <c r="C30" s="27" t="s">
        <v>35</v>
      </c>
      <c r="D30" s="31" t="s">
        <v>1820</v>
      </c>
      <c r="E30" s="31" t="s">
        <v>1821</v>
      </c>
      <c r="F30" s="31" t="s">
        <v>1822</v>
      </c>
      <c r="G30" s="31" t="s">
        <v>1823</v>
      </c>
      <c r="H30" s="23"/>
      <c r="I30" s="23"/>
      <c r="J30" s="23"/>
      <c r="K30" s="23"/>
    </row>
    <row r="31" spans="1:11" ht="14.1" customHeight="1">
      <c r="A31" s="23"/>
      <c r="B31" s="23"/>
      <c r="C31" s="27" t="s">
        <v>40</v>
      </c>
      <c r="D31" s="31" t="s">
        <v>1824</v>
      </c>
      <c r="E31" s="31" t="s">
        <v>1825</v>
      </c>
      <c r="F31" s="31" t="s">
        <v>1826</v>
      </c>
      <c r="G31" s="31" t="s">
        <v>375</v>
      </c>
      <c r="H31" s="23"/>
      <c r="I31" s="23"/>
      <c r="J31" s="23"/>
      <c r="K31" s="23"/>
    </row>
    <row r="32" spans="1:11" ht="14.1" customHeight="1">
      <c r="A32" s="23"/>
      <c r="B32" s="23"/>
      <c r="C32" s="27" t="s">
        <v>41</v>
      </c>
      <c r="D32" s="31" t="s">
        <v>18</v>
      </c>
      <c r="E32" s="31" t="s">
        <v>42</v>
      </c>
      <c r="F32" s="31" t="s">
        <v>42</v>
      </c>
      <c r="G32" s="31" t="s">
        <v>42</v>
      </c>
      <c r="H32" s="23"/>
      <c r="I32" s="23"/>
      <c r="J32" s="23"/>
      <c r="K32" s="23"/>
    </row>
    <row r="33" spans="1:11" ht="14.1" customHeight="1">
      <c r="A33" s="23"/>
      <c r="B33" s="23"/>
      <c r="C33" s="27" t="s">
        <v>43</v>
      </c>
      <c r="D33" s="31" t="s">
        <v>18</v>
      </c>
      <c r="E33" s="31" t="s">
        <v>1827</v>
      </c>
      <c r="F33" s="31" t="s">
        <v>1828</v>
      </c>
      <c r="G33" s="31" t="s">
        <v>1828</v>
      </c>
      <c r="H33" s="23"/>
      <c r="I33" s="23"/>
      <c r="J33" s="23"/>
      <c r="K33" s="23"/>
    </row>
    <row r="34" spans="1:11" ht="14.1" customHeight="1">
      <c r="A34" s="23"/>
      <c r="B34" s="23"/>
      <c r="C34" s="27" t="s">
        <v>47</v>
      </c>
      <c r="D34" s="31" t="s">
        <v>18</v>
      </c>
      <c r="E34" s="31" t="s">
        <v>1827</v>
      </c>
      <c r="F34" s="31" t="s">
        <v>1828</v>
      </c>
      <c r="G34" s="31" t="s">
        <v>1828</v>
      </c>
      <c r="H34" s="23"/>
      <c r="I34" s="23"/>
      <c r="J34" s="23"/>
      <c r="K34" s="23"/>
    </row>
    <row r="35" spans="1:11" ht="14.1" customHeight="1">
      <c r="A35" s="23"/>
      <c r="B35" s="23"/>
      <c r="C35" s="1523" t="s">
        <v>24</v>
      </c>
      <c r="D35" s="1524"/>
      <c r="E35" s="1524"/>
      <c r="F35" s="1524"/>
      <c r="G35" s="1524"/>
      <c r="H35" s="23"/>
      <c r="I35" s="23"/>
      <c r="J35" s="23"/>
      <c r="K35" s="23"/>
    </row>
    <row r="36" spans="1:11" ht="14.1" customHeight="1">
      <c r="A36" s="23"/>
      <c r="B36" s="23"/>
      <c r="C36" s="35"/>
      <c r="D36" s="36">
        <v>2024</v>
      </c>
      <c r="E36" s="36">
        <v>2025</v>
      </c>
      <c r="F36" s="36">
        <v>2026</v>
      </c>
      <c r="G36" s="36">
        <v>2027</v>
      </c>
      <c r="H36" s="23"/>
      <c r="I36" s="23"/>
      <c r="J36" s="23"/>
      <c r="K36" s="23"/>
    </row>
    <row r="37" spans="1:11" ht="14.1" customHeight="1">
      <c r="A37" s="23"/>
      <c r="B37" s="23"/>
      <c r="C37" s="37"/>
      <c r="D37" s="38" t="s">
        <v>22</v>
      </c>
      <c r="E37" s="38" t="s">
        <v>23</v>
      </c>
      <c r="F37" s="38" t="s">
        <v>23</v>
      </c>
      <c r="G37" s="38" t="s">
        <v>23</v>
      </c>
      <c r="H37" s="23"/>
      <c r="I37" s="23"/>
      <c r="J37" s="23"/>
      <c r="K37" s="23"/>
    </row>
    <row r="38" spans="1:11" ht="14.1" customHeight="1">
      <c r="A38" s="23"/>
      <c r="B38" s="23"/>
      <c r="C38" s="39" t="s">
        <v>48</v>
      </c>
      <c r="D38" s="40">
        <v>0</v>
      </c>
      <c r="E38" s="40">
        <v>112900000</v>
      </c>
      <c r="F38" s="40">
        <v>112900000</v>
      </c>
      <c r="G38" s="40">
        <v>112900000</v>
      </c>
      <c r="H38" s="23"/>
      <c r="I38" s="23"/>
      <c r="J38" s="23"/>
      <c r="K38" s="23"/>
    </row>
    <row r="39" spans="1:11" ht="14.1" customHeight="1">
      <c r="A39" s="23"/>
      <c r="B39" s="23"/>
      <c r="C39" s="39" t="s">
        <v>49</v>
      </c>
      <c r="D39" s="40">
        <v>0</v>
      </c>
      <c r="E39" s="40">
        <v>112900000</v>
      </c>
      <c r="F39" s="40">
        <v>112900000</v>
      </c>
      <c r="G39" s="40">
        <v>112900000</v>
      </c>
      <c r="H39" s="23"/>
      <c r="I39" s="23"/>
      <c r="J39" s="23"/>
      <c r="K39" s="23"/>
    </row>
    <row r="40" spans="1:11" ht="14.1" customHeight="1">
      <c r="A40" s="23"/>
      <c r="B40" s="23"/>
      <c r="C40" s="39" t="s">
        <v>50</v>
      </c>
      <c r="D40" s="40">
        <v>0</v>
      </c>
      <c r="E40" s="40">
        <v>0</v>
      </c>
      <c r="F40" s="40">
        <v>0</v>
      </c>
      <c r="G40" s="40">
        <v>0</v>
      </c>
      <c r="H40" s="23"/>
      <c r="I40" s="23"/>
      <c r="J40" s="23"/>
      <c r="K40" s="23"/>
    </row>
    <row r="41" spans="1:11" ht="14.1" customHeight="1">
      <c r="A41" s="23"/>
      <c r="B41" s="23"/>
      <c r="C41" s="39" t="s">
        <v>51</v>
      </c>
      <c r="D41" s="40">
        <v>0</v>
      </c>
      <c r="E41" s="40">
        <v>19200000</v>
      </c>
      <c r="F41" s="40">
        <v>19200000</v>
      </c>
      <c r="G41" s="40">
        <v>19200000</v>
      </c>
      <c r="H41" s="23"/>
      <c r="I41" s="23"/>
      <c r="J41" s="23"/>
      <c r="K41" s="23"/>
    </row>
    <row r="42" spans="1:11" ht="14.1" customHeight="1">
      <c r="A42" s="23"/>
      <c r="B42" s="23"/>
      <c r="C42" s="39" t="s">
        <v>49</v>
      </c>
      <c r="D42" s="40">
        <v>0</v>
      </c>
      <c r="E42" s="40">
        <v>19200000</v>
      </c>
      <c r="F42" s="40">
        <v>19200000</v>
      </c>
      <c r="G42" s="40">
        <v>19200000</v>
      </c>
      <c r="H42" s="23"/>
      <c r="I42" s="23"/>
      <c r="J42" s="23"/>
      <c r="K42" s="23"/>
    </row>
    <row r="43" spans="1:11" ht="14.1" customHeight="1">
      <c r="A43" s="23"/>
      <c r="B43" s="23"/>
      <c r="C43" s="39" t="s">
        <v>50</v>
      </c>
      <c r="D43" s="40">
        <v>0</v>
      </c>
      <c r="E43" s="40">
        <v>0</v>
      </c>
      <c r="F43" s="40">
        <v>0</v>
      </c>
      <c r="G43" s="40">
        <v>0</v>
      </c>
      <c r="H43" s="23"/>
      <c r="I43" s="23"/>
      <c r="J43" s="23"/>
      <c r="K43" s="23"/>
    </row>
    <row r="44" spans="1:11" ht="14.1" customHeight="1">
      <c r="A44" s="23"/>
      <c r="B44" s="23"/>
      <c r="C44" s="39" t="s">
        <v>52</v>
      </c>
      <c r="D44" s="40">
        <v>0</v>
      </c>
      <c r="E44" s="40">
        <v>26100000</v>
      </c>
      <c r="F44" s="40">
        <v>27100000</v>
      </c>
      <c r="G44" s="40">
        <v>28100000</v>
      </c>
      <c r="H44" s="23"/>
      <c r="I44" s="23"/>
      <c r="J44" s="23"/>
      <c r="K44" s="23"/>
    </row>
    <row r="45" spans="1:11" ht="14.1" customHeight="1">
      <c r="A45" s="23"/>
      <c r="B45" s="23"/>
      <c r="C45" s="39" t="s">
        <v>49</v>
      </c>
      <c r="D45" s="40">
        <v>0</v>
      </c>
      <c r="E45" s="40">
        <v>26100000</v>
      </c>
      <c r="F45" s="40">
        <v>27100000</v>
      </c>
      <c r="G45" s="40">
        <v>28100000</v>
      </c>
      <c r="H45" s="23"/>
      <c r="I45" s="23"/>
      <c r="J45" s="23"/>
      <c r="K45" s="23"/>
    </row>
    <row r="46" spans="1:11" ht="14.1" customHeight="1">
      <c r="A46" s="23"/>
      <c r="B46" s="23"/>
      <c r="C46" s="39" t="s">
        <v>50</v>
      </c>
      <c r="D46" s="40">
        <v>0</v>
      </c>
      <c r="E46" s="40">
        <v>0</v>
      </c>
      <c r="F46" s="40">
        <v>0</v>
      </c>
      <c r="G46" s="40">
        <v>0</v>
      </c>
      <c r="H46" s="23"/>
      <c r="I46" s="23"/>
      <c r="J46" s="23"/>
      <c r="K46" s="23"/>
    </row>
    <row r="47" spans="1:11" ht="14.1" customHeight="1">
      <c r="A47" s="23"/>
      <c r="B47" s="23"/>
      <c r="C47" s="39" t="s">
        <v>53</v>
      </c>
      <c r="D47" s="40">
        <v>0</v>
      </c>
      <c r="E47" s="40">
        <v>0</v>
      </c>
      <c r="F47" s="40">
        <v>0</v>
      </c>
      <c r="G47" s="40">
        <v>0</v>
      </c>
      <c r="H47" s="23"/>
      <c r="I47" s="23"/>
      <c r="J47" s="23"/>
      <c r="K47" s="23"/>
    </row>
    <row r="48" spans="1:11" ht="14.1" customHeight="1">
      <c r="A48" s="23"/>
      <c r="B48" s="23"/>
      <c r="C48" s="39" t="s">
        <v>49</v>
      </c>
      <c r="D48" s="40">
        <v>0</v>
      </c>
      <c r="E48" s="40">
        <v>0</v>
      </c>
      <c r="F48" s="40">
        <v>0</v>
      </c>
      <c r="G48" s="40">
        <v>0</v>
      </c>
      <c r="H48" s="23"/>
      <c r="I48" s="23"/>
      <c r="J48" s="23"/>
      <c r="K48" s="23"/>
    </row>
    <row r="49" spans="1:11" ht="14.1" customHeight="1">
      <c r="A49" s="23"/>
      <c r="B49" s="23"/>
      <c r="C49" s="39" t="s">
        <v>50</v>
      </c>
      <c r="D49" s="40">
        <v>0</v>
      </c>
      <c r="E49" s="40">
        <v>0</v>
      </c>
      <c r="F49" s="40">
        <v>0</v>
      </c>
      <c r="G49" s="40">
        <v>0</v>
      </c>
      <c r="H49" s="23"/>
      <c r="I49" s="23"/>
      <c r="J49" s="23"/>
      <c r="K49" s="23"/>
    </row>
    <row r="50" spans="1:11" ht="14.1" customHeight="1">
      <c r="A50" s="23"/>
      <c r="B50" s="23"/>
      <c r="C50" s="39" t="s">
        <v>54</v>
      </c>
      <c r="D50" s="40">
        <v>0</v>
      </c>
      <c r="E50" s="40">
        <v>0</v>
      </c>
      <c r="F50" s="40">
        <v>0</v>
      </c>
      <c r="G50" s="40">
        <v>0</v>
      </c>
      <c r="H50" s="23"/>
      <c r="I50" s="23"/>
      <c r="J50" s="23"/>
      <c r="K50" s="23"/>
    </row>
    <row r="51" spans="1:11" ht="14.1" customHeight="1">
      <c r="A51" s="23"/>
      <c r="B51" s="23"/>
      <c r="C51" s="39" t="s">
        <v>49</v>
      </c>
      <c r="D51" s="40">
        <v>0</v>
      </c>
      <c r="E51" s="40">
        <v>0</v>
      </c>
      <c r="F51" s="40">
        <v>0</v>
      </c>
      <c r="G51" s="40">
        <v>0</v>
      </c>
      <c r="H51" s="23"/>
      <c r="I51" s="23"/>
      <c r="J51" s="23"/>
      <c r="K51" s="23"/>
    </row>
    <row r="52" spans="1:11" ht="14.1" customHeight="1">
      <c r="A52" s="23"/>
      <c r="B52" s="23"/>
      <c r="C52" s="39" t="s">
        <v>50</v>
      </c>
      <c r="D52" s="40">
        <v>0</v>
      </c>
      <c r="E52" s="40">
        <v>0</v>
      </c>
      <c r="F52" s="40">
        <v>0</v>
      </c>
      <c r="G52" s="40">
        <v>0</v>
      </c>
      <c r="H52" s="23"/>
      <c r="I52" s="23"/>
      <c r="J52" s="23"/>
      <c r="K52" s="23"/>
    </row>
    <row r="53" spans="1:11" ht="14.1" customHeight="1">
      <c r="A53" s="23"/>
      <c r="B53" s="23"/>
      <c r="C53" s="39" t="s">
        <v>55</v>
      </c>
      <c r="D53" s="40">
        <v>0</v>
      </c>
      <c r="E53" s="40">
        <v>0</v>
      </c>
      <c r="F53" s="40">
        <v>0</v>
      </c>
      <c r="G53" s="40">
        <v>0</v>
      </c>
      <c r="H53" s="23"/>
      <c r="I53" s="23"/>
      <c r="J53" s="23"/>
      <c r="K53" s="23"/>
    </row>
    <row r="54" spans="1:11" ht="14.1" customHeight="1">
      <c r="A54" s="23"/>
      <c r="B54" s="23"/>
      <c r="C54" s="39" t="s">
        <v>49</v>
      </c>
      <c r="D54" s="40">
        <v>0</v>
      </c>
      <c r="E54" s="40">
        <v>0</v>
      </c>
      <c r="F54" s="40">
        <v>0</v>
      </c>
      <c r="G54" s="40">
        <v>0</v>
      </c>
      <c r="H54" s="23"/>
      <c r="I54" s="23"/>
      <c r="J54" s="23"/>
      <c r="K54" s="23"/>
    </row>
    <row r="55" spans="1:11" ht="14.1" customHeight="1">
      <c r="A55" s="23"/>
      <c r="B55" s="23"/>
      <c r="C55" s="39" t="s">
        <v>50</v>
      </c>
      <c r="D55" s="40">
        <v>0</v>
      </c>
      <c r="E55" s="40">
        <v>0</v>
      </c>
      <c r="F55" s="40">
        <v>0</v>
      </c>
      <c r="G55" s="40">
        <v>0</v>
      </c>
      <c r="H55" s="23"/>
      <c r="I55" s="23"/>
      <c r="J55" s="23"/>
      <c r="K55" s="23"/>
    </row>
    <row r="56" spans="1:11" ht="14.1" customHeight="1">
      <c r="A56" s="23"/>
      <c r="B56" s="23"/>
      <c r="C56" s="39" t="s">
        <v>56</v>
      </c>
      <c r="D56" s="40">
        <v>0</v>
      </c>
      <c r="E56" s="40">
        <v>0</v>
      </c>
      <c r="F56" s="40">
        <v>0</v>
      </c>
      <c r="G56" s="40">
        <v>0</v>
      </c>
      <c r="H56" s="23"/>
      <c r="I56" s="23"/>
      <c r="J56" s="23"/>
      <c r="K56" s="23"/>
    </row>
    <row r="57" spans="1:11" ht="14.1" customHeight="1">
      <c r="A57" s="23"/>
      <c r="B57" s="23"/>
      <c r="C57" s="39" t="s">
        <v>49</v>
      </c>
      <c r="D57" s="40">
        <v>0</v>
      </c>
      <c r="E57" s="40">
        <v>0</v>
      </c>
      <c r="F57" s="40">
        <v>0</v>
      </c>
      <c r="G57" s="40">
        <v>0</v>
      </c>
      <c r="H57" s="23"/>
      <c r="I57" s="23"/>
      <c r="J57" s="23"/>
      <c r="K57" s="23"/>
    </row>
    <row r="58" spans="1:11" ht="14.1" customHeight="1">
      <c r="A58" s="23"/>
      <c r="B58" s="23"/>
      <c r="C58" s="39" t="s">
        <v>50</v>
      </c>
      <c r="D58" s="40">
        <v>0</v>
      </c>
      <c r="E58" s="40">
        <v>0</v>
      </c>
      <c r="F58" s="40">
        <v>0</v>
      </c>
      <c r="G58" s="40">
        <v>0</v>
      </c>
      <c r="H58" s="23"/>
      <c r="I58" s="23"/>
      <c r="J58" s="23"/>
      <c r="K58" s="23"/>
    </row>
    <row r="59" spans="1:11" ht="14.1" customHeight="1">
      <c r="A59" s="23"/>
      <c r="B59" s="23"/>
      <c r="C59" s="39" t="s">
        <v>57</v>
      </c>
      <c r="D59" s="40">
        <v>0</v>
      </c>
      <c r="E59" s="40">
        <v>0</v>
      </c>
      <c r="F59" s="40">
        <v>0</v>
      </c>
      <c r="G59" s="40">
        <v>0</v>
      </c>
      <c r="H59" s="23"/>
      <c r="I59" s="23"/>
      <c r="J59" s="23"/>
      <c r="K59" s="23"/>
    </row>
    <row r="60" spans="1:11" ht="14.1" customHeight="1">
      <c r="A60" s="23"/>
      <c r="B60" s="23"/>
      <c r="C60" s="39" t="s">
        <v>49</v>
      </c>
      <c r="D60" s="40">
        <v>0</v>
      </c>
      <c r="E60" s="40">
        <v>0</v>
      </c>
      <c r="F60" s="40">
        <v>0</v>
      </c>
      <c r="G60" s="40">
        <v>0</v>
      </c>
      <c r="H60" s="23"/>
      <c r="I60" s="23"/>
      <c r="J60" s="23"/>
      <c r="K60" s="23"/>
    </row>
    <row r="61" spans="1:11" ht="14.1" customHeight="1">
      <c r="A61" s="23"/>
      <c r="B61" s="23"/>
      <c r="C61" s="39" t="s">
        <v>58</v>
      </c>
      <c r="D61" s="40">
        <v>0</v>
      </c>
      <c r="E61" s="40">
        <v>0</v>
      </c>
      <c r="F61" s="40">
        <v>0</v>
      </c>
      <c r="G61" s="40">
        <v>0</v>
      </c>
      <c r="H61" s="23"/>
      <c r="I61" s="23"/>
      <c r="J61" s="23"/>
      <c r="K61" s="23"/>
    </row>
    <row r="62" spans="1:11" ht="14.1" customHeight="1">
      <c r="A62" s="23"/>
      <c r="B62" s="23"/>
      <c r="C62" s="39" t="s">
        <v>59</v>
      </c>
      <c r="D62" s="40">
        <v>0</v>
      </c>
      <c r="E62" s="40">
        <v>0</v>
      </c>
      <c r="F62" s="40">
        <v>0</v>
      </c>
      <c r="G62" s="40">
        <v>0</v>
      </c>
      <c r="H62" s="23"/>
      <c r="I62" s="23"/>
      <c r="J62" s="23"/>
      <c r="K62" s="23"/>
    </row>
    <row r="63" spans="1:11" ht="14.1" customHeight="1">
      <c r="A63" s="23"/>
      <c r="B63" s="23"/>
      <c r="C63" s="39" t="s">
        <v>60</v>
      </c>
      <c r="D63" s="40">
        <v>0</v>
      </c>
      <c r="E63" s="40">
        <v>0</v>
      </c>
      <c r="F63" s="40">
        <v>0</v>
      </c>
      <c r="G63" s="40">
        <v>0</v>
      </c>
      <c r="H63" s="23"/>
      <c r="I63" s="23"/>
      <c r="J63" s="23"/>
      <c r="K63" s="23"/>
    </row>
    <row r="64" spans="1:11" ht="14.1" customHeight="1">
      <c r="A64" s="23"/>
      <c r="B64" s="23"/>
      <c r="C64" s="39" t="s">
        <v>61</v>
      </c>
      <c r="D64" s="40">
        <v>0</v>
      </c>
      <c r="E64" s="40">
        <v>0</v>
      </c>
      <c r="F64" s="40">
        <v>0</v>
      </c>
      <c r="G64" s="40">
        <v>0</v>
      </c>
      <c r="H64" s="23"/>
      <c r="I64" s="23"/>
      <c r="J64" s="23"/>
      <c r="K64" s="23"/>
    </row>
    <row r="65" spans="1:11" ht="14.1" customHeight="1">
      <c r="A65" s="23"/>
      <c r="B65" s="23"/>
      <c r="C65" s="39" t="s">
        <v>62</v>
      </c>
      <c r="D65" s="40">
        <v>0</v>
      </c>
      <c r="E65" s="40">
        <v>0</v>
      </c>
      <c r="F65" s="40">
        <v>0</v>
      </c>
      <c r="G65" s="40">
        <v>0</v>
      </c>
      <c r="H65" s="23"/>
      <c r="I65" s="23"/>
      <c r="J65" s="23"/>
      <c r="K65" s="23"/>
    </row>
    <row r="66" spans="1:11" ht="14.1" customHeight="1">
      <c r="A66" s="23"/>
      <c r="B66" s="23"/>
      <c r="C66" s="39" t="s">
        <v>49</v>
      </c>
      <c r="D66" s="40">
        <v>0</v>
      </c>
      <c r="E66" s="40">
        <v>0</v>
      </c>
      <c r="F66" s="40">
        <v>0</v>
      </c>
      <c r="G66" s="40">
        <v>0</v>
      </c>
      <c r="H66" s="23"/>
      <c r="I66" s="23"/>
      <c r="J66" s="23"/>
      <c r="K66" s="23"/>
    </row>
    <row r="67" spans="1:11" ht="14.1" customHeight="1">
      <c r="A67" s="23"/>
      <c r="B67" s="23"/>
      <c r="C67" s="39" t="s">
        <v>58</v>
      </c>
      <c r="D67" s="40">
        <v>0</v>
      </c>
      <c r="E67" s="40">
        <v>0</v>
      </c>
      <c r="F67" s="40">
        <v>0</v>
      </c>
      <c r="G67" s="40">
        <v>0</v>
      </c>
      <c r="H67" s="23"/>
      <c r="I67" s="23"/>
      <c r="J67" s="23"/>
      <c r="K67" s="23"/>
    </row>
    <row r="68" spans="1:11" ht="14.1" customHeight="1">
      <c r="A68" s="23"/>
      <c r="B68" s="23"/>
      <c r="C68" s="39" t="s">
        <v>59</v>
      </c>
      <c r="D68" s="40">
        <v>0</v>
      </c>
      <c r="E68" s="40">
        <v>0</v>
      </c>
      <c r="F68" s="40">
        <v>0</v>
      </c>
      <c r="G68" s="40">
        <v>0</v>
      </c>
      <c r="H68" s="23"/>
      <c r="I68" s="23"/>
      <c r="J68" s="23"/>
      <c r="K68" s="23"/>
    </row>
    <row r="69" spans="1:11" ht="14.1" customHeight="1">
      <c r="A69" s="23"/>
      <c r="B69" s="23"/>
      <c r="C69" s="39" t="s">
        <v>60</v>
      </c>
      <c r="D69" s="40">
        <v>0</v>
      </c>
      <c r="E69" s="40">
        <v>0</v>
      </c>
      <c r="F69" s="40">
        <v>0</v>
      </c>
      <c r="G69" s="40">
        <v>0</v>
      </c>
      <c r="H69" s="23"/>
      <c r="I69" s="23"/>
      <c r="J69" s="23"/>
      <c r="K69" s="23"/>
    </row>
    <row r="70" spans="1:11" ht="14.1" customHeight="1">
      <c r="A70" s="23"/>
      <c r="B70" s="23"/>
      <c r="C70" s="39" t="s">
        <v>61</v>
      </c>
      <c r="D70" s="40">
        <v>0</v>
      </c>
      <c r="E70" s="40">
        <v>0</v>
      </c>
      <c r="F70" s="40">
        <v>0</v>
      </c>
      <c r="G70" s="40">
        <v>0</v>
      </c>
      <c r="H70" s="23"/>
      <c r="I70" s="23"/>
      <c r="J70" s="23"/>
      <c r="K70" s="23"/>
    </row>
    <row r="71" spans="1:11" ht="14.1" customHeight="1">
      <c r="A71" s="23"/>
      <c r="B71" s="23"/>
      <c r="C71" s="39" t="s">
        <v>63</v>
      </c>
      <c r="D71" s="40">
        <v>0</v>
      </c>
      <c r="E71" s="40">
        <v>0</v>
      </c>
      <c r="F71" s="40">
        <v>0</v>
      </c>
      <c r="G71" s="40">
        <v>0</v>
      </c>
      <c r="H71" s="23"/>
      <c r="I71" s="23"/>
      <c r="J71" s="23"/>
      <c r="K71" s="23"/>
    </row>
    <row r="72" spans="1:11" ht="14.1" customHeight="1">
      <c r="A72" s="23"/>
      <c r="B72" s="23"/>
      <c r="C72" s="39" t="s">
        <v>49</v>
      </c>
      <c r="D72" s="40">
        <v>0</v>
      </c>
      <c r="E72" s="40">
        <v>0</v>
      </c>
      <c r="F72" s="40">
        <v>0</v>
      </c>
      <c r="G72" s="40">
        <v>0</v>
      </c>
      <c r="H72" s="23"/>
      <c r="I72" s="23"/>
      <c r="J72" s="23"/>
      <c r="K72" s="23"/>
    </row>
    <row r="73" spans="1:11" ht="14.1" customHeight="1">
      <c r="A73" s="23"/>
      <c r="B73" s="23"/>
      <c r="C73" s="39" t="s">
        <v>58</v>
      </c>
      <c r="D73" s="40">
        <v>0</v>
      </c>
      <c r="E73" s="40">
        <v>0</v>
      </c>
      <c r="F73" s="40">
        <v>0</v>
      </c>
      <c r="G73" s="40">
        <v>0</v>
      </c>
      <c r="H73" s="23"/>
      <c r="I73" s="23"/>
      <c r="J73" s="23"/>
      <c r="K73" s="23"/>
    </row>
    <row r="74" spans="1:11" ht="14.1" customHeight="1">
      <c r="A74" s="23"/>
      <c r="B74" s="23"/>
      <c r="C74" s="39" t="s">
        <v>59</v>
      </c>
      <c r="D74" s="40">
        <v>0</v>
      </c>
      <c r="E74" s="40">
        <v>0</v>
      </c>
      <c r="F74" s="40">
        <v>0</v>
      </c>
      <c r="G74" s="40">
        <v>0</v>
      </c>
      <c r="H74" s="23"/>
      <c r="I74" s="23"/>
      <c r="J74" s="23"/>
      <c r="K74" s="23"/>
    </row>
    <row r="75" spans="1:11" ht="14.1" customHeight="1">
      <c r="A75" s="23"/>
      <c r="B75" s="23"/>
      <c r="C75" s="39" t="s">
        <v>60</v>
      </c>
      <c r="D75" s="40">
        <v>0</v>
      </c>
      <c r="E75" s="40">
        <v>0</v>
      </c>
      <c r="F75" s="40">
        <v>0</v>
      </c>
      <c r="G75" s="40">
        <v>0</v>
      </c>
      <c r="H75" s="23"/>
      <c r="I75" s="23"/>
      <c r="J75" s="23"/>
      <c r="K75" s="23"/>
    </row>
    <row r="76" spans="1:11" ht="14.1" customHeight="1">
      <c r="A76" s="23"/>
      <c r="B76" s="23"/>
      <c r="C76" s="39" t="s">
        <v>61</v>
      </c>
      <c r="D76" s="40">
        <v>0</v>
      </c>
      <c r="E76" s="40">
        <v>0</v>
      </c>
      <c r="F76" s="40">
        <v>0</v>
      </c>
      <c r="G76" s="40">
        <v>0</v>
      </c>
      <c r="H76" s="23"/>
      <c r="I76" s="23"/>
      <c r="J76" s="23"/>
      <c r="K76" s="23"/>
    </row>
    <row r="77" spans="1:11" ht="14.1" customHeight="1">
      <c r="A77" s="23"/>
      <c r="B77" s="23"/>
      <c r="C77" s="39" t="s">
        <v>64</v>
      </c>
      <c r="D77" s="40">
        <v>0</v>
      </c>
      <c r="E77" s="40">
        <v>0</v>
      </c>
      <c r="F77" s="40">
        <v>0</v>
      </c>
      <c r="G77" s="40">
        <v>0</v>
      </c>
      <c r="H77" s="23"/>
      <c r="I77" s="23"/>
      <c r="J77" s="23"/>
      <c r="K77" s="23"/>
    </row>
    <row r="78" spans="1:11" ht="14.1" customHeight="1">
      <c r="A78" s="23"/>
      <c r="B78" s="23"/>
      <c r="C78" s="39" t="s">
        <v>65</v>
      </c>
      <c r="D78" s="40">
        <v>0</v>
      </c>
      <c r="E78" s="40">
        <v>0</v>
      </c>
      <c r="F78" s="40">
        <v>0</v>
      </c>
      <c r="G78" s="40">
        <v>0</v>
      </c>
      <c r="H78" s="23"/>
      <c r="I78" s="23"/>
      <c r="J78" s="23"/>
      <c r="K78" s="23"/>
    </row>
    <row r="79" spans="1:11" ht="14.1" customHeight="1">
      <c r="A79" s="23"/>
      <c r="B79" s="23"/>
      <c r="C79" s="41" t="s">
        <v>25</v>
      </c>
      <c r="D79" s="40">
        <v>0</v>
      </c>
      <c r="E79" s="40">
        <v>158200000</v>
      </c>
      <c r="F79" s="40">
        <v>159200000</v>
      </c>
      <c r="G79" s="40">
        <v>160200000</v>
      </c>
      <c r="H79" s="23"/>
      <c r="I79" s="23"/>
      <c r="J79" s="23"/>
      <c r="K79" s="23"/>
    </row>
    <row r="80" spans="1:11" ht="14.1" customHeight="1">
      <c r="A80" s="23"/>
      <c r="B80" s="23"/>
      <c r="C80" s="1503" t="s">
        <v>66</v>
      </c>
      <c r="D80" s="1504"/>
      <c r="E80" s="1504"/>
      <c r="F80" s="1504"/>
      <c r="G80" s="1504"/>
      <c r="H80" s="23"/>
      <c r="I80" s="23"/>
      <c r="J80" s="23"/>
      <c r="K80" s="23"/>
    </row>
    <row r="81" spans="1:11" ht="14.1" customHeight="1">
      <c r="A81" s="23"/>
      <c r="B81" s="23"/>
      <c r="C81" s="32" t="s">
        <v>1829</v>
      </c>
      <c r="D81" s="1503" t="s">
        <v>1830</v>
      </c>
      <c r="E81" s="1504"/>
      <c r="F81" s="1504"/>
      <c r="G81" s="1504"/>
      <c r="H81" s="23"/>
      <c r="I81" s="23"/>
      <c r="J81" s="23"/>
      <c r="K81" s="23"/>
    </row>
    <row r="82" spans="1:11" ht="14.1" customHeight="1">
      <c r="A82" s="23"/>
      <c r="B82" s="23"/>
      <c r="C82" s="33" t="s">
        <v>19</v>
      </c>
      <c r="D82" s="1519" t="s">
        <v>1831</v>
      </c>
      <c r="E82" s="1520"/>
      <c r="F82" s="1520"/>
      <c r="G82" s="1520"/>
      <c r="H82" s="23"/>
      <c r="I82" s="23"/>
      <c r="J82" s="23"/>
      <c r="K82" s="23"/>
    </row>
    <row r="83" spans="1:11" ht="14.1" customHeight="1">
      <c r="A83" s="23"/>
      <c r="B83" s="23"/>
      <c r="C83" s="34" t="s">
        <v>20</v>
      </c>
      <c r="D83" s="1521" t="s">
        <v>1832</v>
      </c>
      <c r="E83" s="1522"/>
      <c r="F83" s="1522"/>
      <c r="G83" s="1522"/>
      <c r="H83" s="23"/>
      <c r="I83" s="23"/>
      <c r="J83" s="23"/>
      <c r="K83" s="23"/>
    </row>
    <row r="84" spans="1:11" ht="14.1" customHeight="1">
      <c r="A84" s="23"/>
      <c r="B84" s="23"/>
      <c r="C84" s="34" t="s">
        <v>21</v>
      </c>
      <c r="D84" s="1521" t="s">
        <v>1795</v>
      </c>
      <c r="E84" s="1522"/>
      <c r="F84" s="1522"/>
      <c r="G84" s="1522"/>
      <c r="H84" s="23"/>
      <c r="I84" s="23"/>
      <c r="J84" s="23"/>
      <c r="K84" s="23"/>
    </row>
    <row r="85" spans="1:11" ht="15" customHeight="1">
      <c r="A85" s="23"/>
      <c r="B85" s="23"/>
      <c r="C85" s="35"/>
      <c r="D85" s="36">
        <v>2024</v>
      </c>
      <c r="E85" s="36">
        <v>2025</v>
      </c>
      <c r="F85" s="36">
        <v>2026</v>
      </c>
      <c r="G85" s="36">
        <v>2027</v>
      </c>
      <c r="H85" s="23"/>
      <c r="I85" s="23"/>
      <c r="J85" s="23"/>
      <c r="K85" s="23"/>
    </row>
    <row r="86" spans="1:11" ht="15" customHeight="1">
      <c r="A86" s="23"/>
      <c r="B86" s="23"/>
      <c r="C86" s="37"/>
      <c r="D86" s="38" t="s">
        <v>22</v>
      </c>
      <c r="E86" s="38" t="s">
        <v>23</v>
      </c>
      <c r="F86" s="38" t="s">
        <v>23</v>
      </c>
      <c r="G86" s="38" t="s">
        <v>23</v>
      </c>
      <c r="H86" s="23"/>
      <c r="I86" s="23"/>
      <c r="J86" s="23"/>
      <c r="K86" s="23"/>
    </row>
    <row r="87" spans="1:11" ht="14.1" customHeight="1">
      <c r="A87" s="23"/>
      <c r="B87" s="23"/>
      <c r="C87" s="27" t="s">
        <v>33</v>
      </c>
      <c r="D87" s="31" t="s">
        <v>359</v>
      </c>
      <c r="E87" s="31" t="s">
        <v>1710</v>
      </c>
      <c r="F87" s="31" t="s">
        <v>90</v>
      </c>
      <c r="G87" s="31" t="s">
        <v>90</v>
      </c>
      <c r="H87" s="23"/>
      <c r="I87" s="23"/>
      <c r="J87" s="23"/>
      <c r="K87" s="23"/>
    </row>
    <row r="88" spans="1:11" ht="14.1" customHeight="1">
      <c r="A88" s="23"/>
      <c r="B88" s="23"/>
      <c r="C88" s="27" t="s">
        <v>35</v>
      </c>
      <c r="D88" s="31" t="s">
        <v>1702</v>
      </c>
      <c r="E88" s="31" t="s">
        <v>1702</v>
      </c>
      <c r="F88" s="31" t="s">
        <v>1702</v>
      </c>
      <c r="G88" s="31" t="s">
        <v>1702</v>
      </c>
      <c r="H88" s="23"/>
      <c r="I88" s="23"/>
      <c r="J88" s="23"/>
      <c r="K88" s="23"/>
    </row>
    <row r="89" spans="1:11" ht="14.1" customHeight="1">
      <c r="A89" s="23"/>
      <c r="B89" s="23"/>
      <c r="C89" s="27" t="s">
        <v>40</v>
      </c>
      <c r="D89" s="31" t="s">
        <v>243</v>
      </c>
      <c r="E89" s="31" t="s">
        <v>1833</v>
      </c>
      <c r="F89" s="31" t="s">
        <v>1834</v>
      </c>
      <c r="G89" s="31" t="s">
        <v>1834</v>
      </c>
      <c r="H89" s="23"/>
      <c r="I89" s="23"/>
      <c r="J89" s="23"/>
      <c r="K89" s="23"/>
    </row>
    <row r="90" spans="1:11" ht="14.1" customHeight="1">
      <c r="A90" s="23"/>
      <c r="B90" s="23"/>
      <c r="C90" s="27" t="s">
        <v>41</v>
      </c>
      <c r="D90" s="31" t="s">
        <v>18</v>
      </c>
      <c r="E90" s="31" t="s">
        <v>1835</v>
      </c>
      <c r="F90" s="31" t="s">
        <v>1836</v>
      </c>
      <c r="G90" s="31" t="s">
        <v>42</v>
      </c>
      <c r="H90" s="23"/>
      <c r="I90" s="23"/>
      <c r="J90" s="23"/>
      <c r="K90" s="23"/>
    </row>
    <row r="91" spans="1:11" ht="14.1" customHeight="1">
      <c r="A91" s="23"/>
      <c r="B91" s="23"/>
      <c r="C91" s="27" t="s">
        <v>43</v>
      </c>
      <c r="D91" s="31" t="s">
        <v>18</v>
      </c>
      <c r="E91" s="31" t="s">
        <v>42</v>
      </c>
      <c r="F91" s="31" t="s">
        <v>42</v>
      </c>
      <c r="G91" s="31" t="s">
        <v>42</v>
      </c>
      <c r="H91" s="23"/>
      <c r="I91" s="23"/>
      <c r="J91" s="23"/>
      <c r="K91" s="23"/>
    </row>
    <row r="92" spans="1:11" ht="14.1" customHeight="1">
      <c r="A92" s="23"/>
      <c r="B92" s="23"/>
      <c r="C92" s="27" t="s">
        <v>47</v>
      </c>
      <c r="D92" s="31" t="s">
        <v>18</v>
      </c>
      <c r="E92" s="31" t="s">
        <v>1837</v>
      </c>
      <c r="F92" s="31" t="s">
        <v>1838</v>
      </c>
      <c r="G92" s="31" t="s">
        <v>42</v>
      </c>
      <c r="H92" s="23"/>
      <c r="I92" s="23"/>
      <c r="J92" s="23"/>
      <c r="K92" s="23"/>
    </row>
    <row r="93" spans="1:11" ht="14.1" customHeight="1">
      <c r="A93" s="23"/>
      <c r="B93" s="23"/>
      <c r="C93" s="1523" t="s">
        <v>24</v>
      </c>
      <c r="D93" s="1524"/>
      <c r="E93" s="1524"/>
      <c r="F93" s="1524"/>
      <c r="G93" s="1524"/>
      <c r="H93" s="23"/>
      <c r="I93" s="23"/>
      <c r="J93" s="23"/>
      <c r="K93" s="23"/>
    </row>
    <row r="94" spans="1:11" ht="14.1" customHeight="1">
      <c r="A94" s="23"/>
      <c r="B94" s="23"/>
      <c r="C94" s="35"/>
      <c r="D94" s="36">
        <v>2024</v>
      </c>
      <c r="E94" s="36">
        <v>2025</v>
      </c>
      <c r="F94" s="36">
        <v>2026</v>
      </c>
      <c r="G94" s="36">
        <v>2027</v>
      </c>
      <c r="H94" s="23"/>
      <c r="I94" s="23"/>
      <c r="J94" s="23"/>
      <c r="K94" s="23"/>
    </row>
    <row r="95" spans="1:11" ht="14.1" customHeight="1">
      <c r="A95" s="23"/>
      <c r="B95" s="23"/>
      <c r="C95" s="37"/>
      <c r="D95" s="38" t="s">
        <v>22</v>
      </c>
      <c r="E95" s="38" t="s">
        <v>23</v>
      </c>
      <c r="F95" s="38" t="s">
        <v>23</v>
      </c>
      <c r="G95" s="38" t="s">
        <v>23</v>
      </c>
      <c r="H95" s="23"/>
      <c r="I95" s="23"/>
      <c r="J95" s="23"/>
      <c r="K95" s="23"/>
    </row>
    <row r="96" spans="1:11" ht="14.1" customHeight="1">
      <c r="A96" s="23"/>
      <c r="B96" s="23"/>
      <c r="C96" s="39" t="s">
        <v>48</v>
      </c>
      <c r="D96" s="40">
        <v>0</v>
      </c>
      <c r="E96" s="40">
        <v>0</v>
      </c>
      <c r="F96" s="40">
        <v>0</v>
      </c>
      <c r="G96" s="40">
        <v>0</v>
      </c>
      <c r="H96" s="23"/>
      <c r="I96" s="23"/>
      <c r="J96" s="23"/>
      <c r="K96" s="23"/>
    </row>
    <row r="97" spans="1:11" ht="14.1" customHeight="1">
      <c r="A97" s="23"/>
      <c r="B97" s="23"/>
      <c r="C97" s="39" t="s">
        <v>49</v>
      </c>
      <c r="D97" s="40">
        <v>0</v>
      </c>
      <c r="E97" s="40">
        <v>0</v>
      </c>
      <c r="F97" s="40">
        <v>0</v>
      </c>
      <c r="G97" s="40">
        <v>0</v>
      </c>
      <c r="H97" s="23"/>
      <c r="I97" s="23"/>
      <c r="J97" s="23"/>
      <c r="K97" s="23"/>
    </row>
    <row r="98" spans="1:11" ht="14.1" customHeight="1">
      <c r="A98" s="23"/>
      <c r="B98" s="23"/>
      <c r="C98" s="39" t="s">
        <v>50</v>
      </c>
      <c r="D98" s="40">
        <v>0</v>
      </c>
      <c r="E98" s="40">
        <v>0</v>
      </c>
      <c r="F98" s="40">
        <v>0</v>
      </c>
      <c r="G98" s="40">
        <v>0</v>
      </c>
      <c r="H98" s="23"/>
      <c r="I98" s="23"/>
      <c r="J98" s="23"/>
      <c r="K98" s="23"/>
    </row>
    <row r="99" spans="1:11" ht="14.1" customHeight="1">
      <c r="A99" s="23"/>
      <c r="B99" s="23"/>
      <c r="C99" s="39" t="s">
        <v>51</v>
      </c>
      <c r="D99" s="40">
        <v>0</v>
      </c>
      <c r="E99" s="40">
        <v>0</v>
      </c>
      <c r="F99" s="40">
        <v>0</v>
      </c>
      <c r="G99" s="40">
        <v>0</v>
      </c>
      <c r="H99" s="23"/>
      <c r="I99" s="23"/>
      <c r="J99" s="23"/>
      <c r="K99" s="23"/>
    </row>
    <row r="100" spans="1:11" ht="14.1" customHeight="1">
      <c r="A100" s="23"/>
      <c r="B100" s="23"/>
      <c r="C100" s="39" t="s">
        <v>49</v>
      </c>
      <c r="D100" s="40">
        <v>0</v>
      </c>
      <c r="E100" s="40">
        <v>0</v>
      </c>
      <c r="F100" s="40">
        <v>0</v>
      </c>
      <c r="G100" s="40">
        <v>0</v>
      </c>
      <c r="H100" s="23"/>
      <c r="I100" s="23"/>
      <c r="J100" s="23"/>
      <c r="K100" s="23"/>
    </row>
    <row r="101" spans="1:11" ht="14.1" customHeight="1">
      <c r="A101" s="23"/>
      <c r="B101" s="23"/>
      <c r="C101" s="39" t="s">
        <v>50</v>
      </c>
      <c r="D101" s="40">
        <v>0</v>
      </c>
      <c r="E101" s="40">
        <v>0</v>
      </c>
      <c r="F101" s="40">
        <v>0</v>
      </c>
      <c r="G101" s="40">
        <v>0</v>
      </c>
      <c r="H101" s="23"/>
      <c r="I101" s="23"/>
      <c r="J101" s="23"/>
      <c r="K101" s="23"/>
    </row>
    <row r="102" spans="1:11" ht="14.1" customHeight="1">
      <c r="A102" s="23"/>
      <c r="B102" s="23"/>
      <c r="C102" s="39" t="s">
        <v>52</v>
      </c>
      <c r="D102" s="40">
        <v>0</v>
      </c>
      <c r="E102" s="40">
        <v>0</v>
      </c>
      <c r="F102" s="40">
        <v>0</v>
      </c>
      <c r="G102" s="40">
        <v>0</v>
      </c>
      <c r="H102" s="23"/>
      <c r="I102" s="23"/>
      <c r="J102" s="23"/>
      <c r="K102" s="23"/>
    </row>
    <row r="103" spans="1:11" ht="14.1" customHeight="1">
      <c r="A103" s="23"/>
      <c r="B103" s="23"/>
      <c r="C103" s="39" t="s">
        <v>49</v>
      </c>
      <c r="D103" s="40">
        <v>0</v>
      </c>
      <c r="E103" s="40">
        <v>0</v>
      </c>
      <c r="F103" s="40">
        <v>0</v>
      </c>
      <c r="G103" s="40">
        <v>0</v>
      </c>
      <c r="H103" s="23"/>
      <c r="I103" s="23"/>
      <c r="J103" s="23"/>
      <c r="K103" s="23"/>
    </row>
    <row r="104" spans="1:11" ht="14.1" customHeight="1">
      <c r="A104" s="23"/>
      <c r="B104" s="23"/>
      <c r="C104" s="39" t="s">
        <v>50</v>
      </c>
      <c r="D104" s="40">
        <v>0</v>
      </c>
      <c r="E104" s="40">
        <v>0</v>
      </c>
      <c r="F104" s="40">
        <v>0</v>
      </c>
      <c r="G104" s="40">
        <v>0</v>
      </c>
      <c r="H104" s="23"/>
      <c r="I104" s="23"/>
      <c r="J104" s="23"/>
      <c r="K104" s="23"/>
    </row>
    <row r="105" spans="1:11" ht="14.1" customHeight="1">
      <c r="A105" s="23"/>
      <c r="B105" s="23"/>
      <c r="C105" s="39" t="s">
        <v>53</v>
      </c>
      <c r="D105" s="40">
        <v>0</v>
      </c>
      <c r="E105" s="40">
        <v>0</v>
      </c>
      <c r="F105" s="40">
        <v>0</v>
      </c>
      <c r="G105" s="40">
        <v>0</v>
      </c>
      <c r="H105" s="23"/>
      <c r="I105" s="23"/>
      <c r="J105" s="23"/>
      <c r="K105" s="23"/>
    </row>
    <row r="106" spans="1:11" ht="14.1" customHeight="1">
      <c r="A106" s="23"/>
      <c r="B106" s="23"/>
      <c r="C106" s="39" t="s">
        <v>49</v>
      </c>
      <c r="D106" s="40">
        <v>0</v>
      </c>
      <c r="E106" s="40">
        <v>0</v>
      </c>
      <c r="F106" s="40">
        <v>0</v>
      </c>
      <c r="G106" s="40">
        <v>0</v>
      </c>
      <c r="H106" s="23"/>
      <c r="I106" s="23"/>
      <c r="J106" s="23"/>
      <c r="K106" s="23"/>
    </row>
    <row r="107" spans="1:11" ht="14.1" customHeight="1">
      <c r="A107" s="23"/>
      <c r="B107" s="23"/>
      <c r="C107" s="39" t="s">
        <v>50</v>
      </c>
      <c r="D107" s="40">
        <v>0</v>
      </c>
      <c r="E107" s="40">
        <v>0</v>
      </c>
      <c r="F107" s="40">
        <v>0</v>
      </c>
      <c r="G107" s="40">
        <v>0</v>
      </c>
      <c r="H107" s="23"/>
      <c r="I107" s="23"/>
      <c r="J107" s="23"/>
      <c r="K107" s="23"/>
    </row>
    <row r="108" spans="1:11" ht="14.1" customHeight="1">
      <c r="A108" s="23"/>
      <c r="B108" s="23"/>
      <c r="C108" s="39" t="s">
        <v>54</v>
      </c>
      <c r="D108" s="40">
        <v>0</v>
      </c>
      <c r="E108" s="40">
        <v>0</v>
      </c>
      <c r="F108" s="40">
        <v>0</v>
      </c>
      <c r="G108" s="40">
        <v>0</v>
      </c>
      <c r="H108" s="23"/>
      <c r="I108" s="23"/>
      <c r="J108" s="23"/>
      <c r="K108" s="23"/>
    </row>
    <row r="109" spans="1:11" ht="14.1" customHeight="1">
      <c r="A109" s="23"/>
      <c r="B109" s="23"/>
      <c r="C109" s="39" t="s">
        <v>49</v>
      </c>
      <c r="D109" s="40">
        <v>0</v>
      </c>
      <c r="E109" s="40">
        <v>0</v>
      </c>
      <c r="F109" s="40">
        <v>0</v>
      </c>
      <c r="G109" s="40">
        <v>0</v>
      </c>
      <c r="H109" s="23"/>
      <c r="I109" s="23"/>
      <c r="J109" s="23"/>
      <c r="K109" s="23"/>
    </row>
    <row r="110" spans="1:11" ht="14.1" customHeight="1">
      <c r="A110" s="23"/>
      <c r="B110" s="23"/>
      <c r="C110" s="39" t="s">
        <v>50</v>
      </c>
      <c r="D110" s="40">
        <v>0</v>
      </c>
      <c r="E110" s="40">
        <v>0</v>
      </c>
      <c r="F110" s="40">
        <v>0</v>
      </c>
      <c r="G110" s="40">
        <v>0</v>
      </c>
      <c r="H110" s="23"/>
      <c r="I110" s="23"/>
      <c r="J110" s="23"/>
      <c r="K110" s="23"/>
    </row>
    <row r="111" spans="1:11" ht="14.1" customHeight="1">
      <c r="A111" s="23"/>
      <c r="B111" s="23"/>
      <c r="C111" s="39" t="s">
        <v>55</v>
      </c>
      <c r="D111" s="40">
        <v>0</v>
      </c>
      <c r="E111" s="40">
        <v>0</v>
      </c>
      <c r="F111" s="40">
        <v>0</v>
      </c>
      <c r="G111" s="40">
        <v>0</v>
      </c>
      <c r="H111" s="23"/>
      <c r="I111" s="23"/>
      <c r="J111" s="23"/>
      <c r="K111" s="23"/>
    </row>
    <row r="112" spans="1:11" ht="14.1" customHeight="1">
      <c r="A112" s="23"/>
      <c r="B112" s="23"/>
      <c r="C112" s="39" t="s">
        <v>49</v>
      </c>
      <c r="D112" s="40">
        <v>0</v>
      </c>
      <c r="E112" s="40">
        <v>0</v>
      </c>
      <c r="F112" s="40">
        <v>0</v>
      </c>
      <c r="G112" s="40">
        <v>0</v>
      </c>
      <c r="H112" s="23"/>
      <c r="I112" s="23"/>
      <c r="J112" s="23"/>
      <c r="K112" s="23"/>
    </row>
    <row r="113" spans="1:11" ht="14.1" customHeight="1">
      <c r="A113" s="23"/>
      <c r="B113" s="23"/>
      <c r="C113" s="39" t="s">
        <v>50</v>
      </c>
      <c r="D113" s="40">
        <v>0</v>
      </c>
      <c r="E113" s="40">
        <v>0</v>
      </c>
      <c r="F113" s="40">
        <v>0</v>
      </c>
      <c r="G113" s="40">
        <v>0</v>
      </c>
      <c r="H113" s="23"/>
      <c r="I113" s="23"/>
      <c r="J113" s="23"/>
      <c r="K113" s="23"/>
    </row>
    <row r="114" spans="1:11" ht="14.1" customHeight="1">
      <c r="A114" s="23"/>
      <c r="B114" s="23"/>
      <c r="C114" s="39" t="s">
        <v>56</v>
      </c>
      <c r="D114" s="40">
        <v>0</v>
      </c>
      <c r="E114" s="40">
        <v>0</v>
      </c>
      <c r="F114" s="40">
        <v>0</v>
      </c>
      <c r="G114" s="40">
        <v>0</v>
      </c>
      <c r="H114" s="23"/>
      <c r="I114" s="23"/>
      <c r="J114" s="23"/>
      <c r="K114" s="23"/>
    </row>
    <row r="115" spans="1:11" ht="14.1" customHeight="1">
      <c r="A115" s="23"/>
      <c r="B115" s="23"/>
      <c r="C115" s="39" t="s">
        <v>49</v>
      </c>
      <c r="D115" s="40">
        <v>0</v>
      </c>
      <c r="E115" s="40">
        <v>0</v>
      </c>
      <c r="F115" s="40">
        <v>0</v>
      </c>
      <c r="G115" s="40">
        <v>0</v>
      </c>
      <c r="H115" s="23"/>
      <c r="I115" s="23"/>
      <c r="J115" s="23"/>
      <c r="K115" s="23"/>
    </row>
    <row r="116" spans="1:11" ht="14.1" customHeight="1">
      <c r="A116" s="23"/>
      <c r="B116" s="23"/>
      <c r="C116" s="39" t="s">
        <v>50</v>
      </c>
      <c r="D116" s="40">
        <v>0</v>
      </c>
      <c r="E116" s="40">
        <v>0</v>
      </c>
      <c r="F116" s="40">
        <v>0</v>
      </c>
      <c r="G116" s="40">
        <v>0</v>
      </c>
      <c r="H116" s="23"/>
      <c r="I116" s="23"/>
      <c r="J116" s="23"/>
      <c r="K116" s="23"/>
    </row>
    <row r="117" spans="1:11" ht="14.1" customHeight="1">
      <c r="A117" s="23"/>
      <c r="B117" s="23"/>
      <c r="C117" s="39" t="s">
        <v>57</v>
      </c>
      <c r="D117" s="40">
        <v>0</v>
      </c>
      <c r="E117" s="40">
        <v>0</v>
      </c>
      <c r="F117" s="40">
        <v>0</v>
      </c>
      <c r="G117" s="40">
        <v>0</v>
      </c>
      <c r="H117" s="23"/>
      <c r="I117" s="23"/>
      <c r="J117" s="23"/>
      <c r="K117" s="23"/>
    </row>
    <row r="118" spans="1:11" ht="14.1" customHeight="1">
      <c r="A118" s="23"/>
      <c r="B118" s="23"/>
      <c r="C118" s="39" t="s">
        <v>49</v>
      </c>
      <c r="D118" s="40">
        <v>0</v>
      </c>
      <c r="E118" s="40">
        <v>0</v>
      </c>
      <c r="F118" s="40">
        <v>0</v>
      </c>
      <c r="G118" s="40">
        <v>0</v>
      </c>
      <c r="H118" s="23"/>
      <c r="I118" s="23"/>
      <c r="J118" s="23"/>
      <c r="K118" s="23"/>
    </row>
    <row r="119" spans="1:11" ht="14.1" customHeight="1">
      <c r="A119" s="23"/>
      <c r="B119" s="23"/>
      <c r="C119" s="39" t="s">
        <v>58</v>
      </c>
      <c r="D119" s="40">
        <v>0</v>
      </c>
      <c r="E119" s="40">
        <v>0</v>
      </c>
      <c r="F119" s="40">
        <v>0</v>
      </c>
      <c r="G119" s="40">
        <v>0</v>
      </c>
      <c r="H119" s="23"/>
      <c r="I119" s="23"/>
      <c r="J119" s="23"/>
      <c r="K119" s="23"/>
    </row>
    <row r="120" spans="1:11" ht="14.1" customHeight="1">
      <c r="A120" s="23"/>
      <c r="B120" s="23"/>
      <c r="C120" s="39" t="s">
        <v>59</v>
      </c>
      <c r="D120" s="40">
        <v>0</v>
      </c>
      <c r="E120" s="40">
        <v>0</v>
      </c>
      <c r="F120" s="40">
        <v>0</v>
      </c>
      <c r="G120" s="40">
        <v>0</v>
      </c>
      <c r="H120" s="23"/>
      <c r="I120" s="23"/>
      <c r="J120" s="23"/>
      <c r="K120" s="23"/>
    </row>
    <row r="121" spans="1:11" ht="14.1" customHeight="1">
      <c r="A121" s="23"/>
      <c r="B121" s="23"/>
      <c r="C121" s="39" t="s">
        <v>60</v>
      </c>
      <c r="D121" s="40">
        <v>0</v>
      </c>
      <c r="E121" s="40">
        <v>0</v>
      </c>
      <c r="F121" s="40">
        <v>0</v>
      </c>
      <c r="G121" s="40">
        <v>0</v>
      </c>
      <c r="H121" s="23"/>
      <c r="I121" s="23"/>
      <c r="J121" s="23"/>
      <c r="K121" s="23"/>
    </row>
    <row r="122" spans="1:11" ht="14.1" customHeight="1">
      <c r="A122" s="23"/>
      <c r="B122" s="23"/>
      <c r="C122" s="39" t="s">
        <v>61</v>
      </c>
      <c r="D122" s="40">
        <v>0</v>
      </c>
      <c r="E122" s="40">
        <v>0</v>
      </c>
      <c r="F122" s="40">
        <v>0</v>
      </c>
      <c r="G122" s="40">
        <v>0</v>
      </c>
      <c r="H122" s="23"/>
      <c r="I122" s="23"/>
      <c r="J122" s="23"/>
      <c r="K122" s="23"/>
    </row>
    <row r="123" spans="1:11" ht="14.1" customHeight="1">
      <c r="A123" s="23"/>
      <c r="B123" s="23"/>
      <c r="C123" s="39" t="s">
        <v>62</v>
      </c>
      <c r="D123" s="40">
        <v>0</v>
      </c>
      <c r="E123" s="40">
        <v>1000000</v>
      </c>
      <c r="F123" s="40">
        <v>1000000</v>
      </c>
      <c r="G123" s="40">
        <v>1000000</v>
      </c>
      <c r="H123" s="23"/>
      <c r="I123" s="23"/>
      <c r="J123" s="23"/>
      <c r="K123" s="23"/>
    </row>
    <row r="124" spans="1:11" ht="14.1" customHeight="1">
      <c r="A124" s="23"/>
      <c r="B124" s="23"/>
      <c r="C124" s="39" t="s">
        <v>49</v>
      </c>
      <c r="D124" s="40">
        <v>0</v>
      </c>
      <c r="E124" s="40">
        <v>1000000</v>
      </c>
      <c r="F124" s="40">
        <v>1000000</v>
      </c>
      <c r="G124" s="40">
        <v>1000000</v>
      </c>
      <c r="H124" s="23"/>
      <c r="I124" s="23"/>
      <c r="J124" s="23"/>
      <c r="K124" s="23"/>
    </row>
    <row r="125" spans="1:11" ht="14.1" customHeight="1">
      <c r="A125" s="23"/>
      <c r="B125" s="23"/>
      <c r="C125" s="39" t="s">
        <v>58</v>
      </c>
      <c r="D125" s="40">
        <v>0</v>
      </c>
      <c r="E125" s="40">
        <v>0</v>
      </c>
      <c r="F125" s="40">
        <v>0</v>
      </c>
      <c r="G125" s="40">
        <v>0</v>
      </c>
      <c r="H125" s="23"/>
      <c r="I125" s="23"/>
      <c r="J125" s="23"/>
      <c r="K125" s="23"/>
    </row>
    <row r="126" spans="1:11" ht="14.1" customHeight="1">
      <c r="A126" s="23"/>
      <c r="B126" s="23"/>
      <c r="C126" s="39" t="s">
        <v>59</v>
      </c>
      <c r="D126" s="40">
        <v>0</v>
      </c>
      <c r="E126" s="40">
        <v>0</v>
      </c>
      <c r="F126" s="40">
        <v>0</v>
      </c>
      <c r="G126" s="40">
        <v>0</v>
      </c>
      <c r="H126" s="23"/>
      <c r="I126" s="23"/>
      <c r="J126" s="23"/>
      <c r="K126" s="23"/>
    </row>
    <row r="127" spans="1:11" ht="14.1" customHeight="1">
      <c r="A127" s="23"/>
      <c r="B127" s="23"/>
      <c r="C127" s="39" t="s">
        <v>60</v>
      </c>
      <c r="D127" s="40">
        <v>0</v>
      </c>
      <c r="E127" s="40">
        <v>0</v>
      </c>
      <c r="F127" s="40">
        <v>0</v>
      </c>
      <c r="G127" s="40">
        <v>0</v>
      </c>
      <c r="H127" s="23"/>
      <c r="I127" s="23"/>
      <c r="J127" s="23"/>
      <c r="K127" s="23"/>
    </row>
    <row r="128" spans="1:11" ht="14.1" customHeight="1">
      <c r="A128" s="23"/>
      <c r="B128" s="23"/>
      <c r="C128" s="39" t="s">
        <v>61</v>
      </c>
      <c r="D128" s="40">
        <v>0</v>
      </c>
      <c r="E128" s="40">
        <v>0</v>
      </c>
      <c r="F128" s="40">
        <v>0</v>
      </c>
      <c r="G128" s="40">
        <v>0</v>
      </c>
      <c r="H128" s="23"/>
      <c r="I128" s="23"/>
      <c r="J128" s="23"/>
      <c r="K128" s="23"/>
    </row>
    <row r="129" spans="1:11" ht="14.1" customHeight="1">
      <c r="A129" s="23"/>
      <c r="B129" s="23"/>
      <c r="C129" s="39" t="s">
        <v>63</v>
      </c>
      <c r="D129" s="40">
        <v>0</v>
      </c>
      <c r="E129" s="40">
        <v>0</v>
      </c>
      <c r="F129" s="40">
        <v>0</v>
      </c>
      <c r="G129" s="40">
        <v>0</v>
      </c>
      <c r="H129" s="23"/>
      <c r="I129" s="23"/>
      <c r="J129" s="23"/>
      <c r="K129" s="23"/>
    </row>
    <row r="130" spans="1:11" ht="14.1" customHeight="1">
      <c r="A130" s="23"/>
      <c r="B130" s="23"/>
      <c r="C130" s="39" t="s">
        <v>49</v>
      </c>
      <c r="D130" s="40">
        <v>0</v>
      </c>
      <c r="E130" s="40">
        <v>0</v>
      </c>
      <c r="F130" s="40">
        <v>0</v>
      </c>
      <c r="G130" s="40">
        <v>0</v>
      </c>
      <c r="H130" s="23"/>
      <c r="I130" s="23"/>
      <c r="J130" s="23"/>
      <c r="K130" s="23"/>
    </row>
    <row r="131" spans="1:11" ht="14.1" customHeight="1">
      <c r="A131" s="23"/>
      <c r="B131" s="23"/>
      <c r="C131" s="39" t="s">
        <v>58</v>
      </c>
      <c r="D131" s="40">
        <v>0</v>
      </c>
      <c r="E131" s="40">
        <v>0</v>
      </c>
      <c r="F131" s="40">
        <v>0</v>
      </c>
      <c r="G131" s="40">
        <v>0</v>
      </c>
      <c r="H131" s="23"/>
      <c r="I131" s="23"/>
      <c r="J131" s="23"/>
      <c r="K131" s="23"/>
    </row>
    <row r="132" spans="1:11" ht="14.1" customHeight="1">
      <c r="A132" s="23"/>
      <c r="B132" s="23"/>
      <c r="C132" s="39" t="s">
        <v>59</v>
      </c>
      <c r="D132" s="40">
        <v>0</v>
      </c>
      <c r="E132" s="40">
        <v>0</v>
      </c>
      <c r="F132" s="40">
        <v>0</v>
      </c>
      <c r="G132" s="40">
        <v>0</v>
      </c>
      <c r="H132" s="23"/>
      <c r="I132" s="23"/>
      <c r="J132" s="23"/>
      <c r="K132" s="23"/>
    </row>
    <row r="133" spans="1:11" ht="14.1" customHeight="1">
      <c r="A133" s="23"/>
      <c r="B133" s="23"/>
      <c r="C133" s="39" t="s">
        <v>60</v>
      </c>
      <c r="D133" s="40">
        <v>0</v>
      </c>
      <c r="E133" s="40">
        <v>0</v>
      </c>
      <c r="F133" s="40">
        <v>0</v>
      </c>
      <c r="G133" s="40">
        <v>0</v>
      </c>
      <c r="H133" s="23"/>
      <c r="I133" s="23"/>
      <c r="J133" s="23"/>
      <c r="K133" s="23"/>
    </row>
    <row r="134" spans="1:11" ht="14.1" customHeight="1">
      <c r="A134" s="23"/>
      <c r="B134" s="23"/>
      <c r="C134" s="39" t="s">
        <v>61</v>
      </c>
      <c r="D134" s="40">
        <v>0</v>
      </c>
      <c r="E134" s="40">
        <v>0</v>
      </c>
      <c r="F134" s="40">
        <v>0</v>
      </c>
      <c r="G134" s="40">
        <v>0</v>
      </c>
      <c r="H134" s="23"/>
      <c r="I134" s="23"/>
      <c r="J134" s="23"/>
      <c r="K134" s="23"/>
    </row>
    <row r="135" spans="1:11" ht="14.1" customHeight="1">
      <c r="A135" s="23"/>
      <c r="B135" s="23"/>
      <c r="C135" s="39" t="s">
        <v>64</v>
      </c>
      <c r="D135" s="40">
        <v>0</v>
      </c>
      <c r="E135" s="40">
        <v>0</v>
      </c>
      <c r="F135" s="40">
        <v>0</v>
      </c>
      <c r="G135" s="40">
        <v>0</v>
      </c>
      <c r="H135" s="23"/>
      <c r="I135" s="23"/>
      <c r="J135" s="23"/>
      <c r="K135" s="23"/>
    </row>
    <row r="136" spans="1:11" ht="14.1" customHeight="1">
      <c r="A136" s="23"/>
      <c r="B136" s="23"/>
      <c r="C136" s="39" t="s">
        <v>65</v>
      </c>
      <c r="D136" s="40">
        <v>0</v>
      </c>
      <c r="E136" s="40">
        <v>0</v>
      </c>
      <c r="F136" s="40">
        <v>0</v>
      </c>
      <c r="G136" s="40">
        <v>0</v>
      </c>
      <c r="H136" s="23"/>
      <c r="I136" s="23"/>
      <c r="J136" s="23"/>
      <c r="K136" s="23"/>
    </row>
    <row r="137" spans="1:11" ht="14.1" customHeight="1">
      <c r="A137" s="23"/>
      <c r="B137" s="23"/>
      <c r="C137" s="41" t="s">
        <v>25</v>
      </c>
      <c r="D137" s="40">
        <v>0</v>
      </c>
      <c r="E137" s="40">
        <v>1000000</v>
      </c>
      <c r="F137" s="40">
        <v>1000000</v>
      </c>
      <c r="G137" s="40">
        <v>1000000</v>
      </c>
      <c r="H137" s="23"/>
      <c r="I137" s="23"/>
      <c r="J137" s="23"/>
      <c r="K137" s="23"/>
    </row>
    <row r="138" spans="1:11" ht="14.1" customHeight="1">
      <c r="A138" s="23"/>
      <c r="B138" s="23"/>
      <c r="C138" s="33" t="s">
        <v>19</v>
      </c>
      <c r="D138" s="1519" t="s">
        <v>1839</v>
      </c>
      <c r="E138" s="1520"/>
      <c r="F138" s="1520"/>
      <c r="G138" s="1520"/>
      <c r="H138" s="23"/>
      <c r="I138" s="23"/>
      <c r="J138" s="23"/>
      <c r="K138" s="23"/>
    </row>
    <row r="139" spans="1:11" ht="14.1" customHeight="1">
      <c r="A139" s="23"/>
      <c r="B139" s="23"/>
      <c r="C139" s="34" t="s">
        <v>20</v>
      </c>
      <c r="D139" s="1521" t="s">
        <v>1840</v>
      </c>
      <c r="E139" s="1522"/>
      <c r="F139" s="1522"/>
      <c r="G139" s="1522"/>
      <c r="H139" s="23"/>
      <c r="I139" s="23"/>
      <c r="J139" s="23"/>
      <c r="K139" s="23"/>
    </row>
    <row r="140" spans="1:11" ht="14.1" customHeight="1">
      <c r="A140" s="23"/>
      <c r="B140" s="23"/>
      <c r="C140" s="34" t="s">
        <v>21</v>
      </c>
      <c r="D140" s="1521" t="s">
        <v>249</v>
      </c>
      <c r="E140" s="1522"/>
      <c r="F140" s="1522"/>
      <c r="G140" s="1522"/>
      <c r="H140" s="23"/>
      <c r="I140" s="23"/>
      <c r="J140" s="23"/>
      <c r="K140" s="23"/>
    </row>
    <row r="141" spans="1:11" ht="15" customHeight="1">
      <c r="A141" s="23"/>
      <c r="B141" s="23"/>
      <c r="C141" s="35"/>
      <c r="D141" s="36">
        <v>2024</v>
      </c>
      <c r="E141" s="36">
        <v>2025</v>
      </c>
      <c r="F141" s="36">
        <v>2026</v>
      </c>
      <c r="G141" s="36">
        <v>2027</v>
      </c>
      <c r="H141" s="23"/>
      <c r="I141" s="23"/>
      <c r="J141" s="23"/>
      <c r="K141" s="23"/>
    </row>
    <row r="142" spans="1:11" ht="15" customHeight="1">
      <c r="A142" s="23"/>
      <c r="B142" s="23"/>
      <c r="C142" s="37"/>
      <c r="D142" s="38" t="s">
        <v>22</v>
      </c>
      <c r="E142" s="38" t="s">
        <v>23</v>
      </c>
      <c r="F142" s="38" t="s">
        <v>23</v>
      </c>
      <c r="G142" s="38" t="s">
        <v>23</v>
      </c>
      <c r="H142" s="23"/>
      <c r="I142" s="23"/>
      <c r="J142" s="23"/>
      <c r="K142" s="23"/>
    </row>
    <row r="143" spans="1:11" ht="14.1" customHeight="1">
      <c r="A143" s="23"/>
      <c r="B143" s="23"/>
      <c r="C143" s="27" t="s">
        <v>33</v>
      </c>
      <c r="D143" s="31" t="s">
        <v>265</v>
      </c>
      <c r="E143" s="31" t="s">
        <v>1263</v>
      </c>
      <c r="F143" s="31" t="s">
        <v>1841</v>
      </c>
      <c r="G143" s="31" t="s">
        <v>266</v>
      </c>
      <c r="H143" s="23"/>
      <c r="I143" s="23"/>
      <c r="J143" s="23"/>
      <c r="K143" s="23"/>
    </row>
    <row r="144" spans="1:11" ht="14.1" customHeight="1">
      <c r="A144" s="23"/>
      <c r="B144" s="23"/>
      <c r="C144" s="27" t="s">
        <v>35</v>
      </c>
      <c r="D144" s="31" t="s">
        <v>18</v>
      </c>
      <c r="E144" s="31" t="s">
        <v>1702</v>
      </c>
      <c r="F144" s="31" t="s">
        <v>1702</v>
      </c>
      <c r="G144" s="31" t="s">
        <v>1702</v>
      </c>
      <c r="H144" s="23"/>
      <c r="I144" s="23"/>
      <c r="J144" s="23"/>
      <c r="K144" s="23"/>
    </row>
    <row r="145" spans="1:11" ht="14.1" customHeight="1">
      <c r="A145" s="23"/>
      <c r="B145" s="23"/>
      <c r="C145" s="27" t="s">
        <v>40</v>
      </c>
      <c r="D145" s="31" t="s">
        <v>42</v>
      </c>
      <c r="E145" s="31" t="s">
        <v>1842</v>
      </c>
      <c r="F145" s="31" t="s">
        <v>1843</v>
      </c>
      <c r="G145" s="31" t="s">
        <v>1844</v>
      </c>
      <c r="H145" s="23"/>
      <c r="I145" s="23"/>
      <c r="J145" s="23"/>
      <c r="K145" s="23"/>
    </row>
    <row r="146" spans="1:11" ht="14.1" customHeight="1">
      <c r="A146" s="23"/>
      <c r="B146" s="23"/>
      <c r="C146" s="27" t="s">
        <v>41</v>
      </c>
      <c r="D146" s="31" t="s">
        <v>18</v>
      </c>
      <c r="E146" s="31" t="s">
        <v>1472</v>
      </c>
      <c r="F146" s="31" t="s">
        <v>1845</v>
      </c>
      <c r="G146" s="31" t="s">
        <v>1846</v>
      </c>
      <c r="H146" s="23"/>
      <c r="I146" s="23"/>
      <c r="J146" s="23"/>
      <c r="K146" s="23"/>
    </row>
    <row r="147" spans="1:11" ht="14.1" customHeight="1">
      <c r="A147" s="23"/>
      <c r="B147" s="23"/>
      <c r="C147" s="27" t="s">
        <v>43</v>
      </c>
      <c r="D147" s="31" t="s">
        <v>18</v>
      </c>
      <c r="E147" s="31" t="s">
        <v>18</v>
      </c>
      <c r="F147" s="31" t="s">
        <v>42</v>
      </c>
      <c r="G147" s="31" t="s">
        <v>42</v>
      </c>
      <c r="H147" s="23"/>
      <c r="I147" s="23"/>
      <c r="J147" s="23"/>
      <c r="K147" s="23"/>
    </row>
    <row r="148" spans="1:11" ht="14.1" customHeight="1">
      <c r="A148" s="23"/>
      <c r="B148" s="23"/>
      <c r="C148" s="27" t="s">
        <v>47</v>
      </c>
      <c r="D148" s="31" t="s">
        <v>18</v>
      </c>
      <c r="E148" s="31" t="s">
        <v>18</v>
      </c>
      <c r="F148" s="31" t="s">
        <v>1847</v>
      </c>
      <c r="G148" s="31" t="s">
        <v>1848</v>
      </c>
      <c r="H148" s="23"/>
      <c r="I148" s="23"/>
      <c r="J148" s="23"/>
      <c r="K148" s="23"/>
    </row>
    <row r="149" spans="1:11" ht="14.1" customHeight="1">
      <c r="A149" s="23"/>
      <c r="B149" s="23"/>
      <c r="C149" s="1523" t="s">
        <v>24</v>
      </c>
      <c r="D149" s="1524"/>
      <c r="E149" s="1524"/>
      <c r="F149" s="1524"/>
      <c r="G149" s="1524"/>
      <c r="H149" s="23"/>
      <c r="I149" s="23"/>
      <c r="J149" s="23"/>
      <c r="K149" s="23"/>
    </row>
    <row r="150" spans="1:11" ht="14.1" customHeight="1">
      <c r="A150" s="23"/>
      <c r="B150" s="23"/>
      <c r="C150" s="35"/>
      <c r="D150" s="36">
        <v>2024</v>
      </c>
      <c r="E150" s="36">
        <v>2025</v>
      </c>
      <c r="F150" s="36">
        <v>2026</v>
      </c>
      <c r="G150" s="36">
        <v>2027</v>
      </c>
      <c r="H150" s="23"/>
      <c r="I150" s="23"/>
      <c r="J150" s="23"/>
      <c r="K150" s="23"/>
    </row>
    <row r="151" spans="1:11" ht="14.1" customHeight="1">
      <c r="A151" s="23"/>
      <c r="B151" s="23"/>
      <c r="C151" s="37"/>
      <c r="D151" s="38" t="s">
        <v>22</v>
      </c>
      <c r="E151" s="38" t="s">
        <v>23</v>
      </c>
      <c r="F151" s="38" t="s">
        <v>23</v>
      </c>
      <c r="G151" s="38" t="s">
        <v>23</v>
      </c>
      <c r="H151" s="23"/>
      <c r="I151" s="23"/>
      <c r="J151" s="23"/>
      <c r="K151" s="23"/>
    </row>
    <row r="152" spans="1:11" ht="14.1" customHeight="1">
      <c r="A152" s="23"/>
      <c r="B152" s="23"/>
      <c r="C152" s="39" t="s">
        <v>48</v>
      </c>
      <c r="D152" s="42" t="s">
        <v>18</v>
      </c>
      <c r="E152" s="40">
        <v>0</v>
      </c>
      <c r="F152" s="40">
        <v>0</v>
      </c>
      <c r="G152" s="40">
        <v>0</v>
      </c>
      <c r="H152" s="23"/>
      <c r="I152" s="23"/>
      <c r="J152" s="23"/>
      <c r="K152" s="23"/>
    </row>
    <row r="153" spans="1:11" ht="14.1" customHeight="1">
      <c r="A153" s="23"/>
      <c r="B153" s="23"/>
      <c r="C153" s="39" t="s">
        <v>49</v>
      </c>
      <c r="D153" s="42" t="s">
        <v>18</v>
      </c>
      <c r="E153" s="40">
        <v>0</v>
      </c>
      <c r="F153" s="40">
        <v>0</v>
      </c>
      <c r="G153" s="40">
        <v>0</v>
      </c>
      <c r="H153" s="23"/>
      <c r="I153" s="23"/>
      <c r="J153" s="23"/>
      <c r="K153" s="23"/>
    </row>
    <row r="154" spans="1:11" ht="14.1" customHeight="1">
      <c r="A154" s="23"/>
      <c r="B154" s="23"/>
      <c r="C154" s="39" t="s">
        <v>50</v>
      </c>
      <c r="D154" s="42" t="s">
        <v>18</v>
      </c>
      <c r="E154" s="40">
        <v>0</v>
      </c>
      <c r="F154" s="40">
        <v>0</v>
      </c>
      <c r="G154" s="40">
        <v>0</v>
      </c>
      <c r="H154" s="23"/>
      <c r="I154" s="23"/>
      <c r="J154" s="23"/>
      <c r="K154" s="23"/>
    </row>
    <row r="155" spans="1:11" ht="14.1" customHeight="1">
      <c r="A155" s="23"/>
      <c r="B155" s="23"/>
      <c r="C155" s="39" t="s">
        <v>51</v>
      </c>
      <c r="D155" s="42" t="s">
        <v>18</v>
      </c>
      <c r="E155" s="40">
        <v>0</v>
      </c>
      <c r="F155" s="40">
        <v>0</v>
      </c>
      <c r="G155" s="40">
        <v>0</v>
      </c>
      <c r="H155" s="23"/>
      <c r="I155" s="23"/>
      <c r="J155" s="23"/>
      <c r="K155" s="23"/>
    </row>
    <row r="156" spans="1:11" ht="14.1" customHeight="1">
      <c r="A156" s="23"/>
      <c r="B156" s="23"/>
      <c r="C156" s="39" t="s">
        <v>49</v>
      </c>
      <c r="D156" s="42" t="s">
        <v>18</v>
      </c>
      <c r="E156" s="40">
        <v>0</v>
      </c>
      <c r="F156" s="40">
        <v>0</v>
      </c>
      <c r="G156" s="40">
        <v>0</v>
      </c>
      <c r="H156" s="23"/>
      <c r="I156" s="23"/>
      <c r="J156" s="23"/>
      <c r="K156" s="23"/>
    </row>
    <row r="157" spans="1:11" ht="14.1" customHeight="1">
      <c r="A157" s="23"/>
      <c r="B157" s="23"/>
      <c r="C157" s="39" t="s">
        <v>50</v>
      </c>
      <c r="D157" s="42" t="s">
        <v>18</v>
      </c>
      <c r="E157" s="40">
        <v>0</v>
      </c>
      <c r="F157" s="40">
        <v>0</v>
      </c>
      <c r="G157" s="40">
        <v>0</v>
      </c>
      <c r="H157" s="23"/>
      <c r="I157" s="23"/>
      <c r="J157" s="23"/>
      <c r="K157" s="23"/>
    </row>
    <row r="158" spans="1:11" ht="14.1" customHeight="1">
      <c r="A158" s="23"/>
      <c r="B158" s="23"/>
      <c r="C158" s="39" t="s">
        <v>52</v>
      </c>
      <c r="D158" s="42" t="s">
        <v>18</v>
      </c>
      <c r="E158" s="40">
        <v>0</v>
      </c>
      <c r="F158" s="40">
        <v>0</v>
      </c>
      <c r="G158" s="40">
        <v>0</v>
      </c>
      <c r="H158" s="23"/>
      <c r="I158" s="23"/>
      <c r="J158" s="23"/>
      <c r="K158" s="23"/>
    </row>
    <row r="159" spans="1:11" ht="14.1" customHeight="1">
      <c r="A159" s="23"/>
      <c r="B159" s="23"/>
      <c r="C159" s="39" t="s">
        <v>49</v>
      </c>
      <c r="D159" s="42" t="s">
        <v>18</v>
      </c>
      <c r="E159" s="40">
        <v>0</v>
      </c>
      <c r="F159" s="40">
        <v>0</v>
      </c>
      <c r="G159" s="40">
        <v>0</v>
      </c>
      <c r="H159" s="23"/>
      <c r="I159" s="23"/>
      <c r="J159" s="23"/>
      <c r="K159" s="23"/>
    </row>
    <row r="160" spans="1:11" ht="14.1" customHeight="1">
      <c r="A160" s="23"/>
      <c r="B160" s="23"/>
      <c r="C160" s="39" t="s">
        <v>50</v>
      </c>
      <c r="D160" s="42" t="s">
        <v>18</v>
      </c>
      <c r="E160" s="40">
        <v>0</v>
      </c>
      <c r="F160" s="40">
        <v>0</v>
      </c>
      <c r="G160" s="40">
        <v>0</v>
      </c>
      <c r="H160" s="23"/>
      <c r="I160" s="23"/>
      <c r="J160" s="23"/>
      <c r="K160" s="23"/>
    </row>
    <row r="161" spans="1:11" ht="14.1" customHeight="1">
      <c r="A161" s="23"/>
      <c r="B161" s="23"/>
      <c r="C161" s="39" t="s">
        <v>53</v>
      </c>
      <c r="D161" s="42" t="s">
        <v>18</v>
      </c>
      <c r="E161" s="40">
        <v>0</v>
      </c>
      <c r="F161" s="40">
        <v>0</v>
      </c>
      <c r="G161" s="40">
        <v>0</v>
      </c>
      <c r="H161" s="23"/>
      <c r="I161" s="23"/>
      <c r="J161" s="23"/>
      <c r="K161" s="23"/>
    </row>
    <row r="162" spans="1:11" ht="14.1" customHeight="1">
      <c r="A162" s="23"/>
      <c r="B162" s="23"/>
      <c r="C162" s="39" t="s">
        <v>49</v>
      </c>
      <c r="D162" s="42" t="s">
        <v>18</v>
      </c>
      <c r="E162" s="40">
        <v>0</v>
      </c>
      <c r="F162" s="40">
        <v>0</v>
      </c>
      <c r="G162" s="40">
        <v>0</v>
      </c>
      <c r="H162" s="23"/>
      <c r="I162" s="23"/>
      <c r="J162" s="23"/>
      <c r="K162" s="23"/>
    </row>
    <row r="163" spans="1:11" ht="14.1" customHeight="1">
      <c r="A163" s="23"/>
      <c r="B163" s="23"/>
      <c r="C163" s="39" t="s">
        <v>50</v>
      </c>
      <c r="D163" s="42" t="s">
        <v>18</v>
      </c>
      <c r="E163" s="40">
        <v>0</v>
      </c>
      <c r="F163" s="40">
        <v>0</v>
      </c>
      <c r="G163" s="40">
        <v>0</v>
      </c>
      <c r="H163" s="23"/>
      <c r="I163" s="23"/>
      <c r="J163" s="23"/>
      <c r="K163" s="23"/>
    </row>
    <row r="164" spans="1:11" ht="14.1" customHeight="1">
      <c r="A164" s="23"/>
      <c r="B164" s="23"/>
      <c r="C164" s="39" t="s">
        <v>54</v>
      </c>
      <c r="D164" s="42" t="s">
        <v>18</v>
      </c>
      <c r="E164" s="40">
        <v>0</v>
      </c>
      <c r="F164" s="40">
        <v>0</v>
      </c>
      <c r="G164" s="40">
        <v>0</v>
      </c>
      <c r="H164" s="23"/>
      <c r="I164" s="23"/>
      <c r="J164" s="23"/>
      <c r="K164" s="23"/>
    </row>
    <row r="165" spans="1:11" ht="14.1" customHeight="1">
      <c r="A165" s="23"/>
      <c r="B165" s="23"/>
      <c r="C165" s="39" t="s">
        <v>49</v>
      </c>
      <c r="D165" s="42" t="s">
        <v>18</v>
      </c>
      <c r="E165" s="40">
        <v>0</v>
      </c>
      <c r="F165" s="40">
        <v>0</v>
      </c>
      <c r="G165" s="40">
        <v>0</v>
      </c>
      <c r="H165" s="23"/>
      <c r="I165" s="23"/>
      <c r="J165" s="23"/>
      <c r="K165" s="23"/>
    </row>
    <row r="166" spans="1:11" ht="14.1" customHeight="1">
      <c r="A166" s="23"/>
      <c r="B166" s="23"/>
      <c r="C166" s="39" t="s">
        <v>50</v>
      </c>
      <c r="D166" s="42" t="s">
        <v>18</v>
      </c>
      <c r="E166" s="40">
        <v>0</v>
      </c>
      <c r="F166" s="40">
        <v>0</v>
      </c>
      <c r="G166" s="40">
        <v>0</v>
      </c>
      <c r="H166" s="23"/>
      <c r="I166" s="23"/>
      <c r="J166" s="23"/>
      <c r="K166" s="23"/>
    </row>
    <row r="167" spans="1:11" ht="14.1" customHeight="1">
      <c r="A167" s="23"/>
      <c r="B167" s="23"/>
      <c r="C167" s="39" t="s">
        <v>55</v>
      </c>
      <c r="D167" s="42" t="s">
        <v>18</v>
      </c>
      <c r="E167" s="40">
        <v>0</v>
      </c>
      <c r="F167" s="40">
        <v>0</v>
      </c>
      <c r="G167" s="40">
        <v>0</v>
      </c>
      <c r="H167" s="23"/>
      <c r="I167" s="23"/>
      <c r="J167" s="23"/>
      <c r="K167" s="23"/>
    </row>
    <row r="168" spans="1:11" ht="14.1" customHeight="1">
      <c r="A168" s="23"/>
      <c r="B168" s="23"/>
      <c r="C168" s="39" t="s">
        <v>49</v>
      </c>
      <c r="D168" s="42" t="s">
        <v>18</v>
      </c>
      <c r="E168" s="40">
        <v>0</v>
      </c>
      <c r="F168" s="40">
        <v>0</v>
      </c>
      <c r="G168" s="40">
        <v>0</v>
      </c>
      <c r="H168" s="23"/>
      <c r="I168" s="23"/>
      <c r="J168" s="23"/>
      <c r="K168" s="23"/>
    </row>
    <row r="169" spans="1:11" ht="14.1" customHeight="1">
      <c r="A169" s="23"/>
      <c r="B169" s="23"/>
      <c r="C169" s="39" t="s">
        <v>50</v>
      </c>
      <c r="D169" s="42" t="s">
        <v>18</v>
      </c>
      <c r="E169" s="40">
        <v>0</v>
      </c>
      <c r="F169" s="40">
        <v>0</v>
      </c>
      <c r="G169" s="40">
        <v>0</v>
      </c>
      <c r="H169" s="23"/>
      <c r="I169" s="23"/>
      <c r="J169" s="23"/>
      <c r="K169" s="23"/>
    </row>
    <row r="170" spans="1:11" ht="14.1" customHeight="1">
      <c r="A170" s="23"/>
      <c r="B170" s="23"/>
      <c r="C170" s="39" t="s">
        <v>56</v>
      </c>
      <c r="D170" s="42" t="s">
        <v>18</v>
      </c>
      <c r="E170" s="40">
        <v>0</v>
      </c>
      <c r="F170" s="40">
        <v>0</v>
      </c>
      <c r="G170" s="40">
        <v>0</v>
      </c>
      <c r="H170" s="23"/>
      <c r="I170" s="23"/>
      <c r="J170" s="23"/>
      <c r="K170" s="23"/>
    </row>
    <row r="171" spans="1:11" ht="14.1" customHeight="1">
      <c r="A171" s="23"/>
      <c r="B171" s="23"/>
      <c r="C171" s="39" t="s">
        <v>49</v>
      </c>
      <c r="D171" s="42" t="s">
        <v>18</v>
      </c>
      <c r="E171" s="40">
        <v>0</v>
      </c>
      <c r="F171" s="40">
        <v>0</v>
      </c>
      <c r="G171" s="40">
        <v>0</v>
      </c>
      <c r="H171" s="23"/>
      <c r="I171" s="23"/>
      <c r="J171" s="23"/>
      <c r="K171" s="23"/>
    </row>
    <row r="172" spans="1:11" ht="14.1" customHeight="1">
      <c r="A172" s="23"/>
      <c r="B172" s="23"/>
      <c r="C172" s="39" t="s">
        <v>50</v>
      </c>
      <c r="D172" s="42" t="s">
        <v>18</v>
      </c>
      <c r="E172" s="40">
        <v>0</v>
      </c>
      <c r="F172" s="40">
        <v>0</v>
      </c>
      <c r="G172" s="40">
        <v>0</v>
      </c>
      <c r="H172" s="23"/>
      <c r="I172" s="23"/>
      <c r="J172" s="23"/>
      <c r="K172" s="23"/>
    </row>
    <row r="173" spans="1:11" ht="14.1" customHeight="1">
      <c r="A173" s="23"/>
      <c r="B173" s="23"/>
      <c r="C173" s="39" t="s">
        <v>57</v>
      </c>
      <c r="D173" s="42" t="s">
        <v>18</v>
      </c>
      <c r="E173" s="40">
        <v>0</v>
      </c>
      <c r="F173" s="40">
        <v>0</v>
      </c>
      <c r="G173" s="40">
        <v>0</v>
      </c>
      <c r="H173" s="23"/>
      <c r="I173" s="23"/>
      <c r="J173" s="23"/>
      <c r="K173" s="23"/>
    </row>
    <row r="174" spans="1:11" ht="14.1" customHeight="1">
      <c r="A174" s="23"/>
      <c r="B174" s="23"/>
      <c r="C174" s="39" t="s">
        <v>49</v>
      </c>
      <c r="D174" s="42" t="s">
        <v>18</v>
      </c>
      <c r="E174" s="40">
        <v>0</v>
      </c>
      <c r="F174" s="40">
        <v>0</v>
      </c>
      <c r="G174" s="40">
        <v>0</v>
      </c>
      <c r="H174" s="23"/>
      <c r="I174" s="23"/>
      <c r="J174" s="23"/>
      <c r="K174" s="23"/>
    </row>
    <row r="175" spans="1:11" ht="14.1" customHeight="1">
      <c r="A175" s="23"/>
      <c r="B175" s="23"/>
      <c r="C175" s="39" t="s">
        <v>58</v>
      </c>
      <c r="D175" s="42" t="s">
        <v>18</v>
      </c>
      <c r="E175" s="40">
        <v>0</v>
      </c>
      <c r="F175" s="40">
        <v>0</v>
      </c>
      <c r="G175" s="40">
        <v>0</v>
      </c>
      <c r="H175" s="23"/>
      <c r="I175" s="23"/>
      <c r="J175" s="23"/>
      <c r="K175" s="23"/>
    </row>
    <row r="176" spans="1:11" ht="14.1" customHeight="1">
      <c r="A176" s="23"/>
      <c r="B176" s="23"/>
      <c r="C176" s="39" t="s">
        <v>59</v>
      </c>
      <c r="D176" s="42" t="s">
        <v>18</v>
      </c>
      <c r="E176" s="40">
        <v>0</v>
      </c>
      <c r="F176" s="40">
        <v>0</v>
      </c>
      <c r="G176" s="40">
        <v>0</v>
      </c>
      <c r="H176" s="23"/>
      <c r="I176" s="23"/>
      <c r="J176" s="23"/>
      <c r="K176" s="23"/>
    </row>
    <row r="177" spans="1:11" ht="14.1" customHeight="1">
      <c r="A177" s="23"/>
      <c r="B177" s="23"/>
      <c r="C177" s="39" t="s">
        <v>60</v>
      </c>
      <c r="D177" s="42" t="s">
        <v>18</v>
      </c>
      <c r="E177" s="40">
        <v>0</v>
      </c>
      <c r="F177" s="40">
        <v>0</v>
      </c>
      <c r="G177" s="40">
        <v>0</v>
      </c>
      <c r="H177" s="23"/>
      <c r="I177" s="23"/>
      <c r="J177" s="23"/>
      <c r="K177" s="23"/>
    </row>
    <row r="178" spans="1:11" ht="14.1" customHeight="1">
      <c r="A178" s="23"/>
      <c r="B178" s="23"/>
      <c r="C178" s="39" t="s">
        <v>61</v>
      </c>
      <c r="D178" s="42" t="s">
        <v>18</v>
      </c>
      <c r="E178" s="40">
        <v>0</v>
      </c>
      <c r="F178" s="40">
        <v>0</v>
      </c>
      <c r="G178" s="40">
        <v>0</v>
      </c>
      <c r="H178" s="23"/>
      <c r="I178" s="23"/>
      <c r="J178" s="23"/>
      <c r="K178" s="23"/>
    </row>
    <row r="179" spans="1:11" ht="14.1" customHeight="1">
      <c r="A179" s="23"/>
      <c r="B179" s="23"/>
      <c r="C179" s="39" t="s">
        <v>62</v>
      </c>
      <c r="D179" s="42" t="s">
        <v>18</v>
      </c>
      <c r="E179" s="40">
        <v>1000000</v>
      </c>
      <c r="F179" s="40">
        <v>1000000</v>
      </c>
      <c r="G179" s="40">
        <v>1000000</v>
      </c>
      <c r="H179" s="23"/>
      <c r="I179" s="23"/>
      <c r="J179" s="23"/>
      <c r="K179" s="23"/>
    </row>
    <row r="180" spans="1:11" ht="14.1" customHeight="1">
      <c r="A180" s="23"/>
      <c r="B180" s="23"/>
      <c r="C180" s="39" t="s">
        <v>49</v>
      </c>
      <c r="D180" s="42" t="s">
        <v>18</v>
      </c>
      <c r="E180" s="40">
        <v>1000000</v>
      </c>
      <c r="F180" s="40">
        <v>1000000</v>
      </c>
      <c r="G180" s="40">
        <v>1000000</v>
      </c>
      <c r="H180" s="23"/>
      <c r="I180" s="23"/>
      <c r="J180" s="23"/>
      <c r="K180" s="23"/>
    </row>
    <row r="181" spans="1:11" ht="14.1" customHeight="1">
      <c r="A181" s="23"/>
      <c r="B181" s="23"/>
      <c r="C181" s="39" t="s">
        <v>58</v>
      </c>
      <c r="D181" s="42" t="s">
        <v>18</v>
      </c>
      <c r="E181" s="40">
        <v>0</v>
      </c>
      <c r="F181" s="40">
        <v>0</v>
      </c>
      <c r="G181" s="40">
        <v>0</v>
      </c>
      <c r="H181" s="23"/>
      <c r="I181" s="23"/>
      <c r="J181" s="23"/>
      <c r="K181" s="23"/>
    </row>
    <row r="182" spans="1:11" ht="14.1" customHeight="1">
      <c r="A182" s="23"/>
      <c r="B182" s="23"/>
      <c r="C182" s="39" t="s">
        <v>59</v>
      </c>
      <c r="D182" s="42" t="s">
        <v>18</v>
      </c>
      <c r="E182" s="40">
        <v>0</v>
      </c>
      <c r="F182" s="40">
        <v>0</v>
      </c>
      <c r="G182" s="40">
        <v>0</v>
      </c>
      <c r="H182" s="23"/>
      <c r="I182" s="23"/>
      <c r="J182" s="23"/>
      <c r="K182" s="23"/>
    </row>
    <row r="183" spans="1:11" ht="14.1" customHeight="1">
      <c r="A183" s="23"/>
      <c r="B183" s="23"/>
      <c r="C183" s="39" t="s">
        <v>60</v>
      </c>
      <c r="D183" s="42" t="s">
        <v>18</v>
      </c>
      <c r="E183" s="40">
        <v>0</v>
      </c>
      <c r="F183" s="40">
        <v>0</v>
      </c>
      <c r="G183" s="40">
        <v>0</v>
      </c>
      <c r="H183" s="23"/>
      <c r="I183" s="23"/>
      <c r="J183" s="23"/>
      <c r="K183" s="23"/>
    </row>
    <row r="184" spans="1:11" ht="14.1" customHeight="1">
      <c r="A184" s="23"/>
      <c r="B184" s="23"/>
      <c r="C184" s="39" t="s">
        <v>61</v>
      </c>
      <c r="D184" s="42" t="s">
        <v>18</v>
      </c>
      <c r="E184" s="40">
        <v>0</v>
      </c>
      <c r="F184" s="40">
        <v>0</v>
      </c>
      <c r="G184" s="40">
        <v>0</v>
      </c>
      <c r="H184" s="23"/>
      <c r="I184" s="23"/>
      <c r="J184" s="23"/>
      <c r="K184" s="23"/>
    </row>
    <row r="185" spans="1:11" ht="14.1" customHeight="1">
      <c r="A185" s="23"/>
      <c r="B185" s="23"/>
      <c r="C185" s="39" t="s">
        <v>63</v>
      </c>
      <c r="D185" s="42" t="s">
        <v>18</v>
      </c>
      <c r="E185" s="40">
        <v>0</v>
      </c>
      <c r="F185" s="40">
        <v>0</v>
      </c>
      <c r="G185" s="40">
        <v>0</v>
      </c>
      <c r="H185" s="23"/>
      <c r="I185" s="23"/>
      <c r="J185" s="23"/>
      <c r="K185" s="23"/>
    </row>
    <row r="186" spans="1:11" ht="14.1" customHeight="1">
      <c r="A186" s="23"/>
      <c r="B186" s="23"/>
      <c r="C186" s="39" t="s">
        <v>49</v>
      </c>
      <c r="D186" s="42" t="s">
        <v>18</v>
      </c>
      <c r="E186" s="40">
        <v>0</v>
      </c>
      <c r="F186" s="40">
        <v>0</v>
      </c>
      <c r="G186" s="40">
        <v>0</v>
      </c>
      <c r="H186" s="23"/>
      <c r="I186" s="23"/>
      <c r="J186" s="23"/>
      <c r="K186" s="23"/>
    </row>
    <row r="187" spans="1:11" ht="14.1" customHeight="1">
      <c r="A187" s="23"/>
      <c r="B187" s="23"/>
      <c r="C187" s="39" t="s">
        <v>58</v>
      </c>
      <c r="D187" s="42" t="s">
        <v>18</v>
      </c>
      <c r="E187" s="40">
        <v>0</v>
      </c>
      <c r="F187" s="40">
        <v>0</v>
      </c>
      <c r="G187" s="40">
        <v>0</v>
      </c>
      <c r="H187" s="23"/>
      <c r="I187" s="23"/>
      <c r="J187" s="23"/>
      <c r="K187" s="23"/>
    </row>
    <row r="188" spans="1:11" ht="14.1" customHeight="1">
      <c r="A188" s="23"/>
      <c r="B188" s="23"/>
      <c r="C188" s="39" t="s">
        <v>59</v>
      </c>
      <c r="D188" s="42" t="s">
        <v>18</v>
      </c>
      <c r="E188" s="40">
        <v>0</v>
      </c>
      <c r="F188" s="40">
        <v>0</v>
      </c>
      <c r="G188" s="40">
        <v>0</v>
      </c>
      <c r="H188" s="23"/>
      <c r="I188" s="23"/>
      <c r="J188" s="23"/>
      <c r="K188" s="23"/>
    </row>
    <row r="189" spans="1:11" ht="14.1" customHeight="1">
      <c r="A189" s="23"/>
      <c r="B189" s="23"/>
      <c r="C189" s="39" t="s">
        <v>60</v>
      </c>
      <c r="D189" s="42" t="s">
        <v>18</v>
      </c>
      <c r="E189" s="40">
        <v>0</v>
      </c>
      <c r="F189" s="40">
        <v>0</v>
      </c>
      <c r="G189" s="40">
        <v>0</v>
      </c>
      <c r="H189" s="23"/>
      <c r="I189" s="23"/>
      <c r="J189" s="23"/>
      <c r="K189" s="23"/>
    </row>
    <row r="190" spans="1:11" ht="14.1" customHeight="1">
      <c r="A190" s="23"/>
      <c r="B190" s="23"/>
      <c r="C190" s="39" t="s">
        <v>61</v>
      </c>
      <c r="D190" s="42" t="s">
        <v>18</v>
      </c>
      <c r="E190" s="40">
        <v>0</v>
      </c>
      <c r="F190" s="40">
        <v>0</v>
      </c>
      <c r="G190" s="40">
        <v>0</v>
      </c>
      <c r="H190" s="23"/>
      <c r="I190" s="23"/>
      <c r="J190" s="23"/>
      <c r="K190" s="23"/>
    </row>
    <row r="191" spans="1:11" ht="14.1" customHeight="1">
      <c r="A191" s="23"/>
      <c r="B191" s="23"/>
      <c r="C191" s="39" t="s">
        <v>64</v>
      </c>
      <c r="D191" s="42" t="s">
        <v>18</v>
      </c>
      <c r="E191" s="40">
        <v>0</v>
      </c>
      <c r="F191" s="40">
        <v>0</v>
      </c>
      <c r="G191" s="40">
        <v>0</v>
      </c>
      <c r="H191" s="23"/>
      <c r="I191" s="23"/>
      <c r="J191" s="23"/>
      <c r="K191" s="23"/>
    </row>
    <row r="192" spans="1:11" ht="14.1" customHeight="1">
      <c r="A192" s="23"/>
      <c r="B192" s="23"/>
      <c r="C192" s="39" t="s">
        <v>65</v>
      </c>
      <c r="D192" s="42" t="s">
        <v>18</v>
      </c>
      <c r="E192" s="40">
        <v>0</v>
      </c>
      <c r="F192" s="40">
        <v>0</v>
      </c>
      <c r="G192" s="40">
        <v>0</v>
      </c>
      <c r="H192" s="23"/>
      <c r="I192" s="23"/>
      <c r="J192" s="23"/>
      <c r="K192" s="23"/>
    </row>
    <row r="193" spans="1:11" ht="14.1" customHeight="1">
      <c r="A193" s="23"/>
      <c r="B193" s="23"/>
      <c r="C193" s="41" t="s">
        <v>25</v>
      </c>
      <c r="D193" s="40">
        <v>0</v>
      </c>
      <c r="E193" s="40">
        <v>1000000</v>
      </c>
      <c r="F193" s="40">
        <v>1000000</v>
      </c>
      <c r="G193" s="40">
        <v>1000000</v>
      </c>
      <c r="H193" s="23"/>
      <c r="I193" s="23"/>
      <c r="J193" s="23"/>
      <c r="K193" s="23"/>
    </row>
    <row r="194" spans="1:11" ht="15" customHeight="1">
      <c r="A194" s="23"/>
      <c r="B194" s="23"/>
      <c r="C194" s="43" t="s">
        <v>18</v>
      </c>
      <c r="D194" s="44" t="s">
        <v>18</v>
      </c>
      <c r="E194" s="44" t="s">
        <v>18</v>
      </c>
      <c r="F194" s="44" t="s">
        <v>18</v>
      </c>
      <c r="G194" s="44" t="s">
        <v>18</v>
      </c>
      <c r="H194" s="23"/>
      <c r="I194" s="23"/>
      <c r="J194" s="23"/>
      <c r="K194" s="23"/>
    </row>
    <row r="195" spans="1:11" ht="15" customHeight="1">
      <c r="A195" s="23"/>
      <c r="B195" s="23"/>
      <c r="C195" s="26" t="s">
        <v>168</v>
      </c>
      <c r="D195" s="45">
        <v>0</v>
      </c>
      <c r="E195" s="45">
        <v>160200000</v>
      </c>
      <c r="F195" s="45">
        <v>161200000</v>
      </c>
      <c r="G195" s="45">
        <v>162200000</v>
      </c>
      <c r="H195" s="23"/>
      <c r="I195" s="23"/>
      <c r="J195" s="23"/>
      <c r="K195" s="23"/>
    </row>
    <row r="196" spans="1:11" ht="15" customHeight="1">
      <c r="A196" s="23"/>
      <c r="B196" s="23"/>
      <c r="C196" s="27" t="s">
        <v>48</v>
      </c>
      <c r="D196" s="46">
        <v>0</v>
      </c>
      <c r="E196" s="46">
        <v>112900000</v>
      </c>
      <c r="F196" s="46">
        <v>112900000</v>
      </c>
      <c r="G196" s="46">
        <v>112900000</v>
      </c>
      <c r="H196" s="23"/>
      <c r="I196" s="23"/>
      <c r="J196" s="23"/>
      <c r="K196" s="23"/>
    </row>
    <row r="197" spans="1:11" ht="15" customHeight="1">
      <c r="A197" s="23"/>
      <c r="B197" s="23"/>
      <c r="C197" s="27" t="s">
        <v>49</v>
      </c>
      <c r="D197" s="46">
        <v>0</v>
      </c>
      <c r="E197" s="46">
        <v>112900000</v>
      </c>
      <c r="F197" s="46">
        <v>112900000</v>
      </c>
      <c r="G197" s="46">
        <v>112900000</v>
      </c>
      <c r="H197" s="23"/>
      <c r="I197" s="23"/>
      <c r="J197" s="23"/>
      <c r="K197" s="23"/>
    </row>
    <row r="198" spans="1:11" ht="15" customHeight="1">
      <c r="A198" s="23"/>
      <c r="B198" s="23"/>
      <c r="C198" s="27" t="s">
        <v>50</v>
      </c>
      <c r="D198" s="46">
        <v>0</v>
      </c>
      <c r="E198" s="46">
        <v>0</v>
      </c>
      <c r="F198" s="46">
        <v>0</v>
      </c>
      <c r="G198" s="46">
        <v>0</v>
      </c>
      <c r="H198" s="23"/>
      <c r="I198" s="23"/>
      <c r="J198" s="23"/>
      <c r="K198" s="23"/>
    </row>
    <row r="199" spans="1:11" ht="15" customHeight="1">
      <c r="A199" s="23"/>
      <c r="B199" s="23"/>
      <c r="C199" s="27" t="s">
        <v>51</v>
      </c>
      <c r="D199" s="46">
        <v>0</v>
      </c>
      <c r="E199" s="46">
        <v>19200000</v>
      </c>
      <c r="F199" s="46">
        <v>19200000</v>
      </c>
      <c r="G199" s="46">
        <v>19200000</v>
      </c>
      <c r="H199" s="23"/>
      <c r="I199" s="23"/>
      <c r="J199" s="23"/>
      <c r="K199" s="23"/>
    </row>
    <row r="200" spans="1:11" ht="15" customHeight="1">
      <c r="A200" s="23"/>
      <c r="B200" s="23"/>
      <c r="C200" s="27" t="s">
        <v>49</v>
      </c>
      <c r="D200" s="46">
        <v>0</v>
      </c>
      <c r="E200" s="46">
        <v>19200000</v>
      </c>
      <c r="F200" s="46">
        <v>19200000</v>
      </c>
      <c r="G200" s="46">
        <v>19200000</v>
      </c>
      <c r="H200" s="23"/>
      <c r="I200" s="23"/>
      <c r="J200" s="23"/>
      <c r="K200" s="23"/>
    </row>
    <row r="201" spans="1:11" ht="15" customHeight="1">
      <c r="A201" s="23"/>
      <c r="B201" s="23"/>
      <c r="C201" s="27" t="s">
        <v>50</v>
      </c>
      <c r="D201" s="46">
        <v>0</v>
      </c>
      <c r="E201" s="46">
        <v>0</v>
      </c>
      <c r="F201" s="46">
        <v>0</v>
      </c>
      <c r="G201" s="46">
        <v>0</v>
      </c>
      <c r="H201" s="23"/>
      <c r="I201" s="23"/>
      <c r="J201" s="23"/>
      <c r="K201" s="23"/>
    </row>
    <row r="202" spans="1:11" ht="15" customHeight="1">
      <c r="A202" s="23"/>
      <c r="B202" s="23"/>
      <c r="C202" s="27" t="s">
        <v>52</v>
      </c>
      <c r="D202" s="46">
        <v>0</v>
      </c>
      <c r="E202" s="46">
        <v>26100000</v>
      </c>
      <c r="F202" s="46">
        <v>27100000</v>
      </c>
      <c r="G202" s="46">
        <v>28100000</v>
      </c>
      <c r="H202" s="23"/>
      <c r="I202" s="23"/>
      <c r="J202" s="23"/>
      <c r="K202" s="23"/>
    </row>
    <row r="203" spans="1:11" ht="15" customHeight="1">
      <c r="A203" s="23"/>
      <c r="B203" s="23"/>
      <c r="C203" s="27" t="s">
        <v>49</v>
      </c>
      <c r="D203" s="46">
        <v>0</v>
      </c>
      <c r="E203" s="46">
        <v>26100000</v>
      </c>
      <c r="F203" s="46">
        <v>27100000</v>
      </c>
      <c r="G203" s="46">
        <v>28100000</v>
      </c>
      <c r="H203" s="23"/>
      <c r="I203" s="23"/>
      <c r="J203" s="23"/>
      <c r="K203" s="23"/>
    </row>
    <row r="204" spans="1:11" ht="15" customHeight="1">
      <c r="A204" s="23"/>
      <c r="B204" s="23"/>
      <c r="C204" s="27" t="s">
        <v>50</v>
      </c>
      <c r="D204" s="46">
        <v>0</v>
      </c>
      <c r="E204" s="46">
        <v>0</v>
      </c>
      <c r="F204" s="46">
        <v>0</v>
      </c>
      <c r="G204" s="46">
        <v>0</v>
      </c>
      <c r="H204" s="23"/>
      <c r="I204" s="23"/>
      <c r="J204" s="23"/>
      <c r="K204" s="23"/>
    </row>
    <row r="205" spans="1:11" ht="15" customHeight="1">
      <c r="A205" s="23"/>
      <c r="B205" s="23"/>
      <c r="C205" s="27" t="s">
        <v>53</v>
      </c>
      <c r="D205" s="46">
        <v>0</v>
      </c>
      <c r="E205" s="46">
        <v>0</v>
      </c>
      <c r="F205" s="46">
        <v>0</v>
      </c>
      <c r="G205" s="46">
        <v>0</v>
      </c>
      <c r="H205" s="23"/>
      <c r="I205" s="23"/>
      <c r="J205" s="23"/>
      <c r="K205" s="23"/>
    </row>
    <row r="206" spans="1:11" ht="15" customHeight="1">
      <c r="A206" s="23"/>
      <c r="B206" s="23"/>
      <c r="C206" s="27" t="s">
        <v>49</v>
      </c>
      <c r="D206" s="46">
        <v>0</v>
      </c>
      <c r="E206" s="46">
        <v>0</v>
      </c>
      <c r="F206" s="46">
        <v>0</v>
      </c>
      <c r="G206" s="46">
        <v>0</v>
      </c>
      <c r="H206" s="23"/>
      <c r="I206" s="23"/>
      <c r="J206" s="23"/>
      <c r="K206" s="23"/>
    </row>
    <row r="207" spans="1:11" ht="15" customHeight="1">
      <c r="A207" s="23"/>
      <c r="B207" s="23"/>
      <c r="C207" s="27" t="s">
        <v>50</v>
      </c>
      <c r="D207" s="46">
        <v>0</v>
      </c>
      <c r="E207" s="46">
        <v>0</v>
      </c>
      <c r="F207" s="46">
        <v>0</v>
      </c>
      <c r="G207" s="46">
        <v>0</v>
      </c>
      <c r="H207" s="23"/>
      <c r="I207" s="23"/>
      <c r="J207" s="23"/>
      <c r="K207" s="23"/>
    </row>
    <row r="208" spans="1:11" ht="20.100000000000001" customHeight="1">
      <c r="A208" s="23"/>
      <c r="B208" s="23"/>
      <c r="C208" s="27" t="s">
        <v>169</v>
      </c>
      <c r="D208" s="47">
        <v>0</v>
      </c>
      <c r="E208" s="47">
        <v>0</v>
      </c>
      <c r="F208" s="47">
        <v>0</v>
      </c>
      <c r="G208" s="47">
        <v>0</v>
      </c>
      <c r="H208" s="23"/>
      <c r="I208" s="23"/>
      <c r="J208" s="23"/>
      <c r="K208" s="23"/>
    </row>
    <row r="209" spans="1:11" ht="15" customHeight="1">
      <c r="A209" s="23"/>
      <c r="B209" s="23"/>
      <c r="C209" s="27" t="s">
        <v>49</v>
      </c>
      <c r="D209" s="46">
        <v>0</v>
      </c>
      <c r="E209" s="46">
        <v>0</v>
      </c>
      <c r="F209" s="46">
        <v>0</v>
      </c>
      <c r="G209" s="46">
        <v>0</v>
      </c>
      <c r="H209" s="23"/>
      <c r="I209" s="23"/>
      <c r="J209" s="23"/>
      <c r="K209" s="23"/>
    </row>
    <row r="210" spans="1:11" ht="15" customHeight="1">
      <c r="A210" s="23"/>
      <c r="B210" s="23"/>
      <c r="C210" s="27" t="s">
        <v>50</v>
      </c>
      <c r="D210" s="46">
        <v>0</v>
      </c>
      <c r="E210" s="46">
        <v>0</v>
      </c>
      <c r="F210" s="46">
        <v>0</v>
      </c>
      <c r="G210" s="46">
        <v>0</v>
      </c>
      <c r="H210" s="23"/>
      <c r="I210" s="23"/>
      <c r="J210" s="23"/>
      <c r="K210" s="23"/>
    </row>
    <row r="211" spans="1:11" ht="15" customHeight="1">
      <c r="A211" s="23"/>
      <c r="B211" s="23"/>
      <c r="C211" s="27" t="s">
        <v>55</v>
      </c>
      <c r="D211" s="46">
        <v>0</v>
      </c>
      <c r="E211" s="46">
        <v>0</v>
      </c>
      <c r="F211" s="46">
        <v>0</v>
      </c>
      <c r="G211" s="46">
        <v>0</v>
      </c>
      <c r="H211" s="23"/>
      <c r="I211" s="23"/>
      <c r="J211" s="23"/>
      <c r="K211" s="23"/>
    </row>
    <row r="212" spans="1:11" ht="15" customHeight="1">
      <c r="A212" s="23"/>
      <c r="B212" s="23"/>
      <c r="C212" s="27" t="s">
        <v>49</v>
      </c>
      <c r="D212" s="46">
        <v>0</v>
      </c>
      <c r="E212" s="46">
        <v>0</v>
      </c>
      <c r="F212" s="46">
        <v>0</v>
      </c>
      <c r="G212" s="46">
        <v>0</v>
      </c>
      <c r="H212" s="23"/>
      <c r="I212" s="23"/>
      <c r="J212" s="23"/>
      <c r="K212" s="23"/>
    </row>
    <row r="213" spans="1:11" ht="15" customHeight="1">
      <c r="A213" s="23"/>
      <c r="B213" s="23"/>
      <c r="C213" s="27" t="s">
        <v>50</v>
      </c>
      <c r="D213" s="46">
        <v>0</v>
      </c>
      <c r="E213" s="46">
        <v>0</v>
      </c>
      <c r="F213" s="46">
        <v>0</v>
      </c>
      <c r="G213" s="46">
        <v>0</v>
      </c>
      <c r="H213" s="23"/>
      <c r="I213" s="23"/>
      <c r="J213" s="23"/>
      <c r="K213" s="23"/>
    </row>
    <row r="214" spans="1:11" ht="15" customHeight="1">
      <c r="A214" s="23"/>
      <c r="B214" s="23"/>
      <c r="C214" s="27" t="s">
        <v>56</v>
      </c>
      <c r="D214" s="46">
        <v>0</v>
      </c>
      <c r="E214" s="46">
        <v>0</v>
      </c>
      <c r="F214" s="46">
        <v>0</v>
      </c>
      <c r="G214" s="46">
        <v>0</v>
      </c>
      <c r="H214" s="23"/>
      <c r="I214" s="23"/>
      <c r="J214" s="23"/>
      <c r="K214" s="23"/>
    </row>
    <row r="215" spans="1:11" ht="15" customHeight="1">
      <c r="A215" s="23"/>
      <c r="B215" s="23"/>
      <c r="C215" s="27" t="s">
        <v>49</v>
      </c>
      <c r="D215" s="46">
        <v>0</v>
      </c>
      <c r="E215" s="46">
        <v>0</v>
      </c>
      <c r="F215" s="46">
        <v>0</v>
      </c>
      <c r="G215" s="46">
        <v>0</v>
      </c>
      <c r="H215" s="23"/>
      <c r="I215" s="23"/>
      <c r="J215" s="23"/>
      <c r="K215" s="23"/>
    </row>
    <row r="216" spans="1:11" ht="15" customHeight="1">
      <c r="A216" s="23"/>
      <c r="B216" s="23"/>
      <c r="C216" s="27" t="s">
        <v>50</v>
      </c>
      <c r="D216" s="46">
        <v>0</v>
      </c>
      <c r="E216" s="46">
        <v>0</v>
      </c>
      <c r="F216" s="46">
        <v>0</v>
      </c>
      <c r="G216" s="46">
        <v>0</v>
      </c>
      <c r="H216" s="23"/>
      <c r="I216" s="23"/>
      <c r="J216" s="23"/>
      <c r="K216" s="23"/>
    </row>
    <row r="217" spans="1:11" ht="15" customHeight="1">
      <c r="A217" s="23"/>
      <c r="B217" s="23"/>
      <c r="C217" s="27" t="s">
        <v>57</v>
      </c>
      <c r="D217" s="46">
        <v>0</v>
      </c>
      <c r="E217" s="46">
        <v>0</v>
      </c>
      <c r="F217" s="46">
        <v>0</v>
      </c>
      <c r="G217" s="46">
        <v>0</v>
      </c>
      <c r="H217" s="23"/>
      <c r="I217" s="23"/>
      <c r="J217" s="23"/>
      <c r="K217" s="23"/>
    </row>
    <row r="218" spans="1:11" ht="15" customHeight="1">
      <c r="A218" s="23"/>
      <c r="B218" s="23"/>
      <c r="C218" s="27" t="s">
        <v>49</v>
      </c>
      <c r="D218" s="46">
        <v>0</v>
      </c>
      <c r="E218" s="46">
        <v>0</v>
      </c>
      <c r="F218" s="46">
        <v>0</v>
      </c>
      <c r="G218" s="46">
        <v>0</v>
      </c>
      <c r="H218" s="23"/>
      <c r="I218" s="23"/>
      <c r="J218" s="23"/>
      <c r="K218" s="23"/>
    </row>
    <row r="219" spans="1:11" ht="15" customHeight="1">
      <c r="A219" s="23"/>
      <c r="B219" s="23"/>
      <c r="C219" s="27" t="s">
        <v>58</v>
      </c>
      <c r="D219" s="46">
        <v>0</v>
      </c>
      <c r="E219" s="46">
        <v>0</v>
      </c>
      <c r="F219" s="46">
        <v>0</v>
      </c>
      <c r="G219" s="46">
        <v>0</v>
      </c>
      <c r="H219" s="23"/>
      <c r="I219" s="23"/>
      <c r="J219" s="23"/>
      <c r="K219" s="23"/>
    </row>
    <row r="220" spans="1:11" ht="15" customHeight="1">
      <c r="A220" s="23"/>
      <c r="B220" s="23"/>
      <c r="C220" s="27" t="s">
        <v>59</v>
      </c>
      <c r="D220" s="46">
        <v>0</v>
      </c>
      <c r="E220" s="46">
        <v>0</v>
      </c>
      <c r="F220" s="46">
        <v>0</v>
      </c>
      <c r="G220" s="46">
        <v>0</v>
      </c>
      <c r="H220" s="23"/>
      <c r="I220" s="23"/>
      <c r="J220" s="23"/>
      <c r="K220" s="23"/>
    </row>
    <row r="221" spans="1:11" ht="15" customHeight="1">
      <c r="A221" s="23"/>
      <c r="B221" s="23"/>
      <c r="C221" s="27" t="s">
        <v>60</v>
      </c>
      <c r="D221" s="46">
        <v>0</v>
      </c>
      <c r="E221" s="46">
        <v>0</v>
      </c>
      <c r="F221" s="46">
        <v>0</v>
      </c>
      <c r="G221" s="46">
        <v>0</v>
      </c>
      <c r="H221" s="23"/>
      <c r="I221" s="23"/>
      <c r="J221" s="23"/>
      <c r="K221" s="23"/>
    </row>
    <row r="222" spans="1:11" ht="15" customHeight="1">
      <c r="A222" s="23"/>
      <c r="B222" s="23"/>
      <c r="C222" s="27" t="s">
        <v>61</v>
      </c>
      <c r="D222" s="46">
        <v>0</v>
      </c>
      <c r="E222" s="46">
        <v>0</v>
      </c>
      <c r="F222" s="46">
        <v>0</v>
      </c>
      <c r="G222" s="46">
        <v>0</v>
      </c>
      <c r="H222" s="23"/>
      <c r="I222" s="23"/>
      <c r="J222" s="23"/>
      <c r="K222" s="23"/>
    </row>
    <row r="223" spans="1:11" ht="15" customHeight="1">
      <c r="A223" s="23"/>
      <c r="B223" s="23"/>
      <c r="C223" s="27" t="s">
        <v>62</v>
      </c>
      <c r="D223" s="46">
        <v>0</v>
      </c>
      <c r="E223" s="46">
        <v>2000000</v>
      </c>
      <c r="F223" s="46">
        <v>2000000</v>
      </c>
      <c r="G223" s="46">
        <v>2000000</v>
      </c>
      <c r="H223" s="23"/>
      <c r="I223" s="23"/>
      <c r="J223" s="23"/>
      <c r="K223" s="23"/>
    </row>
    <row r="224" spans="1:11" ht="15" customHeight="1">
      <c r="A224" s="23"/>
      <c r="B224" s="23"/>
      <c r="C224" s="27" t="s">
        <v>49</v>
      </c>
      <c r="D224" s="46">
        <v>0</v>
      </c>
      <c r="E224" s="46">
        <v>2000000</v>
      </c>
      <c r="F224" s="46">
        <v>2000000</v>
      </c>
      <c r="G224" s="46">
        <v>2000000</v>
      </c>
      <c r="H224" s="23"/>
      <c r="I224" s="23"/>
      <c r="J224" s="23"/>
      <c r="K224" s="23"/>
    </row>
    <row r="225" spans="1:11" ht="15" customHeight="1">
      <c r="A225" s="23"/>
      <c r="B225" s="23"/>
      <c r="C225" s="27" t="s">
        <v>58</v>
      </c>
      <c r="D225" s="46">
        <v>0</v>
      </c>
      <c r="E225" s="46">
        <v>0</v>
      </c>
      <c r="F225" s="46">
        <v>0</v>
      </c>
      <c r="G225" s="46">
        <v>0</v>
      </c>
      <c r="H225" s="23"/>
      <c r="I225" s="23"/>
      <c r="J225" s="23"/>
      <c r="K225" s="23"/>
    </row>
    <row r="226" spans="1:11" ht="15" customHeight="1">
      <c r="A226" s="23"/>
      <c r="B226" s="23"/>
      <c r="C226" s="27" t="s">
        <v>59</v>
      </c>
      <c r="D226" s="46">
        <v>0</v>
      </c>
      <c r="E226" s="46">
        <v>0</v>
      </c>
      <c r="F226" s="46">
        <v>0</v>
      </c>
      <c r="G226" s="46">
        <v>0</v>
      </c>
      <c r="H226" s="23"/>
      <c r="I226" s="23"/>
      <c r="J226" s="23"/>
      <c r="K226" s="23"/>
    </row>
    <row r="227" spans="1:11" ht="15" customHeight="1">
      <c r="A227" s="23"/>
      <c r="B227" s="23"/>
      <c r="C227" s="27" t="s">
        <v>60</v>
      </c>
      <c r="D227" s="46">
        <v>0</v>
      </c>
      <c r="E227" s="46">
        <v>0</v>
      </c>
      <c r="F227" s="46">
        <v>0</v>
      </c>
      <c r="G227" s="46">
        <v>0</v>
      </c>
      <c r="H227" s="23"/>
      <c r="I227" s="23"/>
      <c r="J227" s="23"/>
      <c r="K227" s="23"/>
    </row>
    <row r="228" spans="1:11" ht="15" customHeight="1">
      <c r="A228" s="23"/>
      <c r="B228" s="23"/>
      <c r="C228" s="27" t="s">
        <v>61</v>
      </c>
      <c r="D228" s="46">
        <v>0</v>
      </c>
      <c r="E228" s="46">
        <v>0</v>
      </c>
      <c r="F228" s="46">
        <v>0</v>
      </c>
      <c r="G228" s="46">
        <v>0</v>
      </c>
      <c r="H228" s="23"/>
      <c r="I228" s="23"/>
      <c r="J228" s="23"/>
      <c r="K228" s="23"/>
    </row>
    <row r="229" spans="1:11" ht="15" customHeight="1">
      <c r="A229" s="23"/>
      <c r="B229" s="23"/>
      <c r="C229" s="27" t="s">
        <v>63</v>
      </c>
      <c r="D229" s="46">
        <v>0</v>
      </c>
      <c r="E229" s="46">
        <v>0</v>
      </c>
      <c r="F229" s="46">
        <v>0</v>
      </c>
      <c r="G229" s="46">
        <v>0</v>
      </c>
      <c r="H229" s="23"/>
      <c r="I229" s="23"/>
      <c r="J229" s="23"/>
      <c r="K229" s="23"/>
    </row>
    <row r="230" spans="1:11" ht="15" customHeight="1">
      <c r="A230" s="23"/>
      <c r="B230" s="23"/>
      <c r="C230" s="27" t="s">
        <v>49</v>
      </c>
      <c r="D230" s="46">
        <v>0</v>
      </c>
      <c r="E230" s="46">
        <v>0</v>
      </c>
      <c r="F230" s="46">
        <v>0</v>
      </c>
      <c r="G230" s="46">
        <v>0</v>
      </c>
      <c r="H230" s="23"/>
      <c r="I230" s="23"/>
      <c r="J230" s="23"/>
      <c r="K230" s="23"/>
    </row>
    <row r="231" spans="1:11" ht="15" customHeight="1">
      <c r="A231" s="23"/>
      <c r="B231" s="23"/>
      <c r="C231" s="27" t="s">
        <v>58</v>
      </c>
      <c r="D231" s="46">
        <v>0</v>
      </c>
      <c r="E231" s="46">
        <v>0</v>
      </c>
      <c r="F231" s="46">
        <v>0</v>
      </c>
      <c r="G231" s="46">
        <v>0</v>
      </c>
      <c r="H231" s="23"/>
      <c r="I231" s="23"/>
      <c r="J231" s="23"/>
      <c r="K231" s="23"/>
    </row>
    <row r="232" spans="1:11" ht="15" customHeight="1">
      <c r="A232" s="23"/>
      <c r="B232" s="23"/>
      <c r="C232" s="27" t="s">
        <v>59</v>
      </c>
      <c r="D232" s="46">
        <v>0</v>
      </c>
      <c r="E232" s="46">
        <v>0</v>
      </c>
      <c r="F232" s="46">
        <v>0</v>
      </c>
      <c r="G232" s="46">
        <v>0</v>
      </c>
      <c r="H232" s="23"/>
      <c r="I232" s="23"/>
      <c r="J232" s="23"/>
      <c r="K232" s="23"/>
    </row>
    <row r="233" spans="1:11" ht="15" customHeight="1">
      <c r="A233" s="23"/>
      <c r="B233" s="23"/>
      <c r="C233" s="27" t="s">
        <v>60</v>
      </c>
      <c r="D233" s="46">
        <v>0</v>
      </c>
      <c r="E233" s="46">
        <v>0</v>
      </c>
      <c r="F233" s="46">
        <v>0</v>
      </c>
      <c r="G233" s="46">
        <v>0</v>
      </c>
      <c r="H233" s="23"/>
      <c r="I233" s="23"/>
      <c r="J233" s="23"/>
      <c r="K233" s="23"/>
    </row>
    <row r="234" spans="1:11" ht="15" customHeight="1">
      <c r="A234" s="23"/>
      <c r="B234" s="23"/>
      <c r="C234" s="27" t="s">
        <v>61</v>
      </c>
      <c r="D234" s="46">
        <v>0</v>
      </c>
      <c r="E234" s="46">
        <v>0</v>
      </c>
      <c r="F234" s="46">
        <v>0</v>
      </c>
      <c r="G234" s="46">
        <v>0</v>
      </c>
      <c r="H234" s="23"/>
      <c r="I234" s="23"/>
      <c r="J234" s="23"/>
      <c r="K234" s="23"/>
    </row>
    <row r="235" spans="1:11" ht="15" customHeight="1">
      <c r="A235" s="23"/>
      <c r="B235" s="23"/>
      <c r="C235" s="27" t="s">
        <v>64</v>
      </c>
      <c r="D235" s="46">
        <v>0</v>
      </c>
      <c r="E235" s="46">
        <v>0</v>
      </c>
      <c r="F235" s="46">
        <v>0</v>
      </c>
      <c r="G235" s="46">
        <v>0</v>
      </c>
      <c r="H235" s="23"/>
      <c r="I235" s="23"/>
      <c r="J235" s="23"/>
      <c r="K235" s="23"/>
    </row>
    <row r="236" spans="1:11" ht="15" customHeight="1">
      <c r="A236" s="23"/>
      <c r="B236" s="23"/>
      <c r="C236" s="27" t="s">
        <v>65</v>
      </c>
      <c r="D236" s="46">
        <v>0</v>
      </c>
      <c r="E236" s="46">
        <v>0</v>
      </c>
      <c r="F236" s="46">
        <v>0</v>
      </c>
      <c r="G236" s="46">
        <v>0</v>
      </c>
      <c r="H236" s="23"/>
      <c r="I236" s="23"/>
      <c r="J236" s="23"/>
      <c r="K236" s="23"/>
    </row>
    <row r="237" spans="1:11" ht="20.100000000000001" customHeight="1">
      <c r="A237" s="23"/>
      <c r="B237" s="23"/>
      <c r="C237" s="48" t="s">
        <v>18</v>
      </c>
      <c r="D237" s="23"/>
      <c r="E237" s="23"/>
      <c r="F237" s="23"/>
      <c r="G237" s="23"/>
      <c r="H237" s="23"/>
      <c r="I237" s="23"/>
      <c r="J237" s="23"/>
      <c r="K237" s="23"/>
    </row>
  </sheetData>
  <mergeCells count="27">
    <mergeCell ref="D139:G139"/>
    <mergeCell ref="D140:G140"/>
    <mergeCell ref="C149:G149"/>
    <mergeCell ref="D81:G81"/>
    <mergeCell ref="D82:G82"/>
    <mergeCell ref="D83:G83"/>
    <mergeCell ref="D84:G84"/>
    <mergeCell ref="C93:G93"/>
    <mergeCell ref="D138:G138"/>
    <mergeCell ref="C80:G80"/>
    <mergeCell ref="D7:G7"/>
    <mergeCell ref="C8:G8"/>
    <mergeCell ref="C9:G9"/>
    <mergeCell ref="D10:G10"/>
    <mergeCell ref="D15:G15"/>
    <mergeCell ref="C22:G22"/>
    <mergeCell ref="D23:G23"/>
    <mergeCell ref="D24:G24"/>
    <mergeCell ref="D25:G25"/>
    <mergeCell ref="D26:G26"/>
    <mergeCell ref="C35:G35"/>
    <mergeCell ref="D6:G6"/>
    <mergeCell ref="C1:G1"/>
    <mergeCell ref="C2:G2"/>
    <mergeCell ref="D3:G3"/>
    <mergeCell ref="D4:G4"/>
    <mergeCell ref="D5:G5"/>
  </mergeCells>
  <pageMargins left="0.7" right="0.7" top="0.75" bottom="0.75" header="0.3" footer="0.3"/>
  <pageSetup scale="6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59</vt:i4>
      </vt:variant>
      <vt:variant>
        <vt:lpstr>Named Ranges</vt:lpstr>
      </vt:variant>
      <vt:variant>
        <vt:i4>89</vt:i4>
      </vt:variant>
    </vt:vector>
  </HeadingPairs>
  <TitlesOfParts>
    <vt:vector size="148" baseType="lpstr">
      <vt:lpstr>01</vt:lpstr>
      <vt:lpstr>02-01110</vt:lpstr>
      <vt:lpstr>02-01120</vt:lpstr>
      <vt:lpstr>03</vt:lpstr>
      <vt:lpstr>18</vt:lpstr>
      <vt:lpstr>19-08310</vt:lpstr>
      <vt:lpstr>19-08330</vt:lpstr>
      <vt:lpstr>19-08340</vt:lpstr>
      <vt:lpstr>19-08520</vt:lpstr>
      <vt:lpstr>20</vt:lpstr>
      <vt:lpstr>22</vt:lpstr>
      <vt:lpstr>24</vt:lpstr>
      <vt:lpstr>28</vt:lpstr>
      <vt:lpstr>29-01110</vt:lpstr>
      <vt:lpstr>29-01140</vt:lpstr>
      <vt:lpstr>29-03310</vt:lpstr>
      <vt:lpstr>30</vt:lpstr>
      <vt:lpstr>31</vt:lpstr>
      <vt:lpstr>35</vt:lpstr>
      <vt:lpstr>41</vt:lpstr>
      <vt:lpstr>50</vt:lpstr>
      <vt:lpstr>55</vt:lpstr>
      <vt:lpstr>57</vt:lpstr>
      <vt:lpstr>63-03320</vt:lpstr>
      <vt:lpstr>63-0330</vt:lpstr>
      <vt:lpstr>63-03360</vt:lpstr>
      <vt:lpstr>66</vt:lpstr>
      <vt:lpstr>67</vt:lpstr>
      <vt:lpstr>73-01610</vt:lpstr>
      <vt:lpstr>73-01620</vt:lpstr>
      <vt:lpstr>76</vt:lpstr>
      <vt:lpstr>77</vt:lpstr>
      <vt:lpstr>82</vt:lpstr>
      <vt:lpstr>87_DSHQ</vt:lpstr>
      <vt:lpstr>87_APP</vt:lpstr>
      <vt:lpstr>87_AMBU</vt:lpstr>
      <vt:lpstr>87_AKSHI</vt:lpstr>
      <vt:lpstr>87_ASIG</vt:lpstr>
      <vt:lpstr>87_AKSK</vt:lpstr>
      <vt:lpstr>87_ASPA</vt:lpstr>
      <vt:lpstr>87_DAP</vt:lpstr>
      <vt:lpstr>87_AKSIK</vt:lpstr>
      <vt:lpstr>87_Pakicat Kombetare</vt:lpstr>
      <vt:lpstr>87_IQ</vt:lpstr>
      <vt:lpstr>87_Bashkeqeverisja</vt:lpstr>
      <vt:lpstr>87_Agj Auditimit</vt:lpstr>
      <vt:lpstr>87_AKPT</vt:lpstr>
      <vt:lpstr>87_KEK</vt:lpstr>
      <vt:lpstr>87_Startup</vt:lpstr>
      <vt:lpstr>87_Agjencia Media</vt:lpstr>
      <vt:lpstr>87_AMVV</vt:lpstr>
      <vt:lpstr>87_SASPAC</vt:lpstr>
      <vt:lpstr>87_Mbeshtetje per Rinine</vt:lpstr>
      <vt:lpstr>87_Kultet Fetare</vt:lpstr>
      <vt:lpstr>88</vt:lpstr>
      <vt:lpstr>90</vt:lpstr>
      <vt:lpstr>91</vt:lpstr>
      <vt:lpstr>92</vt:lpstr>
      <vt:lpstr>95</vt:lpstr>
      <vt:lpstr>'02-01120'!JR_PAGE_ANCHOR_0_1</vt:lpstr>
      <vt:lpstr>'03'!JR_PAGE_ANCHOR_0_1</vt:lpstr>
      <vt:lpstr>'19-08330'!JR_PAGE_ANCHOR_0_1</vt:lpstr>
      <vt:lpstr>'19-08340'!JR_PAGE_ANCHOR_0_1</vt:lpstr>
      <vt:lpstr>'19-08520'!JR_PAGE_ANCHOR_0_1</vt:lpstr>
      <vt:lpstr>'20'!JR_PAGE_ANCHOR_0_1</vt:lpstr>
      <vt:lpstr>'22'!JR_PAGE_ANCHOR_0_1</vt:lpstr>
      <vt:lpstr>'24'!JR_PAGE_ANCHOR_0_1</vt:lpstr>
      <vt:lpstr>'29-01140'!JR_PAGE_ANCHOR_0_1</vt:lpstr>
      <vt:lpstr>'29-03310'!JR_PAGE_ANCHOR_0_1</vt:lpstr>
      <vt:lpstr>'30'!JR_PAGE_ANCHOR_0_1</vt:lpstr>
      <vt:lpstr>'31'!JR_PAGE_ANCHOR_0_1</vt:lpstr>
      <vt:lpstr>'35'!JR_PAGE_ANCHOR_0_1</vt:lpstr>
      <vt:lpstr>'41'!JR_PAGE_ANCHOR_0_1</vt:lpstr>
      <vt:lpstr>'50'!JR_PAGE_ANCHOR_0_1</vt:lpstr>
      <vt:lpstr>'55'!JR_PAGE_ANCHOR_0_1</vt:lpstr>
      <vt:lpstr>'57'!JR_PAGE_ANCHOR_0_1</vt:lpstr>
      <vt:lpstr>'66'!JR_PAGE_ANCHOR_0_1</vt:lpstr>
      <vt:lpstr>'67'!JR_PAGE_ANCHOR_0_1</vt:lpstr>
      <vt:lpstr>'73-01610'!JR_PAGE_ANCHOR_0_1</vt:lpstr>
      <vt:lpstr>'73-01620'!JR_PAGE_ANCHOR_0_1</vt:lpstr>
      <vt:lpstr>'76'!JR_PAGE_ANCHOR_0_1</vt:lpstr>
      <vt:lpstr>'77'!JR_PAGE_ANCHOR_0_1</vt:lpstr>
      <vt:lpstr>'82'!JR_PAGE_ANCHOR_0_1</vt:lpstr>
      <vt:lpstr>'88'!JR_PAGE_ANCHOR_0_1</vt:lpstr>
      <vt:lpstr>'90'!JR_PAGE_ANCHOR_0_1</vt:lpstr>
      <vt:lpstr>'91'!JR_PAGE_ANCHOR_0_1</vt:lpstr>
      <vt:lpstr>'92'!JR_PAGE_ANCHOR_0_1</vt:lpstr>
      <vt:lpstr>'95'!JR_PAGE_ANCHOR_0_1</vt:lpstr>
      <vt:lpstr>JR_PAGE_ANCHOR_0_1</vt:lpstr>
      <vt:lpstr>'01'!Print_Area</vt:lpstr>
      <vt:lpstr>'02-01110'!Print_Area</vt:lpstr>
      <vt:lpstr>'02-01120'!Print_Area</vt:lpstr>
      <vt:lpstr>'03'!Print_Area</vt:lpstr>
      <vt:lpstr>'18'!Print_Area</vt:lpstr>
      <vt:lpstr>'19-08310'!Print_Area</vt:lpstr>
      <vt:lpstr>'19-08330'!Print_Area</vt:lpstr>
      <vt:lpstr>'19-08340'!Print_Area</vt:lpstr>
      <vt:lpstr>'19-08520'!Print_Area</vt:lpstr>
      <vt:lpstr>'20'!Print_Area</vt:lpstr>
      <vt:lpstr>'22'!Print_Area</vt:lpstr>
      <vt:lpstr>'24'!Print_Area</vt:lpstr>
      <vt:lpstr>'28'!Print_Area</vt:lpstr>
      <vt:lpstr>'29-01110'!Print_Area</vt:lpstr>
      <vt:lpstr>'29-01140'!Print_Area</vt:lpstr>
      <vt:lpstr>'29-03310'!Print_Area</vt:lpstr>
      <vt:lpstr>'30'!Print_Area</vt:lpstr>
      <vt:lpstr>'31'!Print_Area</vt:lpstr>
      <vt:lpstr>'35'!Print_Area</vt:lpstr>
      <vt:lpstr>'41'!Print_Area</vt:lpstr>
      <vt:lpstr>'50'!Print_Area</vt:lpstr>
      <vt:lpstr>'55'!Print_Area</vt:lpstr>
      <vt:lpstr>'57'!Print_Area</vt:lpstr>
      <vt:lpstr>'63-0330'!Print_Area</vt:lpstr>
      <vt:lpstr>'63-03320'!Print_Area</vt:lpstr>
      <vt:lpstr>'63-03360'!Print_Area</vt:lpstr>
      <vt:lpstr>'66'!Print_Area</vt:lpstr>
      <vt:lpstr>'67'!Print_Area</vt:lpstr>
      <vt:lpstr>'73-01610'!Print_Area</vt:lpstr>
      <vt:lpstr>'73-01620'!Print_Area</vt:lpstr>
      <vt:lpstr>'76'!Print_Area</vt:lpstr>
      <vt:lpstr>'77'!Print_Area</vt:lpstr>
      <vt:lpstr>'82'!Print_Area</vt:lpstr>
      <vt:lpstr>'87_Agj Auditimit'!Print_Area</vt:lpstr>
      <vt:lpstr>'87_Agjencia Media'!Print_Area</vt:lpstr>
      <vt:lpstr>'87_AKPT'!Print_Area</vt:lpstr>
      <vt:lpstr>'87_AKSHI'!Print_Area</vt:lpstr>
      <vt:lpstr>'87_AKSIK'!Print_Area</vt:lpstr>
      <vt:lpstr>'87_AKSK'!Print_Area</vt:lpstr>
      <vt:lpstr>'87_AMBU'!Print_Area</vt:lpstr>
      <vt:lpstr>'87_AMVV'!Print_Area</vt:lpstr>
      <vt:lpstr>'87_APP'!Print_Area</vt:lpstr>
      <vt:lpstr>'87_ASIG'!Print_Area</vt:lpstr>
      <vt:lpstr>'87_ASPA'!Print_Area</vt:lpstr>
      <vt:lpstr>'87_Bashkeqeverisja'!Print_Area</vt:lpstr>
      <vt:lpstr>'87_DAP'!Print_Area</vt:lpstr>
      <vt:lpstr>'87_DSHQ'!Print_Area</vt:lpstr>
      <vt:lpstr>'87_IQ'!Print_Area</vt:lpstr>
      <vt:lpstr>'87_KEK'!Print_Area</vt:lpstr>
      <vt:lpstr>'87_Kultet Fetare'!Print_Area</vt:lpstr>
      <vt:lpstr>'87_Mbeshtetje per Rinine'!Print_Area</vt:lpstr>
      <vt:lpstr>'87_Pakicat Kombetare'!Print_Area</vt:lpstr>
      <vt:lpstr>'87_SASPAC'!Print_Area</vt:lpstr>
      <vt:lpstr>'87_Startup'!Print_Area</vt:lpstr>
      <vt:lpstr>'88'!Print_Area</vt:lpstr>
      <vt:lpstr>'90'!Print_Area</vt:lpstr>
      <vt:lpstr>'91'!Print_Area</vt:lpstr>
      <vt:lpstr>'92'!Print_Area</vt:lpstr>
      <vt:lpstr>'95'!Print_Area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2024-09-19T08:14:01Z</dcterms:created>
  <dcterms:modified xsi:type="dcterms:W3CDTF">2024-12-16T12:27:12Z</dcterms:modified>
</cp:coreProperties>
</file>